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bookViews>
    <workbookView xWindow="0" yWindow="0" windowWidth="23040" windowHeight="9960"/>
  </bookViews>
  <sheets>
    <sheet name="RD forms included in notice" sheetId="1" r:id="rId1"/>
    <sheet name="Non-forms included in notice" sheetId="2" r:id="rId2"/>
    <sheet name="Non-RD forms excluded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H57" i="1"/>
  <c r="J57" i="1"/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3" i="3"/>
  <c r="F2" i="3"/>
  <c r="H2" i="3" s="1"/>
  <c r="J2" i="3" s="1"/>
  <c r="H3" i="3"/>
  <c r="J3" i="3" s="1"/>
  <c r="F3" i="1" l="1"/>
  <c r="H3" i="1" s="1"/>
  <c r="J3" i="1" s="1"/>
  <c r="F4" i="1"/>
  <c r="H4" i="1" s="1"/>
  <c r="J4" i="1" s="1"/>
  <c r="F5" i="1"/>
  <c r="H5" i="1" s="1"/>
  <c r="J5" i="1" s="1"/>
  <c r="F6" i="1"/>
  <c r="H6" i="1" s="1"/>
  <c r="J6" i="1" s="1"/>
  <c r="F7" i="1"/>
  <c r="H7" i="1" s="1"/>
  <c r="J7" i="1" s="1"/>
  <c r="F8" i="1"/>
  <c r="H8" i="1" s="1"/>
  <c r="J8" i="1" s="1"/>
  <c r="F9" i="1"/>
  <c r="H9" i="1" s="1"/>
  <c r="J9" i="1" s="1"/>
  <c r="F10" i="1"/>
  <c r="H10" i="1" s="1"/>
  <c r="J10" i="1" s="1"/>
  <c r="F11" i="1"/>
  <c r="H11" i="1" s="1"/>
  <c r="J11" i="1" s="1"/>
  <c r="F12" i="1"/>
  <c r="H12" i="1" s="1"/>
  <c r="J12" i="1" s="1"/>
  <c r="F13" i="1"/>
  <c r="H13" i="1" s="1"/>
  <c r="J13" i="1" s="1"/>
  <c r="F14" i="1"/>
  <c r="H14" i="1" s="1"/>
  <c r="J14" i="1" s="1"/>
  <c r="F15" i="1"/>
  <c r="H15" i="1" s="1"/>
  <c r="J15" i="1" s="1"/>
  <c r="F16" i="1"/>
  <c r="H16" i="1" s="1"/>
  <c r="J16" i="1" s="1"/>
  <c r="F17" i="1"/>
  <c r="H17" i="1" s="1"/>
  <c r="J17" i="1" s="1"/>
  <c r="F18" i="1"/>
  <c r="H18" i="1" s="1"/>
  <c r="J18" i="1" s="1"/>
  <c r="F19" i="1"/>
  <c r="H19" i="1" s="1"/>
  <c r="J19" i="1" s="1"/>
  <c r="F20" i="1"/>
  <c r="H20" i="1" s="1"/>
  <c r="J20" i="1" s="1"/>
  <c r="F21" i="1"/>
  <c r="H21" i="1" s="1"/>
  <c r="J21" i="1" s="1"/>
  <c r="F22" i="1"/>
  <c r="H22" i="1" s="1"/>
  <c r="J22" i="1" s="1"/>
  <c r="F23" i="1"/>
  <c r="H23" i="1" s="1"/>
  <c r="J23" i="1" s="1"/>
  <c r="F24" i="1"/>
  <c r="H24" i="1" s="1"/>
  <c r="J24" i="1" s="1"/>
  <c r="F25" i="1"/>
  <c r="H25" i="1" s="1"/>
  <c r="J25" i="1" s="1"/>
  <c r="F26" i="1"/>
  <c r="H26" i="1" s="1"/>
  <c r="J26" i="1" s="1"/>
  <c r="F27" i="1"/>
  <c r="H27" i="1" s="1"/>
  <c r="J27" i="1" s="1"/>
  <c r="F28" i="1"/>
  <c r="H28" i="1" s="1"/>
  <c r="J28" i="1" s="1"/>
  <c r="F29" i="1"/>
  <c r="H29" i="1" s="1"/>
  <c r="J29" i="1" s="1"/>
  <c r="F30" i="1"/>
  <c r="H30" i="1" s="1"/>
  <c r="J30" i="1" s="1"/>
  <c r="F31" i="1"/>
  <c r="H31" i="1" s="1"/>
  <c r="J31" i="1" s="1"/>
  <c r="F32" i="1"/>
  <c r="H32" i="1" s="1"/>
  <c r="J32" i="1" s="1"/>
  <c r="F33" i="1"/>
  <c r="H33" i="1" s="1"/>
  <c r="J33" i="1" s="1"/>
  <c r="F34" i="1"/>
  <c r="H34" i="1" s="1"/>
  <c r="J34" i="1" s="1"/>
  <c r="F35" i="1"/>
  <c r="H35" i="1" s="1"/>
  <c r="J35" i="1" s="1"/>
  <c r="F36" i="1"/>
  <c r="H36" i="1" s="1"/>
  <c r="J36" i="1" s="1"/>
  <c r="F37" i="1"/>
  <c r="H37" i="1" s="1"/>
  <c r="J37" i="1" s="1"/>
  <c r="F38" i="1"/>
  <c r="H38" i="1" s="1"/>
  <c r="J38" i="1" s="1"/>
  <c r="F39" i="1"/>
  <c r="H39" i="1" s="1"/>
  <c r="J39" i="1" s="1"/>
  <c r="F40" i="1"/>
  <c r="H40" i="1" s="1"/>
  <c r="J40" i="1" s="1"/>
  <c r="F41" i="1"/>
  <c r="H41" i="1" s="1"/>
  <c r="J41" i="1" s="1"/>
  <c r="F42" i="1"/>
  <c r="H42" i="1" s="1"/>
  <c r="J42" i="1" s="1"/>
  <c r="F43" i="1"/>
  <c r="H43" i="1" s="1"/>
  <c r="J43" i="1" s="1"/>
  <c r="F44" i="1"/>
  <c r="H44" i="1" s="1"/>
  <c r="J44" i="1" s="1"/>
  <c r="F45" i="1"/>
  <c r="H45" i="1" s="1"/>
  <c r="J45" i="1" s="1"/>
  <c r="F46" i="1"/>
  <c r="H46" i="1" s="1"/>
  <c r="J46" i="1" s="1"/>
  <c r="F47" i="1"/>
  <c r="H47" i="1" s="1"/>
  <c r="J47" i="1" s="1"/>
  <c r="F48" i="1"/>
  <c r="H48" i="1" s="1"/>
  <c r="J48" i="1" s="1"/>
  <c r="F49" i="1"/>
  <c r="H49" i="1" s="1"/>
  <c r="J49" i="1" s="1"/>
  <c r="F50" i="1"/>
  <c r="H50" i="1" s="1"/>
  <c r="J50" i="1" s="1"/>
  <c r="F51" i="1"/>
  <c r="H51" i="1" s="1"/>
  <c r="J51" i="1" s="1"/>
  <c r="F52" i="1"/>
  <c r="H52" i="1" s="1"/>
  <c r="J52" i="1" s="1"/>
  <c r="F53" i="1"/>
  <c r="H53" i="1" s="1"/>
  <c r="J53" i="1" s="1"/>
  <c r="F54" i="1"/>
  <c r="H54" i="1" s="1"/>
  <c r="J54" i="1" s="1"/>
  <c r="F2" i="1" l="1"/>
  <c r="F56" i="1" s="1"/>
  <c r="F58" i="1" l="1"/>
  <c r="H2" i="1"/>
  <c r="F2" i="2"/>
  <c r="H56" i="1" l="1"/>
  <c r="H58" i="1" s="1"/>
  <c r="J2" i="1"/>
  <c r="J56" i="1" s="1"/>
  <c r="J58" i="1" s="1"/>
</calcChain>
</file>

<file path=xl/sharedStrings.xml><?xml version="1.0" encoding="utf-8"?>
<sst xmlns="http://schemas.openxmlformats.org/spreadsheetml/2006/main" count="327" uniqueCount="206">
  <si>
    <t>Title</t>
  </si>
  <si>
    <t>Reports Filed Annually</t>
  </si>
  <si>
    <t>Application for Rural Assistance (NonFarm Tract) Uniform Residential Loan Application</t>
  </si>
  <si>
    <t>410-4</t>
  </si>
  <si>
    <t>Request for Verification of Employment</t>
  </si>
  <si>
    <t>1910-5</t>
  </si>
  <si>
    <t>Promissory Note</t>
  </si>
  <si>
    <t>1940-16</t>
  </si>
  <si>
    <t>Truth in Lending Statement</t>
  </si>
  <si>
    <t>1940-41</t>
  </si>
  <si>
    <t>Notice of Right to Cancel</t>
  </si>
  <si>
    <t>Certification of Disability or Handicap</t>
  </si>
  <si>
    <t>1944-4</t>
  </si>
  <si>
    <t>Rural Development Manufactured Housing Dealer-Contractor Application</t>
  </si>
  <si>
    <t>1944-5</t>
  </si>
  <si>
    <t>Payment Assistance/Deferred Mortgage Assistance Agreement or Interest Credit/Deferred Payment Computation</t>
  </si>
  <si>
    <t>1944-14/1944-6/1944-A6 and 1944-B6</t>
  </si>
  <si>
    <t>Application for Conditional Commitment</t>
  </si>
  <si>
    <t>1944-36</t>
  </si>
  <si>
    <t>Landlord's Verification</t>
  </si>
  <si>
    <t>1944-60</t>
  </si>
  <si>
    <t>Request for Verification of Deposit</t>
  </si>
  <si>
    <t>1944-62</t>
  </si>
  <si>
    <t>Offer to Convey Security</t>
  </si>
  <si>
    <t>1955-1</t>
  </si>
  <si>
    <t>Open Real Property Master Listing Agreement</t>
  </si>
  <si>
    <t>1955-42</t>
  </si>
  <si>
    <t>Invitation, Bid, and Acceptance-Sale of Real Property by the United States</t>
  </si>
  <si>
    <t>1955-46</t>
  </si>
  <si>
    <t>Standard Sales Contract - Sale of Real Property by the United States</t>
  </si>
  <si>
    <t>1955-45</t>
  </si>
  <si>
    <t>Authorization to Release Information</t>
  </si>
  <si>
    <t>Request for Verification of Gift/Gift Letter</t>
  </si>
  <si>
    <t>Employment and Asset  Certification/Employment Certification</t>
  </si>
  <si>
    <t>Notice of Special Flood Hazard, Flood Insurance Purchase Requirements, and Availability of Federal Disaster Relief Assistance</t>
  </si>
  <si>
    <t>Funding Commitment and Notification of Loan Closing</t>
  </si>
  <si>
    <t>Initial Escrow Account Disclosure Statement</t>
  </si>
  <si>
    <t>Subsidy Repayment Agreement</t>
  </si>
  <si>
    <t>Applicant Orientation Guide</t>
  </si>
  <si>
    <t>Grant Agreement</t>
  </si>
  <si>
    <t>Real Estate Mortgage or Deed of Trust</t>
  </si>
  <si>
    <t>3550-14 (State)</t>
  </si>
  <si>
    <t xml:space="preserve">Tax Information </t>
  </si>
  <si>
    <t>3550-15</t>
  </si>
  <si>
    <t>Reamortization Agreement</t>
  </si>
  <si>
    <t>3550-18</t>
  </si>
  <si>
    <t>Application for Settlement of Indebtedness</t>
  </si>
  <si>
    <t>3550-20</t>
  </si>
  <si>
    <t>Payment Subsidy Renewal Certification</t>
  </si>
  <si>
    <t>3550-21</t>
  </si>
  <si>
    <t>Assumption Agreement- Single Family Housing</t>
  </si>
  <si>
    <t>3550-22</t>
  </si>
  <si>
    <t>Verification of Debt Proposed for Refinancing</t>
  </si>
  <si>
    <t>3550-30</t>
  </si>
  <si>
    <t xml:space="preserve">Option to Purchase Real Property </t>
  </si>
  <si>
    <t>3550-34</t>
  </si>
  <si>
    <t>1940-43</t>
  </si>
  <si>
    <t>3550-1</t>
  </si>
  <si>
    <t>3550-2</t>
  </si>
  <si>
    <t>3550-4</t>
  </si>
  <si>
    <t>3550-6</t>
  </si>
  <si>
    <t>3550-7</t>
  </si>
  <si>
    <t>3550-9</t>
  </si>
  <si>
    <t>3550-12</t>
  </si>
  <si>
    <t>3550-23</t>
  </si>
  <si>
    <t>3550-24</t>
  </si>
  <si>
    <t>Borrower's offer to repay</t>
  </si>
  <si>
    <t>Borrower's request for a review regarding administrative offset</t>
  </si>
  <si>
    <t>Borrower's written agreement for a different repayment schedule</t>
  </si>
  <si>
    <t>HB-1-3550, Chapter 4; HB-2-3550, Chapter 4</t>
  </si>
  <si>
    <t xml:space="preserve">HB-1-3550, Chapter 8 </t>
  </si>
  <si>
    <t>Total Annual Responses</t>
  </si>
  <si>
    <t>HB-1-3550, Chapter 3</t>
  </si>
  <si>
    <t>HB-1-3550, Chapter 4</t>
  </si>
  <si>
    <t>HB-1-3550, Chapter 9</t>
  </si>
  <si>
    <t>HB-1-3550, Chapter 6; HB-2-3550, Chapter 4</t>
  </si>
  <si>
    <t>HB-1-3550, Chapter 12</t>
  </si>
  <si>
    <t xml:space="preserve">HB-1-3550, Chapter 6 </t>
  </si>
  <si>
    <t>HB-1-3550, Chapter 7</t>
  </si>
  <si>
    <t>HB-1-3550, Chapter 6</t>
  </si>
  <si>
    <t>Primary Handbook Reference (Chapter)</t>
  </si>
  <si>
    <t>HB-1-3550, Chapter 8; HB-2-3550, Chapter 4</t>
  </si>
  <si>
    <t>HB-1-3550, Chapter 8</t>
  </si>
  <si>
    <t>HB-1-3550, Chapter 16</t>
  </si>
  <si>
    <t>HB-1-3550, Chapter 13; HB-2-3550, Chapter 7</t>
  </si>
  <si>
    <t xml:space="preserve">HB-1-3550, Chapter 13; HB-2-3550, Chapter 7 </t>
  </si>
  <si>
    <t>HB-2-3550, Chapter 4</t>
  </si>
  <si>
    <t>HB-1-3550, Chapter 4 (pending)</t>
  </si>
  <si>
    <t>HB-1-3550, Chapter 8; HB-2-3550, Chapter 2</t>
  </si>
  <si>
    <t>HB-1-3550, Chapter 10</t>
  </si>
  <si>
    <t>Condominium Rider</t>
  </si>
  <si>
    <t>Planned Unit Development Rider</t>
  </si>
  <si>
    <t>3550-10</t>
  </si>
  <si>
    <t>3550-11</t>
  </si>
  <si>
    <t>HB-1-3550, Chapter 13; HB-2-3550, Chapter 6</t>
  </si>
  <si>
    <t>HB-1-3550, Chapter 3; HB-2-3550 Chapter 4</t>
  </si>
  <si>
    <t>HB-2-3550, Chapter 2</t>
  </si>
  <si>
    <t>HB-1-3550, Chapter 5</t>
  </si>
  <si>
    <t>HB-2-3550, Chapter 5</t>
  </si>
  <si>
    <t>HB-2-3550, Chapter 7</t>
  </si>
  <si>
    <t>HB-2-3550, Chapter 6</t>
  </si>
  <si>
    <t>Notification of continued interest</t>
  </si>
  <si>
    <t>Attachment  3-J, checklist of items to accompany the application</t>
  </si>
  <si>
    <t>Withdrawal request</t>
  </si>
  <si>
    <t>Certified packaging process: disclosure letter</t>
  </si>
  <si>
    <t>Certified packaging process: intermediary's annual report on certified packaging bodies funneling through them</t>
  </si>
  <si>
    <t>Certified packaging process: items needed over and above Attachment 3-J</t>
  </si>
  <si>
    <t>Certified packaging process: application to be an intermediary</t>
  </si>
  <si>
    <t>Do Not Pay (DNP) - applicant response to delinquent Federal debt</t>
  </si>
  <si>
    <t>Evidence of citizenship</t>
  </si>
  <si>
    <t>Request for copy of tri-merge credit report</t>
  </si>
  <si>
    <t>Oral verification of employment</t>
  </si>
  <si>
    <t>HB-1-3550, Chapter 5; HB-2-3550, Chapter 2</t>
  </si>
  <si>
    <t>Appraisal</t>
  </si>
  <si>
    <t>Whole house inspection</t>
  </si>
  <si>
    <t>Certificate of homeownership education</t>
  </si>
  <si>
    <t>Documentation on the construction quality of a new dwelling</t>
  </si>
  <si>
    <t>Required documentation from a leveraging source</t>
  </si>
  <si>
    <t>Loan commitment from the leveraged lender</t>
  </si>
  <si>
    <t>Attachment 12-E, checklist of items to accompany the application</t>
  </si>
  <si>
    <t>Construction Contract</t>
  </si>
  <si>
    <t>Release by Claimants</t>
  </si>
  <si>
    <t>Description of Materials</t>
  </si>
  <si>
    <t>Affidavit Regarding Work of Improvement</t>
  </si>
  <si>
    <t>Preliminary Title Opinion</t>
  </si>
  <si>
    <t>Final Title Opinion</t>
  </si>
  <si>
    <t>Certification of Attorney</t>
  </si>
  <si>
    <t>1924-6</t>
  </si>
  <si>
    <t>1924-10</t>
  </si>
  <si>
    <t>1924-2</t>
  </si>
  <si>
    <t>1927-5</t>
  </si>
  <si>
    <t>1927-8</t>
  </si>
  <si>
    <t>1927-9</t>
  </si>
  <si>
    <t>1927-10</t>
  </si>
  <si>
    <t>1927-19</t>
  </si>
  <si>
    <t>1927-20</t>
  </si>
  <si>
    <t>Documentation of Construction Complaint/Request for Compensation for Construction Defects</t>
  </si>
  <si>
    <t>1924-4</t>
  </si>
  <si>
    <t>Equal Opportunity Agreement</t>
  </si>
  <si>
    <t>400-1</t>
  </si>
  <si>
    <t>Compliance Statement</t>
  </si>
  <si>
    <t>400-6</t>
  </si>
  <si>
    <t>Contract Change Order</t>
  </si>
  <si>
    <t>1924-7</t>
  </si>
  <si>
    <t>Development Plan</t>
  </si>
  <si>
    <t>1924-1</t>
  </si>
  <si>
    <t>Certificate of Contractor's Release</t>
  </si>
  <si>
    <t>1924-9</t>
  </si>
  <si>
    <t>Builder's Warranty</t>
  </si>
  <si>
    <t>1924-19</t>
  </si>
  <si>
    <t>Plan Certification</t>
  </si>
  <si>
    <t>1924-25</t>
  </si>
  <si>
    <t>Application Reference Letter</t>
  </si>
  <si>
    <t>410-8</t>
  </si>
  <si>
    <t>HB-1-3550, Chapter 5; HB-2-3550, Chapter 3</t>
  </si>
  <si>
    <t>Form No.</t>
  </si>
  <si>
    <t xml:space="preserve">RD Form No. </t>
  </si>
  <si>
    <t>Application for Partial Release, Subordination, or Consent</t>
  </si>
  <si>
    <t>HB-1-3550, Chapter 13; HB-2-3550, Chapter 2</t>
  </si>
  <si>
    <t>465-1</t>
  </si>
  <si>
    <t>Estimated No. of Respondents</t>
  </si>
  <si>
    <t>Cost to the Public</t>
  </si>
  <si>
    <t>Estimated No. of Hours per Response</t>
  </si>
  <si>
    <t>Wage Class (per hour)</t>
  </si>
  <si>
    <t>Estimated Total Hours</t>
  </si>
  <si>
    <t>Agreement with Prior Lienholder</t>
  </si>
  <si>
    <t>Certification of Title Insurance</t>
  </si>
  <si>
    <t>Report</t>
  </si>
  <si>
    <t>Written</t>
  </si>
  <si>
    <t>Oral</t>
  </si>
  <si>
    <t>Oral/Written</t>
  </si>
  <si>
    <t xml:space="preserve">Title insurance binder </t>
  </si>
  <si>
    <t xml:space="preserve">Title insurance policy </t>
  </si>
  <si>
    <t>HB-1-3550, Chapter 8; HB-1-3550, Chapter 3</t>
  </si>
  <si>
    <t>Document</t>
  </si>
  <si>
    <t>Furnish documentation of hazard and flood insurance</t>
  </si>
  <si>
    <t>List of items to accompany a manufactured dealer-contractor application</t>
  </si>
  <si>
    <t>Manufacturer's certificate of origin</t>
  </si>
  <si>
    <t>Check of references for a manufactured dealer-contractor application</t>
  </si>
  <si>
    <t>Conditional commitment change in price, plans, and/or specifications</t>
  </si>
  <si>
    <t>Missing borrower / determination of property abandonment</t>
  </si>
  <si>
    <t>Refinancing review</t>
  </si>
  <si>
    <t>Request to waive late or other fees</t>
  </si>
  <si>
    <t>Final payoff request</t>
  </si>
  <si>
    <t>Oral/Document</t>
  </si>
  <si>
    <t>Release of DSS restrictions</t>
  </si>
  <si>
    <t>Documentation of inability to refinance</t>
  </si>
  <si>
    <t>Offer to pay following an acceleration or a request for an extension</t>
  </si>
  <si>
    <t>HB-2-3350, Chapter 3</t>
  </si>
  <si>
    <t>Notification of insurance claim proceeds</t>
  </si>
  <si>
    <t>Request for special servicing - delinquency workout agreements and moratoriums</t>
  </si>
  <si>
    <t>Delinquent adjustment agreements</t>
  </si>
  <si>
    <t>Collection efforts</t>
  </si>
  <si>
    <t>To be determined</t>
  </si>
  <si>
    <t>Survey of borrowers regarding their loan origination experience</t>
  </si>
  <si>
    <t>Borrower's request for records</t>
  </si>
  <si>
    <t>Borrower's request to review IRS offset referral</t>
  </si>
  <si>
    <t>Affirmative Fair Housing Marketing Plan</t>
  </si>
  <si>
    <t>HB-1-3550</t>
  </si>
  <si>
    <t>HUD 935-2B</t>
  </si>
  <si>
    <t>Request for Transcript of Tax Return</t>
  </si>
  <si>
    <t>IRS 4506-T</t>
  </si>
  <si>
    <t>NON-FORMS TOTAL:</t>
  </si>
  <si>
    <t>RD FORMS TOTAL:</t>
  </si>
  <si>
    <t>OVERALL:</t>
  </si>
  <si>
    <t>(SUM)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</si>
</sst>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1" fontId="5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2" fillId="0" borderId="1" xfId="1" applyFont="1" applyFill="1" applyBorder="1" applyAlignment="1">
      <alignment wrapText="1"/>
    </xf>
    <xf numFmtId="0" fontId="4" fillId="0" borderId="0" xfId="0" applyFont="1" applyAlignment="1">
      <alignment wrapText="1"/>
    </xf>
    <xf numFmtId="0" fontId="2" fillId="0" borderId="1" xfId="5" applyFont="1" applyFill="1" applyBorder="1" applyAlignment="1">
      <alignment wrapText="1"/>
    </xf>
    <xf numFmtId="0" fontId="2" fillId="0" borderId="0" xfId="1" applyFont="1" applyFill="1" applyAlignment="1">
      <alignment wrapText="1"/>
    </xf>
    <xf numFmtId="0" fontId="2" fillId="0" borderId="1" xfId="5" applyFont="1" applyFill="1" applyBorder="1" applyAlignment="1">
      <alignment horizontal="left" wrapText="1"/>
    </xf>
    <xf numFmtId="164" fontId="2" fillId="0" borderId="1" xfId="2" applyNumberFormat="1" applyFont="1" applyFill="1" applyBorder="1" applyAlignment="1">
      <alignment wrapText="1"/>
    </xf>
    <xf numFmtId="0" fontId="2" fillId="0" borderId="1" xfId="5" applyFont="1" applyFill="1" applyBorder="1"/>
    <xf numFmtId="37" fontId="2" fillId="0" borderId="1" xfId="2" applyNumberFormat="1" applyFont="1" applyFill="1" applyBorder="1" applyAlignment="1">
      <alignment wrapText="1"/>
    </xf>
    <xf numFmtId="44" fontId="4" fillId="0" borderId="0" xfId="0" applyNumberFormat="1" applyFont="1" applyFill="1" applyAlignment="1">
      <alignment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wrapText="1"/>
    </xf>
    <xf numFmtId="0" fontId="3" fillId="0" borderId="1" xfId="5" applyFont="1" applyBorder="1" applyAlignment="1">
      <alignment horizontal="left" wrapText="1"/>
    </xf>
    <xf numFmtId="42" fontId="3" fillId="0" borderId="1" xfId="5" applyNumberFormat="1" applyFont="1" applyBorder="1" applyAlignment="1">
      <alignment horizontal="left" wrapText="1"/>
    </xf>
    <xf numFmtId="42" fontId="4" fillId="0" borderId="0" xfId="0" applyNumberFormat="1" applyFont="1" applyAlignment="1">
      <alignment wrapText="1"/>
    </xf>
    <xf numFmtId="3" fontId="4" fillId="0" borderId="1" xfId="6" applyNumberFormat="1" applyFont="1" applyFill="1" applyBorder="1" applyAlignment="1">
      <alignment horizontal="right"/>
    </xf>
    <xf numFmtId="166" fontId="2" fillId="0" borderId="1" xfId="1" applyNumberFormat="1" applyFont="1" applyFill="1" applyBorder="1" applyAlignment="1">
      <alignment horizontal="right"/>
    </xf>
    <xf numFmtId="166" fontId="2" fillId="0" borderId="1" xfId="5" applyNumberFormat="1" applyFont="1" applyFill="1" applyBorder="1" applyAlignment="1">
      <alignment horizontal="right"/>
    </xf>
    <xf numFmtId="166" fontId="4" fillId="0" borderId="0" xfId="0" applyNumberFormat="1" applyFont="1" applyAlignment="1">
      <alignment wrapText="1"/>
    </xf>
    <xf numFmtId="166" fontId="3" fillId="0" borderId="1" xfId="5" applyNumberFormat="1" applyFont="1" applyBorder="1" applyAlignment="1">
      <alignment horizontal="left" wrapText="1"/>
    </xf>
    <xf numFmtId="166" fontId="2" fillId="0" borderId="1" xfId="5" applyNumberFormat="1" applyFont="1" applyFill="1" applyBorder="1" applyAlignment="1">
      <alignment wrapText="1"/>
    </xf>
    <xf numFmtId="3" fontId="2" fillId="0" borderId="1" xfId="2" applyNumberFormat="1" applyFont="1" applyFill="1" applyBorder="1" applyAlignment="1">
      <alignment horizontal="right"/>
    </xf>
    <xf numFmtId="37" fontId="2" fillId="0" borderId="1" xfId="2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41" fontId="2" fillId="0" borderId="1" xfId="6" applyFont="1" applyFill="1" applyBorder="1" applyAlignment="1">
      <alignment horizontal="right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Fill="1" applyAlignment="1">
      <alignment wrapText="1"/>
    </xf>
    <xf numFmtId="166" fontId="3" fillId="0" borderId="2" xfId="1" applyNumberFormat="1" applyFont="1" applyFill="1" applyBorder="1" applyAlignment="1">
      <alignment horizontal="left" wrapText="1"/>
    </xf>
    <xf numFmtId="42" fontId="3" fillId="0" borderId="2" xfId="1" applyNumberFormat="1" applyFont="1" applyFill="1" applyBorder="1" applyAlignment="1">
      <alignment horizontal="left" wrapText="1"/>
    </xf>
    <xf numFmtId="42" fontId="3" fillId="0" borderId="1" xfId="5" applyNumberFormat="1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right"/>
    </xf>
    <xf numFmtId="166" fontId="2" fillId="0" borderId="1" xfId="4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166" fontId="4" fillId="0" borderId="0" xfId="0" applyNumberFormat="1" applyFont="1" applyFill="1" applyAlignment="1">
      <alignment wrapText="1"/>
    </xf>
    <xf numFmtId="42" fontId="4" fillId="0" borderId="0" xfId="0" applyNumberFormat="1" applyFont="1" applyFill="1" applyAlignment="1"/>
    <xf numFmtId="164" fontId="2" fillId="0" borderId="0" xfId="1" applyNumberFormat="1" applyFont="1" applyFill="1" applyAlignment="1">
      <alignment wrapText="1"/>
    </xf>
    <xf numFmtId="0" fontId="4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37" fontId="4" fillId="0" borderId="0" xfId="0" applyNumberFormat="1" applyFont="1" applyFill="1" applyAlignment="1">
      <alignment wrapText="1"/>
    </xf>
    <xf numFmtId="0" fontId="3" fillId="0" borderId="1" xfId="5" applyFont="1" applyBorder="1" applyAlignment="1">
      <alignment wrapText="1"/>
    </xf>
    <xf numFmtId="166" fontId="3" fillId="0" borderId="1" xfId="5" applyNumberFormat="1" applyFont="1" applyBorder="1" applyAlignment="1">
      <alignment wrapText="1"/>
    </xf>
    <xf numFmtId="42" fontId="3" fillId="0" borderId="1" xfId="5" applyNumberFormat="1" applyFont="1" applyBorder="1" applyAlignment="1">
      <alignment wrapText="1"/>
    </xf>
    <xf numFmtId="0" fontId="4" fillId="0" borderId="0" xfId="0" applyFont="1" applyFill="1"/>
    <xf numFmtId="3" fontId="2" fillId="0" borderId="1" xfId="2" applyNumberFormat="1" applyFont="1" applyFill="1" applyBorder="1" applyAlignment="1">
      <alignment wrapText="1"/>
    </xf>
    <xf numFmtId="3" fontId="2" fillId="0" borderId="1" xfId="5" applyNumberFormat="1" applyFont="1" applyFill="1" applyBorder="1" applyAlignment="1">
      <alignment wrapText="1"/>
    </xf>
    <xf numFmtId="3" fontId="4" fillId="0" borderId="0" xfId="0" applyNumberFormat="1" applyFont="1" applyAlignment="1">
      <alignment wrapText="1"/>
    </xf>
    <xf numFmtId="42" fontId="2" fillId="0" borderId="1" xfId="3" applyNumberFormat="1" applyFont="1" applyFill="1" applyBorder="1" applyAlignment="1">
      <alignment horizontal="right" wrapText="1"/>
    </xf>
    <xf numFmtId="42" fontId="4" fillId="0" borderId="1" xfId="0" applyNumberFormat="1" applyFont="1" applyFill="1" applyBorder="1" applyAlignment="1">
      <alignment horizontal="right" wrapText="1"/>
    </xf>
    <xf numFmtId="166" fontId="6" fillId="0" borderId="0" xfId="0" applyNumberFormat="1" applyFont="1" applyFill="1" applyAlignment="1">
      <alignment wrapText="1"/>
    </xf>
    <xf numFmtId="164" fontId="4" fillId="0" borderId="0" xfId="0" applyNumberFormat="1" applyFont="1" applyAlignment="1">
      <alignment wrapText="1"/>
    </xf>
    <xf numFmtId="3" fontId="4" fillId="0" borderId="0" xfId="0" applyNumberFormat="1" applyFont="1" applyFill="1" applyAlignment="1">
      <alignment wrapText="1"/>
    </xf>
    <xf numFmtId="166" fontId="4" fillId="0" borderId="0" xfId="0" applyNumberFormat="1" applyFont="1" applyFill="1" applyAlignment="1">
      <alignment horizontal="right" wrapText="1"/>
    </xf>
    <xf numFmtId="37" fontId="4" fillId="0" borderId="0" xfId="0" applyNumberFormat="1" applyFont="1" applyFill="1" applyAlignment="1">
      <alignment horizontal="right"/>
    </xf>
    <xf numFmtId="37" fontId="4" fillId="0" borderId="0" xfId="0" applyNumberFormat="1" applyFont="1" applyAlignment="1">
      <alignment wrapText="1"/>
    </xf>
    <xf numFmtId="0" fontId="4" fillId="0" borderId="0" xfId="0" applyFont="1" applyFill="1" applyAlignment="1">
      <alignment horizontal="right" wrapText="1"/>
    </xf>
    <xf numFmtId="42" fontId="4" fillId="0" borderId="0" xfId="0" applyNumberFormat="1" applyFont="1" applyFill="1" applyAlignment="1">
      <alignment horizontal="right"/>
    </xf>
    <xf numFmtId="0" fontId="4" fillId="2" borderId="1" xfId="0" applyFont="1" applyFill="1" applyBorder="1" applyAlignment="1">
      <alignment wrapText="1"/>
    </xf>
    <xf numFmtId="0" fontId="2" fillId="2" borderId="1" xfId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2" fillId="2" borderId="1" xfId="5" applyFont="1" applyFill="1" applyBorder="1" applyAlignment="1">
      <alignment horizontal="left" wrapText="1"/>
    </xf>
    <xf numFmtId="0" fontId="2" fillId="2" borderId="1" xfId="5" applyFont="1" applyFill="1" applyBorder="1" applyAlignment="1">
      <alignment horizontal="left"/>
    </xf>
  </cellXfs>
  <cellStyles count="8">
    <cellStyle name="Comma [0]" xfId="6" builtinId="6"/>
    <cellStyle name="Comma 2" xfId="2"/>
    <cellStyle name="Currency 2" xfId="3"/>
    <cellStyle name="Normal" xfId="0" builtinId="0"/>
    <cellStyle name="Normal 2" xfId="1"/>
    <cellStyle name="Normal 2 2" xfId="7"/>
    <cellStyle name="Normal 3" xf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3"/>
  <sheetViews>
    <sheetView tabSelected="1" workbookViewId="0">
      <selection activeCell="H56" sqref="H56"/>
    </sheetView>
  </sheetViews>
  <sheetFormatPr defaultRowHeight="13.2" x14ac:dyDescent="0.25"/>
  <cols>
    <col min="1" max="1" width="20.6640625" style="10" customWidth="1"/>
    <col min="2" max="2" width="21.6640625" style="10" customWidth="1"/>
    <col min="3" max="3" width="12.33203125" style="10" customWidth="1"/>
    <col min="4" max="4" width="13.33203125" style="37" customWidth="1"/>
    <col min="5" max="5" width="11.88671875" style="37" customWidth="1"/>
    <col min="6" max="6" width="14.109375" style="37" customWidth="1"/>
    <col min="7" max="7" width="13" style="38" customWidth="1"/>
    <col min="8" max="8" width="16.33203125" style="37" customWidth="1"/>
    <col min="9" max="9" width="10.21875" style="35" bestFit="1" customWidth="1"/>
    <col min="10" max="10" width="12" style="35" customWidth="1"/>
    <col min="11" max="11" width="8.88671875" style="43"/>
    <col min="12" max="16384" width="8.88671875" style="10"/>
  </cols>
  <sheetData>
    <row r="1" spans="1:256" ht="52.8" x14ac:dyDescent="0.25">
      <c r="A1" s="25" t="s">
        <v>80</v>
      </c>
      <c r="B1" s="25" t="s">
        <v>0</v>
      </c>
      <c r="C1" s="25" t="s">
        <v>156</v>
      </c>
      <c r="D1" s="25" t="s">
        <v>160</v>
      </c>
      <c r="E1" s="25" t="s">
        <v>1</v>
      </c>
      <c r="F1" s="25" t="s">
        <v>71</v>
      </c>
      <c r="G1" s="27" t="s">
        <v>162</v>
      </c>
      <c r="H1" s="25" t="s">
        <v>164</v>
      </c>
      <c r="I1" s="28" t="s">
        <v>163</v>
      </c>
      <c r="J1" s="29" t="s">
        <v>161</v>
      </c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</row>
    <row r="2" spans="1:256" ht="26.4" x14ac:dyDescent="0.25">
      <c r="A2" s="11" t="s">
        <v>97</v>
      </c>
      <c r="B2" s="11" t="s">
        <v>138</v>
      </c>
      <c r="C2" s="57" t="s">
        <v>139</v>
      </c>
      <c r="D2" s="21">
        <v>3200</v>
      </c>
      <c r="E2" s="30">
        <v>1</v>
      </c>
      <c r="F2" s="22">
        <f>D2</f>
        <v>3200</v>
      </c>
      <c r="G2" s="23">
        <v>0.16700000000000001</v>
      </c>
      <c r="H2" s="24">
        <f>F2*G2</f>
        <v>534.4</v>
      </c>
      <c r="I2" s="47">
        <v>15</v>
      </c>
      <c r="J2" s="47">
        <f>H2*I2</f>
        <v>8016</v>
      </c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</row>
    <row r="3" spans="1:256" x14ac:dyDescent="0.25">
      <c r="A3" s="11" t="s">
        <v>97</v>
      </c>
      <c r="B3" s="11" t="s">
        <v>140</v>
      </c>
      <c r="C3" s="57" t="s">
        <v>141</v>
      </c>
      <c r="D3" s="21">
        <v>3200</v>
      </c>
      <c r="E3" s="30">
        <v>1</v>
      </c>
      <c r="F3" s="22">
        <f t="shared" ref="F3:F54" si="0">D3</f>
        <v>3200</v>
      </c>
      <c r="G3" s="23">
        <v>0.16700000000000001</v>
      </c>
      <c r="H3" s="24">
        <f t="shared" ref="H3:H54" si="1">F3*G3</f>
        <v>534.4</v>
      </c>
      <c r="I3" s="47">
        <v>27</v>
      </c>
      <c r="J3" s="47">
        <f t="shared" ref="J3:J54" si="2">H3*I3</f>
        <v>14428.8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</row>
    <row r="4" spans="1:256" ht="66" x14ac:dyDescent="0.25">
      <c r="A4" s="1" t="s">
        <v>72</v>
      </c>
      <c r="B4" s="1" t="s">
        <v>2</v>
      </c>
      <c r="C4" s="58" t="s">
        <v>3</v>
      </c>
      <c r="D4" s="15">
        <v>28000</v>
      </c>
      <c r="E4" s="30">
        <v>1</v>
      </c>
      <c r="F4" s="22">
        <f t="shared" si="0"/>
        <v>28000</v>
      </c>
      <c r="G4" s="31">
        <v>1.5</v>
      </c>
      <c r="H4" s="24">
        <f t="shared" si="1"/>
        <v>42000</v>
      </c>
      <c r="I4" s="47">
        <v>15</v>
      </c>
      <c r="J4" s="47">
        <f t="shared" si="2"/>
        <v>630000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</row>
    <row r="5" spans="1:256" ht="26.4" x14ac:dyDescent="0.25">
      <c r="A5" s="11" t="s">
        <v>73</v>
      </c>
      <c r="B5" s="11" t="s">
        <v>152</v>
      </c>
      <c r="C5" s="57" t="s">
        <v>153</v>
      </c>
      <c r="D5" s="32">
        <v>5600</v>
      </c>
      <c r="E5" s="30">
        <v>1</v>
      </c>
      <c r="F5" s="22">
        <f t="shared" si="0"/>
        <v>5600</v>
      </c>
      <c r="G5" s="23">
        <v>0.1</v>
      </c>
      <c r="H5" s="24">
        <f t="shared" si="1"/>
        <v>560</v>
      </c>
      <c r="I5" s="48">
        <v>20</v>
      </c>
      <c r="J5" s="47">
        <f t="shared" si="2"/>
        <v>11200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</row>
    <row r="6" spans="1:256" ht="39.6" x14ac:dyDescent="0.25">
      <c r="A6" s="11" t="s">
        <v>158</v>
      </c>
      <c r="B6" s="11" t="s">
        <v>157</v>
      </c>
      <c r="C6" s="57" t="s">
        <v>159</v>
      </c>
      <c r="D6" s="32">
        <v>5100</v>
      </c>
      <c r="E6" s="30">
        <v>1</v>
      </c>
      <c r="F6" s="22">
        <f t="shared" si="0"/>
        <v>5100</v>
      </c>
      <c r="G6" s="23">
        <v>1</v>
      </c>
      <c r="H6" s="24">
        <f t="shared" si="1"/>
        <v>5100</v>
      </c>
      <c r="I6" s="48">
        <v>15</v>
      </c>
      <c r="J6" s="47">
        <f t="shared" si="2"/>
        <v>76500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</row>
    <row r="7" spans="1:256" ht="26.4" x14ac:dyDescent="0.25">
      <c r="A7" s="1" t="s">
        <v>69</v>
      </c>
      <c r="B7" s="1" t="s">
        <v>4</v>
      </c>
      <c r="C7" s="58" t="s">
        <v>5</v>
      </c>
      <c r="D7" s="15">
        <v>15000</v>
      </c>
      <c r="E7" s="30">
        <v>1</v>
      </c>
      <c r="F7" s="22">
        <f t="shared" si="0"/>
        <v>15000</v>
      </c>
      <c r="G7" s="16">
        <v>0.25</v>
      </c>
      <c r="H7" s="24">
        <f t="shared" si="1"/>
        <v>3750</v>
      </c>
      <c r="I7" s="47">
        <v>20</v>
      </c>
      <c r="J7" s="47">
        <f t="shared" si="2"/>
        <v>75000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26.4" x14ac:dyDescent="0.25">
      <c r="A8" s="11" t="s">
        <v>154</v>
      </c>
      <c r="B8" s="11" t="s">
        <v>144</v>
      </c>
      <c r="C8" s="57" t="s">
        <v>145</v>
      </c>
      <c r="D8" s="21">
        <v>200</v>
      </c>
      <c r="E8" s="30">
        <v>1</v>
      </c>
      <c r="F8" s="22">
        <f t="shared" si="0"/>
        <v>200</v>
      </c>
      <c r="G8" s="23">
        <v>0.25</v>
      </c>
      <c r="H8" s="24">
        <f t="shared" si="1"/>
        <v>50</v>
      </c>
      <c r="I8" s="47">
        <v>15</v>
      </c>
      <c r="J8" s="47">
        <f t="shared" si="2"/>
        <v>750</v>
      </c>
    </row>
    <row r="9" spans="1:256" ht="26.4" x14ac:dyDescent="0.25">
      <c r="A9" s="11" t="s">
        <v>154</v>
      </c>
      <c r="B9" s="11" t="s">
        <v>122</v>
      </c>
      <c r="C9" s="57" t="s">
        <v>129</v>
      </c>
      <c r="D9" s="21">
        <v>2400</v>
      </c>
      <c r="E9" s="30">
        <v>1</v>
      </c>
      <c r="F9" s="22">
        <f t="shared" si="0"/>
        <v>2400</v>
      </c>
      <c r="G9" s="23">
        <v>0.25</v>
      </c>
      <c r="H9" s="24">
        <f t="shared" si="1"/>
        <v>600</v>
      </c>
      <c r="I9" s="47">
        <v>27</v>
      </c>
      <c r="J9" s="47">
        <f t="shared" si="2"/>
        <v>16200</v>
      </c>
    </row>
    <row r="10" spans="1:256" ht="66" x14ac:dyDescent="0.25">
      <c r="A10" s="11" t="s">
        <v>97</v>
      </c>
      <c r="B10" s="11" t="s">
        <v>136</v>
      </c>
      <c r="C10" s="59" t="s">
        <v>137</v>
      </c>
      <c r="D10" s="32">
        <v>20</v>
      </c>
      <c r="E10" s="30">
        <v>1</v>
      </c>
      <c r="F10" s="22">
        <f t="shared" si="0"/>
        <v>20</v>
      </c>
      <c r="G10" s="23">
        <v>2</v>
      </c>
      <c r="H10" s="24">
        <f t="shared" si="1"/>
        <v>40</v>
      </c>
      <c r="I10" s="48">
        <v>15</v>
      </c>
      <c r="J10" s="47">
        <f t="shared" si="2"/>
        <v>600</v>
      </c>
    </row>
    <row r="11" spans="1:256" ht="26.4" x14ac:dyDescent="0.25">
      <c r="A11" s="11" t="s">
        <v>154</v>
      </c>
      <c r="B11" s="33" t="s">
        <v>120</v>
      </c>
      <c r="C11" s="59" t="s">
        <v>127</v>
      </c>
      <c r="D11" s="32">
        <v>3200</v>
      </c>
      <c r="E11" s="30">
        <v>1</v>
      </c>
      <c r="F11" s="22">
        <f t="shared" si="0"/>
        <v>3200</v>
      </c>
      <c r="G11" s="23">
        <v>0.25</v>
      </c>
      <c r="H11" s="24">
        <f t="shared" si="1"/>
        <v>800</v>
      </c>
      <c r="I11" s="48">
        <v>21</v>
      </c>
      <c r="J11" s="47">
        <f t="shared" si="2"/>
        <v>16800</v>
      </c>
    </row>
    <row r="12" spans="1:256" x14ac:dyDescent="0.25">
      <c r="A12" s="11" t="s">
        <v>97</v>
      </c>
      <c r="B12" s="11" t="s">
        <v>142</v>
      </c>
      <c r="C12" s="57" t="s">
        <v>143</v>
      </c>
      <c r="D12" s="21">
        <v>700</v>
      </c>
      <c r="E12" s="30">
        <v>1</v>
      </c>
      <c r="F12" s="22">
        <f t="shared" si="0"/>
        <v>700</v>
      </c>
      <c r="G12" s="23">
        <v>0.25</v>
      </c>
      <c r="H12" s="24">
        <f t="shared" si="1"/>
        <v>175</v>
      </c>
      <c r="I12" s="47">
        <v>21</v>
      </c>
      <c r="J12" s="47">
        <f t="shared" si="2"/>
        <v>3675</v>
      </c>
    </row>
    <row r="13" spans="1:256" ht="26.4" x14ac:dyDescent="0.25">
      <c r="A13" s="11" t="s">
        <v>154</v>
      </c>
      <c r="B13" s="11" t="s">
        <v>146</v>
      </c>
      <c r="C13" s="57" t="s">
        <v>147</v>
      </c>
      <c r="D13" s="21">
        <v>3200</v>
      </c>
      <c r="E13" s="30">
        <v>1</v>
      </c>
      <c r="F13" s="22">
        <f t="shared" si="0"/>
        <v>3200</v>
      </c>
      <c r="G13" s="23">
        <v>0.25</v>
      </c>
      <c r="H13" s="24">
        <f t="shared" si="1"/>
        <v>800</v>
      </c>
      <c r="I13" s="47">
        <v>27</v>
      </c>
      <c r="J13" s="47">
        <f t="shared" si="2"/>
        <v>21600</v>
      </c>
    </row>
    <row r="14" spans="1:256" ht="26.4" x14ac:dyDescent="0.25">
      <c r="A14" s="11" t="s">
        <v>154</v>
      </c>
      <c r="B14" s="11" t="s">
        <v>121</v>
      </c>
      <c r="C14" s="57" t="s">
        <v>128</v>
      </c>
      <c r="D14" s="21">
        <v>3200</v>
      </c>
      <c r="E14" s="30">
        <v>1</v>
      </c>
      <c r="F14" s="22">
        <f t="shared" si="0"/>
        <v>3200</v>
      </c>
      <c r="G14" s="23">
        <v>0.5</v>
      </c>
      <c r="H14" s="24">
        <f t="shared" si="1"/>
        <v>1600</v>
      </c>
      <c r="I14" s="47">
        <v>27</v>
      </c>
      <c r="J14" s="47">
        <f t="shared" si="2"/>
        <v>43200</v>
      </c>
    </row>
    <row r="15" spans="1:256" ht="26.4" x14ac:dyDescent="0.25">
      <c r="A15" s="11" t="s">
        <v>154</v>
      </c>
      <c r="B15" s="11" t="s">
        <v>148</v>
      </c>
      <c r="C15" s="57" t="s">
        <v>149</v>
      </c>
      <c r="D15" s="21">
        <v>3200</v>
      </c>
      <c r="E15" s="30">
        <v>1</v>
      </c>
      <c r="F15" s="22">
        <f t="shared" si="0"/>
        <v>3200</v>
      </c>
      <c r="G15" s="23">
        <v>0.25</v>
      </c>
      <c r="H15" s="24">
        <f t="shared" si="1"/>
        <v>800</v>
      </c>
      <c r="I15" s="47">
        <v>21</v>
      </c>
      <c r="J15" s="47">
        <f t="shared" si="2"/>
        <v>16800</v>
      </c>
    </row>
    <row r="16" spans="1:256" ht="26.4" x14ac:dyDescent="0.25">
      <c r="A16" s="11" t="s">
        <v>154</v>
      </c>
      <c r="B16" s="11" t="s">
        <v>150</v>
      </c>
      <c r="C16" s="57" t="s">
        <v>151</v>
      </c>
      <c r="D16" s="21">
        <v>2400</v>
      </c>
      <c r="E16" s="30">
        <v>1</v>
      </c>
      <c r="F16" s="22">
        <f t="shared" si="0"/>
        <v>2400</v>
      </c>
      <c r="G16" s="23">
        <v>0.16700000000000001</v>
      </c>
      <c r="H16" s="24">
        <f t="shared" si="1"/>
        <v>400.8</v>
      </c>
      <c r="I16" s="47">
        <v>27</v>
      </c>
      <c r="J16" s="47">
        <f t="shared" si="2"/>
        <v>10821.6</v>
      </c>
    </row>
    <row r="17" spans="1:256" ht="26.4" x14ac:dyDescent="0.25">
      <c r="A17" s="11" t="s">
        <v>82</v>
      </c>
      <c r="B17" s="11" t="s">
        <v>123</v>
      </c>
      <c r="C17" s="57" t="s">
        <v>130</v>
      </c>
      <c r="D17" s="21">
        <v>2000</v>
      </c>
      <c r="E17" s="30">
        <v>1</v>
      </c>
      <c r="F17" s="22">
        <f t="shared" si="0"/>
        <v>2000</v>
      </c>
      <c r="G17" s="23">
        <v>0.16700000000000001</v>
      </c>
      <c r="H17" s="24">
        <f t="shared" si="1"/>
        <v>334</v>
      </c>
      <c r="I17" s="47">
        <v>27</v>
      </c>
      <c r="J17" s="47">
        <f t="shared" si="2"/>
        <v>9018</v>
      </c>
    </row>
    <row r="18" spans="1:256" ht="26.4" x14ac:dyDescent="0.25">
      <c r="A18" s="11" t="s">
        <v>82</v>
      </c>
      <c r="B18" s="11" t="s">
        <v>165</v>
      </c>
      <c r="C18" s="57" t="s">
        <v>131</v>
      </c>
      <c r="D18" s="21">
        <v>300</v>
      </c>
      <c r="E18" s="30">
        <v>1</v>
      </c>
      <c r="F18" s="22">
        <f t="shared" si="0"/>
        <v>300</v>
      </c>
      <c r="G18" s="23">
        <v>8.3000000000000004E-2</v>
      </c>
      <c r="H18" s="24">
        <f t="shared" si="1"/>
        <v>24.900000000000002</v>
      </c>
      <c r="I18" s="47">
        <v>27</v>
      </c>
      <c r="J18" s="47">
        <f t="shared" si="2"/>
        <v>672.30000000000007</v>
      </c>
    </row>
    <row r="19" spans="1:256" x14ac:dyDescent="0.25">
      <c r="A19" s="11" t="s">
        <v>82</v>
      </c>
      <c r="B19" s="11" t="s">
        <v>124</v>
      </c>
      <c r="C19" s="57" t="s">
        <v>132</v>
      </c>
      <c r="D19" s="21">
        <v>300</v>
      </c>
      <c r="E19" s="30">
        <v>1</v>
      </c>
      <c r="F19" s="22">
        <f t="shared" si="0"/>
        <v>300</v>
      </c>
      <c r="G19" s="23">
        <v>1.5</v>
      </c>
      <c r="H19" s="24">
        <f t="shared" si="1"/>
        <v>450</v>
      </c>
      <c r="I19" s="47">
        <v>27</v>
      </c>
      <c r="J19" s="47">
        <f t="shared" si="2"/>
        <v>12150</v>
      </c>
    </row>
    <row r="20" spans="1:256" x14ac:dyDescent="0.25">
      <c r="A20" s="11" t="s">
        <v>82</v>
      </c>
      <c r="B20" s="11" t="s">
        <v>125</v>
      </c>
      <c r="C20" s="57" t="s">
        <v>133</v>
      </c>
      <c r="D20" s="21">
        <v>300</v>
      </c>
      <c r="E20" s="30">
        <v>1</v>
      </c>
      <c r="F20" s="22">
        <f t="shared" si="0"/>
        <v>300</v>
      </c>
      <c r="G20" s="23">
        <v>0.33300000000000002</v>
      </c>
      <c r="H20" s="24">
        <f t="shared" si="1"/>
        <v>99.9</v>
      </c>
      <c r="I20" s="47">
        <v>27</v>
      </c>
      <c r="J20" s="47">
        <f t="shared" si="2"/>
        <v>2697.3</v>
      </c>
    </row>
    <row r="21" spans="1:256" x14ac:dyDescent="0.25">
      <c r="A21" s="11" t="s">
        <v>82</v>
      </c>
      <c r="B21" s="11" t="s">
        <v>126</v>
      </c>
      <c r="C21" s="57" t="s">
        <v>134</v>
      </c>
      <c r="D21" s="21">
        <v>10</v>
      </c>
      <c r="E21" s="30">
        <v>1</v>
      </c>
      <c r="F21" s="22">
        <f t="shared" si="0"/>
        <v>10</v>
      </c>
      <c r="G21" s="23">
        <v>0.16700000000000001</v>
      </c>
      <c r="H21" s="24">
        <f t="shared" si="1"/>
        <v>1.6700000000000002</v>
      </c>
      <c r="I21" s="47">
        <v>27</v>
      </c>
      <c r="J21" s="47">
        <f t="shared" si="2"/>
        <v>45.09</v>
      </c>
    </row>
    <row r="22" spans="1:256" ht="26.4" x14ac:dyDescent="0.25">
      <c r="A22" s="11" t="s">
        <v>82</v>
      </c>
      <c r="B22" s="11" t="s">
        <v>166</v>
      </c>
      <c r="C22" s="57" t="s">
        <v>135</v>
      </c>
      <c r="D22" s="21">
        <v>200</v>
      </c>
      <c r="E22" s="30">
        <v>1</v>
      </c>
      <c r="F22" s="22">
        <f t="shared" si="0"/>
        <v>200</v>
      </c>
      <c r="G22" s="23">
        <v>0.16700000000000001</v>
      </c>
      <c r="H22" s="24">
        <f t="shared" si="1"/>
        <v>33.4</v>
      </c>
      <c r="I22" s="47">
        <v>27</v>
      </c>
      <c r="J22" s="47">
        <f t="shared" si="2"/>
        <v>901.8</v>
      </c>
    </row>
    <row r="23" spans="1:256" x14ac:dyDescent="0.25">
      <c r="A23" s="1" t="s">
        <v>70</v>
      </c>
      <c r="B23" s="1" t="s">
        <v>6</v>
      </c>
      <c r="C23" s="58" t="s">
        <v>7</v>
      </c>
      <c r="D23" s="15">
        <v>10700</v>
      </c>
      <c r="E23" s="30">
        <v>1</v>
      </c>
      <c r="F23" s="22">
        <f t="shared" si="0"/>
        <v>10700</v>
      </c>
      <c r="G23" s="16">
        <v>0.25</v>
      </c>
      <c r="H23" s="24">
        <f t="shared" si="1"/>
        <v>2675</v>
      </c>
      <c r="I23" s="47">
        <v>15</v>
      </c>
      <c r="J23" s="47">
        <f t="shared" si="2"/>
        <v>40125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spans="1:256" ht="26.4" x14ac:dyDescent="0.25">
      <c r="A24" s="1" t="s">
        <v>72</v>
      </c>
      <c r="B24" s="1" t="s">
        <v>8</v>
      </c>
      <c r="C24" s="58" t="s">
        <v>9</v>
      </c>
      <c r="D24" s="15">
        <v>3300</v>
      </c>
      <c r="E24" s="30">
        <v>1</v>
      </c>
      <c r="F24" s="22">
        <f t="shared" si="0"/>
        <v>3300</v>
      </c>
      <c r="G24" s="16">
        <v>8.3000000000000004E-2</v>
      </c>
      <c r="H24" s="24">
        <f t="shared" si="1"/>
        <v>273.90000000000003</v>
      </c>
      <c r="I24" s="47">
        <v>11</v>
      </c>
      <c r="J24" s="47">
        <f t="shared" si="2"/>
        <v>3012.9000000000005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spans="1:256" x14ac:dyDescent="0.25">
      <c r="A25" s="1" t="s">
        <v>70</v>
      </c>
      <c r="B25" s="1" t="s">
        <v>10</v>
      </c>
      <c r="C25" s="58" t="s">
        <v>56</v>
      </c>
      <c r="D25" s="15">
        <v>40</v>
      </c>
      <c r="E25" s="30">
        <v>1</v>
      </c>
      <c r="F25" s="22">
        <f t="shared" si="0"/>
        <v>40</v>
      </c>
      <c r="G25" s="16">
        <v>8.3000000000000004E-2</v>
      </c>
      <c r="H25" s="24">
        <f t="shared" si="1"/>
        <v>3.3200000000000003</v>
      </c>
      <c r="I25" s="47">
        <v>11</v>
      </c>
      <c r="J25" s="47">
        <f t="shared" si="2"/>
        <v>36.520000000000003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pans="1:256" ht="26.4" x14ac:dyDescent="0.25">
      <c r="A26" s="1" t="s">
        <v>69</v>
      </c>
      <c r="B26" s="1" t="s">
        <v>11</v>
      </c>
      <c r="C26" s="58" t="s">
        <v>12</v>
      </c>
      <c r="D26" s="15">
        <v>480</v>
      </c>
      <c r="E26" s="30">
        <v>1</v>
      </c>
      <c r="F26" s="22">
        <f t="shared" si="0"/>
        <v>480</v>
      </c>
      <c r="G26" s="16">
        <v>0.25</v>
      </c>
      <c r="H26" s="24">
        <f t="shared" si="1"/>
        <v>120</v>
      </c>
      <c r="I26" s="47">
        <v>41</v>
      </c>
      <c r="J26" s="47">
        <f t="shared" si="2"/>
        <v>4920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 spans="1:256" ht="52.8" x14ac:dyDescent="0.25">
      <c r="A27" s="1" t="s">
        <v>74</v>
      </c>
      <c r="B27" s="1" t="s">
        <v>13</v>
      </c>
      <c r="C27" s="58" t="s">
        <v>14</v>
      </c>
      <c r="D27" s="15">
        <v>50</v>
      </c>
      <c r="E27" s="30">
        <v>1</v>
      </c>
      <c r="F27" s="22">
        <f t="shared" si="0"/>
        <v>50</v>
      </c>
      <c r="G27" s="16">
        <v>0.5</v>
      </c>
      <c r="H27" s="24">
        <f t="shared" si="1"/>
        <v>25</v>
      </c>
      <c r="I27" s="47">
        <v>27</v>
      </c>
      <c r="J27" s="47">
        <f t="shared" si="2"/>
        <v>675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 ht="79.2" x14ac:dyDescent="0.25">
      <c r="A28" s="1" t="s">
        <v>75</v>
      </c>
      <c r="B28" s="1" t="s">
        <v>15</v>
      </c>
      <c r="C28" s="58" t="s">
        <v>16</v>
      </c>
      <c r="D28" s="15">
        <v>70000</v>
      </c>
      <c r="E28" s="30">
        <v>1</v>
      </c>
      <c r="F28" s="22">
        <f t="shared" si="0"/>
        <v>70000</v>
      </c>
      <c r="G28" s="16">
        <v>0.33300000000000002</v>
      </c>
      <c r="H28" s="24">
        <f t="shared" si="1"/>
        <v>23310</v>
      </c>
      <c r="I28" s="47">
        <v>17</v>
      </c>
      <c r="J28" s="47">
        <f t="shared" si="2"/>
        <v>396270</v>
      </c>
      <c r="K28" s="1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pans="1:256" ht="26.4" x14ac:dyDescent="0.25">
      <c r="A29" s="1" t="s">
        <v>74</v>
      </c>
      <c r="B29" s="1" t="s">
        <v>17</v>
      </c>
      <c r="C29" s="58" t="s">
        <v>18</v>
      </c>
      <c r="D29" s="15">
        <v>300</v>
      </c>
      <c r="E29" s="30">
        <v>1</v>
      </c>
      <c r="F29" s="22">
        <f t="shared" si="0"/>
        <v>300</v>
      </c>
      <c r="G29" s="16">
        <v>0.5</v>
      </c>
      <c r="H29" s="24">
        <f t="shared" si="1"/>
        <v>150</v>
      </c>
      <c r="I29" s="47">
        <v>27</v>
      </c>
      <c r="J29" s="47">
        <f t="shared" si="2"/>
        <v>4050</v>
      </c>
      <c r="K29" s="1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spans="1:256" x14ac:dyDescent="0.25">
      <c r="A30" s="1" t="s">
        <v>73</v>
      </c>
      <c r="B30" s="1" t="s">
        <v>19</v>
      </c>
      <c r="C30" s="58" t="s">
        <v>20</v>
      </c>
      <c r="D30" s="15">
        <v>15000</v>
      </c>
      <c r="E30" s="30">
        <v>1</v>
      </c>
      <c r="F30" s="22">
        <f t="shared" si="0"/>
        <v>15000</v>
      </c>
      <c r="G30" s="16">
        <v>8.3000000000000004E-2</v>
      </c>
      <c r="H30" s="24">
        <f t="shared" si="1"/>
        <v>1245</v>
      </c>
      <c r="I30" s="47">
        <v>20</v>
      </c>
      <c r="J30" s="47">
        <f t="shared" si="2"/>
        <v>24900</v>
      </c>
      <c r="K30" s="1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spans="1:256" ht="26.4" x14ac:dyDescent="0.25">
      <c r="A31" s="1" t="s">
        <v>69</v>
      </c>
      <c r="B31" s="1" t="s">
        <v>21</v>
      </c>
      <c r="C31" s="58" t="s">
        <v>22</v>
      </c>
      <c r="D31" s="15">
        <v>5000</v>
      </c>
      <c r="E31" s="30">
        <v>1</v>
      </c>
      <c r="F31" s="22">
        <f t="shared" si="0"/>
        <v>5000</v>
      </c>
      <c r="G31" s="16">
        <v>1.5</v>
      </c>
      <c r="H31" s="24">
        <f t="shared" si="1"/>
        <v>7500</v>
      </c>
      <c r="I31" s="47">
        <v>20</v>
      </c>
      <c r="J31" s="47">
        <f t="shared" si="2"/>
        <v>150000</v>
      </c>
      <c r="K31" s="1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spans="1:256" ht="26.4" x14ac:dyDescent="0.25">
      <c r="A32" s="1" t="s">
        <v>94</v>
      </c>
      <c r="B32" s="1" t="s">
        <v>23</v>
      </c>
      <c r="C32" s="58" t="s">
        <v>24</v>
      </c>
      <c r="D32" s="15">
        <v>40</v>
      </c>
      <c r="E32" s="30">
        <v>1</v>
      </c>
      <c r="F32" s="22">
        <f t="shared" si="0"/>
        <v>40</v>
      </c>
      <c r="G32" s="16">
        <v>0.25</v>
      </c>
      <c r="H32" s="24">
        <f t="shared" si="1"/>
        <v>10</v>
      </c>
      <c r="I32" s="47">
        <v>15</v>
      </c>
      <c r="J32" s="47">
        <f t="shared" si="2"/>
        <v>150</v>
      </c>
      <c r="K32" s="10"/>
    </row>
    <row r="33" spans="1:11" ht="39.6" x14ac:dyDescent="0.25">
      <c r="A33" s="1" t="s">
        <v>83</v>
      </c>
      <c r="B33" s="1" t="s">
        <v>25</v>
      </c>
      <c r="C33" s="58" t="s">
        <v>26</v>
      </c>
      <c r="D33" s="15">
        <v>30</v>
      </c>
      <c r="E33" s="30">
        <v>1</v>
      </c>
      <c r="F33" s="22">
        <f t="shared" si="0"/>
        <v>30</v>
      </c>
      <c r="G33" s="16">
        <v>0.5</v>
      </c>
      <c r="H33" s="24">
        <f t="shared" si="1"/>
        <v>15</v>
      </c>
      <c r="I33" s="47">
        <v>27</v>
      </c>
      <c r="J33" s="47">
        <f t="shared" si="2"/>
        <v>405</v>
      </c>
      <c r="K33" s="10"/>
    </row>
    <row r="34" spans="1:11" ht="39.6" x14ac:dyDescent="0.25">
      <c r="A34" s="1" t="s">
        <v>83</v>
      </c>
      <c r="B34" s="1" t="s">
        <v>29</v>
      </c>
      <c r="C34" s="58" t="s">
        <v>30</v>
      </c>
      <c r="D34" s="15">
        <v>100</v>
      </c>
      <c r="E34" s="30">
        <v>1</v>
      </c>
      <c r="F34" s="22">
        <f t="shared" si="0"/>
        <v>100</v>
      </c>
      <c r="G34" s="16">
        <v>0.5</v>
      </c>
      <c r="H34" s="24">
        <f t="shared" si="1"/>
        <v>50</v>
      </c>
      <c r="I34" s="47">
        <v>33</v>
      </c>
      <c r="J34" s="47">
        <f t="shared" si="2"/>
        <v>1650</v>
      </c>
      <c r="K34" s="10"/>
    </row>
    <row r="35" spans="1:11" ht="52.8" x14ac:dyDescent="0.25">
      <c r="A35" s="1" t="s">
        <v>83</v>
      </c>
      <c r="B35" s="1" t="s">
        <v>27</v>
      </c>
      <c r="C35" s="58" t="s">
        <v>28</v>
      </c>
      <c r="D35" s="15">
        <v>750</v>
      </c>
      <c r="E35" s="30">
        <v>1</v>
      </c>
      <c r="F35" s="22">
        <f t="shared" si="0"/>
        <v>750</v>
      </c>
      <c r="G35" s="16">
        <v>0.5</v>
      </c>
      <c r="H35" s="24">
        <f t="shared" si="1"/>
        <v>375</v>
      </c>
      <c r="I35" s="47">
        <v>33</v>
      </c>
      <c r="J35" s="47">
        <f t="shared" si="2"/>
        <v>12375</v>
      </c>
      <c r="K35" s="10"/>
    </row>
    <row r="36" spans="1:11" ht="26.4" x14ac:dyDescent="0.25">
      <c r="A36" s="1" t="s">
        <v>95</v>
      </c>
      <c r="B36" s="1" t="s">
        <v>31</v>
      </c>
      <c r="C36" s="58" t="s">
        <v>57</v>
      </c>
      <c r="D36" s="15">
        <v>50000</v>
      </c>
      <c r="E36" s="30">
        <v>1</v>
      </c>
      <c r="F36" s="22">
        <f t="shared" si="0"/>
        <v>50000</v>
      </c>
      <c r="G36" s="16">
        <v>8.3000000000000004E-2</v>
      </c>
      <c r="H36" s="24">
        <f t="shared" si="1"/>
        <v>4150</v>
      </c>
      <c r="I36" s="47">
        <v>15</v>
      </c>
      <c r="J36" s="47">
        <f t="shared" si="2"/>
        <v>62250</v>
      </c>
      <c r="K36" s="10"/>
    </row>
    <row r="37" spans="1:11" ht="26.4" x14ac:dyDescent="0.25">
      <c r="A37" s="1" t="s">
        <v>73</v>
      </c>
      <c r="B37" s="1" t="s">
        <v>32</v>
      </c>
      <c r="C37" s="58" t="s">
        <v>58</v>
      </c>
      <c r="D37" s="15">
        <v>3000</v>
      </c>
      <c r="E37" s="30">
        <v>1</v>
      </c>
      <c r="F37" s="22">
        <f t="shared" si="0"/>
        <v>3000</v>
      </c>
      <c r="G37" s="16">
        <v>8.3000000000000004E-2</v>
      </c>
      <c r="H37" s="24">
        <f t="shared" si="1"/>
        <v>249</v>
      </c>
      <c r="I37" s="47">
        <v>33</v>
      </c>
      <c r="J37" s="47">
        <f t="shared" si="2"/>
        <v>8217</v>
      </c>
      <c r="K37" s="10"/>
    </row>
    <row r="38" spans="1:11" ht="39.6" x14ac:dyDescent="0.25">
      <c r="A38" s="1" t="s">
        <v>73</v>
      </c>
      <c r="B38" s="1" t="s">
        <v>33</v>
      </c>
      <c r="C38" s="58" t="s">
        <v>59</v>
      </c>
      <c r="D38" s="15">
        <v>28000</v>
      </c>
      <c r="E38" s="30">
        <v>1</v>
      </c>
      <c r="F38" s="22">
        <f t="shared" si="0"/>
        <v>28000</v>
      </c>
      <c r="G38" s="16">
        <v>8.3000000000000004E-2</v>
      </c>
      <c r="H38" s="24">
        <f t="shared" si="1"/>
        <v>2324</v>
      </c>
      <c r="I38" s="47">
        <v>15</v>
      </c>
      <c r="J38" s="47">
        <f t="shared" si="2"/>
        <v>34860</v>
      </c>
      <c r="K38" s="10"/>
    </row>
    <row r="39" spans="1:11" ht="79.2" x14ac:dyDescent="0.25">
      <c r="A39" s="1" t="s">
        <v>78</v>
      </c>
      <c r="B39" s="1" t="s">
        <v>34</v>
      </c>
      <c r="C39" s="58" t="s">
        <v>60</v>
      </c>
      <c r="D39" s="15">
        <v>2200</v>
      </c>
      <c r="E39" s="30">
        <v>1</v>
      </c>
      <c r="F39" s="22">
        <f t="shared" si="0"/>
        <v>2200</v>
      </c>
      <c r="G39" s="16">
        <v>8.3000000000000004E-2</v>
      </c>
      <c r="H39" s="24">
        <f t="shared" si="1"/>
        <v>182.60000000000002</v>
      </c>
      <c r="I39" s="47">
        <v>15</v>
      </c>
      <c r="J39" s="47">
        <f t="shared" si="2"/>
        <v>2739.0000000000005</v>
      </c>
      <c r="K39" s="10"/>
    </row>
    <row r="40" spans="1:11" ht="39.6" x14ac:dyDescent="0.25">
      <c r="A40" s="1" t="s">
        <v>82</v>
      </c>
      <c r="B40" s="1" t="s">
        <v>35</v>
      </c>
      <c r="C40" s="58" t="s">
        <v>61</v>
      </c>
      <c r="D40" s="15">
        <v>10700</v>
      </c>
      <c r="E40" s="30">
        <v>1</v>
      </c>
      <c r="F40" s="22">
        <f t="shared" si="0"/>
        <v>10700</v>
      </c>
      <c r="G40" s="16">
        <v>8.3000000000000004E-2</v>
      </c>
      <c r="H40" s="24">
        <f t="shared" si="1"/>
        <v>888.1</v>
      </c>
      <c r="I40" s="47">
        <v>15</v>
      </c>
      <c r="J40" s="47">
        <f t="shared" si="2"/>
        <v>13321.5</v>
      </c>
      <c r="K40" s="10"/>
    </row>
    <row r="41" spans="1:11" ht="26.4" x14ac:dyDescent="0.25">
      <c r="A41" s="1" t="s">
        <v>78</v>
      </c>
      <c r="B41" s="1" t="s">
        <v>36</v>
      </c>
      <c r="C41" s="58" t="s">
        <v>62</v>
      </c>
      <c r="D41" s="15">
        <v>9000</v>
      </c>
      <c r="E41" s="30">
        <v>1</v>
      </c>
      <c r="F41" s="22">
        <f t="shared" si="0"/>
        <v>9000</v>
      </c>
      <c r="G41" s="16">
        <v>8.3000000000000004E-2</v>
      </c>
      <c r="H41" s="24">
        <f t="shared" si="1"/>
        <v>747</v>
      </c>
      <c r="I41" s="47">
        <v>15</v>
      </c>
      <c r="J41" s="47">
        <f t="shared" si="2"/>
        <v>11205</v>
      </c>
      <c r="K41" s="10"/>
    </row>
    <row r="42" spans="1:11" x14ac:dyDescent="0.25">
      <c r="A42" s="1" t="s">
        <v>74</v>
      </c>
      <c r="B42" s="1" t="s">
        <v>90</v>
      </c>
      <c r="C42" s="58" t="s">
        <v>92</v>
      </c>
      <c r="D42" s="15">
        <v>40</v>
      </c>
      <c r="E42" s="30">
        <v>1</v>
      </c>
      <c r="F42" s="22">
        <f t="shared" si="0"/>
        <v>40</v>
      </c>
      <c r="G42" s="16">
        <v>8.3000000000000004E-2</v>
      </c>
      <c r="H42" s="24">
        <f t="shared" si="1"/>
        <v>3.3200000000000003</v>
      </c>
      <c r="I42" s="47">
        <v>17</v>
      </c>
      <c r="J42" s="47">
        <f t="shared" si="2"/>
        <v>56.440000000000005</v>
      </c>
      <c r="K42" s="10"/>
    </row>
    <row r="43" spans="1:11" ht="26.4" x14ac:dyDescent="0.25">
      <c r="A43" s="1" t="s">
        <v>89</v>
      </c>
      <c r="B43" s="1" t="s">
        <v>91</v>
      </c>
      <c r="C43" s="58" t="s">
        <v>93</v>
      </c>
      <c r="D43" s="15">
        <v>40</v>
      </c>
      <c r="E43" s="30">
        <v>1</v>
      </c>
      <c r="F43" s="22">
        <f t="shared" si="0"/>
        <v>40</v>
      </c>
      <c r="G43" s="16">
        <v>8.3000000000000004E-2</v>
      </c>
      <c r="H43" s="24">
        <f t="shared" si="1"/>
        <v>3.3200000000000003</v>
      </c>
      <c r="I43" s="47">
        <v>17</v>
      </c>
      <c r="J43" s="47">
        <f t="shared" si="2"/>
        <v>56.440000000000005</v>
      </c>
      <c r="K43" s="10"/>
    </row>
    <row r="44" spans="1:11" ht="26.4" x14ac:dyDescent="0.25">
      <c r="A44" s="1" t="s">
        <v>81</v>
      </c>
      <c r="B44" s="1" t="s">
        <v>37</v>
      </c>
      <c r="C44" s="58" t="s">
        <v>63</v>
      </c>
      <c r="D44" s="15">
        <v>7200</v>
      </c>
      <c r="E44" s="30">
        <v>1</v>
      </c>
      <c r="F44" s="22">
        <f t="shared" si="0"/>
        <v>7200</v>
      </c>
      <c r="G44" s="16">
        <v>8.3000000000000004E-2</v>
      </c>
      <c r="H44" s="24">
        <f t="shared" si="1"/>
        <v>597.6</v>
      </c>
      <c r="I44" s="47">
        <v>17</v>
      </c>
      <c r="J44" s="47">
        <f t="shared" si="2"/>
        <v>10159.200000000001</v>
      </c>
      <c r="K44" s="10"/>
    </row>
    <row r="45" spans="1:11" ht="26.4" x14ac:dyDescent="0.25">
      <c r="A45" s="3" t="s">
        <v>82</v>
      </c>
      <c r="B45" s="3" t="s">
        <v>40</v>
      </c>
      <c r="C45" s="60" t="s">
        <v>41</v>
      </c>
      <c r="D45" s="15">
        <v>7500</v>
      </c>
      <c r="E45" s="30">
        <v>1</v>
      </c>
      <c r="F45" s="22">
        <f t="shared" si="0"/>
        <v>7500</v>
      </c>
      <c r="G45" s="17">
        <v>0.25</v>
      </c>
      <c r="H45" s="24">
        <f t="shared" si="1"/>
        <v>1875</v>
      </c>
      <c r="I45" s="47">
        <v>15</v>
      </c>
      <c r="J45" s="47">
        <f t="shared" si="2"/>
        <v>28125</v>
      </c>
      <c r="K45" s="10"/>
    </row>
    <row r="46" spans="1:11" x14ac:dyDescent="0.25">
      <c r="A46" s="3" t="s">
        <v>78</v>
      </c>
      <c r="B46" s="7" t="s">
        <v>42</v>
      </c>
      <c r="C46" s="61" t="s">
        <v>43</v>
      </c>
      <c r="D46" s="15">
        <v>7300</v>
      </c>
      <c r="E46" s="30">
        <v>1</v>
      </c>
      <c r="F46" s="22">
        <f t="shared" si="0"/>
        <v>7300</v>
      </c>
      <c r="G46" s="17">
        <v>0.25</v>
      </c>
      <c r="H46" s="24">
        <f t="shared" si="1"/>
        <v>1825</v>
      </c>
      <c r="I46" s="47">
        <v>27</v>
      </c>
      <c r="J46" s="47">
        <f t="shared" si="2"/>
        <v>49275</v>
      </c>
      <c r="K46" s="10"/>
    </row>
    <row r="47" spans="1:11" ht="26.4" x14ac:dyDescent="0.25">
      <c r="A47" s="3" t="s">
        <v>84</v>
      </c>
      <c r="B47" s="3" t="s">
        <v>44</v>
      </c>
      <c r="C47" s="60" t="s">
        <v>45</v>
      </c>
      <c r="D47" s="15">
        <v>4800</v>
      </c>
      <c r="E47" s="30">
        <v>1</v>
      </c>
      <c r="F47" s="22">
        <f t="shared" si="0"/>
        <v>4800</v>
      </c>
      <c r="G47" s="17">
        <v>0.25</v>
      </c>
      <c r="H47" s="24">
        <f t="shared" si="1"/>
        <v>1200</v>
      </c>
      <c r="I47" s="47">
        <v>17</v>
      </c>
      <c r="J47" s="47">
        <f t="shared" si="2"/>
        <v>20400</v>
      </c>
      <c r="K47" s="10"/>
    </row>
    <row r="48" spans="1:11" ht="39.6" x14ac:dyDescent="0.25">
      <c r="A48" s="3" t="s">
        <v>85</v>
      </c>
      <c r="B48" s="3" t="s">
        <v>46</v>
      </c>
      <c r="C48" s="61" t="s">
        <v>47</v>
      </c>
      <c r="D48" s="15">
        <v>4000</v>
      </c>
      <c r="E48" s="30">
        <v>1</v>
      </c>
      <c r="F48" s="22">
        <f t="shared" si="0"/>
        <v>4000</v>
      </c>
      <c r="G48" s="17">
        <v>0.25</v>
      </c>
      <c r="H48" s="24">
        <f t="shared" si="1"/>
        <v>1000</v>
      </c>
      <c r="I48" s="47">
        <v>17</v>
      </c>
      <c r="J48" s="47">
        <f t="shared" si="2"/>
        <v>17000</v>
      </c>
      <c r="K48" s="10"/>
    </row>
    <row r="49" spans="1:256" ht="26.4" x14ac:dyDescent="0.25">
      <c r="A49" s="3" t="s">
        <v>86</v>
      </c>
      <c r="B49" s="3" t="s">
        <v>48</v>
      </c>
      <c r="C49" s="61" t="s">
        <v>49</v>
      </c>
      <c r="D49" s="15">
        <v>106300</v>
      </c>
      <c r="E49" s="30">
        <v>1</v>
      </c>
      <c r="F49" s="22">
        <f t="shared" si="0"/>
        <v>106300</v>
      </c>
      <c r="G49" s="17">
        <v>0.5</v>
      </c>
      <c r="H49" s="24">
        <f t="shared" si="1"/>
        <v>53150</v>
      </c>
      <c r="I49" s="47">
        <v>17</v>
      </c>
      <c r="J49" s="47">
        <f t="shared" si="2"/>
        <v>903550</v>
      </c>
    </row>
    <row r="50" spans="1:256" ht="26.4" x14ac:dyDescent="0.25">
      <c r="A50" s="3" t="s">
        <v>88</v>
      </c>
      <c r="B50" s="3" t="s">
        <v>50</v>
      </c>
      <c r="C50" s="61" t="s">
        <v>51</v>
      </c>
      <c r="D50" s="15">
        <v>470</v>
      </c>
      <c r="E50" s="30">
        <v>1</v>
      </c>
      <c r="F50" s="22">
        <f t="shared" si="0"/>
        <v>470</v>
      </c>
      <c r="G50" s="17">
        <v>8.3000000000000004E-2</v>
      </c>
      <c r="H50" s="24">
        <f t="shared" si="1"/>
        <v>39.010000000000005</v>
      </c>
      <c r="I50" s="47">
        <v>17</v>
      </c>
      <c r="J50" s="47">
        <f t="shared" si="2"/>
        <v>663.17000000000007</v>
      </c>
    </row>
    <row r="51" spans="1:256" ht="26.4" x14ac:dyDescent="0.25">
      <c r="A51" s="1" t="s">
        <v>87</v>
      </c>
      <c r="B51" s="1" t="s">
        <v>38</v>
      </c>
      <c r="C51" s="58" t="s">
        <v>64</v>
      </c>
      <c r="D51" s="15">
        <v>10700</v>
      </c>
      <c r="E51" s="30">
        <v>1</v>
      </c>
      <c r="F51" s="22">
        <f t="shared" si="0"/>
        <v>10700</v>
      </c>
      <c r="G51" s="16">
        <v>0.5</v>
      </c>
      <c r="H51" s="24">
        <f t="shared" si="1"/>
        <v>5350</v>
      </c>
      <c r="I51" s="47">
        <v>15</v>
      </c>
      <c r="J51" s="47">
        <f t="shared" si="2"/>
        <v>80250</v>
      </c>
      <c r="K51" s="10"/>
    </row>
    <row r="52" spans="1:256" x14ac:dyDescent="0.25">
      <c r="A52" s="1" t="s">
        <v>76</v>
      </c>
      <c r="B52" s="1" t="s">
        <v>39</v>
      </c>
      <c r="C52" s="58" t="s">
        <v>65</v>
      </c>
      <c r="D52" s="15">
        <v>4800</v>
      </c>
      <c r="E52" s="30">
        <v>1</v>
      </c>
      <c r="F52" s="22">
        <f t="shared" si="0"/>
        <v>4800</v>
      </c>
      <c r="G52" s="16">
        <v>8.3000000000000004E-2</v>
      </c>
      <c r="H52" s="24">
        <f t="shared" si="1"/>
        <v>398.40000000000003</v>
      </c>
      <c r="I52" s="47">
        <v>8</v>
      </c>
      <c r="J52" s="47">
        <f t="shared" si="2"/>
        <v>3187.2000000000003</v>
      </c>
      <c r="K52" s="10"/>
    </row>
    <row r="53" spans="1:256" ht="39.6" x14ac:dyDescent="0.25">
      <c r="A53" s="3" t="s">
        <v>77</v>
      </c>
      <c r="B53" s="3" t="s">
        <v>52</v>
      </c>
      <c r="C53" s="60" t="s">
        <v>53</v>
      </c>
      <c r="D53" s="15">
        <v>60</v>
      </c>
      <c r="E53" s="30">
        <v>1</v>
      </c>
      <c r="F53" s="22">
        <f t="shared" si="0"/>
        <v>60</v>
      </c>
      <c r="G53" s="17">
        <v>0.2</v>
      </c>
      <c r="H53" s="24">
        <f t="shared" si="1"/>
        <v>12</v>
      </c>
      <c r="I53" s="47">
        <v>20</v>
      </c>
      <c r="J53" s="47">
        <f t="shared" si="2"/>
        <v>240</v>
      </c>
      <c r="K53" s="10"/>
    </row>
    <row r="54" spans="1:256" ht="26.4" x14ac:dyDescent="0.25">
      <c r="A54" s="3" t="s">
        <v>79</v>
      </c>
      <c r="B54" s="3" t="s">
        <v>54</v>
      </c>
      <c r="C54" s="61" t="s">
        <v>55</v>
      </c>
      <c r="D54" s="15">
        <v>500</v>
      </c>
      <c r="E54" s="30">
        <v>1</v>
      </c>
      <c r="F54" s="22">
        <f t="shared" si="0"/>
        <v>500</v>
      </c>
      <c r="G54" s="17">
        <v>8.3000000000000004E-2</v>
      </c>
      <c r="H54" s="24">
        <f t="shared" si="1"/>
        <v>41.5</v>
      </c>
      <c r="I54" s="47">
        <v>16.5</v>
      </c>
      <c r="J54" s="47">
        <f t="shared" si="2"/>
        <v>684.75</v>
      </c>
      <c r="K54" s="10"/>
    </row>
    <row r="55" spans="1:256" x14ac:dyDescent="0.25">
      <c r="D55" s="10"/>
      <c r="E55" s="10"/>
      <c r="F55" s="39"/>
      <c r="G55" s="34"/>
      <c r="H55" s="10"/>
      <c r="K55" s="10"/>
    </row>
    <row r="56" spans="1:256" ht="26.4" x14ac:dyDescent="0.25">
      <c r="D56" s="10"/>
      <c r="E56" s="49" t="s">
        <v>203</v>
      </c>
      <c r="F56" s="53">
        <f>SUM(F2:F54)</f>
        <v>444130</v>
      </c>
      <c r="H56" s="51">
        <f>SUM(H2:H54)</f>
        <v>168476.54000000004</v>
      </c>
      <c r="J56" s="35">
        <f>SUM(J2:J54)</f>
        <v>2855885.01</v>
      </c>
    </row>
    <row r="57" spans="1:256" ht="39.6" x14ac:dyDescent="0.25">
      <c r="D57" s="10"/>
      <c r="E57" s="49" t="s">
        <v>202</v>
      </c>
      <c r="F57" s="53">
        <f>SUM('Non-forms included in notice'!F2:F43)</f>
        <v>214730</v>
      </c>
      <c r="H57" s="51">
        <f>SUM('Non-forms included in notice'!H2:H43)</f>
        <v>147093.44700000001</v>
      </c>
      <c r="J57" s="35">
        <f>SUM('Non-forms included in notice'!J2:J43)</f>
        <v>2949530.8290000004</v>
      </c>
      <c r="K57" s="10"/>
    </row>
    <row r="58" spans="1:256" x14ac:dyDescent="0.25">
      <c r="D58" s="10"/>
      <c r="E58" s="49" t="s">
        <v>204</v>
      </c>
      <c r="F58" s="53">
        <f>SUM(F56:F57)</f>
        <v>658860</v>
      </c>
      <c r="H58" s="51">
        <f>H56+H57</f>
        <v>315569.98700000008</v>
      </c>
      <c r="J58" s="35">
        <f>J56+J57</f>
        <v>5805415.8389999997</v>
      </c>
      <c r="K58" s="10"/>
    </row>
    <row r="59" spans="1:256" x14ac:dyDescent="0.25">
      <c r="D59" s="10"/>
      <c r="E59" s="10"/>
      <c r="F59" s="55" t="s">
        <v>205</v>
      </c>
      <c r="G59" s="52"/>
      <c r="H59" s="55" t="s">
        <v>205</v>
      </c>
      <c r="I59" s="56"/>
      <c r="J59" s="56" t="s">
        <v>205</v>
      </c>
      <c r="K59" s="10"/>
    </row>
    <row r="60" spans="1:256" x14ac:dyDescent="0.25">
      <c r="D60" s="10"/>
      <c r="E60" s="10"/>
      <c r="F60" s="10"/>
      <c r="G60" s="34"/>
      <c r="H60" s="10"/>
      <c r="K60" s="10"/>
    </row>
    <row r="61" spans="1:256" x14ac:dyDescent="0.25">
      <c r="D61" s="10"/>
      <c r="E61" s="10"/>
      <c r="F61" s="10"/>
      <c r="G61" s="34"/>
      <c r="H61" s="10"/>
    </row>
    <row r="62" spans="1:256" x14ac:dyDescent="0.25">
      <c r="D62" s="10"/>
      <c r="E62" s="10"/>
      <c r="F62" s="10"/>
      <c r="G62" s="34"/>
      <c r="H62" s="10"/>
    </row>
    <row r="63" spans="1:256" x14ac:dyDescent="0.25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36">
        <v>596974.38000000012</v>
      </c>
    </row>
  </sheetData>
  <sortState ref="A2:IW55">
    <sortCondition ref="C2:C55"/>
  </sortState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31" workbookViewId="0">
      <selection activeCell="B35" sqref="B35"/>
    </sheetView>
  </sheetViews>
  <sheetFormatPr defaultRowHeight="13.2" x14ac:dyDescent="0.25"/>
  <cols>
    <col min="1" max="1" width="21.77734375" style="2" customWidth="1"/>
    <col min="2" max="2" width="22.6640625" style="2" customWidth="1"/>
    <col min="3" max="3" width="14.6640625" style="2" customWidth="1"/>
    <col min="4" max="4" width="12.5546875" style="2" customWidth="1"/>
    <col min="5" max="5" width="8.88671875" style="2"/>
    <col min="6" max="6" width="11.44140625" style="2" customWidth="1"/>
    <col min="7" max="7" width="12.5546875" style="18" customWidth="1"/>
    <col min="8" max="8" width="15.88671875" style="2" customWidth="1"/>
    <col min="9" max="9" width="9.109375" style="14" customWidth="1"/>
    <col min="10" max="10" width="10.5546875" style="14" customWidth="1"/>
    <col min="11" max="11" width="11.5546875" style="2" bestFit="1" customWidth="1"/>
    <col min="12" max="12" width="11.21875" style="2" bestFit="1" customWidth="1"/>
    <col min="13" max="16384" width="8.88671875" style="2"/>
  </cols>
  <sheetData>
    <row r="1" spans="1:12" ht="52.8" x14ac:dyDescent="0.25">
      <c r="A1" s="12" t="s">
        <v>80</v>
      </c>
      <c r="B1" s="12" t="s">
        <v>0</v>
      </c>
      <c r="C1" s="12" t="s">
        <v>155</v>
      </c>
      <c r="D1" s="12" t="s">
        <v>160</v>
      </c>
      <c r="E1" s="12" t="s">
        <v>1</v>
      </c>
      <c r="F1" s="12" t="s">
        <v>71</v>
      </c>
      <c r="G1" s="19" t="s">
        <v>162</v>
      </c>
      <c r="H1" s="12" t="s">
        <v>164</v>
      </c>
      <c r="I1" s="13" t="s">
        <v>163</v>
      </c>
      <c r="J1" s="13" t="s">
        <v>161</v>
      </c>
    </row>
    <row r="2" spans="1:12" s="10" customFormat="1" ht="39.6" x14ac:dyDescent="0.25">
      <c r="A2" s="3" t="s">
        <v>72</v>
      </c>
      <c r="B2" s="3" t="s">
        <v>102</v>
      </c>
      <c r="C2" s="3" t="s">
        <v>174</v>
      </c>
      <c r="D2" s="44">
        <v>17700</v>
      </c>
      <c r="E2" s="3">
        <v>1</v>
      </c>
      <c r="F2" s="8">
        <f>D2</f>
        <v>17700</v>
      </c>
      <c r="G2" s="20">
        <v>1</v>
      </c>
      <c r="H2" s="6">
        <f>F2*G2</f>
        <v>17700</v>
      </c>
      <c r="I2" s="47">
        <v>17</v>
      </c>
      <c r="J2" s="47">
        <f>H2*I2</f>
        <v>300900</v>
      </c>
      <c r="K2" s="39"/>
    </row>
    <row r="3" spans="1:12" s="10" customFormat="1" ht="26.4" x14ac:dyDescent="0.25">
      <c r="A3" s="3" t="s">
        <v>72</v>
      </c>
      <c r="B3" s="3" t="s">
        <v>115</v>
      </c>
      <c r="C3" s="3" t="s">
        <v>174</v>
      </c>
      <c r="D3" s="44">
        <v>7500</v>
      </c>
      <c r="E3" s="3">
        <v>1</v>
      </c>
      <c r="F3" s="8">
        <f t="shared" ref="F3:F43" si="0">D3</f>
        <v>7500</v>
      </c>
      <c r="G3" s="20">
        <v>5</v>
      </c>
      <c r="H3" s="6">
        <f t="shared" ref="H3:H43" si="1">F3*G3</f>
        <v>37500</v>
      </c>
      <c r="I3" s="47">
        <v>17</v>
      </c>
      <c r="J3" s="47">
        <f t="shared" ref="J3:J43" si="2">H3*I3</f>
        <v>637500</v>
      </c>
    </row>
    <row r="4" spans="1:12" s="10" customFormat="1" ht="39.6" x14ac:dyDescent="0.25">
      <c r="A4" s="3" t="s">
        <v>72</v>
      </c>
      <c r="B4" s="3" t="s">
        <v>107</v>
      </c>
      <c r="C4" s="3" t="s">
        <v>174</v>
      </c>
      <c r="D4" s="44">
        <v>10</v>
      </c>
      <c r="E4" s="3">
        <v>1</v>
      </c>
      <c r="F4" s="8">
        <f t="shared" si="0"/>
        <v>10</v>
      </c>
      <c r="G4" s="20">
        <v>1.5</v>
      </c>
      <c r="H4" s="6">
        <f t="shared" si="1"/>
        <v>15</v>
      </c>
      <c r="I4" s="47">
        <v>27</v>
      </c>
      <c r="J4" s="47">
        <f t="shared" si="2"/>
        <v>405</v>
      </c>
    </row>
    <row r="5" spans="1:12" s="10" customFormat="1" ht="66" x14ac:dyDescent="0.25">
      <c r="A5" s="3" t="s">
        <v>72</v>
      </c>
      <c r="B5" s="3" t="s">
        <v>105</v>
      </c>
      <c r="C5" s="3" t="s">
        <v>167</v>
      </c>
      <c r="D5" s="44">
        <v>20</v>
      </c>
      <c r="E5" s="3">
        <v>1</v>
      </c>
      <c r="F5" s="8">
        <f t="shared" si="0"/>
        <v>20</v>
      </c>
      <c r="G5" s="20">
        <v>1</v>
      </c>
      <c r="H5" s="6">
        <f t="shared" si="1"/>
        <v>20</v>
      </c>
      <c r="I5" s="47">
        <v>27</v>
      </c>
      <c r="J5" s="47">
        <f t="shared" si="2"/>
        <v>540</v>
      </c>
      <c r="L5" s="9"/>
    </row>
    <row r="6" spans="1:12" s="10" customFormat="1" ht="52.8" x14ac:dyDescent="0.25">
      <c r="A6" s="3" t="s">
        <v>72</v>
      </c>
      <c r="B6" s="3" t="s">
        <v>106</v>
      </c>
      <c r="C6" s="3" t="s">
        <v>174</v>
      </c>
      <c r="D6" s="44">
        <v>600</v>
      </c>
      <c r="E6" s="3">
        <v>1</v>
      </c>
      <c r="F6" s="8">
        <f t="shared" si="0"/>
        <v>600</v>
      </c>
      <c r="G6" s="20">
        <v>1.5</v>
      </c>
      <c r="H6" s="6">
        <f t="shared" si="1"/>
        <v>900</v>
      </c>
      <c r="I6" s="47">
        <v>27</v>
      </c>
      <c r="J6" s="47">
        <f t="shared" si="2"/>
        <v>24300</v>
      </c>
    </row>
    <row r="7" spans="1:12" s="10" customFormat="1" ht="26.4" x14ac:dyDescent="0.25">
      <c r="A7" s="3" t="s">
        <v>72</v>
      </c>
      <c r="B7" s="3" t="s">
        <v>104</v>
      </c>
      <c r="C7" s="3" t="s">
        <v>174</v>
      </c>
      <c r="D7" s="44">
        <v>600</v>
      </c>
      <c r="E7" s="3">
        <v>1</v>
      </c>
      <c r="F7" s="8">
        <f t="shared" si="0"/>
        <v>600</v>
      </c>
      <c r="G7" s="20">
        <v>8.3299999999999999E-2</v>
      </c>
      <c r="H7" s="6">
        <f t="shared" si="1"/>
        <v>49.98</v>
      </c>
      <c r="I7" s="47">
        <v>17</v>
      </c>
      <c r="J7" s="47">
        <f t="shared" si="2"/>
        <v>849.66</v>
      </c>
    </row>
    <row r="8" spans="1:12" s="10" customFormat="1" ht="26.4" x14ac:dyDescent="0.25">
      <c r="A8" s="3" t="s">
        <v>72</v>
      </c>
      <c r="B8" s="3" t="s">
        <v>101</v>
      </c>
      <c r="C8" s="3" t="s">
        <v>168</v>
      </c>
      <c r="D8" s="44">
        <v>4000</v>
      </c>
      <c r="E8" s="3">
        <v>1</v>
      </c>
      <c r="F8" s="8">
        <f t="shared" si="0"/>
        <v>4000</v>
      </c>
      <c r="G8" s="20">
        <v>8.3299999999999999E-2</v>
      </c>
      <c r="H8" s="6">
        <f t="shared" si="1"/>
        <v>333.2</v>
      </c>
      <c r="I8" s="47">
        <v>15</v>
      </c>
      <c r="J8" s="47">
        <f t="shared" si="2"/>
        <v>4998</v>
      </c>
    </row>
    <row r="9" spans="1:12" s="10" customFormat="1" x14ac:dyDescent="0.25">
      <c r="A9" s="3" t="s">
        <v>72</v>
      </c>
      <c r="B9" s="3" t="s">
        <v>103</v>
      </c>
      <c r="C9" s="3" t="s">
        <v>170</v>
      </c>
      <c r="D9" s="44">
        <v>2800</v>
      </c>
      <c r="E9" s="3">
        <v>1</v>
      </c>
      <c r="F9" s="8">
        <f t="shared" si="0"/>
        <v>2800</v>
      </c>
      <c r="G9" s="20">
        <v>8.3299999999999999E-2</v>
      </c>
      <c r="H9" s="6">
        <f t="shared" si="1"/>
        <v>233.24</v>
      </c>
      <c r="I9" s="47">
        <v>15</v>
      </c>
      <c r="J9" s="47">
        <f t="shared" si="2"/>
        <v>3498.6000000000004</v>
      </c>
    </row>
    <row r="10" spans="1:12" s="10" customFormat="1" ht="39.6" x14ac:dyDescent="0.25">
      <c r="A10" s="3" t="s">
        <v>73</v>
      </c>
      <c r="B10" s="3" t="s">
        <v>108</v>
      </c>
      <c r="C10" s="3" t="s">
        <v>174</v>
      </c>
      <c r="D10" s="44">
        <v>1400</v>
      </c>
      <c r="E10" s="3">
        <v>1</v>
      </c>
      <c r="F10" s="8">
        <f t="shared" si="0"/>
        <v>1400</v>
      </c>
      <c r="G10" s="20">
        <v>0.5</v>
      </c>
      <c r="H10" s="6">
        <f t="shared" si="1"/>
        <v>700</v>
      </c>
      <c r="I10" s="47">
        <v>15</v>
      </c>
      <c r="J10" s="47">
        <f t="shared" si="2"/>
        <v>10500</v>
      </c>
    </row>
    <row r="11" spans="1:12" s="10" customFormat="1" x14ac:dyDescent="0.25">
      <c r="A11" s="5" t="s">
        <v>73</v>
      </c>
      <c r="B11" s="5" t="s">
        <v>109</v>
      </c>
      <c r="C11" s="3" t="s">
        <v>174</v>
      </c>
      <c r="D11" s="44">
        <v>250</v>
      </c>
      <c r="E11" s="3">
        <v>1</v>
      </c>
      <c r="F11" s="8">
        <f t="shared" si="0"/>
        <v>250</v>
      </c>
      <c r="G11" s="20">
        <v>8.3299999999999999E-2</v>
      </c>
      <c r="H11" s="6">
        <f t="shared" si="1"/>
        <v>20.824999999999999</v>
      </c>
      <c r="I11" s="47">
        <v>15</v>
      </c>
      <c r="J11" s="47">
        <f t="shared" si="2"/>
        <v>312.375</v>
      </c>
    </row>
    <row r="12" spans="1:12" s="10" customFormat="1" ht="26.4" x14ac:dyDescent="0.25">
      <c r="A12" s="3" t="s">
        <v>73</v>
      </c>
      <c r="B12" s="3" t="s">
        <v>110</v>
      </c>
      <c r="C12" s="3" t="s">
        <v>168</v>
      </c>
      <c r="D12" s="45">
        <v>2000</v>
      </c>
      <c r="E12" s="3">
        <v>1</v>
      </c>
      <c r="F12" s="8">
        <f t="shared" si="0"/>
        <v>2000</v>
      </c>
      <c r="G12" s="20">
        <v>8.3299999999999999E-2</v>
      </c>
      <c r="H12" s="6">
        <f t="shared" si="1"/>
        <v>166.6</v>
      </c>
      <c r="I12" s="47">
        <v>15</v>
      </c>
      <c r="J12" s="47">
        <f t="shared" si="2"/>
        <v>2499</v>
      </c>
    </row>
    <row r="13" spans="1:12" s="10" customFormat="1" ht="26.4" x14ac:dyDescent="0.25">
      <c r="A13" s="3" t="s">
        <v>69</v>
      </c>
      <c r="B13" s="3" t="s">
        <v>111</v>
      </c>
      <c r="C13" s="3" t="s">
        <v>169</v>
      </c>
      <c r="D13" s="44">
        <v>25000</v>
      </c>
      <c r="E13" s="3">
        <v>1</v>
      </c>
      <c r="F13" s="8">
        <f t="shared" si="0"/>
        <v>25000</v>
      </c>
      <c r="G13" s="20">
        <v>8.3299999999999999E-2</v>
      </c>
      <c r="H13" s="6">
        <f t="shared" si="1"/>
        <v>2082.5</v>
      </c>
      <c r="I13" s="47">
        <v>20</v>
      </c>
      <c r="J13" s="47">
        <f t="shared" si="2"/>
        <v>41650</v>
      </c>
    </row>
    <row r="14" spans="1:12" s="10" customFormat="1" ht="26.4" x14ac:dyDescent="0.25">
      <c r="A14" s="3" t="s">
        <v>112</v>
      </c>
      <c r="B14" s="3" t="s">
        <v>113</v>
      </c>
      <c r="C14" s="3" t="s">
        <v>167</v>
      </c>
      <c r="D14" s="44">
        <v>17000</v>
      </c>
      <c r="E14" s="3">
        <v>1</v>
      </c>
      <c r="F14" s="8">
        <f t="shared" si="0"/>
        <v>17000</v>
      </c>
      <c r="G14" s="20">
        <v>2</v>
      </c>
      <c r="H14" s="6">
        <f t="shared" si="1"/>
        <v>34000</v>
      </c>
      <c r="I14" s="47">
        <v>27</v>
      </c>
      <c r="J14" s="47">
        <f t="shared" si="2"/>
        <v>918000</v>
      </c>
    </row>
    <row r="15" spans="1:12" s="10" customFormat="1" x14ac:dyDescent="0.25">
      <c r="A15" s="3" t="s">
        <v>97</v>
      </c>
      <c r="B15" s="3" t="s">
        <v>114</v>
      </c>
      <c r="C15" s="3" t="s">
        <v>167</v>
      </c>
      <c r="D15" s="44">
        <v>4600</v>
      </c>
      <c r="E15" s="3">
        <v>1</v>
      </c>
      <c r="F15" s="8">
        <f t="shared" si="0"/>
        <v>4600</v>
      </c>
      <c r="G15" s="20">
        <v>2</v>
      </c>
      <c r="H15" s="6">
        <f t="shared" si="1"/>
        <v>9200</v>
      </c>
      <c r="I15" s="47">
        <v>27</v>
      </c>
      <c r="J15" s="47">
        <f t="shared" si="2"/>
        <v>248400</v>
      </c>
    </row>
    <row r="16" spans="1:12" s="10" customFormat="1" ht="39.6" x14ac:dyDescent="0.25">
      <c r="A16" s="3" t="s">
        <v>79</v>
      </c>
      <c r="B16" s="3" t="s">
        <v>116</v>
      </c>
      <c r="C16" s="3" t="s">
        <v>174</v>
      </c>
      <c r="D16" s="45">
        <v>1200</v>
      </c>
      <c r="E16" s="3">
        <v>1</v>
      </c>
      <c r="F16" s="8">
        <f t="shared" si="0"/>
        <v>1200</v>
      </c>
      <c r="G16" s="20">
        <v>0.5</v>
      </c>
      <c r="H16" s="6">
        <f t="shared" si="1"/>
        <v>600</v>
      </c>
      <c r="I16" s="47">
        <v>17</v>
      </c>
      <c r="J16" s="47">
        <f t="shared" si="2"/>
        <v>10200</v>
      </c>
    </row>
    <row r="17" spans="1:10" s="10" customFormat="1" x14ac:dyDescent="0.25">
      <c r="A17" s="3" t="s">
        <v>82</v>
      </c>
      <c r="B17" s="3" t="s">
        <v>171</v>
      </c>
      <c r="C17" s="3" t="s">
        <v>174</v>
      </c>
      <c r="D17" s="45">
        <v>7200</v>
      </c>
      <c r="E17" s="3">
        <v>1</v>
      </c>
      <c r="F17" s="8">
        <f t="shared" si="0"/>
        <v>7200</v>
      </c>
      <c r="G17" s="20">
        <v>1.5</v>
      </c>
      <c r="H17" s="6">
        <f t="shared" si="1"/>
        <v>10800</v>
      </c>
      <c r="I17" s="47">
        <v>27</v>
      </c>
      <c r="J17" s="47">
        <f t="shared" si="2"/>
        <v>291600</v>
      </c>
    </row>
    <row r="18" spans="1:10" s="10" customFormat="1" x14ac:dyDescent="0.25">
      <c r="A18" s="3" t="s">
        <v>82</v>
      </c>
      <c r="B18" s="3" t="s">
        <v>172</v>
      </c>
      <c r="C18" s="3" t="s">
        <v>174</v>
      </c>
      <c r="D18" s="45">
        <v>7200</v>
      </c>
      <c r="E18" s="3">
        <v>1</v>
      </c>
      <c r="F18" s="8">
        <f t="shared" si="0"/>
        <v>7200</v>
      </c>
      <c r="G18" s="20">
        <v>0.33300000000000002</v>
      </c>
      <c r="H18" s="6">
        <f t="shared" si="1"/>
        <v>2397.6</v>
      </c>
      <c r="I18" s="47">
        <v>27</v>
      </c>
      <c r="J18" s="47">
        <f t="shared" si="2"/>
        <v>64735.199999999997</v>
      </c>
    </row>
    <row r="19" spans="1:10" s="10" customFormat="1" ht="39.6" x14ac:dyDescent="0.25">
      <c r="A19" s="3" t="s">
        <v>173</v>
      </c>
      <c r="B19" s="3" t="s">
        <v>175</v>
      </c>
      <c r="C19" s="3" t="s">
        <v>174</v>
      </c>
      <c r="D19" s="44">
        <v>20000</v>
      </c>
      <c r="E19" s="3">
        <v>1</v>
      </c>
      <c r="F19" s="8">
        <f t="shared" si="0"/>
        <v>20000</v>
      </c>
      <c r="G19" s="20">
        <v>8.3299999999999999E-2</v>
      </c>
      <c r="H19" s="6">
        <f t="shared" si="1"/>
        <v>1666</v>
      </c>
      <c r="I19" s="47">
        <v>15</v>
      </c>
      <c r="J19" s="47">
        <f t="shared" si="2"/>
        <v>24990</v>
      </c>
    </row>
    <row r="20" spans="1:10" s="10" customFormat="1" ht="52.8" x14ac:dyDescent="0.25">
      <c r="A20" s="3" t="s">
        <v>74</v>
      </c>
      <c r="B20" s="3" t="s">
        <v>176</v>
      </c>
      <c r="C20" s="3" t="s">
        <v>174</v>
      </c>
      <c r="D20" s="45">
        <v>50</v>
      </c>
      <c r="E20" s="3">
        <v>1</v>
      </c>
      <c r="F20" s="8">
        <f t="shared" si="0"/>
        <v>50</v>
      </c>
      <c r="G20" s="20">
        <v>0.25</v>
      </c>
      <c r="H20" s="6">
        <f t="shared" si="1"/>
        <v>12.5</v>
      </c>
      <c r="I20" s="47">
        <v>27</v>
      </c>
      <c r="J20" s="47">
        <f t="shared" si="2"/>
        <v>337.5</v>
      </c>
    </row>
    <row r="21" spans="1:10" s="10" customFormat="1" ht="39.6" x14ac:dyDescent="0.25">
      <c r="A21" s="3" t="s">
        <v>74</v>
      </c>
      <c r="B21" s="3" t="s">
        <v>178</v>
      </c>
      <c r="C21" s="3" t="s">
        <v>169</v>
      </c>
      <c r="D21" s="45">
        <v>100</v>
      </c>
      <c r="E21" s="3">
        <v>1</v>
      </c>
      <c r="F21" s="8">
        <f t="shared" si="0"/>
        <v>100</v>
      </c>
      <c r="G21" s="20">
        <v>8.3000000000000004E-2</v>
      </c>
      <c r="H21" s="6">
        <f t="shared" si="1"/>
        <v>8.3000000000000007</v>
      </c>
      <c r="I21" s="47">
        <v>20</v>
      </c>
      <c r="J21" s="47">
        <f t="shared" si="2"/>
        <v>166</v>
      </c>
    </row>
    <row r="22" spans="1:10" s="10" customFormat="1" ht="26.4" x14ac:dyDescent="0.25">
      <c r="A22" s="3" t="s">
        <v>74</v>
      </c>
      <c r="B22" s="3" t="s">
        <v>177</v>
      </c>
      <c r="C22" s="3" t="s">
        <v>174</v>
      </c>
      <c r="D22" s="45">
        <v>40</v>
      </c>
      <c r="E22" s="3">
        <v>1</v>
      </c>
      <c r="F22" s="8">
        <f t="shared" si="0"/>
        <v>40</v>
      </c>
      <c r="G22" s="20">
        <v>0.25</v>
      </c>
      <c r="H22" s="6">
        <f t="shared" si="1"/>
        <v>10</v>
      </c>
      <c r="I22" s="47">
        <v>20</v>
      </c>
      <c r="J22" s="47">
        <f t="shared" si="2"/>
        <v>200</v>
      </c>
    </row>
    <row r="23" spans="1:10" s="10" customFormat="1" ht="39.6" x14ac:dyDescent="0.25">
      <c r="A23" s="3" t="s">
        <v>74</v>
      </c>
      <c r="B23" s="3" t="s">
        <v>179</v>
      </c>
      <c r="C23" s="3" t="s">
        <v>168</v>
      </c>
      <c r="D23" s="44">
        <v>40</v>
      </c>
      <c r="E23" s="3">
        <v>1</v>
      </c>
      <c r="F23" s="8">
        <f t="shared" si="0"/>
        <v>40</v>
      </c>
      <c r="G23" s="20">
        <v>8.3299999999999999E-2</v>
      </c>
      <c r="H23" s="6">
        <f t="shared" si="1"/>
        <v>3.3319999999999999</v>
      </c>
      <c r="I23" s="47">
        <v>27</v>
      </c>
      <c r="J23" s="47">
        <f t="shared" si="2"/>
        <v>89.963999999999999</v>
      </c>
    </row>
    <row r="24" spans="1:10" s="10" customFormat="1" ht="26.4" x14ac:dyDescent="0.25">
      <c r="A24" s="3" t="s">
        <v>89</v>
      </c>
      <c r="B24" s="3" t="s">
        <v>118</v>
      </c>
      <c r="C24" s="3" t="s">
        <v>168</v>
      </c>
      <c r="D24" s="44">
        <v>70</v>
      </c>
      <c r="E24" s="3">
        <v>1</v>
      </c>
      <c r="F24" s="8">
        <f t="shared" si="0"/>
        <v>70</v>
      </c>
      <c r="G24" s="20">
        <v>0.25</v>
      </c>
      <c r="H24" s="6">
        <f t="shared" si="1"/>
        <v>17.5</v>
      </c>
      <c r="I24" s="47">
        <v>27</v>
      </c>
      <c r="J24" s="47">
        <f t="shared" si="2"/>
        <v>472.5</v>
      </c>
    </row>
    <row r="25" spans="1:10" s="10" customFormat="1" ht="26.4" x14ac:dyDescent="0.25">
      <c r="A25" s="3" t="s">
        <v>89</v>
      </c>
      <c r="B25" s="3" t="s">
        <v>117</v>
      </c>
      <c r="C25" s="3" t="s">
        <v>174</v>
      </c>
      <c r="D25" s="44">
        <v>800</v>
      </c>
      <c r="E25" s="3">
        <v>1</v>
      </c>
      <c r="F25" s="8">
        <f t="shared" si="0"/>
        <v>800</v>
      </c>
      <c r="G25" s="20">
        <v>0.25</v>
      </c>
      <c r="H25" s="6">
        <f t="shared" si="1"/>
        <v>200</v>
      </c>
      <c r="I25" s="47">
        <v>27</v>
      </c>
      <c r="J25" s="47">
        <f t="shared" si="2"/>
        <v>5400</v>
      </c>
    </row>
    <row r="26" spans="1:10" s="10" customFormat="1" ht="45.6" customHeight="1" x14ac:dyDescent="0.25">
      <c r="A26" s="3" t="s">
        <v>76</v>
      </c>
      <c r="B26" s="3" t="s">
        <v>119</v>
      </c>
      <c r="C26" s="3" t="s">
        <v>174</v>
      </c>
      <c r="D26" s="44">
        <v>10300</v>
      </c>
      <c r="E26" s="3">
        <v>1</v>
      </c>
      <c r="F26" s="8">
        <f t="shared" si="0"/>
        <v>10300</v>
      </c>
      <c r="G26" s="20">
        <v>1</v>
      </c>
      <c r="H26" s="6">
        <f t="shared" si="1"/>
        <v>10300</v>
      </c>
      <c r="I26" s="47">
        <v>7.58</v>
      </c>
      <c r="J26" s="47">
        <f t="shared" si="2"/>
        <v>78074</v>
      </c>
    </row>
    <row r="27" spans="1:10" s="10" customFormat="1" ht="39.6" x14ac:dyDescent="0.25">
      <c r="A27" s="3" t="s">
        <v>84</v>
      </c>
      <c r="B27" s="3" t="s">
        <v>180</v>
      </c>
      <c r="C27" s="3" t="s">
        <v>170</v>
      </c>
      <c r="D27" s="44">
        <v>800</v>
      </c>
      <c r="E27" s="3">
        <v>1</v>
      </c>
      <c r="F27" s="8">
        <f t="shared" si="0"/>
        <v>800</v>
      </c>
      <c r="G27" s="20">
        <v>0.25</v>
      </c>
      <c r="H27" s="6">
        <f t="shared" si="1"/>
        <v>200</v>
      </c>
      <c r="I27" s="47">
        <v>20</v>
      </c>
      <c r="J27" s="47">
        <f t="shared" si="2"/>
        <v>4000</v>
      </c>
    </row>
    <row r="28" spans="1:10" s="10" customFormat="1" ht="26.4" x14ac:dyDescent="0.25">
      <c r="A28" s="3" t="s">
        <v>83</v>
      </c>
      <c r="B28" s="3" t="s">
        <v>185</v>
      </c>
      <c r="C28" s="3" t="s">
        <v>174</v>
      </c>
      <c r="D28" s="44">
        <v>300</v>
      </c>
      <c r="E28" s="3">
        <v>1</v>
      </c>
      <c r="F28" s="8">
        <f t="shared" si="0"/>
        <v>300</v>
      </c>
      <c r="G28" s="20">
        <v>8.3299999999999999E-2</v>
      </c>
      <c r="H28" s="6">
        <f t="shared" si="1"/>
        <v>24.99</v>
      </c>
      <c r="I28" s="47">
        <v>17</v>
      </c>
      <c r="J28" s="47">
        <f t="shared" si="2"/>
        <v>424.83</v>
      </c>
    </row>
    <row r="29" spans="1:10" s="10" customFormat="1" x14ac:dyDescent="0.25">
      <c r="A29" s="5" t="s">
        <v>96</v>
      </c>
      <c r="B29" s="3" t="s">
        <v>181</v>
      </c>
      <c r="C29" s="3" t="s">
        <v>174</v>
      </c>
      <c r="D29" s="44">
        <v>3500</v>
      </c>
      <c r="E29" s="3">
        <v>1</v>
      </c>
      <c r="F29" s="8">
        <f t="shared" si="0"/>
        <v>3500</v>
      </c>
      <c r="G29" s="20">
        <v>0.75</v>
      </c>
      <c r="H29" s="6">
        <f t="shared" si="1"/>
        <v>2625</v>
      </c>
      <c r="I29" s="47">
        <v>17</v>
      </c>
      <c r="J29" s="47">
        <f t="shared" si="2"/>
        <v>44625</v>
      </c>
    </row>
    <row r="30" spans="1:10" s="10" customFormat="1" ht="26.4" x14ac:dyDescent="0.25">
      <c r="A30" s="5" t="s">
        <v>96</v>
      </c>
      <c r="B30" s="3" t="s">
        <v>186</v>
      </c>
      <c r="C30" s="3" t="s">
        <v>174</v>
      </c>
      <c r="D30" s="44">
        <v>130</v>
      </c>
      <c r="E30" s="3">
        <v>1</v>
      </c>
      <c r="F30" s="8">
        <f t="shared" si="0"/>
        <v>130</v>
      </c>
      <c r="G30" s="20">
        <v>1</v>
      </c>
      <c r="H30" s="6">
        <f t="shared" si="1"/>
        <v>130</v>
      </c>
      <c r="I30" s="47">
        <v>17</v>
      </c>
      <c r="J30" s="47">
        <f t="shared" si="2"/>
        <v>2210</v>
      </c>
    </row>
    <row r="31" spans="1:10" s="10" customFormat="1" ht="26.4" x14ac:dyDescent="0.25">
      <c r="A31" s="3" t="s">
        <v>96</v>
      </c>
      <c r="B31" s="3" t="s">
        <v>182</v>
      </c>
      <c r="C31" s="3" t="s">
        <v>170</v>
      </c>
      <c r="D31" s="44">
        <v>5600</v>
      </c>
      <c r="E31" s="3">
        <v>1</v>
      </c>
      <c r="F31" s="8">
        <f t="shared" si="0"/>
        <v>5600</v>
      </c>
      <c r="G31" s="20">
        <v>8.3299999999999999E-2</v>
      </c>
      <c r="H31" s="6">
        <f t="shared" si="1"/>
        <v>466.48</v>
      </c>
      <c r="I31" s="47">
        <v>15</v>
      </c>
      <c r="J31" s="47">
        <f t="shared" si="2"/>
        <v>6997.2000000000007</v>
      </c>
    </row>
    <row r="32" spans="1:10" s="10" customFormat="1" x14ac:dyDescent="0.25">
      <c r="A32" s="3" t="s">
        <v>96</v>
      </c>
      <c r="B32" s="3" t="s">
        <v>183</v>
      </c>
      <c r="C32" s="3" t="s">
        <v>184</v>
      </c>
      <c r="D32" s="44">
        <v>43000</v>
      </c>
      <c r="E32" s="3">
        <v>1</v>
      </c>
      <c r="F32" s="8">
        <f t="shared" si="0"/>
        <v>43000</v>
      </c>
      <c r="G32" s="20">
        <v>8.3299999999999999E-2</v>
      </c>
      <c r="H32" s="6">
        <f t="shared" si="1"/>
        <v>3581.9</v>
      </c>
      <c r="I32" s="47">
        <v>15</v>
      </c>
      <c r="J32" s="47">
        <f t="shared" si="2"/>
        <v>53728.5</v>
      </c>
    </row>
    <row r="33" spans="1:10" s="10" customFormat="1" ht="26.4" x14ac:dyDescent="0.25">
      <c r="A33" s="3" t="s">
        <v>188</v>
      </c>
      <c r="B33" s="3" t="s">
        <v>189</v>
      </c>
      <c r="C33" s="3" t="s">
        <v>170</v>
      </c>
      <c r="D33" s="44">
        <v>3500</v>
      </c>
      <c r="E33" s="3">
        <v>1</v>
      </c>
      <c r="F33" s="8">
        <f t="shared" si="0"/>
        <v>3500</v>
      </c>
      <c r="G33" s="20">
        <v>0.25</v>
      </c>
      <c r="H33" s="6">
        <f t="shared" si="1"/>
        <v>875</v>
      </c>
      <c r="I33" s="47">
        <v>15</v>
      </c>
      <c r="J33" s="47">
        <f t="shared" si="2"/>
        <v>13125</v>
      </c>
    </row>
    <row r="34" spans="1:10" s="10" customFormat="1" ht="52.8" x14ac:dyDescent="0.25">
      <c r="A34" s="3" t="s">
        <v>98</v>
      </c>
      <c r="B34" s="3" t="s">
        <v>190</v>
      </c>
      <c r="C34" s="3" t="s">
        <v>174</v>
      </c>
      <c r="D34" s="44">
        <v>9000</v>
      </c>
      <c r="E34" s="3">
        <v>1</v>
      </c>
      <c r="F34" s="8">
        <f t="shared" si="0"/>
        <v>9000</v>
      </c>
      <c r="G34" s="20">
        <v>0.5</v>
      </c>
      <c r="H34" s="6">
        <f t="shared" si="1"/>
        <v>4500</v>
      </c>
      <c r="I34" s="47">
        <v>15</v>
      </c>
      <c r="J34" s="47">
        <f t="shared" si="2"/>
        <v>67500</v>
      </c>
    </row>
    <row r="35" spans="1:10" s="10" customFormat="1" ht="39.6" x14ac:dyDescent="0.25">
      <c r="A35" s="3" t="s">
        <v>100</v>
      </c>
      <c r="B35" s="3" t="s">
        <v>187</v>
      </c>
      <c r="C35" s="3" t="s">
        <v>174</v>
      </c>
      <c r="D35" s="45">
        <v>3200</v>
      </c>
      <c r="E35" s="3">
        <v>1</v>
      </c>
      <c r="F35" s="8">
        <f t="shared" si="0"/>
        <v>3200</v>
      </c>
      <c r="G35" s="20">
        <v>0.5</v>
      </c>
      <c r="H35" s="6">
        <f t="shared" si="1"/>
        <v>1600</v>
      </c>
      <c r="I35" s="47">
        <v>15</v>
      </c>
      <c r="J35" s="47">
        <f t="shared" si="2"/>
        <v>24000</v>
      </c>
    </row>
    <row r="36" spans="1:10" s="10" customFormat="1" x14ac:dyDescent="0.25">
      <c r="A36" s="3" t="s">
        <v>99</v>
      </c>
      <c r="B36" s="3" t="s">
        <v>66</v>
      </c>
      <c r="C36" s="3" t="s">
        <v>168</v>
      </c>
      <c r="D36" s="44">
        <v>60</v>
      </c>
      <c r="E36" s="3">
        <v>1</v>
      </c>
      <c r="F36" s="8">
        <f t="shared" si="0"/>
        <v>60</v>
      </c>
      <c r="G36" s="20">
        <v>0.5</v>
      </c>
      <c r="H36" s="6">
        <f t="shared" si="1"/>
        <v>30</v>
      </c>
      <c r="I36" s="47">
        <v>15</v>
      </c>
      <c r="J36" s="47">
        <f t="shared" si="2"/>
        <v>450</v>
      </c>
    </row>
    <row r="37" spans="1:10" s="10" customFormat="1" ht="39.6" x14ac:dyDescent="0.25">
      <c r="A37" s="3" t="s">
        <v>99</v>
      </c>
      <c r="B37" s="3" t="s">
        <v>67</v>
      </c>
      <c r="C37" s="3" t="s">
        <v>168</v>
      </c>
      <c r="D37" s="44">
        <v>200</v>
      </c>
      <c r="E37" s="3">
        <v>1</v>
      </c>
      <c r="F37" s="8">
        <f t="shared" si="0"/>
        <v>200</v>
      </c>
      <c r="G37" s="20">
        <v>0.5</v>
      </c>
      <c r="H37" s="6">
        <f t="shared" si="1"/>
        <v>100</v>
      </c>
      <c r="I37" s="47">
        <v>15</v>
      </c>
      <c r="J37" s="47">
        <f t="shared" si="2"/>
        <v>1500</v>
      </c>
    </row>
    <row r="38" spans="1:10" s="10" customFormat="1" ht="26.4" x14ac:dyDescent="0.25">
      <c r="A38" s="3" t="s">
        <v>99</v>
      </c>
      <c r="B38" s="3" t="s">
        <v>195</v>
      </c>
      <c r="C38" s="3" t="s">
        <v>168</v>
      </c>
      <c r="D38" s="44">
        <v>150</v>
      </c>
      <c r="E38" s="3">
        <v>1</v>
      </c>
      <c r="F38" s="8">
        <f t="shared" si="0"/>
        <v>150</v>
      </c>
      <c r="G38" s="20">
        <v>0.25</v>
      </c>
      <c r="H38" s="6">
        <f t="shared" si="1"/>
        <v>37.5</v>
      </c>
      <c r="I38" s="47">
        <v>15</v>
      </c>
      <c r="J38" s="47">
        <f t="shared" si="2"/>
        <v>562.5</v>
      </c>
    </row>
    <row r="39" spans="1:10" s="10" customFormat="1" ht="39.6" x14ac:dyDescent="0.25">
      <c r="A39" s="3" t="s">
        <v>99</v>
      </c>
      <c r="B39" s="3" t="s">
        <v>68</v>
      </c>
      <c r="C39" s="3" t="s">
        <v>168</v>
      </c>
      <c r="D39" s="44">
        <v>20</v>
      </c>
      <c r="E39" s="3">
        <v>1</v>
      </c>
      <c r="F39" s="8">
        <f t="shared" si="0"/>
        <v>20</v>
      </c>
      <c r="G39" s="20">
        <v>0.5</v>
      </c>
      <c r="H39" s="6">
        <f t="shared" si="1"/>
        <v>10</v>
      </c>
      <c r="I39" s="47">
        <v>15</v>
      </c>
      <c r="J39" s="47">
        <f t="shared" si="2"/>
        <v>150</v>
      </c>
    </row>
    <row r="40" spans="1:10" s="10" customFormat="1" ht="26.4" x14ac:dyDescent="0.25">
      <c r="A40" s="3" t="s">
        <v>99</v>
      </c>
      <c r="B40" s="3" t="s">
        <v>196</v>
      </c>
      <c r="C40" s="3" t="s">
        <v>168</v>
      </c>
      <c r="D40" s="44">
        <v>2000</v>
      </c>
      <c r="E40" s="3">
        <v>1</v>
      </c>
      <c r="F40" s="8">
        <f t="shared" si="0"/>
        <v>2000</v>
      </c>
      <c r="G40" s="20">
        <v>1</v>
      </c>
      <c r="H40" s="6">
        <f t="shared" si="1"/>
        <v>2000</v>
      </c>
      <c r="I40" s="47">
        <v>15</v>
      </c>
      <c r="J40" s="47">
        <f t="shared" si="2"/>
        <v>30000</v>
      </c>
    </row>
    <row r="41" spans="1:10" s="10" customFormat="1" x14ac:dyDescent="0.25">
      <c r="A41" s="3" t="s">
        <v>99</v>
      </c>
      <c r="B41" s="3" t="s">
        <v>192</v>
      </c>
      <c r="C41" s="3" t="s">
        <v>174</v>
      </c>
      <c r="D41" s="45">
        <v>2000</v>
      </c>
      <c r="E41" s="3">
        <v>1</v>
      </c>
      <c r="F41" s="8">
        <f t="shared" si="0"/>
        <v>2000</v>
      </c>
      <c r="G41" s="20">
        <v>8.3299999999999999E-2</v>
      </c>
      <c r="H41" s="6">
        <f t="shared" si="1"/>
        <v>166.6</v>
      </c>
      <c r="I41" s="47">
        <v>15</v>
      </c>
      <c r="J41" s="47">
        <f t="shared" si="2"/>
        <v>2499</v>
      </c>
    </row>
    <row r="42" spans="1:10" s="10" customFormat="1" ht="26.4" x14ac:dyDescent="0.25">
      <c r="A42" s="3" t="s">
        <v>99</v>
      </c>
      <c r="B42" s="3" t="s">
        <v>191</v>
      </c>
      <c r="C42" s="3" t="s">
        <v>174</v>
      </c>
      <c r="D42" s="44">
        <v>90</v>
      </c>
      <c r="E42" s="3">
        <v>1</v>
      </c>
      <c r="F42" s="8">
        <f t="shared" si="0"/>
        <v>90</v>
      </c>
      <c r="G42" s="20">
        <v>0.25</v>
      </c>
      <c r="H42" s="6">
        <f t="shared" si="1"/>
        <v>22.5</v>
      </c>
      <c r="I42" s="47">
        <v>15</v>
      </c>
      <c r="J42" s="47">
        <f t="shared" si="2"/>
        <v>337.5</v>
      </c>
    </row>
    <row r="43" spans="1:10" s="10" customFormat="1" ht="39.6" x14ac:dyDescent="0.25">
      <c r="A43" s="3" t="s">
        <v>193</v>
      </c>
      <c r="B43" s="3" t="s">
        <v>194</v>
      </c>
      <c r="C43" s="3" t="s">
        <v>168</v>
      </c>
      <c r="D43" s="44">
        <v>10700</v>
      </c>
      <c r="E43" s="3">
        <v>1</v>
      </c>
      <c r="F43" s="8">
        <f t="shared" si="0"/>
        <v>10700</v>
      </c>
      <c r="G43" s="20">
        <v>0.16700000000000001</v>
      </c>
      <c r="H43" s="6">
        <f t="shared" si="1"/>
        <v>1786.9</v>
      </c>
      <c r="I43" s="47">
        <v>15</v>
      </c>
      <c r="J43" s="47">
        <f t="shared" si="2"/>
        <v>26803.5</v>
      </c>
    </row>
    <row r="44" spans="1:10" x14ac:dyDescent="0.25">
      <c r="F44" s="54"/>
      <c r="H44" s="50"/>
    </row>
  </sheetData>
  <sortState ref="A2:J71">
    <sortCondition ref="A2:A71"/>
    <sortCondition ref="B2:B71"/>
  </sortState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/>
  </sheetViews>
  <sheetFormatPr defaultRowHeight="13.2" x14ac:dyDescent="0.25"/>
  <cols>
    <col min="1" max="1" width="13.88671875" style="2" customWidth="1"/>
    <col min="2" max="2" width="16.77734375" style="2" customWidth="1"/>
    <col min="3" max="3" width="11.44140625" style="2" customWidth="1"/>
    <col min="4" max="4" width="14" style="2" customWidth="1"/>
    <col min="5" max="5" width="13.33203125" style="2" customWidth="1"/>
    <col min="6" max="6" width="11.5546875" style="2" customWidth="1"/>
    <col min="7" max="7" width="12.5546875" style="2" customWidth="1"/>
    <col min="8" max="8" width="11.5546875" style="2" customWidth="1"/>
    <col min="9" max="16384" width="8.88671875" style="2"/>
  </cols>
  <sheetData>
    <row r="1" spans="1:10" ht="52.8" x14ac:dyDescent="0.25">
      <c r="A1" s="40" t="s">
        <v>80</v>
      </c>
      <c r="B1" s="40" t="s">
        <v>0</v>
      </c>
      <c r="C1" s="40" t="s">
        <v>155</v>
      </c>
      <c r="D1" s="40" t="s">
        <v>160</v>
      </c>
      <c r="E1" s="40" t="s">
        <v>1</v>
      </c>
      <c r="F1" s="40" t="s">
        <v>71</v>
      </c>
      <c r="G1" s="41" t="s">
        <v>162</v>
      </c>
      <c r="H1" s="40" t="s">
        <v>164</v>
      </c>
      <c r="I1" s="42" t="s">
        <v>163</v>
      </c>
      <c r="J1" s="42" t="s">
        <v>161</v>
      </c>
    </row>
    <row r="2" spans="1:10" ht="39.6" x14ac:dyDescent="0.25">
      <c r="A2" s="2" t="s">
        <v>198</v>
      </c>
      <c r="B2" s="2" t="s">
        <v>197</v>
      </c>
      <c r="C2" s="2" t="s">
        <v>199</v>
      </c>
      <c r="D2" s="46">
        <v>300</v>
      </c>
      <c r="E2" s="2">
        <v>1</v>
      </c>
      <c r="F2" s="2">
        <f>D2</f>
        <v>300</v>
      </c>
      <c r="G2" s="18">
        <v>2</v>
      </c>
      <c r="H2" s="46">
        <f>F2*G2</f>
        <v>600</v>
      </c>
      <c r="I2" s="14">
        <v>27</v>
      </c>
      <c r="J2" s="14">
        <f>G2*H2</f>
        <v>1200</v>
      </c>
    </row>
    <row r="3" spans="1:10" ht="52.8" x14ac:dyDescent="0.25">
      <c r="A3" s="2" t="s">
        <v>69</v>
      </c>
      <c r="B3" s="2" t="s">
        <v>200</v>
      </c>
      <c r="C3" s="2" t="s">
        <v>201</v>
      </c>
      <c r="D3" s="46">
        <v>30000</v>
      </c>
      <c r="E3" s="2">
        <v>1</v>
      </c>
      <c r="F3" s="46">
        <f>D3</f>
        <v>30000</v>
      </c>
      <c r="G3" s="18">
        <v>0.25</v>
      </c>
      <c r="H3" s="46">
        <f>F3*G3</f>
        <v>7500</v>
      </c>
      <c r="I3" s="14">
        <v>15</v>
      </c>
      <c r="J3" s="14">
        <f>G3*H3</f>
        <v>1875</v>
      </c>
    </row>
    <row r="4" spans="1:10" x14ac:dyDescent="0.25">
      <c r="D4" s="46"/>
    </row>
    <row r="5" spans="1:10" x14ac:dyDescent="0.25">
      <c r="D5" s="46"/>
    </row>
    <row r="6" spans="1:10" x14ac:dyDescent="0.25">
      <c r="D6" s="46"/>
    </row>
    <row r="7" spans="1:10" x14ac:dyDescent="0.25">
      <c r="D7" s="46"/>
    </row>
    <row r="8" spans="1:10" x14ac:dyDescent="0.25">
      <c r="D8" s="46"/>
    </row>
    <row r="9" spans="1:10" x14ac:dyDescent="0.25">
      <c r="D9" s="46"/>
    </row>
    <row r="10" spans="1:10" x14ac:dyDescent="0.25">
      <c r="D10" s="46"/>
    </row>
    <row r="11" spans="1:10" x14ac:dyDescent="0.25">
      <c r="D11" s="46"/>
    </row>
    <row r="12" spans="1:10" x14ac:dyDescent="0.25">
      <c r="D12" s="46"/>
    </row>
    <row r="13" spans="1:10" x14ac:dyDescent="0.25">
      <c r="D13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RD forms included in notice</vt:lpstr>
      <vt:lpstr>Non-forms included in notice</vt:lpstr>
      <vt:lpstr>Non-RD forms excluded 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Baumann, Brooke - RD, Washington, DC</dc:creator>
  <cp:lastModifiedBy>Brown, Kimble - RD, Washington, DC</cp:lastModifiedBy>
  <dcterms:created xsi:type="dcterms:W3CDTF">2017-10-05T19:23:05Z</dcterms:created>
  <dcterms:modified xsi:type="dcterms:W3CDTF">2018-01-26T15:52:04Z</dcterms:modified>
</cp:coreProperties>
</file>