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80" windowHeight="8550"/>
  </bookViews>
  <sheets>
    <sheet name="Burden Table Revised by Respond" sheetId="2" r:id="rId1"/>
  </sheets>
  <calcPr calcId="145621"/>
</workbook>
</file>

<file path=xl/calcChain.xml><?xml version="1.0" encoding="utf-8"?>
<calcChain xmlns="http://schemas.openxmlformats.org/spreadsheetml/2006/main">
  <c r="G16" i="2" l="1"/>
  <c r="E15" i="2" l="1"/>
  <c r="E11" i="2"/>
  <c r="E5" i="2"/>
  <c r="E16" i="2" s="1"/>
  <c r="I14" i="2"/>
  <c r="K14" i="2" s="1"/>
  <c r="G14" i="2"/>
  <c r="G10" i="2"/>
  <c r="I10" i="2" s="1"/>
  <c r="K10" i="2" s="1"/>
  <c r="G4" i="2"/>
  <c r="I4" i="2" s="1"/>
  <c r="K4" i="2" s="1"/>
  <c r="I9" i="2" l="1"/>
  <c r="K9" i="2" s="1"/>
  <c r="G7" i="2"/>
  <c r="I7" i="2" s="1"/>
  <c r="K7" i="2" s="1"/>
  <c r="G8" i="2"/>
  <c r="G9" i="2"/>
  <c r="I8" i="2"/>
  <c r="G3" i="2"/>
  <c r="I3" i="2" s="1"/>
  <c r="G13" i="2"/>
  <c r="I13" i="2" s="1"/>
  <c r="G12" i="2"/>
  <c r="G6" i="2"/>
  <c r="G2" i="2"/>
  <c r="I12" i="2" l="1"/>
  <c r="I15" i="2" s="1"/>
  <c r="G15" i="2"/>
  <c r="F15" i="2" s="1"/>
  <c r="I2" i="2"/>
  <c r="I5" i="2" s="1"/>
  <c r="G5" i="2"/>
  <c r="I6" i="2"/>
  <c r="I11" i="2" s="1"/>
  <c r="G11" i="2"/>
  <c r="F11" i="2" s="1"/>
  <c r="K12" i="2"/>
  <c r="H15" i="2"/>
  <c r="K6" i="2"/>
  <c r="K13" i="2"/>
  <c r="K8" i="2"/>
  <c r="K3" i="2"/>
  <c r="I16" i="2" l="1"/>
  <c r="H5" i="2"/>
  <c r="H16" i="2"/>
  <c r="F5" i="2"/>
  <c r="K2" i="2"/>
  <c r="K15" i="2"/>
  <c r="K11" i="2"/>
  <c r="K16" i="2" s="1"/>
  <c r="H11" i="2"/>
  <c r="K5" i="2"/>
  <c r="F16" i="2"/>
</calcChain>
</file>

<file path=xl/sharedStrings.xml><?xml version="1.0" encoding="utf-8"?>
<sst xmlns="http://schemas.openxmlformats.org/spreadsheetml/2006/main" count="43" uniqueCount="28">
  <si>
    <t>TOTAL</t>
  </si>
  <si>
    <t>Respondent Category</t>
  </si>
  <si>
    <t>Hourly Wage Rate</t>
  </si>
  <si>
    <t>Total Annualized Cost of Respondent Burden</t>
  </si>
  <si>
    <t>Instruments</t>
  </si>
  <si>
    <t>Form</t>
  </si>
  <si>
    <t>State/Local/Tribal Government</t>
  </si>
  <si>
    <t>Business, Non-Profit</t>
  </si>
  <si>
    <t>Business, Profit</t>
  </si>
  <si>
    <t>SNAP-Ed State and Implementing Agency Dietitians &amp; Nutritionists</t>
  </si>
  <si>
    <t>Biological Sciences Teachers, Postsecondary</t>
  </si>
  <si>
    <t>Dietitians and Nutritionists</t>
  </si>
  <si>
    <t>FNS-886</t>
  </si>
  <si>
    <t>FNS-885</t>
  </si>
  <si>
    <t>Intervention Submission Form</t>
  </si>
  <si>
    <t>Scoring Tool</t>
  </si>
  <si>
    <t>Intervention Submission Form (Pretesting)</t>
  </si>
  <si>
    <t>Scoring Tool (Pretesting)</t>
  </si>
  <si>
    <t>SUBTOTAL: State/Local/Tribal Government</t>
  </si>
  <si>
    <t>SUBTOTAL: Business, Non-Profit</t>
  </si>
  <si>
    <t>SUBTOTAL: Business, Profit</t>
  </si>
  <si>
    <t>Scoring Tool (Training)</t>
  </si>
  <si>
    <t>Number of Respondents</t>
  </si>
  <si>
    <t>Frequency of Response</t>
  </si>
  <si>
    <t>Total Annual Responses</t>
  </si>
  <si>
    <t>Hours per Response</t>
  </si>
  <si>
    <t>Annual Burden (Hours)</t>
  </si>
  <si>
    <t xml:space="preserve">Type of Respondents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</si>
</sst>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5" formatCode="#,##0.0"/>
    <numFmt numFmtId="166" formatCode="0.000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0" fontId="1" fillId="0" borderId="4" xfId="0" applyFont="1" applyFill="1" applyBorder="1" applyAlignment="1">
      <alignment wrapText="1" readingOrder="1"/>
    </xf>
    <xf numFmtId="0" fontId="1" fillId="0" borderId="5" xfId="0" applyFont="1" applyFill="1" applyBorder="1" applyAlignment="1">
      <alignment horizontal="center" wrapText="1" readingOrder="1"/>
    </xf>
    <xf numFmtId="0" fontId="1" fillId="0" borderId="6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 readingOrder="1"/>
    </xf>
    <xf numFmtId="165" fontId="2" fillId="0" borderId="3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right" wrapText="1"/>
    </xf>
    <xf numFmtId="3" fontId="2" fillId="0" borderId="18" xfId="0" applyNumberFormat="1" applyFont="1" applyFill="1" applyBorder="1" applyAlignment="1">
      <alignment wrapText="1"/>
    </xf>
    <xf numFmtId="0" fontId="2" fillId="0" borderId="17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2" fillId="0" borderId="22" xfId="0" applyFont="1" applyFill="1" applyBorder="1" applyAlignment="1">
      <alignment wrapText="1"/>
    </xf>
    <xf numFmtId="0" fontId="2" fillId="0" borderId="23" xfId="0" applyFont="1" applyFill="1" applyBorder="1" applyAlignment="1">
      <alignment wrapText="1"/>
    </xf>
    <xf numFmtId="3" fontId="2" fillId="0" borderId="19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24" xfId="0" applyFont="1" applyFill="1" applyBorder="1" applyAlignment="1">
      <alignment horizontal="center" wrapText="1" readingOrder="1"/>
    </xf>
    <xf numFmtId="3" fontId="2" fillId="0" borderId="15" xfId="0" applyNumberFormat="1" applyFont="1" applyFill="1" applyBorder="1" applyAlignment="1">
      <alignment horizontal="right" wrapText="1"/>
    </xf>
    <xf numFmtId="165" fontId="2" fillId="0" borderId="21" xfId="0" applyNumberFormat="1" applyFont="1" applyFill="1" applyBorder="1" applyAlignment="1">
      <alignment horizontal="right" wrapText="1"/>
    </xf>
    <xf numFmtId="0" fontId="2" fillId="0" borderId="25" xfId="0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165" fontId="2" fillId="0" borderId="8" xfId="0" applyNumberFormat="1" applyFont="1" applyFill="1" applyBorder="1" applyAlignment="1">
      <alignment horizontal="right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3" fontId="2" fillId="0" borderId="13" xfId="0" applyNumberFormat="1" applyFont="1" applyFill="1" applyBorder="1" applyAlignment="1">
      <alignment wrapText="1"/>
    </xf>
    <xf numFmtId="3" fontId="2" fillId="0" borderId="11" xfId="0" applyNumberFormat="1" applyFont="1" applyFill="1" applyBorder="1" applyAlignment="1">
      <alignment horizontal="right" wrapText="1"/>
    </xf>
    <xf numFmtId="165" fontId="2" fillId="0" borderId="12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wrapText="1"/>
    </xf>
    <xf numFmtId="0" fontId="4" fillId="0" borderId="14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wrapText="1"/>
    </xf>
    <xf numFmtId="3" fontId="4" fillId="0" borderId="13" xfId="0" applyNumberFormat="1" applyFont="1" applyFill="1" applyBorder="1" applyAlignment="1">
      <alignment wrapText="1"/>
    </xf>
    <xf numFmtId="3" fontId="4" fillId="0" borderId="11" xfId="0" applyNumberFormat="1" applyFont="1" applyFill="1" applyBorder="1" applyAlignment="1">
      <alignment wrapText="1"/>
    </xf>
    <xf numFmtId="166" fontId="2" fillId="0" borderId="11" xfId="0" applyNumberFormat="1" applyFont="1" applyFill="1" applyBorder="1" applyAlignment="1">
      <alignment horizontal="center" wrapText="1"/>
    </xf>
    <xf numFmtId="166" fontId="2" fillId="0" borderId="11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wrapText="1"/>
    </xf>
    <xf numFmtId="0" fontId="2" fillId="0" borderId="29" xfId="0" applyFont="1" applyFill="1" applyBorder="1" applyAlignment="1">
      <alignment wrapText="1"/>
    </xf>
    <xf numFmtId="3" fontId="2" fillId="0" borderId="17" xfId="0" applyNumberFormat="1" applyFont="1" applyFill="1" applyBorder="1" applyAlignment="1">
      <alignment horizontal="right" wrapText="1"/>
    </xf>
    <xf numFmtId="165" fontId="2" fillId="0" borderId="29" xfId="0" applyNumberFormat="1" applyFont="1" applyFill="1" applyBorder="1" applyAlignment="1">
      <alignment horizontal="right" wrapText="1"/>
    </xf>
    <xf numFmtId="165" fontId="2" fillId="0" borderId="32" xfId="0" applyNumberFormat="1" applyFont="1" applyFill="1" applyBorder="1" applyAlignment="1">
      <alignment horizontal="right" wrapText="1"/>
    </xf>
    <xf numFmtId="165" fontId="2" fillId="0" borderId="33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6" fillId="0" borderId="34" xfId="0" applyFont="1" applyBorder="1" applyAlignment="1">
      <alignment horizontal="center" vertical="center"/>
    </xf>
    <xf numFmtId="3" fontId="0" fillId="0" borderId="0" xfId="0" applyNumberFormat="1"/>
    <xf numFmtId="166" fontId="4" fillId="0" borderId="11" xfId="0" applyNumberFormat="1" applyFont="1" applyFill="1" applyBorder="1" applyAlignment="1">
      <alignment horizontal="center" wrapText="1"/>
    </xf>
    <xf numFmtId="165" fontId="4" fillId="0" borderId="14" xfId="0" applyNumberFormat="1" applyFont="1" applyFill="1" applyBorder="1" applyAlignment="1">
      <alignment wrapText="1"/>
    </xf>
    <xf numFmtId="167" fontId="2" fillId="0" borderId="2" xfId="1" applyNumberFormat="1" applyFont="1" applyFill="1" applyBorder="1" applyAlignment="1"/>
    <xf numFmtId="167" fontId="2" fillId="0" borderId="3" xfId="0" applyNumberFormat="1" applyFont="1" applyFill="1" applyBorder="1" applyAlignment="1"/>
    <xf numFmtId="167" fontId="2" fillId="0" borderId="19" xfId="1" applyNumberFormat="1" applyFont="1" applyFill="1" applyBorder="1" applyAlignment="1"/>
    <xf numFmtId="167" fontId="2" fillId="0" borderId="6" xfId="0" applyNumberFormat="1" applyFont="1" applyFill="1" applyBorder="1" applyAlignment="1"/>
    <xf numFmtId="167" fontId="2" fillId="0" borderId="10" xfId="1" applyNumberFormat="1" applyFont="1" applyFill="1" applyBorder="1" applyAlignment="1"/>
    <xf numFmtId="167" fontId="2" fillId="0" borderId="12" xfId="0" applyNumberFormat="1" applyFont="1" applyFill="1" applyBorder="1" applyAlignment="1"/>
    <xf numFmtId="167" fontId="2" fillId="0" borderId="16" xfId="1" applyNumberFormat="1" applyFont="1" applyFill="1" applyBorder="1" applyAlignment="1"/>
    <xf numFmtId="167" fontId="2" fillId="0" borderId="8" xfId="0" applyNumberFormat="1" applyFont="1" applyFill="1" applyBorder="1" applyAlignment="1"/>
    <xf numFmtId="167" fontId="2" fillId="0" borderId="9" xfId="1" applyNumberFormat="1" applyFont="1" applyFill="1" applyBorder="1" applyAlignment="1"/>
    <xf numFmtId="167" fontId="2" fillId="0" borderId="20" xfId="1" applyNumberFormat="1" applyFont="1" applyFill="1" applyBorder="1" applyAlignment="1"/>
    <xf numFmtId="167" fontId="2" fillId="0" borderId="21" xfId="0" applyNumberFormat="1" applyFont="1" applyFill="1" applyBorder="1" applyAlignment="1"/>
    <xf numFmtId="167" fontId="5" fillId="0" borderId="10" xfId="0" applyNumberFormat="1" applyFont="1" applyFill="1" applyBorder="1" applyAlignment="1"/>
    <xf numFmtId="167" fontId="4" fillId="0" borderId="12" xfId="1" applyNumberFormat="1" applyFont="1" applyFill="1" applyBorder="1" applyAlignment="1">
      <alignment wrapText="1"/>
    </xf>
    <xf numFmtId="165" fontId="0" fillId="0" borderId="0" xfId="0" applyNumberFormat="1"/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C1" workbookViewId="0">
      <selection activeCell="C25" sqref="C25:H29"/>
    </sheetView>
  </sheetViews>
  <sheetFormatPr defaultRowHeight="15" x14ac:dyDescent="0.25"/>
  <cols>
    <col min="1" max="1" width="31.7109375" bestFit="1" customWidth="1"/>
    <col min="2" max="2" width="27.28515625" bestFit="1" customWidth="1"/>
    <col min="3" max="3" width="22.140625" bestFit="1" customWidth="1"/>
    <col min="4" max="4" width="14.7109375" bestFit="1" customWidth="1"/>
    <col min="5" max="5" width="15.5703125" bestFit="1" customWidth="1"/>
    <col min="6" max="6" width="14" bestFit="1" customWidth="1"/>
    <col min="7" max="7" width="16.5703125" bestFit="1" customWidth="1"/>
    <col min="8" max="8" width="18.85546875" bestFit="1" customWidth="1"/>
    <col min="9" max="9" width="13.5703125" bestFit="1" customWidth="1"/>
    <col min="10" max="10" width="18.140625" bestFit="1" customWidth="1"/>
    <col min="11" max="11" width="16.42578125" bestFit="1" customWidth="1"/>
  </cols>
  <sheetData>
    <row r="1" spans="1:11" ht="39.75" thickBot="1" x14ac:dyDescent="0.3">
      <c r="A1" s="5" t="s">
        <v>1</v>
      </c>
      <c r="B1" s="6" t="s">
        <v>27</v>
      </c>
      <c r="C1" s="6" t="s">
        <v>4</v>
      </c>
      <c r="D1" s="8" t="s">
        <v>5</v>
      </c>
      <c r="E1" s="23" t="s">
        <v>22</v>
      </c>
      <c r="F1" s="6" t="s">
        <v>23</v>
      </c>
      <c r="G1" s="6" t="s">
        <v>24</v>
      </c>
      <c r="H1" s="6" t="s">
        <v>25</v>
      </c>
      <c r="I1" s="8" t="s">
        <v>26</v>
      </c>
      <c r="J1" s="10" t="s">
        <v>2</v>
      </c>
      <c r="K1" s="7" t="s">
        <v>3</v>
      </c>
    </row>
    <row r="2" spans="1:11" ht="26.25" x14ac:dyDescent="0.25">
      <c r="A2" s="69" t="s">
        <v>6</v>
      </c>
      <c r="B2" s="72" t="s">
        <v>9</v>
      </c>
      <c r="C2" s="18" t="s">
        <v>14</v>
      </c>
      <c r="D2" s="22" t="s">
        <v>12</v>
      </c>
      <c r="E2" s="20">
        <v>39</v>
      </c>
      <c r="F2" s="2">
        <v>1</v>
      </c>
      <c r="G2" s="4">
        <f>E2*F2</f>
        <v>39</v>
      </c>
      <c r="H2" s="3">
        <v>5</v>
      </c>
      <c r="I2" s="9">
        <f>G2*H2</f>
        <v>195</v>
      </c>
      <c r="J2" s="55">
        <v>28.69</v>
      </c>
      <c r="K2" s="56">
        <f>+J2*I2</f>
        <v>5594.55</v>
      </c>
    </row>
    <row r="3" spans="1:11" ht="26.25" customHeight="1" x14ac:dyDescent="0.25">
      <c r="A3" s="70"/>
      <c r="B3" s="73"/>
      <c r="C3" s="1" t="s">
        <v>15</v>
      </c>
      <c r="D3" s="16" t="s">
        <v>13</v>
      </c>
      <c r="E3" s="20">
        <v>22</v>
      </c>
      <c r="F3" s="2">
        <v>2</v>
      </c>
      <c r="G3" s="24">
        <f t="shared" ref="G3:G4" si="0">E3*F3</f>
        <v>44</v>
      </c>
      <c r="H3" s="3">
        <v>5</v>
      </c>
      <c r="I3" s="9">
        <f t="shared" ref="I3:I4" si="1">G3*H3</f>
        <v>220</v>
      </c>
      <c r="J3" s="57">
        <v>28.69</v>
      </c>
      <c r="K3" s="56">
        <f t="shared" ref="K3:K4" si="2">+J3*I3</f>
        <v>6311.8</v>
      </c>
    </row>
    <row r="4" spans="1:11" ht="26.25" customHeight="1" thickBot="1" x14ac:dyDescent="0.3">
      <c r="A4" s="71"/>
      <c r="B4" s="74"/>
      <c r="C4" s="44" t="s">
        <v>21</v>
      </c>
      <c r="D4" s="45" t="s">
        <v>13</v>
      </c>
      <c r="E4" s="13">
        <v>22</v>
      </c>
      <c r="F4" s="14">
        <v>1</v>
      </c>
      <c r="G4" s="24">
        <f t="shared" si="0"/>
        <v>22</v>
      </c>
      <c r="H4" s="15">
        <v>1</v>
      </c>
      <c r="I4" s="50">
        <f t="shared" si="1"/>
        <v>22</v>
      </c>
      <c r="J4" s="57">
        <v>28.69</v>
      </c>
      <c r="K4" s="58">
        <f t="shared" si="2"/>
        <v>631.18000000000006</v>
      </c>
    </row>
    <row r="5" spans="1:11" ht="26.25" thickBot="1" x14ac:dyDescent="0.3">
      <c r="A5" s="29" t="s">
        <v>18</v>
      </c>
      <c r="B5" s="30"/>
      <c r="C5" s="31"/>
      <c r="D5" s="32"/>
      <c r="E5" s="33">
        <f>SUM(E2:E4)</f>
        <v>83</v>
      </c>
      <c r="F5" s="41">
        <f>G5/E5</f>
        <v>1.2650602409638554</v>
      </c>
      <c r="G5" s="34">
        <f>SUM(G2:G4)</f>
        <v>105</v>
      </c>
      <c r="H5" s="42">
        <f>I5/G5</f>
        <v>4.1619047619047622</v>
      </c>
      <c r="I5" s="48">
        <f>SUM(I2:I4)</f>
        <v>437</v>
      </c>
      <c r="J5" s="59"/>
      <c r="K5" s="60">
        <f>SUM(K2:K4)</f>
        <v>12537.53</v>
      </c>
    </row>
    <row r="6" spans="1:11" ht="26.25" x14ac:dyDescent="0.25">
      <c r="A6" s="76" t="s">
        <v>7</v>
      </c>
      <c r="B6" s="75" t="s">
        <v>10</v>
      </c>
      <c r="C6" s="26" t="s">
        <v>14</v>
      </c>
      <c r="D6" s="22" t="s">
        <v>12</v>
      </c>
      <c r="E6" s="13">
        <v>15</v>
      </c>
      <c r="F6" s="14">
        <v>1</v>
      </c>
      <c r="G6" s="27">
        <f t="shared" ref="G6:G14" si="3">E6*F6</f>
        <v>15</v>
      </c>
      <c r="H6" s="15">
        <v>5</v>
      </c>
      <c r="I6" s="28">
        <f t="shared" ref="I6:I14" si="4">G6*H6</f>
        <v>75</v>
      </c>
      <c r="J6" s="61">
        <v>43.47</v>
      </c>
      <c r="K6" s="62">
        <f t="shared" ref="K6:K14" si="5">+J6*I6</f>
        <v>3260.25</v>
      </c>
    </row>
    <row r="7" spans="1:11" ht="26.25" x14ac:dyDescent="0.25">
      <c r="A7" s="70"/>
      <c r="B7" s="73"/>
      <c r="C7" s="18" t="s">
        <v>16</v>
      </c>
      <c r="D7" s="16" t="s">
        <v>12</v>
      </c>
      <c r="E7" s="21">
        <v>2</v>
      </c>
      <c r="F7" s="11">
        <v>1</v>
      </c>
      <c r="G7" s="4">
        <f t="shared" si="3"/>
        <v>2</v>
      </c>
      <c r="H7" s="12">
        <v>5</v>
      </c>
      <c r="I7" s="9">
        <f t="shared" si="4"/>
        <v>10</v>
      </c>
      <c r="J7" s="63">
        <v>43.47</v>
      </c>
      <c r="K7" s="62">
        <f t="shared" si="5"/>
        <v>434.7</v>
      </c>
    </row>
    <row r="8" spans="1:11" ht="26.25" customHeight="1" x14ac:dyDescent="0.25">
      <c r="A8" s="70"/>
      <c r="B8" s="73"/>
      <c r="C8" s="19" t="s">
        <v>15</v>
      </c>
      <c r="D8" s="17" t="s">
        <v>13</v>
      </c>
      <c r="E8" s="21">
        <v>7</v>
      </c>
      <c r="F8" s="11">
        <v>2</v>
      </c>
      <c r="G8" s="4">
        <f t="shared" si="3"/>
        <v>14</v>
      </c>
      <c r="H8" s="12">
        <v>5</v>
      </c>
      <c r="I8" s="9">
        <f t="shared" ref="I8:I10" si="6">G8*H8</f>
        <v>70</v>
      </c>
      <c r="J8" s="63">
        <v>43.47</v>
      </c>
      <c r="K8" s="56">
        <f t="shared" ref="K8:K10" si="7">+J8*I8</f>
        <v>3042.9</v>
      </c>
    </row>
    <row r="9" spans="1:11" ht="26.25" customHeight="1" x14ac:dyDescent="0.25">
      <c r="A9" s="70"/>
      <c r="B9" s="73"/>
      <c r="C9" s="1" t="s">
        <v>17</v>
      </c>
      <c r="D9" s="16" t="s">
        <v>13</v>
      </c>
      <c r="E9" s="20">
        <v>2</v>
      </c>
      <c r="F9" s="2">
        <v>1</v>
      </c>
      <c r="G9" s="4">
        <f t="shared" si="3"/>
        <v>2</v>
      </c>
      <c r="H9" s="3">
        <v>5</v>
      </c>
      <c r="I9" s="9">
        <f t="shared" si="6"/>
        <v>10</v>
      </c>
      <c r="J9" s="64">
        <v>43.47</v>
      </c>
      <c r="K9" s="56">
        <f t="shared" si="7"/>
        <v>434.7</v>
      </c>
    </row>
    <row r="10" spans="1:11" ht="26.25" customHeight="1" thickBot="1" x14ac:dyDescent="0.3">
      <c r="A10" s="71"/>
      <c r="B10" s="74"/>
      <c r="C10" s="44" t="s">
        <v>21</v>
      </c>
      <c r="D10" s="45" t="s">
        <v>13</v>
      </c>
      <c r="E10" s="13">
        <v>7</v>
      </c>
      <c r="F10" s="14">
        <v>1</v>
      </c>
      <c r="G10" s="46">
        <f t="shared" si="3"/>
        <v>7</v>
      </c>
      <c r="H10" s="15">
        <v>1</v>
      </c>
      <c r="I10" s="47">
        <f t="shared" si="6"/>
        <v>7</v>
      </c>
      <c r="J10" s="63">
        <v>43.47</v>
      </c>
      <c r="K10" s="56">
        <f t="shared" si="7"/>
        <v>304.28999999999996</v>
      </c>
    </row>
    <row r="11" spans="1:11" ht="15.75" thickBot="1" x14ac:dyDescent="0.3">
      <c r="A11" s="29" t="s">
        <v>19</v>
      </c>
      <c r="B11" s="30"/>
      <c r="C11" s="31"/>
      <c r="D11" s="32"/>
      <c r="E11" s="33">
        <f>SUM(E6:E10)</f>
        <v>33</v>
      </c>
      <c r="F11" s="41">
        <f>G11/E11</f>
        <v>1.2121212121212122</v>
      </c>
      <c r="G11" s="34">
        <f>SUM(G6:G10)</f>
        <v>40</v>
      </c>
      <c r="H11" s="42">
        <f>I11/G11</f>
        <v>4.3</v>
      </c>
      <c r="I11" s="35">
        <f>SUM(I6:I10)</f>
        <v>172</v>
      </c>
      <c r="J11" s="59"/>
      <c r="K11" s="60">
        <f>SUM(K6:K10)</f>
        <v>7476.84</v>
      </c>
    </row>
    <row r="12" spans="1:11" ht="26.25" x14ac:dyDescent="0.25">
      <c r="A12" s="75" t="s">
        <v>8</v>
      </c>
      <c r="B12" s="75" t="s">
        <v>11</v>
      </c>
      <c r="C12" s="26" t="s">
        <v>14</v>
      </c>
      <c r="D12" s="22" t="s">
        <v>12</v>
      </c>
      <c r="E12" s="13">
        <v>3</v>
      </c>
      <c r="F12" s="14">
        <v>1</v>
      </c>
      <c r="G12" s="27">
        <f t="shared" si="3"/>
        <v>3</v>
      </c>
      <c r="H12" s="15">
        <v>5</v>
      </c>
      <c r="I12" s="28">
        <f t="shared" si="4"/>
        <v>15</v>
      </c>
      <c r="J12" s="61">
        <v>28.69</v>
      </c>
      <c r="K12" s="62">
        <f t="shared" si="5"/>
        <v>430.35</v>
      </c>
    </row>
    <row r="13" spans="1:11" x14ac:dyDescent="0.25">
      <c r="A13" s="73"/>
      <c r="B13" s="73"/>
      <c r="C13" s="1" t="s">
        <v>15</v>
      </c>
      <c r="D13" s="16" t="s">
        <v>13</v>
      </c>
      <c r="E13" s="20">
        <v>4</v>
      </c>
      <c r="F13" s="2">
        <v>2</v>
      </c>
      <c r="G13" s="4">
        <f t="shared" si="3"/>
        <v>8</v>
      </c>
      <c r="H13" s="3">
        <v>5</v>
      </c>
      <c r="I13" s="25">
        <f t="shared" si="4"/>
        <v>40</v>
      </c>
      <c r="J13" s="64">
        <v>28.69</v>
      </c>
      <c r="K13" s="65">
        <f t="shared" si="5"/>
        <v>1147.6000000000001</v>
      </c>
    </row>
    <row r="14" spans="1:11" ht="15.75" thickBot="1" x14ac:dyDescent="0.3">
      <c r="A14" s="74"/>
      <c r="B14" s="74"/>
      <c r="C14" s="44" t="s">
        <v>21</v>
      </c>
      <c r="D14" s="45" t="s">
        <v>13</v>
      </c>
      <c r="E14" s="13">
        <v>4</v>
      </c>
      <c r="F14" s="14">
        <v>1</v>
      </c>
      <c r="G14" s="46">
        <f t="shared" si="3"/>
        <v>4</v>
      </c>
      <c r="H14" s="15">
        <v>1</v>
      </c>
      <c r="I14" s="50">
        <f t="shared" si="4"/>
        <v>4</v>
      </c>
      <c r="J14" s="64">
        <v>28.69</v>
      </c>
      <c r="K14" s="65">
        <f t="shared" si="5"/>
        <v>114.76</v>
      </c>
    </row>
    <row r="15" spans="1:11" ht="15.75" thickBot="1" x14ac:dyDescent="0.3">
      <c r="A15" s="29" t="s">
        <v>20</v>
      </c>
      <c r="B15" s="30"/>
      <c r="C15" s="31"/>
      <c r="D15" s="32"/>
      <c r="E15" s="33">
        <f>SUM(E12:E14)</f>
        <v>11</v>
      </c>
      <c r="F15" s="41">
        <f>G15/E15</f>
        <v>1.3636363636363635</v>
      </c>
      <c r="G15" s="34">
        <f>SUM(G12:G14)</f>
        <v>15</v>
      </c>
      <c r="H15" s="42">
        <f>I15/G15</f>
        <v>3.9333333333333331</v>
      </c>
      <c r="I15" s="49">
        <f>SUM(I12:I14)</f>
        <v>59</v>
      </c>
      <c r="J15" s="59">
        <v>28.69</v>
      </c>
      <c r="K15" s="60">
        <f>SUM(K12:K14)</f>
        <v>1692.7100000000003</v>
      </c>
    </row>
    <row r="16" spans="1:11" ht="16.5" thickBot="1" x14ac:dyDescent="0.3">
      <c r="A16" s="43" t="s">
        <v>0</v>
      </c>
      <c r="B16" s="36"/>
      <c r="C16" s="37"/>
      <c r="D16" s="38"/>
      <c r="E16" s="39">
        <f>E5+E11+E15</f>
        <v>127</v>
      </c>
      <c r="F16" s="53">
        <f>+G16/E16</f>
        <v>1.2598425196850394</v>
      </c>
      <c r="G16" s="40">
        <f>G5+G11+G15</f>
        <v>160</v>
      </c>
      <c r="H16" s="53">
        <f>+I16/G16</f>
        <v>4.1749999999999998</v>
      </c>
      <c r="I16" s="54">
        <f>I5+I11+I15</f>
        <v>668</v>
      </c>
      <c r="J16" s="66"/>
      <c r="K16" s="67">
        <f>K5+K11+K13</f>
        <v>21161.97</v>
      </c>
    </row>
    <row r="20" spans="1:8" x14ac:dyDescent="0.25">
      <c r="C20" s="52"/>
      <c r="D20" s="52"/>
    </row>
    <row r="21" spans="1:8" ht="15.75" thickBot="1" x14ac:dyDescent="0.3">
      <c r="D21" s="52"/>
    </row>
    <row r="22" spans="1:8" ht="16.5" thickBot="1" x14ac:dyDescent="0.3">
      <c r="A22" s="51"/>
    </row>
    <row r="23" spans="1:8" x14ac:dyDescent="0.25">
      <c r="H23" s="68"/>
    </row>
    <row r="24" spans="1:8" x14ac:dyDescent="0.25">
      <c r="C24" s="52"/>
    </row>
    <row r="26" spans="1:8" x14ac:dyDescent="0.25">
      <c r="D26" s="52"/>
      <c r="E26" s="52"/>
    </row>
    <row r="27" spans="1:8" x14ac:dyDescent="0.25">
      <c r="D27" s="52"/>
      <c r="E27" s="52"/>
    </row>
    <row r="28" spans="1:8" x14ac:dyDescent="0.25">
      <c r="D28" s="68"/>
      <c r="E28" s="68"/>
    </row>
  </sheetData>
  <mergeCells count="6">
    <mergeCell ref="A2:A4"/>
    <mergeCell ref="B2:B4"/>
    <mergeCell ref="B6:B10"/>
    <mergeCell ref="A6:A10"/>
    <mergeCell ref="A12:A14"/>
    <mergeCell ref="B12:B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E0E67-CA88-4439-9995-1BD02DF171E2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dbcbb5a-2d39-43bd-b6c7-d27f844c7fb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 Revised by Respond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Mays, Lisa - FNS</cp:lastModifiedBy>
  <cp:lastPrinted>2014-09-30T16:28:08Z</cp:lastPrinted>
  <dcterms:created xsi:type="dcterms:W3CDTF">2013-01-08T21:49:18Z</dcterms:created>
  <dcterms:modified xsi:type="dcterms:W3CDTF">2017-12-27T22:55:46Z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