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codeName="{7A2D7E96-6E34-419A-AE5F-296B3A7E7977}"/>
  <workbookPr codeName="ThisWorkbook" defaultThemeVersion="124226"/>
  <mc:AlternateContent xmlns:mc="http://schemas.openxmlformats.org/markup-compatibility/2006">
    <mc:Choice Requires="x15">
      <x15ac:absPath xmlns:x15ac="http://schemas.microsoft.com/office/spreadsheetml/2010/11/ac" url="\\icf-hq.icfconsulting.com\Share\RemoteOffices\DC02\Common\Common\ODSTS\Host Environment Support\Reporting Forms\LIVE Reporting Forms\FINAL for OMB Review - December 2017\"/>
    </mc:Choice>
  </mc:AlternateContent>
  <bookViews>
    <workbookView xWindow="1350" yWindow="465" windowWidth="20250" windowHeight="7290" tabRatio="792"/>
  </bookViews>
  <sheets>
    <sheet name="Instructions" sheetId="2" r:id="rId1"/>
    <sheet name="Section 1" sheetId="12" r:id="rId2"/>
    <sheet name="Section 2" sheetId="3" r:id="rId3"/>
    <sheet name="Section 3" sheetId="4" r:id="rId4"/>
    <sheet name="Reference List" sheetId="11" r:id="rId5"/>
    <sheet name="Checks" sheetId="9" state="hidden" r:id="rId6"/>
    <sheet name="Lists" sheetId="7" state="hidden" r:id="rId7"/>
    <sheet name="OutputForCSV" sheetId="10" state="hidden" r:id="rId8"/>
    <sheet name="TempOutput" sheetId="13" state="hidden" r:id="rId9"/>
  </sheets>
  <definedNames>
    <definedName name="AllError">Checks!$D$18</definedName>
    <definedName name="ClassIChemicals">Lists!$B$3:$B$25</definedName>
    <definedName name="CompName">OutputForCSV!$G$1</definedName>
    <definedName name="CSVDate">Lists!$L$3</definedName>
    <definedName name="CSVS2End">Lists!$J$3</definedName>
    <definedName name="CSVS3End">Lists!$J$5</definedName>
    <definedName name="CSVS3Start">Lists!$J$4</definedName>
    <definedName name="FormVersion">OutputForCSV!$E$1</definedName>
    <definedName name="LastCol">OutputForCSV!$L$1</definedName>
    <definedName name="LastRow">OutputForCSV!$B$22</definedName>
    <definedName name="LockStatus">Instructions!$H$13</definedName>
    <definedName name="MaxOutput">Lists!$J$6</definedName>
    <definedName name="_xlnm.Print_Area" localSheetId="0">Instructions!$B$2:$D$22</definedName>
    <definedName name="_xlnm.Print_Area" localSheetId="1">'Section 1'!$B$2:$G$13</definedName>
    <definedName name="_xlnm.Print_Area" localSheetId="2">'Section 2'!$C$2:$L$24</definedName>
    <definedName name="_xlnm.Print_Area" localSheetId="3">'Section 3'!$C$2:$H$26</definedName>
    <definedName name="Purpose">Lists!$G$3:$G$6</definedName>
    <definedName name="ReportingQuarter">Lists!$F$3:$F$6</definedName>
    <definedName name="ReportingYear">Lists!$D$3:$D$5</definedName>
    <definedName name="ReportQtr">'Section 1'!$D$12</definedName>
    <definedName name="ReportType">Lists!$M$3</definedName>
    <definedName name="ReportYr">'Section 1'!$D$11</definedName>
    <definedName name="Sec1Status">Checks!$D$3</definedName>
    <definedName name="Sec2Duplicates">Checks!$D$4</definedName>
    <definedName name="Sec2Error">Checks!$D$8</definedName>
    <definedName name="Sec2Filled">Checks!$D$9</definedName>
    <definedName name="Sec2GrProd">Checks!$D$6</definedName>
    <definedName name="Sec2inSec3">Checks!$D$16</definedName>
    <definedName name="Sec2inSec3LabEU">Checks!$D$13</definedName>
    <definedName name="Sec2Negatives">Checks!$D$5</definedName>
    <definedName name="Sec2ValidChem">Checks!$D$7</definedName>
    <definedName name="Sec3Complete">Checks!$D$12</definedName>
    <definedName name="Sec3Error">Checks!$D$15</definedName>
    <definedName name="Sec3inSec2">Checks!$D$14</definedName>
    <definedName name="Sec3inSec2TD">Checks!$D$17</definedName>
    <definedName name="Sec3PasteRow">Lists!$J$7</definedName>
    <definedName name="Sec3ValidChem">Checks!$D$10</definedName>
    <definedName name="Sec3ValidPurpose">Checks!$D$11</definedName>
    <definedName name="SubDate">'Section 1'!$D$5</definedName>
    <definedName name="SubmissionType">Lists!$C$3:$C$4</definedName>
    <definedName name="SubTSelection">'Section 1'!$D$10</definedName>
    <definedName name="VersionNumber">Lists!#REF!</definedName>
  </definedNames>
  <calcPr calcId="152511"/>
</workbook>
</file>

<file path=xl/calcChain.xml><?xml version="1.0" encoding="utf-8"?>
<calcChain xmlns="http://schemas.openxmlformats.org/spreadsheetml/2006/main">
  <c r="G28" i="4" l="1"/>
  <c r="G29" i="4"/>
  <c r="G30" i="4"/>
  <c r="G27" i="4"/>
  <c r="D28" i="4"/>
  <c r="D29" i="4"/>
  <c r="D30" i="4"/>
  <c r="D31" i="4"/>
  <c r="D32" i="4"/>
  <c r="D33" i="4"/>
  <c r="D34" i="4"/>
  <c r="D35" i="4"/>
  <c r="D36" i="4"/>
  <c r="D37" i="4"/>
  <c r="D38" i="4"/>
  <c r="D39" i="4"/>
  <c r="D40" i="4"/>
  <c r="D41" i="4"/>
  <c r="D42" i="4"/>
  <c r="D43" i="4"/>
  <c r="D44" i="4"/>
  <c r="D45" i="4"/>
  <c r="D46" i="4"/>
  <c r="D47" i="4"/>
  <c r="D48" i="4"/>
  <c r="D49" i="4"/>
  <c r="D27" i="4"/>
  <c r="D26" i="3"/>
  <c r="D27" i="3"/>
  <c r="D28" i="3"/>
  <c r="D29" i="3"/>
  <c r="D30" i="3"/>
  <c r="D31" i="3"/>
  <c r="D32" i="3"/>
  <c r="D33" i="3"/>
  <c r="D34" i="3"/>
  <c r="D35" i="3"/>
  <c r="D36" i="3"/>
  <c r="D37" i="3"/>
  <c r="D38" i="3"/>
  <c r="D39" i="3"/>
  <c r="D40" i="3"/>
  <c r="D41" i="3"/>
  <c r="D42" i="3"/>
  <c r="D43" i="3"/>
  <c r="D44" i="3"/>
  <c r="D45" i="3"/>
  <c r="D46" i="3"/>
  <c r="D47" i="3"/>
  <c r="D25" i="3"/>
  <c r="D14" i="12"/>
  <c r="D15" i="12" l="1"/>
  <c r="K14" i="3" l="1"/>
  <c r="Q17" i="4" l="1"/>
  <c r="Q18" i="4"/>
  <c r="Q19" i="4"/>
  <c r="Q20" i="4"/>
  <c r="Q21" i="4"/>
  <c r="Q22" i="4"/>
  <c r="Q23" i="4"/>
  <c r="Q24" i="4"/>
  <c r="Q25" i="4"/>
  <c r="Q16" i="4"/>
  <c r="I10" i="12"/>
  <c r="D11" i="9" l="1"/>
  <c r="F10" i="12" l="1"/>
  <c r="F12" i="12" l="1"/>
  <c r="I12" i="12"/>
  <c r="A3" i="13" l="1"/>
  <c r="A4" i="13"/>
  <c r="A5" i="13"/>
  <c r="A6" i="13"/>
  <c r="A7" i="13"/>
  <c r="A8" i="13"/>
  <c r="A9" i="13"/>
  <c r="A10" i="13"/>
  <c r="A11" i="13"/>
  <c r="A12" i="13"/>
  <c r="A13" i="13"/>
  <c r="A14" i="13"/>
  <c r="A15" i="13"/>
  <c r="A16" i="13"/>
  <c r="A17" i="13"/>
  <c r="A18" i="13"/>
  <c r="A19" i="13"/>
  <c r="A20" i="13"/>
  <c r="A21" i="13"/>
  <c r="A2" i="13"/>
  <c r="J6" i="7" l="1"/>
  <c r="R25" i="4"/>
  <c r="R24" i="4"/>
  <c r="R23" i="4"/>
  <c r="R22" i="4"/>
  <c r="R21" i="4"/>
  <c r="R20" i="4"/>
  <c r="R19" i="4"/>
  <c r="R18" i="4"/>
  <c r="R17" i="4"/>
  <c r="R16" i="4"/>
  <c r="T23" i="3"/>
  <c r="T22" i="3"/>
  <c r="T21" i="3"/>
  <c r="T20" i="3"/>
  <c r="T19" i="3"/>
  <c r="T18" i="3"/>
  <c r="T17" i="3"/>
  <c r="T16" i="3"/>
  <c r="T15" i="3"/>
  <c r="T14" i="3"/>
  <c r="S23" i="3"/>
  <c r="S22" i="3"/>
  <c r="S21" i="3"/>
  <c r="S20" i="3"/>
  <c r="S19" i="3"/>
  <c r="S18" i="3"/>
  <c r="S17" i="3"/>
  <c r="S16" i="3"/>
  <c r="S15" i="3"/>
  <c r="S14" i="3"/>
  <c r="N25" i="4"/>
  <c r="N24" i="4"/>
  <c r="N23" i="4"/>
  <c r="N22" i="4"/>
  <c r="N21" i="4"/>
  <c r="N20" i="4"/>
  <c r="N19" i="4"/>
  <c r="N18" i="4"/>
  <c r="N17" i="4"/>
  <c r="N16" i="4"/>
  <c r="D17" i="9" l="1"/>
  <c r="D14" i="9"/>
  <c r="D13" i="9"/>
  <c r="P25" i="4"/>
  <c r="P24" i="4"/>
  <c r="P23" i="4"/>
  <c r="P22" i="4"/>
  <c r="P21" i="4"/>
  <c r="P20" i="4"/>
  <c r="P19" i="4"/>
  <c r="P18" i="4"/>
  <c r="P17" i="4"/>
  <c r="P16" i="4"/>
  <c r="R23" i="3"/>
  <c r="R22" i="3"/>
  <c r="R21" i="3"/>
  <c r="R20" i="3"/>
  <c r="R19" i="3"/>
  <c r="R18" i="3"/>
  <c r="R17" i="3"/>
  <c r="R16" i="3"/>
  <c r="R15" i="3"/>
  <c r="R14" i="3"/>
  <c r="K23" i="3" l="1"/>
  <c r="Q23" i="3" s="1"/>
  <c r="K22" i="3"/>
  <c r="Q22" i="3" s="1"/>
  <c r="K21" i="3"/>
  <c r="Q21" i="3" s="1"/>
  <c r="K20" i="3"/>
  <c r="Q20" i="3" s="1"/>
  <c r="K19" i="3"/>
  <c r="Q19" i="3" s="1"/>
  <c r="K18" i="3"/>
  <c r="Q18" i="3" s="1"/>
  <c r="K17" i="3"/>
  <c r="Q17" i="3" s="1"/>
  <c r="K16" i="3"/>
  <c r="Q16" i="3" s="1"/>
  <c r="K15" i="3"/>
  <c r="Q15" i="3" s="1"/>
  <c r="J1" i="10"/>
  <c r="I1" i="10"/>
  <c r="G1" i="10"/>
  <c r="H1" i="10"/>
  <c r="Q14" i="3" l="1"/>
  <c r="D9" i="9"/>
  <c r="E5" i="4"/>
  <c r="E5" i="3"/>
  <c r="E6" i="4"/>
  <c r="E6" i="3"/>
  <c r="F9" i="12"/>
  <c r="D5" i="12"/>
  <c r="F1" i="10" l="1"/>
  <c r="L3" i="7"/>
  <c r="K13" i="3"/>
  <c r="D7" i="9" l="1"/>
  <c r="D10" i="9"/>
  <c r="O17" i="4"/>
  <c r="O18" i="4"/>
  <c r="O19" i="4"/>
  <c r="O20" i="4"/>
  <c r="O21" i="4"/>
  <c r="O22" i="4"/>
  <c r="O23" i="4"/>
  <c r="O24" i="4"/>
  <c r="O25" i="4"/>
  <c r="O16" i="4"/>
  <c r="D12" i="9" l="1"/>
  <c r="D15" i="9" s="1"/>
  <c r="D16" i="9" l="1"/>
  <c r="M25" i="4"/>
  <c r="M24" i="4"/>
  <c r="M23" i="4"/>
  <c r="M22" i="4"/>
  <c r="M21" i="4"/>
  <c r="M20" i="4"/>
  <c r="M19" i="4"/>
  <c r="M18" i="4"/>
  <c r="M17" i="4"/>
  <c r="M16" i="4"/>
  <c r="P15" i="3" l="1"/>
  <c r="P16" i="3"/>
  <c r="P17" i="3"/>
  <c r="P18" i="3"/>
  <c r="P19" i="3"/>
  <c r="P20" i="3"/>
  <c r="P21" i="3"/>
  <c r="P22" i="3"/>
  <c r="P23" i="3"/>
  <c r="P14" i="3"/>
  <c r="A16" i="4"/>
  <c r="L16" i="4" s="1"/>
  <c r="A25" i="4"/>
  <c r="L25" i="4" s="1"/>
  <c r="A24" i="4"/>
  <c r="L24" i="4" s="1"/>
  <c r="A23" i="4"/>
  <c r="L23" i="4" s="1"/>
  <c r="A22" i="4"/>
  <c r="L22" i="4" s="1"/>
  <c r="A21" i="4"/>
  <c r="L21" i="4" s="1"/>
  <c r="A20" i="4"/>
  <c r="L20" i="4" s="1"/>
  <c r="A19" i="4"/>
  <c r="L19" i="4" s="1"/>
  <c r="A23" i="3"/>
  <c r="O23" i="3" s="1"/>
  <c r="A22" i="3"/>
  <c r="O22" i="3" s="1"/>
  <c r="A21" i="3"/>
  <c r="O21" i="3" s="1"/>
  <c r="A20" i="3"/>
  <c r="O20" i="3" s="1"/>
  <c r="A19" i="3"/>
  <c r="O19" i="3" s="1"/>
  <c r="A14" i="3"/>
  <c r="A15" i="3" s="1"/>
  <c r="A17" i="4" l="1"/>
  <c r="O14" i="3"/>
  <c r="A16" i="3"/>
  <c r="O16" i="3" s="1"/>
  <c r="O15" i="3"/>
  <c r="D6" i="9"/>
  <c r="D4" i="9"/>
  <c r="L17" i="4" l="1"/>
  <c r="A18" i="4"/>
  <c r="D12" i="10" s="1"/>
  <c r="A17" i="3"/>
  <c r="D5" i="9"/>
  <c r="D8" i="9" s="1"/>
  <c r="E3" i="7"/>
  <c r="F12" i="10" l="1"/>
  <c r="C12" i="10"/>
  <c r="A12" i="10"/>
  <c r="F11" i="12"/>
  <c r="D3" i="9" s="1"/>
  <c r="D18" i="9" s="1"/>
  <c r="I11" i="12"/>
  <c r="F19" i="10"/>
  <c r="D15" i="10"/>
  <c r="E12" i="10"/>
  <c r="F14" i="10"/>
  <c r="E13" i="10"/>
  <c r="G21" i="10"/>
  <c r="D18" i="10"/>
  <c r="E18" i="10"/>
  <c r="F21" i="10"/>
  <c r="F16" i="10"/>
  <c r="E17" i="10"/>
  <c r="G16" i="10"/>
  <c r="D13" i="10"/>
  <c r="E16" i="10"/>
  <c r="G12" i="10"/>
  <c r="G19" i="10"/>
  <c r="F20" i="10"/>
  <c r="L18" i="4"/>
  <c r="D16" i="10"/>
  <c r="G18" i="10"/>
  <c r="G14" i="10"/>
  <c r="E19" i="10"/>
  <c r="D20" i="10"/>
  <c r="E14" i="10"/>
  <c r="G17" i="10"/>
  <c r="F15" i="10"/>
  <c r="D14" i="10"/>
  <c r="E15" i="10"/>
  <c r="D21" i="10"/>
  <c r="G15" i="10"/>
  <c r="F17" i="10"/>
  <c r="D19" i="10"/>
  <c r="G13" i="10"/>
  <c r="E20" i="10"/>
  <c r="G20" i="10"/>
  <c r="F18" i="10"/>
  <c r="D17" i="10"/>
  <c r="E21" i="10"/>
  <c r="F13" i="10"/>
  <c r="A18" i="3"/>
  <c r="K2" i="10" s="1"/>
  <c r="O17" i="3"/>
  <c r="A20" i="10" l="1"/>
  <c r="C20" i="10"/>
  <c r="A18" i="10"/>
  <c r="C18" i="10"/>
  <c r="A15" i="10"/>
  <c r="C15" i="10"/>
  <c r="J4" i="7"/>
  <c r="C17" i="10"/>
  <c r="A17" i="10"/>
  <c r="C21" i="10"/>
  <c r="A21" i="10"/>
  <c r="C13" i="10"/>
  <c r="A13" i="10"/>
  <c r="A14" i="10"/>
  <c r="C14" i="10"/>
  <c r="A16" i="10"/>
  <c r="C16" i="10"/>
  <c r="A19" i="10"/>
  <c r="C19" i="10"/>
  <c r="D27" i="9"/>
  <c r="E4" i="10"/>
  <c r="K10" i="10"/>
  <c r="K8" i="10"/>
  <c r="K5" i="10"/>
  <c r="K3" i="10"/>
  <c r="K9" i="10"/>
  <c r="K7" i="10"/>
  <c r="K4" i="10"/>
  <c r="K6" i="10"/>
  <c r="K11" i="10"/>
  <c r="D4" i="10"/>
  <c r="D3" i="10"/>
  <c r="H2" i="10"/>
  <c r="G2" i="10"/>
  <c r="J2" i="10"/>
  <c r="I2" i="10"/>
  <c r="E2" i="10"/>
  <c r="F2" i="10"/>
  <c r="H3" i="10"/>
  <c r="I3" i="10"/>
  <c r="D2" i="10"/>
  <c r="G3" i="10"/>
  <c r="F3" i="10"/>
  <c r="J3" i="10"/>
  <c r="E3" i="10"/>
  <c r="G4" i="10"/>
  <c r="J4" i="10"/>
  <c r="F4" i="10"/>
  <c r="H4" i="10"/>
  <c r="I4" i="10"/>
  <c r="O18" i="3"/>
  <c r="G9" i="10"/>
  <c r="D9" i="10"/>
  <c r="H10" i="10"/>
  <c r="I8" i="10"/>
  <c r="F10" i="10"/>
  <c r="J7" i="10"/>
  <c r="G5" i="10"/>
  <c r="H9" i="10"/>
  <c r="H11" i="10"/>
  <c r="G7" i="10"/>
  <c r="E11" i="10"/>
  <c r="G8" i="10"/>
  <c r="D6" i="10"/>
  <c r="I5" i="10"/>
  <c r="E8" i="10"/>
  <c r="J11" i="10"/>
  <c r="D7" i="10"/>
  <c r="J6" i="10"/>
  <c r="F6" i="10"/>
  <c r="D11" i="10"/>
  <c r="E10" i="10"/>
  <c r="J5" i="10"/>
  <c r="E9" i="10"/>
  <c r="I9" i="10"/>
  <c r="H7" i="10"/>
  <c r="J10" i="10"/>
  <c r="I10" i="10"/>
  <c r="F8" i="10"/>
  <c r="G6" i="10"/>
  <c r="D8" i="10"/>
  <c r="H5" i="10"/>
  <c r="G10" i="10"/>
  <c r="D5" i="10"/>
  <c r="J9" i="10"/>
  <c r="F11" i="10"/>
  <c r="F9" i="10"/>
  <c r="E5" i="10"/>
  <c r="F5" i="10"/>
  <c r="H8" i="10"/>
  <c r="D10" i="10"/>
  <c r="I11" i="10"/>
  <c r="I6" i="10"/>
  <c r="F7" i="10"/>
  <c r="H6" i="10"/>
  <c r="E6" i="10"/>
  <c r="G11" i="10"/>
  <c r="I7" i="10"/>
  <c r="E7" i="10"/>
  <c r="J8" i="10"/>
  <c r="C6" i="10" l="1"/>
  <c r="A6" i="10"/>
  <c r="A3" i="10"/>
  <c r="C3" i="10"/>
  <c r="C10" i="10"/>
  <c r="A10" i="10"/>
  <c r="A4" i="10"/>
  <c r="C4" i="10"/>
  <c r="J5" i="7"/>
  <c r="A5" i="10"/>
  <c r="C5" i="10"/>
  <c r="A7" i="10"/>
  <c r="C7" i="10"/>
  <c r="A11" i="10"/>
  <c r="C11" i="10"/>
  <c r="A8" i="10"/>
  <c r="C8" i="10"/>
  <c r="A9" i="10"/>
  <c r="C9" i="10"/>
  <c r="C2" i="10"/>
  <c r="A2" i="10"/>
  <c r="D26" i="9"/>
  <c r="D28" i="9" s="1"/>
  <c r="J3" i="7" l="1"/>
  <c r="J7" i="7" s="1"/>
</calcChain>
</file>

<file path=xl/comments1.xml><?xml version="1.0" encoding="utf-8"?>
<comments xmlns="http://schemas.openxmlformats.org/spreadsheetml/2006/main">
  <authors>
    <author>Emily Golla</author>
  </authors>
  <commentList>
    <comment ref="C9" authorId="0" shapeId="0">
      <text>
        <r>
          <rPr>
            <sz val="8"/>
            <color indexed="81"/>
            <rFont val="Tahoma"/>
            <family val="2"/>
          </rPr>
          <t>The company name must match the organization name under which this report is submitted to EPA through CDX.</t>
        </r>
      </text>
    </comment>
  </commentList>
</comments>
</file>

<file path=xl/comments2.xml><?xml version="1.0" encoding="utf-8"?>
<comments xmlns="http://schemas.openxmlformats.org/spreadsheetml/2006/main">
  <authors>
    <author>Daniel Lieberman</author>
    <author>Lauren Flinn</author>
    <author>ICF</author>
    <author>Cory Jemison</author>
    <author>CJ</author>
  </authors>
  <commentList>
    <comment ref="D11" authorId="0" shapeId="0">
      <text>
        <r>
          <rPr>
            <sz val="8"/>
            <color indexed="81"/>
            <rFont val="Tahoma"/>
            <family val="2"/>
          </rPr>
          <t xml:space="preserve">Select the name of the chemical produced. Each chemical should only appear once in the table.
If </t>
        </r>
        <r>
          <rPr>
            <b/>
            <sz val="8"/>
            <color indexed="81"/>
            <rFont val="Tahoma"/>
            <family val="2"/>
          </rPr>
          <t xml:space="preserve">copying and pasting data </t>
        </r>
        <r>
          <rPr>
            <sz val="8"/>
            <color indexed="81"/>
            <rFont val="Tahoma"/>
            <family val="2"/>
          </rPr>
          <t>into the table, please refer to the Reference List for the valid list of chemical names.</t>
        </r>
      </text>
    </comment>
    <comment ref="E11" authorId="1" shapeId="0">
      <text>
        <r>
          <rPr>
            <sz val="8"/>
            <color indexed="81"/>
            <rFont val="Tahoma"/>
            <family val="2"/>
          </rPr>
          <t>Enter the quantity (kg) of the chemical produced for global lab use during the reporting period.</t>
        </r>
      </text>
    </comment>
    <comment ref="F11" authorId="0" shapeId="0">
      <text>
        <r>
          <rPr>
            <sz val="8"/>
            <color indexed="81"/>
            <rFont val="Tahoma"/>
            <family val="2"/>
          </rPr>
          <t xml:space="preserve">Enter the quantity (kg) of the chemical produced for other essential uses (EU) during the reporting period. </t>
        </r>
      </text>
    </comment>
    <comment ref="G11" authorId="0" shapeId="0">
      <text>
        <r>
          <rPr>
            <sz val="8"/>
            <color indexed="81"/>
            <rFont val="Tahoma"/>
            <family val="2"/>
          </rPr>
          <t xml:space="preserve">Enter the quantity (kg) of the chemical produced for in-house transformation during the reporting period.  </t>
        </r>
      </text>
    </comment>
    <comment ref="H11" authorId="0" shapeId="0">
      <text>
        <r>
          <rPr>
            <sz val="8"/>
            <color indexed="81"/>
            <rFont val="Tahoma"/>
            <family val="2"/>
          </rPr>
          <t>Enter the quantity (kg) of the chemical produced for second party transformation during the reporting period.</t>
        </r>
      </text>
    </comment>
    <comment ref="I11" authorId="0" shapeId="0">
      <text>
        <r>
          <rPr>
            <sz val="8"/>
            <color indexed="81"/>
            <rFont val="Tahoma"/>
            <family val="2"/>
          </rPr>
          <t>Enter the quantity (kg) of the chemical produced for in-house destruction during the reporting period.</t>
        </r>
      </text>
    </comment>
    <comment ref="J11" authorId="0" shapeId="0">
      <text>
        <r>
          <rPr>
            <sz val="8"/>
            <color indexed="81"/>
            <rFont val="Tahoma"/>
            <family val="2"/>
          </rPr>
          <t xml:space="preserve">Enter the quantity (kg) of the chemical produced for second party destruction during the reporting period.   </t>
        </r>
      </text>
    </comment>
    <comment ref="K11" authorId="2" shapeId="0">
      <text>
        <r>
          <rPr>
            <sz val="8"/>
            <color indexed="81"/>
            <rFont val="Tahoma"/>
            <family val="2"/>
          </rPr>
          <t>The gross quantity (kg) of the chemical produced during the reporting period equals global lab + other EU + in-house transformation + 2nd party transformation + in-house destruction + 2nd party destruction. This field is autopopulated.</t>
        </r>
      </text>
    </comment>
    <comment ref="P13" authorId="3" shapeId="0">
      <text>
        <r>
          <rPr>
            <b/>
            <sz val="9"/>
            <color indexed="81"/>
            <rFont val="Tahoma"/>
            <family val="2"/>
          </rPr>
          <t>Cory Jemison:</t>
        </r>
        <r>
          <rPr>
            <sz val="9"/>
            <color indexed="81"/>
            <rFont val="Tahoma"/>
            <family val="2"/>
          </rPr>
          <t xml:space="preserve">
These columns will be hidden</t>
        </r>
      </text>
    </comment>
    <comment ref="S13" authorId="4" shapeId="0">
      <text>
        <r>
          <rPr>
            <b/>
            <sz val="9"/>
            <color indexed="81"/>
            <rFont val="Tahoma"/>
            <family val="2"/>
          </rPr>
          <t>CJ:</t>
        </r>
        <r>
          <rPr>
            <sz val="9"/>
            <color indexed="81"/>
            <rFont val="Tahoma"/>
            <family val="2"/>
          </rPr>
          <t xml:space="preserve">
If production of a chemical for global lab or other EU is identified in Section 2, the chemical must also be selected in Section 3 with the corresponding purpose selected.</t>
        </r>
      </text>
    </comment>
    <comment ref="T13" authorId="4" shapeId="0">
      <text>
        <r>
          <rPr>
            <b/>
            <sz val="9"/>
            <color indexed="81"/>
            <rFont val="Tahoma"/>
            <family val="2"/>
          </rPr>
          <t>CJ:</t>
        </r>
        <r>
          <rPr>
            <sz val="9"/>
            <color indexed="81"/>
            <rFont val="Tahoma"/>
            <family val="2"/>
          </rPr>
          <t xml:space="preserve">
If production of a chemical for second party transformation or second party destruction is identified in Section 2, but the chemical isn't selected in Section 3 with the corresponding purpose, the user is notified with a warning message</t>
        </r>
      </text>
    </comment>
    <comment ref="A14" authorId="3" shapeId="0">
      <text>
        <r>
          <rPr>
            <b/>
            <sz val="9"/>
            <color indexed="81"/>
            <rFont val="Tahoma"/>
            <family val="2"/>
          </rPr>
          <t>Cory Jemison:</t>
        </r>
        <r>
          <rPr>
            <sz val="9"/>
            <color indexed="81"/>
            <rFont val="Tahoma"/>
            <family val="2"/>
          </rPr>
          <t xml:space="preserve">
This column will be hidden</t>
        </r>
      </text>
    </comment>
  </commentList>
</comments>
</file>

<file path=xl/comments3.xml><?xml version="1.0" encoding="utf-8"?>
<comments xmlns="http://schemas.openxmlformats.org/spreadsheetml/2006/main">
  <authors>
    <author>Bremner, Cecilia</author>
    <author>Daniel Lieberman</author>
    <author>Emily Golla</author>
    <author>CJ</author>
    <author>Cory Jemison</author>
  </authors>
  <commentList>
    <comment ref="A1" authorId="0" shapeId="0">
      <text>
        <r>
          <rPr>
            <b/>
            <sz val="9"/>
            <color indexed="81"/>
            <rFont val="Tahoma"/>
            <family val="2"/>
          </rPr>
          <t>Bremner, Cecilia:</t>
        </r>
        <r>
          <rPr>
            <sz val="9"/>
            <color indexed="81"/>
            <rFont val="Tahoma"/>
            <family val="2"/>
          </rPr>
          <t xml:space="preserve">
</t>
        </r>
      </text>
    </comment>
    <comment ref="D13" authorId="1" shapeId="0">
      <text>
        <r>
          <rPr>
            <sz val="8"/>
            <color indexed="81"/>
            <rFont val="Tahoma"/>
            <family val="2"/>
          </rPr>
          <t xml:space="preserve">Select the chemical name from the dropdown list if the controlled substance was produced during the reporting period and subsequently shipped to a second party for transformation or destruction, or purchased by a company for lab use or other EU.  If the material was shipped to or purchased by more than one company, enter the chemical name in more than one row.
If </t>
        </r>
        <r>
          <rPr>
            <b/>
            <sz val="8"/>
            <color indexed="81"/>
            <rFont val="Tahoma"/>
            <family val="2"/>
          </rPr>
          <t>copying and pasting data</t>
        </r>
        <r>
          <rPr>
            <sz val="8"/>
            <color indexed="81"/>
            <rFont val="Tahoma"/>
            <family val="2"/>
          </rPr>
          <t xml:space="preserve"> into the table, please refer to the Reference List for the valid list of chemical names.</t>
        </r>
      </text>
    </comment>
    <comment ref="E13" authorId="2" shapeId="0">
      <text>
        <r>
          <rPr>
            <sz val="8"/>
            <color indexed="81"/>
            <rFont val="Tahoma"/>
            <family val="2"/>
          </rPr>
          <t>Enter the name of the company that received or purchased material during the quarter for transformation, destruction, global lab, or other EU.</t>
        </r>
      </text>
    </comment>
    <comment ref="F13" authorId="2" shapeId="0">
      <text>
        <r>
          <rPr>
            <sz val="8"/>
            <color indexed="81"/>
            <rFont val="Tahoma"/>
            <family val="2"/>
          </rPr>
          <t xml:space="preserve">Enter the quantity (kg) of the chemical shipped to or purchased by the recipient company during the reporting period.  </t>
        </r>
      </text>
    </comment>
    <comment ref="G13" authorId="2" shapeId="0">
      <text>
        <r>
          <rPr>
            <sz val="8"/>
            <color indexed="81"/>
            <rFont val="Tahoma"/>
            <family val="2"/>
          </rPr>
          <t>Identify whether the material will be (1) transformed (2) destroyed, (3) distributed for global lab, or (4) used for other essential uses.</t>
        </r>
      </text>
    </comment>
    <comment ref="M15" authorId="3" shapeId="0">
      <text>
        <r>
          <rPr>
            <b/>
            <sz val="9"/>
            <color indexed="81"/>
            <rFont val="Tahoma"/>
            <family val="2"/>
          </rPr>
          <t>CJ:</t>
        </r>
        <r>
          <rPr>
            <sz val="9"/>
            <color indexed="81"/>
            <rFont val="Tahoma"/>
            <family val="2"/>
          </rPr>
          <t xml:space="preserve">
Not an active check, character limit incorporated into cell validation</t>
        </r>
      </text>
    </comment>
    <comment ref="N15" authorId="4" shapeId="0">
      <text>
        <r>
          <rPr>
            <b/>
            <sz val="9"/>
            <color indexed="81"/>
            <rFont val="Tahoma"/>
            <family val="2"/>
          </rPr>
          <t>Cory Jemison:</t>
        </r>
        <r>
          <rPr>
            <sz val="9"/>
            <color indexed="81"/>
            <rFont val="Tahoma"/>
            <family val="2"/>
          </rPr>
          <t xml:space="preserve">
If a chemical is selected in Section 3 with a purpose = global lab or other EU,  production of that chemical for global lab or other EU, accordingly, must also appear in Section 2.</t>
        </r>
      </text>
    </comment>
    <comment ref="R15" authorId="4" shapeId="0">
      <text>
        <r>
          <rPr>
            <b/>
            <sz val="9"/>
            <color indexed="81"/>
            <rFont val="Tahoma"/>
            <family val="2"/>
          </rPr>
          <t>Cory Jemison:</t>
        </r>
        <r>
          <rPr>
            <sz val="9"/>
            <color indexed="81"/>
            <rFont val="Tahoma"/>
            <family val="2"/>
          </rPr>
          <t xml:space="preserve">
If a chemical is selected in Section 3 with transformation or destruction selected as the purpose, but production of that chemical for second party transformation or second party destruction, accordingly isn't identified in Section 2 , the user is notified with a warning message:</t>
        </r>
      </text>
    </comment>
  </commentList>
</comments>
</file>

<file path=xl/comments4.xml><?xml version="1.0" encoding="utf-8"?>
<comments xmlns="http://schemas.openxmlformats.org/spreadsheetml/2006/main">
  <authors>
    <author>Cory Jemison</author>
  </authors>
  <commentList>
    <comment ref="B1" authorId="0" shapeId="0">
      <text>
        <r>
          <rPr>
            <b/>
            <sz val="9"/>
            <color indexed="81"/>
            <rFont val="Tahoma"/>
            <family val="2"/>
          </rPr>
          <t>Cory Jemison:</t>
        </r>
        <r>
          <rPr>
            <sz val="9"/>
            <color indexed="81"/>
            <rFont val="Tahoma"/>
            <family val="2"/>
          </rPr>
          <t xml:space="preserve">
This column is for formula purposes only and will not be brought into the actual CSV file.</t>
        </r>
      </text>
    </comment>
    <comment ref="L1" authorId="0" shapeId="0">
      <text>
        <r>
          <rPr>
            <b/>
            <sz val="9"/>
            <color indexed="81"/>
            <rFont val="Tahoma"/>
            <family val="2"/>
          </rPr>
          <t>Cory Jemison:</t>
        </r>
        <r>
          <rPr>
            <sz val="9"/>
            <color indexed="81"/>
            <rFont val="Tahoma"/>
            <family val="2"/>
          </rPr>
          <t xml:space="preserve">
Used for export to CSV</t>
        </r>
      </text>
    </comment>
    <comment ref="B22" authorId="0" shapeId="0">
      <text>
        <r>
          <rPr>
            <b/>
            <sz val="9"/>
            <color indexed="81"/>
            <rFont val="Tahoma"/>
            <family val="2"/>
          </rPr>
          <t>Cory Jemison:</t>
        </r>
        <r>
          <rPr>
            <sz val="9"/>
            <color indexed="81"/>
            <rFont val="Tahoma"/>
            <family val="2"/>
          </rPr>
          <t xml:space="preserve">
Used for Export to CSV</t>
        </r>
      </text>
    </comment>
  </commentList>
</comments>
</file>

<file path=xl/sharedStrings.xml><?xml version="1.0" encoding="utf-8"?>
<sst xmlns="http://schemas.openxmlformats.org/spreadsheetml/2006/main" count="234" uniqueCount="141">
  <si>
    <t>Stratospheric Ozone Protection Program</t>
  </si>
  <si>
    <t>U.S. Environmental Protection Agency</t>
  </si>
  <si>
    <t xml:space="preserve">Section 1: Report Identification Information </t>
  </si>
  <si>
    <t>Instructions</t>
  </si>
  <si>
    <t>Section 2: Production Data</t>
  </si>
  <si>
    <t>Chemical Name</t>
  </si>
  <si>
    <t>Gross Production</t>
  </si>
  <si>
    <t>Net Production</t>
  </si>
  <si>
    <t>Selection</t>
  </si>
  <si>
    <t>kg</t>
  </si>
  <si>
    <t>Recipient Company Name</t>
  </si>
  <si>
    <t>Quantity</t>
  </si>
  <si>
    <t>Purpose</t>
  </si>
  <si>
    <t>Text</t>
  </si>
  <si>
    <t>Company A</t>
  </si>
  <si>
    <t>Transformation</t>
  </si>
  <si>
    <t>Submission Type</t>
  </si>
  <si>
    <t>Reporting Year:</t>
  </si>
  <si>
    <t>Reporting Year</t>
  </si>
  <si>
    <t>Reporting Quarter</t>
  </si>
  <si>
    <t>Submission Type:</t>
  </si>
  <si>
    <t>Reporting Quarter:</t>
  </si>
  <si>
    <t>Original Submission</t>
  </si>
  <si>
    <t>Re-Submittal</t>
  </si>
  <si>
    <t>Destruction</t>
  </si>
  <si>
    <t xml:space="preserve">Company Name: </t>
  </si>
  <si>
    <t>Complete all fields below.  No fields may be left blank.</t>
  </si>
  <si>
    <t>Current Year</t>
  </si>
  <si>
    <t>Section 1</t>
  </si>
  <si>
    <t>Entry</t>
  </si>
  <si>
    <t>Section 2</t>
  </si>
  <si>
    <t>All</t>
  </si>
  <si>
    <t>Duplicates</t>
  </si>
  <si>
    <t>Negative Net Production</t>
  </si>
  <si>
    <r>
      <rPr>
        <b/>
        <sz val="11"/>
        <color theme="1"/>
        <rFont val="Calibri"/>
        <family val="2"/>
        <scheme val="minor"/>
      </rPr>
      <t>Status</t>
    </r>
    <r>
      <rPr>
        <sz val="11"/>
        <color theme="1"/>
        <rFont val="Calibri"/>
        <family val="2"/>
        <scheme val="minor"/>
      </rPr>
      <t xml:space="preserve"> (1 = Incomplete, 0 = Complete)</t>
    </r>
  </si>
  <si>
    <t>Gross Production Check</t>
  </si>
  <si>
    <t>Error Check</t>
  </si>
  <si>
    <t>Filled Out?</t>
  </si>
  <si>
    <t>Character Check</t>
  </si>
  <si>
    <t>Section 3</t>
  </si>
  <si>
    <t>Company Name:</t>
  </si>
  <si>
    <t>Reporting Period:</t>
  </si>
  <si>
    <t>Section</t>
  </si>
  <si>
    <t>Check Description</t>
  </si>
  <si>
    <t>LastRow</t>
  </si>
  <si>
    <t>LastColumn</t>
  </si>
  <si>
    <t>Completeness check</t>
  </si>
  <si>
    <t>Complete?</t>
  </si>
  <si>
    <t>Autopopulated</t>
  </si>
  <si>
    <t>Valid Chem Name</t>
  </si>
  <si>
    <t>Active Row?</t>
  </si>
  <si>
    <t>ActiveRow?</t>
  </si>
  <si>
    <t>Section 3 Quantity</t>
  </si>
  <si>
    <t>ALL</t>
  </si>
  <si>
    <t>TOTAL</t>
  </si>
  <si>
    <t>Numerical Checks against Output for CSV</t>
  </si>
  <si>
    <t xml:space="preserve">All information submitted to EPA will be treated as confidential in accordance with 40 CFR Part 2, Subpart B, and will only be disclosed by the means set forth in the subpart. </t>
  </si>
  <si>
    <t>Reference List</t>
  </si>
  <si>
    <t>Global Lab</t>
  </si>
  <si>
    <t>Other EU</t>
  </si>
  <si>
    <t>Class I Producer Quarterly Report</t>
  </si>
  <si>
    <t>CFC-11</t>
  </si>
  <si>
    <t>CFC-12</t>
  </si>
  <si>
    <t>CFC-13</t>
  </si>
  <si>
    <t>CFC-111</t>
  </si>
  <si>
    <t>CFC-112</t>
  </si>
  <si>
    <t>CFC-113</t>
  </si>
  <si>
    <t>CFC-114</t>
  </si>
  <si>
    <t>CFC-115</t>
  </si>
  <si>
    <t>CFC-211</t>
  </si>
  <si>
    <t>CFC-212</t>
  </si>
  <si>
    <t>CFC-213</t>
  </si>
  <si>
    <t>CFC-214</t>
  </si>
  <si>
    <t>CFC-215</t>
  </si>
  <si>
    <t>CFC-216</t>
  </si>
  <si>
    <t>CFC-217</t>
  </si>
  <si>
    <t>Halon 1202</t>
  </si>
  <si>
    <t>Halon 1211</t>
  </si>
  <si>
    <t>Halon 1301</t>
  </si>
  <si>
    <t>Halon 2402</t>
  </si>
  <si>
    <t>CBM</t>
  </si>
  <si>
    <t>CCL4</t>
  </si>
  <si>
    <t>CH3CCL3</t>
  </si>
  <si>
    <t>HBFCs</t>
  </si>
  <si>
    <r>
      <t xml:space="preserve">Identify the recipient company(s) of the material produced for second party transformation, second party destruction, global lab, and/or other essential uses (EU), and the amount shipped to or purchased by each company during the quarter. 
</t>
    </r>
    <r>
      <rPr>
        <b/>
        <i/>
        <sz val="10"/>
        <color theme="1"/>
        <rFont val="Calibri"/>
        <family val="2"/>
        <scheme val="minor"/>
      </rPr>
      <t/>
    </r>
  </si>
  <si>
    <r>
      <rPr>
        <b/>
        <i/>
        <sz val="10"/>
        <color theme="1"/>
        <rFont val="Calibri"/>
        <family val="2"/>
        <scheme val="minor"/>
      </rPr>
      <t>Note:</t>
    </r>
    <r>
      <rPr>
        <i/>
        <sz val="10"/>
        <color theme="1"/>
        <rFont val="Calibri"/>
        <family val="2"/>
        <scheme val="minor"/>
      </rPr>
      <t xml:space="preserve"> Due to a potential time lag between the date of production and the date of shipment, it is recognized that for a given quarter the information in Section 3 may not match the information reported in Section 2 for second party transformation and second party destruction; however, it is expected that all material produced for second party transformation and second party destruction will eventually be shipped to a second party and must be reported as such in the applicable quarterly report. </t>
    </r>
  </si>
  <si>
    <t xml:space="preserve">In-House Transformation </t>
  </si>
  <si>
    <t xml:space="preserve">In-House Destruction </t>
  </si>
  <si>
    <t>Section 3: Shipment/Sales Data</t>
  </si>
  <si>
    <t>Sec 3 Inclusion - 2nd Party</t>
  </si>
  <si>
    <t>Sec 3 Inclusion - Lab/EU</t>
  </si>
  <si>
    <t>Duplicates?</t>
  </si>
  <si>
    <t>Production?</t>
  </si>
  <si>
    <t>In Sec 2: also in Sec 3? - Lab/EU</t>
  </si>
  <si>
    <t>In Sec 2: 2nd party trans/destruction reflected in Sec 3?</t>
  </si>
  <si>
    <t>Error or Warning?</t>
  </si>
  <si>
    <t>Error</t>
  </si>
  <si>
    <t>Warning</t>
  </si>
  <si>
    <t>Sec 2 Inclusion - Lab/EU</t>
  </si>
  <si>
    <t>Sec 2 Inclusion - 2nd Party</t>
  </si>
  <si>
    <t>Sec 3 reflected in Sec 2? - Lab/EU</t>
  </si>
  <si>
    <t>Sec 3 reflected in Sec 2? - 2nd Party</t>
  </si>
  <si>
    <t>Class I Producer Quarterly Report (Sec 82.13)</t>
  </si>
  <si>
    <r>
      <t xml:space="preserve">In the table below, enter the quantity of each class I controlled substance that was produced during the reporting period.  If no controlled substances were produced, the table may be left blank.  As a reminder, </t>
    </r>
    <r>
      <rPr>
        <b/>
        <i/>
        <sz val="10"/>
        <color theme="1"/>
        <rFont val="Calibri"/>
        <family val="2"/>
        <scheme val="minor"/>
      </rPr>
      <t>if material was produced for global lab, other essential uses (EU), second party transformation, or second party destruction</t>
    </r>
    <r>
      <rPr>
        <i/>
        <sz val="10"/>
        <color theme="1"/>
        <rFont val="Calibri"/>
        <family val="2"/>
        <scheme val="minor"/>
      </rPr>
      <t>, a copy of the transformation verification, destruction verification, and/or essential use certification from each company for whom material was produced must be provided to EPA along with the submission of this report.</t>
    </r>
  </si>
  <si>
    <t>Only in Data Submission code, not in navigate to section 3 code.</t>
  </si>
  <si>
    <t>MaxRow</t>
  </si>
  <si>
    <t>Row #</t>
  </si>
  <si>
    <t>Sec2End</t>
  </si>
  <si>
    <t>Sec3Start</t>
  </si>
  <si>
    <t>Sec3End</t>
  </si>
  <si>
    <t>MaxTempRow</t>
  </si>
  <si>
    <t>Sec3PasteRow</t>
  </si>
  <si>
    <t>Variables for Data Submission</t>
  </si>
  <si>
    <r>
      <rPr>
        <b/>
        <sz val="10"/>
        <color theme="1"/>
        <rFont val="Calibri"/>
        <family val="2"/>
        <scheme val="minor"/>
      </rPr>
      <t>Copying and Pasting Data:</t>
    </r>
    <r>
      <rPr>
        <sz val="10"/>
        <color theme="1"/>
        <rFont val="Calibri"/>
        <family val="2"/>
        <scheme val="minor"/>
      </rPr>
      <t xml:space="preserve"> If data are pasted into this reporting form from another spreadsheet, the formatting of specific cells must be consistent with the requirements of the form in order to be </t>
    </r>
  </si>
  <si>
    <r>
      <rPr>
        <sz val="10"/>
        <rFont val="Calibri"/>
        <family val="2"/>
        <scheme val="minor"/>
      </rPr>
      <t>accepted into EPA’s ODS Tracking System. Refer to the</t>
    </r>
    <r>
      <rPr>
        <sz val="10"/>
        <color theme="10"/>
        <rFont val="Calibri"/>
        <family val="2"/>
        <scheme val="minor"/>
      </rPr>
      <t xml:space="preserve"> </t>
    </r>
    <r>
      <rPr>
        <i/>
        <sz val="10"/>
        <color theme="10"/>
        <rFont val="Calibri"/>
        <family val="2"/>
        <scheme val="minor"/>
      </rPr>
      <t>Reference List</t>
    </r>
    <r>
      <rPr>
        <sz val="10"/>
        <color theme="10"/>
        <rFont val="Calibri"/>
        <family val="2"/>
        <scheme val="minor"/>
      </rPr>
      <t xml:space="preserve"> </t>
    </r>
    <r>
      <rPr>
        <sz val="10"/>
        <rFont val="Calibri"/>
        <family val="2"/>
        <scheme val="minor"/>
      </rPr>
      <t>to identify the valid naming scheme for specific data fields. Additionally, select "Paste As Values" when pasting data into the form.</t>
    </r>
  </si>
  <si>
    <r>
      <rPr>
        <i/>
        <sz val="10"/>
        <rFont val="Calibri"/>
        <family val="2"/>
        <scheme val="minor"/>
      </rPr>
      <t xml:space="preserve">If </t>
    </r>
    <r>
      <rPr>
        <b/>
        <i/>
        <sz val="10"/>
        <rFont val="Calibri"/>
        <family val="2"/>
        <scheme val="minor"/>
      </rPr>
      <t>copying and pasting data</t>
    </r>
    <r>
      <rPr>
        <i/>
        <sz val="10"/>
        <rFont val="Calibri"/>
        <family val="2"/>
        <scheme val="minor"/>
      </rPr>
      <t xml:space="preserve"> into the table, please refer to the</t>
    </r>
    <r>
      <rPr>
        <i/>
        <sz val="10"/>
        <color theme="10"/>
        <rFont val="Calibri"/>
        <family val="2"/>
        <scheme val="minor"/>
      </rPr>
      <t xml:space="preserve"> Reference List </t>
    </r>
    <r>
      <rPr>
        <i/>
        <sz val="10"/>
        <rFont val="Calibri"/>
        <family val="2"/>
        <scheme val="minor"/>
      </rPr>
      <t>and the accompanying instructions.</t>
    </r>
  </si>
  <si>
    <t>PROD1</t>
  </si>
  <si>
    <t>Date for CSV Title</t>
  </si>
  <si>
    <t>Form Name for CSV Title</t>
  </si>
  <si>
    <t>Class I Producer</t>
  </si>
  <si>
    <t xml:space="preserve">Second Party Transformation </t>
  </si>
  <si>
    <t xml:space="preserve">Second Party Destruction </t>
  </si>
  <si>
    <t xml:space="preserve">Valid Purpose </t>
  </si>
  <si>
    <t>Valid Purpose</t>
  </si>
  <si>
    <t>As a reminder, a copy of the transformation verification, destruction verification, or essential use certification from each company for whom material was produced must be provided to EPA along with the submission of this report.</t>
  </si>
  <si>
    <t>https://www.epa.gov/ods-phaseout/ods-recordkeeping-and-reporting</t>
  </si>
  <si>
    <r>
      <t xml:space="preserve">Complete this form by filling in the data fields that are highlighted in </t>
    </r>
    <r>
      <rPr>
        <sz val="10"/>
        <color theme="4"/>
        <rFont val="Calibri"/>
        <family val="2"/>
        <scheme val="minor"/>
      </rPr>
      <t>blue</t>
    </r>
    <r>
      <rPr>
        <sz val="10"/>
        <color theme="1"/>
        <rFont val="Calibri"/>
        <family val="2"/>
        <scheme val="minor"/>
      </rPr>
      <t xml:space="preserve">.  Guidance on how to complete individual data fields are provided in comment bubbles. Use the arrows to navigate between the tabs. Once completed, use the 'prepare submission' button in Section 3 to generate your CSV file.  </t>
    </r>
  </si>
  <si>
    <t>Test</t>
  </si>
  <si>
    <t>Name of the Class I Chemical Produced</t>
  </si>
  <si>
    <t>OMB Control Number: 2060-0170</t>
  </si>
  <si>
    <t>EPA Form #5900-151</t>
  </si>
  <si>
    <t>Expiration Date: 10/31/2018</t>
  </si>
  <si>
    <r>
      <rPr>
        <b/>
        <i/>
        <sz val="10"/>
        <color theme="1"/>
        <rFont val="Calibri"/>
        <family val="2"/>
        <scheme val="minor"/>
      </rPr>
      <t xml:space="preserve">Chemical Name List: </t>
    </r>
    <r>
      <rPr>
        <i/>
        <sz val="10"/>
        <color theme="1"/>
        <rFont val="Calibri"/>
        <family val="2"/>
        <scheme val="minor"/>
      </rPr>
      <t xml:space="preserve">The table below lists the valid chemical names that may be used when entering data into Section 2 and Section 3 of this form. </t>
    </r>
  </si>
  <si>
    <r>
      <rPr>
        <b/>
        <i/>
        <sz val="10"/>
        <color theme="1"/>
        <rFont val="Calibri"/>
        <family val="2"/>
        <scheme val="minor"/>
      </rPr>
      <t xml:space="preserve">Copying and Pasting Data: </t>
    </r>
    <r>
      <rPr>
        <i/>
        <sz val="10"/>
        <color theme="1"/>
        <rFont val="Calibri"/>
        <family val="2"/>
        <scheme val="minor"/>
      </rPr>
      <t>If data are pasted into this reporting form from another spreadsheet, the formatting of specific cells must be consistent with the requirements of the form in order to be accepted into EPA’s ODS tracking system.  When copying and pasting data into the form, please ensure consistency with the formatting of the list below.</t>
    </r>
  </si>
  <si>
    <t>The public reporting and recordkeeping burden for this collection of information is estimated to average 2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Avenue NW, Washington, D.C. 20460.  Include the OMB control number in any correspondence.  Do not send the completed form to this address.</t>
  </si>
  <si>
    <r>
      <rPr>
        <b/>
        <sz val="10"/>
        <color theme="1"/>
        <rFont val="Calibri"/>
        <family val="2"/>
        <scheme val="minor"/>
      </rPr>
      <t>Report Submission:</t>
    </r>
    <r>
      <rPr>
        <sz val="10"/>
        <color theme="1"/>
        <rFont val="Calibri"/>
        <family val="2"/>
        <scheme val="minor"/>
      </rPr>
      <t xml:space="preserve"> This Excel file, the generated CSV file, and all supporting attachments should be submitted to EPA through the Central Data Exchange (CDX). Refer to EPA's website for additional information on form submission:</t>
    </r>
  </si>
  <si>
    <t>x</t>
  </si>
  <si>
    <t>1</t>
  </si>
  <si>
    <t xml:space="preserve">   Date Prepared:</t>
  </si>
  <si>
    <t xml:space="preserve">Version 1.0 </t>
  </si>
  <si>
    <t>Last Updated: December 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</si>
</sst>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0.0"/>
  </numFmts>
  <fonts count="41" x14ac:knownFonts="1">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i/>
      <sz val="14"/>
      <color theme="1"/>
      <name val="Calibri"/>
      <family val="2"/>
      <scheme val="minor"/>
    </font>
    <font>
      <sz val="10"/>
      <color theme="1"/>
      <name val="Calibri"/>
      <family val="2"/>
      <scheme val="minor"/>
    </font>
    <font>
      <sz val="13"/>
      <color theme="1"/>
      <name val="Calibri"/>
      <family val="2"/>
      <scheme val="minor"/>
    </font>
    <font>
      <i/>
      <sz val="10"/>
      <color theme="1"/>
      <name val="Calibri"/>
      <family val="2"/>
      <scheme val="minor"/>
    </font>
    <font>
      <i/>
      <sz val="9"/>
      <color theme="1"/>
      <name val="Calibri"/>
      <family val="2"/>
      <scheme val="minor"/>
    </font>
    <font>
      <b/>
      <sz val="10"/>
      <color theme="1"/>
      <name val="Calibri"/>
      <family val="2"/>
      <scheme val="minor"/>
    </font>
    <font>
      <sz val="8"/>
      <color indexed="81"/>
      <name val="Tahoma"/>
      <family val="2"/>
    </font>
    <font>
      <i/>
      <sz val="10"/>
      <name val="Arial"/>
      <family val="2"/>
    </font>
    <font>
      <b/>
      <sz val="8"/>
      <name val="Arial"/>
      <family val="2"/>
    </font>
    <font>
      <sz val="10"/>
      <color theme="1"/>
      <name val="Arial"/>
      <family val="2"/>
    </font>
    <font>
      <sz val="10"/>
      <name val="Calibri"/>
      <family val="2"/>
      <scheme val="minor"/>
    </font>
    <font>
      <sz val="10"/>
      <color indexed="8"/>
      <name val="Calibri"/>
      <family val="2"/>
      <scheme val="minor"/>
    </font>
    <font>
      <u/>
      <sz val="11"/>
      <color theme="10"/>
      <name val="Calibri"/>
      <family val="2"/>
      <scheme val="minor"/>
    </font>
    <font>
      <i/>
      <sz val="9"/>
      <name val="Calibri"/>
      <family val="2"/>
      <scheme val="minor"/>
    </font>
    <font>
      <b/>
      <i/>
      <sz val="12"/>
      <color theme="1"/>
      <name val="Calibri"/>
      <family val="2"/>
      <scheme val="minor"/>
    </font>
    <font>
      <sz val="10"/>
      <color rgb="FFC00000"/>
      <name val="Calibri"/>
      <family val="2"/>
      <scheme val="minor"/>
    </font>
    <font>
      <sz val="9"/>
      <color indexed="81"/>
      <name val="Tahoma"/>
      <family val="2"/>
    </font>
    <font>
      <sz val="11"/>
      <color rgb="FFFF0000"/>
      <name val="Calibri"/>
      <family val="2"/>
      <scheme val="minor"/>
    </font>
    <font>
      <b/>
      <sz val="9"/>
      <color indexed="81"/>
      <name val="Tahoma"/>
      <family val="2"/>
    </font>
    <font>
      <sz val="11"/>
      <color theme="0" tint="-4.9989318521683403E-2"/>
      <name val="Calibri"/>
      <family val="2"/>
      <scheme val="minor"/>
    </font>
    <font>
      <sz val="11"/>
      <color theme="0"/>
      <name val="Calibri"/>
      <family val="2"/>
      <scheme val="minor"/>
    </font>
    <font>
      <i/>
      <sz val="11"/>
      <color theme="1"/>
      <name val="Calibri"/>
      <family val="2"/>
      <scheme val="minor"/>
    </font>
    <font>
      <b/>
      <i/>
      <sz val="10"/>
      <color theme="1"/>
      <name val="Calibri"/>
      <family val="2"/>
      <scheme val="minor"/>
    </font>
    <font>
      <sz val="10"/>
      <color theme="4"/>
      <name val="Calibri"/>
      <family val="2"/>
      <scheme val="minor"/>
    </font>
    <font>
      <b/>
      <sz val="8"/>
      <color indexed="81"/>
      <name val="Tahoma"/>
      <family val="2"/>
    </font>
    <font>
      <sz val="10"/>
      <name val="Arial"/>
      <family val="2"/>
    </font>
    <font>
      <sz val="10"/>
      <color theme="10"/>
      <name val="Calibri"/>
      <family val="2"/>
      <scheme val="minor"/>
    </font>
    <font>
      <i/>
      <sz val="10"/>
      <color theme="10"/>
      <name val="Calibri"/>
      <family val="2"/>
      <scheme val="minor"/>
    </font>
    <font>
      <i/>
      <sz val="10"/>
      <name val="Calibri"/>
      <family val="2"/>
      <scheme val="minor"/>
    </font>
    <font>
      <b/>
      <i/>
      <sz val="10"/>
      <name val="Calibri"/>
      <family val="2"/>
      <scheme val="minor"/>
    </font>
    <font>
      <b/>
      <sz val="10"/>
      <color rgb="FF000000"/>
      <name val="Calibri"/>
      <family val="2"/>
    </font>
    <font>
      <sz val="10"/>
      <color rgb="FF000000"/>
      <name val="Calibri"/>
      <family val="2"/>
    </font>
    <font>
      <u/>
      <sz val="10"/>
      <color theme="10"/>
      <name val="Calibri"/>
      <family val="2"/>
      <scheme val="minor"/>
    </font>
    <font>
      <sz val="10"/>
      <color theme="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rgb="FFD9D9D9"/>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19" fillId="0" borderId="0" applyNumberFormat="0" applyFill="0" applyBorder="0" applyAlignment="0" applyProtection="0"/>
    <xf numFmtId="0" fontId="32" fillId="0" borderId="0"/>
    <xf numFmtId="0" fontId="32" fillId="0" borderId="0"/>
  </cellStyleXfs>
  <cellXfs count="196">
    <xf numFmtId="0" fontId="0" fillId="0" borderId="0" xfId="0"/>
    <xf numFmtId="0" fontId="0" fillId="0" borderId="0" xfId="0" applyBorder="1"/>
    <xf numFmtId="0" fontId="2" fillId="0" borderId="0" xfId="0" applyFont="1" applyBorder="1" applyAlignment="1">
      <alignment horizontal="left"/>
    </xf>
    <xf numFmtId="0" fontId="8" fillId="0" borderId="0" xfId="0" applyFont="1"/>
    <xf numFmtId="0" fontId="9" fillId="0" borderId="0" xfId="0" applyFont="1" applyBorder="1" applyAlignment="1">
      <alignment horizontal="center"/>
    </xf>
    <xf numFmtId="0" fontId="8" fillId="0" borderId="0" xfId="0" applyFont="1" applyBorder="1"/>
    <xf numFmtId="0" fontId="4" fillId="0" borderId="0" xfId="0" applyFont="1" applyBorder="1" applyAlignment="1">
      <alignment vertical="center"/>
    </xf>
    <xf numFmtId="0" fontId="11" fillId="0" borderId="0" xfId="0" applyFont="1" applyBorder="1" applyAlignment="1">
      <alignment wrapText="1"/>
    </xf>
    <xf numFmtId="0" fontId="0" fillId="0" borderId="3" xfId="0" applyBorder="1"/>
    <xf numFmtId="0" fontId="5" fillId="0" borderId="4" xfId="0" applyFont="1" applyBorder="1" applyAlignment="1">
      <alignment horizontal="center"/>
    </xf>
    <xf numFmtId="0" fontId="0" fillId="0" borderId="5" xfId="0" applyBorder="1" applyAlignment="1"/>
    <xf numFmtId="0" fontId="0" fillId="0" borderId="6" xfId="0" applyBorder="1"/>
    <xf numFmtId="0" fontId="0" fillId="0" borderId="2" xfId="0" applyBorder="1"/>
    <xf numFmtId="0" fontId="0" fillId="0" borderId="2" xfId="0" applyFont="1" applyBorder="1" applyAlignment="1">
      <alignment horizontal="left"/>
    </xf>
    <xf numFmtId="0" fontId="0" fillId="0" borderId="6" xfId="0" applyFont="1" applyBorder="1"/>
    <xf numFmtId="0" fontId="0" fillId="0" borderId="2" xfId="0" applyFont="1" applyBorder="1"/>
    <xf numFmtId="164" fontId="0" fillId="0" borderId="2" xfId="0" applyNumberFormat="1" applyFont="1" applyBorder="1" applyAlignment="1">
      <alignment horizontal="left"/>
    </xf>
    <xf numFmtId="0" fontId="0" fillId="0" borderId="7" xfId="0" applyBorder="1"/>
    <xf numFmtId="0" fontId="0" fillId="0" borderId="8" xfId="0" applyBorder="1"/>
    <xf numFmtId="0" fontId="0" fillId="0" borderId="9" xfId="0" applyBorder="1"/>
    <xf numFmtId="0" fontId="11" fillId="0" borderId="0" xfId="0" applyFont="1"/>
    <xf numFmtId="0" fontId="0" fillId="2" borderId="0" xfId="0" applyFill="1"/>
    <xf numFmtId="0" fontId="6" fillId="2" borderId="0" xfId="0" applyFont="1" applyFill="1"/>
    <xf numFmtId="0" fontId="0" fillId="2" borderId="0" xfId="0" applyFill="1" applyBorder="1"/>
    <xf numFmtId="0" fontId="0" fillId="2" borderId="0" xfId="0" applyFont="1" applyFill="1"/>
    <xf numFmtId="0" fontId="6" fillId="0" borderId="3" xfId="0" applyFont="1" applyFill="1" applyBorder="1"/>
    <xf numFmtId="0" fontId="5" fillId="0" borderId="4" xfId="0" applyFont="1" applyFill="1" applyBorder="1"/>
    <xf numFmtId="0" fontId="6" fillId="0" borderId="4" xfId="0" applyFont="1" applyFill="1" applyBorder="1"/>
    <xf numFmtId="0" fontId="6" fillId="0" borderId="5" xfId="0" applyFont="1" applyFill="1" applyBorder="1"/>
    <xf numFmtId="0" fontId="6" fillId="0" borderId="6" xfId="0" applyFont="1" applyFill="1" applyBorder="1"/>
    <xf numFmtId="0" fontId="7" fillId="0" borderId="0" xfId="0" applyFont="1" applyFill="1" applyBorder="1"/>
    <xf numFmtId="0" fontId="6" fillId="0" borderId="0" xfId="0" applyFont="1" applyFill="1" applyBorder="1"/>
    <xf numFmtId="0" fontId="6" fillId="0" borderId="2" xfId="0" applyFont="1" applyFill="1" applyBorder="1"/>
    <xf numFmtId="0" fontId="0" fillId="0" borderId="6" xfId="0" applyFill="1" applyBorder="1"/>
    <xf numFmtId="0" fontId="0" fillId="0" borderId="0" xfId="0" applyFill="1" applyBorder="1"/>
    <xf numFmtId="0" fontId="0" fillId="0" borderId="2" xfId="0" applyFill="1" applyBorder="1"/>
    <xf numFmtId="0" fontId="4" fillId="0" borderId="0" xfId="0" applyFont="1" applyFill="1" applyBorder="1" applyAlignment="1">
      <alignment vertical="center"/>
    </xf>
    <xf numFmtId="0" fontId="0" fillId="0" borderId="7" xfId="0" applyFill="1" applyBorder="1"/>
    <xf numFmtId="0" fontId="14" fillId="2" borderId="0" xfId="0" applyFont="1" applyFill="1" applyBorder="1" applyProtection="1">
      <protection locked="0"/>
    </xf>
    <xf numFmtId="0" fontId="0" fillId="2" borderId="0" xfId="0" applyFill="1" applyProtection="1">
      <protection locked="0"/>
    </xf>
    <xf numFmtId="0" fontId="16" fillId="2" borderId="0" xfId="0" applyFont="1" applyFill="1" applyBorder="1" applyProtection="1">
      <protection locked="0"/>
    </xf>
    <xf numFmtId="39" fontId="17" fillId="4" borderId="1" xfId="1" applyNumberFormat="1" applyFont="1" applyFill="1" applyBorder="1" applyProtection="1">
      <protection locked="0"/>
    </xf>
    <xf numFmtId="0" fontId="8" fillId="0" borderId="0" xfId="0" applyFont="1" applyFill="1" applyBorder="1" applyAlignment="1">
      <alignment vertical="center" wrapText="1"/>
    </xf>
    <xf numFmtId="0" fontId="20" fillId="0" borderId="0" xfId="0" applyFont="1" applyBorder="1" applyAlignment="1">
      <alignment wrapText="1"/>
    </xf>
    <xf numFmtId="0" fontId="12" fillId="0" borderId="0" xfId="0" applyFont="1" applyFill="1" applyBorder="1" applyAlignment="1">
      <alignment horizontal="left"/>
    </xf>
    <xf numFmtId="164" fontId="8" fillId="0" borderId="0" xfId="0" applyNumberFormat="1" applyFont="1" applyFill="1" applyBorder="1" applyAlignment="1">
      <alignment horizontal="left"/>
    </xf>
    <xf numFmtId="0" fontId="8" fillId="0" borderId="0" xfId="0" applyFont="1" applyFill="1" applyBorder="1" applyAlignment="1">
      <alignment horizontal="left"/>
    </xf>
    <xf numFmtId="0" fontId="0" fillId="0" borderId="0" xfId="0" applyAlignment="1">
      <alignment horizontal="center"/>
    </xf>
    <xf numFmtId="0" fontId="8" fillId="0" borderId="1" xfId="0" applyFont="1" applyBorder="1"/>
    <xf numFmtId="0" fontId="20" fillId="0" borderId="0" xfId="0" applyFont="1"/>
    <xf numFmtId="0" fontId="6" fillId="2" borderId="0" xfId="0" applyFont="1" applyFill="1" applyProtection="1">
      <protection locked="0"/>
    </xf>
    <xf numFmtId="0" fontId="0" fillId="0" borderId="6" xfId="0" applyFill="1" applyBorder="1" applyProtection="1"/>
    <xf numFmtId="0" fontId="14" fillId="0" borderId="6" xfId="0" applyFont="1" applyFill="1" applyBorder="1" applyProtection="1"/>
    <xf numFmtId="0" fontId="16" fillId="0" borderId="6" xfId="0" applyFont="1" applyFill="1" applyBorder="1" applyProtection="1"/>
    <xf numFmtId="0" fontId="0" fillId="0" borderId="7" xfId="0" applyFill="1" applyBorder="1" applyProtection="1"/>
    <xf numFmtId="0" fontId="6" fillId="0" borderId="5" xfId="0" applyFont="1" applyFill="1" applyBorder="1" applyProtection="1"/>
    <xf numFmtId="0" fontId="6" fillId="0" borderId="2" xfId="0" applyFont="1" applyFill="1" applyBorder="1" applyProtection="1"/>
    <xf numFmtId="0" fontId="0" fillId="0" borderId="2" xfId="0" applyFill="1" applyBorder="1" applyProtection="1"/>
    <xf numFmtId="0" fontId="14" fillId="0" borderId="2" xfId="0" applyFont="1" applyFill="1" applyBorder="1" applyProtection="1"/>
    <xf numFmtId="0" fontId="16" fillId="0" borderId="2" xfId="0" applyFont="1" applyFill="1" applyBorder="1" applyProtection="1"/>
    <xf numFmtId="0" fontId="0" fillId="2" borderId="0" xfId="0" applyFill="1" applyProtection="1"/>
    <xf numFmtId="0" fontId="6" fillId="2" borderId="0" xfId="0" applyFont="1" applyFill="1" applyProtection="1"/>
    <xf numFmtId="0" fontId="14" fillId="2" borderId="0" xfId="0" applyFont="1" applyFill="1" applyBorder="1" applyProtection="1"/>
    <xf numFmtId="0" fontId="3" fillId="0" borderId="1" xfId="0" applyFont="1" applyBorder="1" applyAlignment="1">
      <alignment horizontal="left"/>
    </xf>
    <xf numFmtId="0" fontId="3" fillId="0" borderId="13" xfId="0" applyFont="1" applyBorder="1" applyAlignment="1">
      <alignment horizontal="left"/>
    </xf>
    <xf numFmtId="0" fontId="8" fillId="0" borderId="13" xfId="0" applyFont="1" applyBorder="1"/>
    <xf numFmtId="0" fontId="2" fillId="2" borderId="0" xfId="0" applyFont="1" applyFill="1" applyProtection="1">
      <protection locked="0"/>
    </xf>
    <xf numFmtId="0" fontId="3" fillId="0" borderId="1" xfId="0" applyFont="1" applyBorder="1" applyAlignment="1">
      <alignment horizontal="center" wrapText="1"/>
    </xf>
    <xf numFmtId="0" fontId="2" fillId="0" borderId="1" xfId="0" applyFont="1" applyBorder="1"/>
    <xf numFmtId="0" fontId="0" fillId="0" borderId="1" xfId="0" applyBorder="1" applyAlignment="1">
      <alignment horizontal="center" wrapText="1"/>
    </xf>
    <xf numFmtId="0" fontId="0" fillId="0" borderId="1" xfId="0" applyBorder="1"/>
    <xf numFmtId="0" fontId="0" fillId="0" borderId="1" xfId="0" applyBorder="1" applyAlignment="1">
      <alignment wrapText="1"/>
    </xf>
    <xf numFmtId="0" fontId="0" fillId="0" borderId="1" xfId="0" applyFont="1" applyBorder="1"/>
    <xf numFmtId="0" fontId="28" fillId="0" borderId="1" xfId="0" applyFont="1" applyBorder="1" applyAlignment="1">
      <alignment horizontal="right" wrapText="1"/>
    </xf>
    <xf numFmtId="0" fontId="8" fillId="2" borderId="0" xfId="0" applyFont="1" applyFill="1" applyProtection="1"/>
    <xf numFmtId="0" fontId="8" fillId="2" borderId="0" xfId="0" applyFont="1" applyFill="1" applyBorder="1" applyProtection="1"/>
    <xf numFmtId="0" fontId="8" fillId="2" borderId="0" xfId="0" applyFont="1" applyFill="1" applyBorder="1" applyProtection="1">
      <protection locked="0"/>
    </xf>
    <xf numFmtId="0" fontId="0" fillId="2" borderId="10" xfId="0" applyFill="1" applyBorder="1" applyProtection="1"/>
    <xf numFmtId="0" fontId="0" fillId="2" borderId="12" xfId="0" applyFill="1" applyBorder="1" applyProtection="1"/>
    <xf numFmtId="0" fontId="0" fillId="2" borderId="11" xfId="0" applyFill="1" applyBorder="1" applyProtection="1"/>
    <xf numFmtId="0" fontId="8" fillId="2" borderId="0" xfId="0" applyFont="1" applyFill="1" applyAlignment="1" applyProtection="1">
      <alignment horizontal="right"/>
    </xf>
    <xf numFmtId="4" fontId="0" fillId="0" borderId="1" xfId="0" applyNumberFormat="1" applyBorder="1"/>
    <xf numFmtId="0" fontId="2" fillId="0" borderId="0" xfId="0" applyFont="1" applyAlignment="1">
      <alignment horizontal="right"/>
    </xf>
    <xf numFmtId="0" fontId="2" fillId="0" borderId="0" xfId="0" applyFont="1" applyAlignment="1"/>
    <xf numFmtId="0" fontId="10" fillId="0" borderId="2" xfId="0" applyFont="1" applyFill="1" applyBorder="1" applyAlignment="1">
      <alignment horizontal="left" vertical="top" wrapText="1"/>
    </xf>
    <xf numFmtId="0" fontId="10" fillId="0" borderId="2" xfId="0" applyFont="1" applyFill="1" applyBorder="1" applyAlignment="1">
      <alignment vertical="top" wrapText="1"/>
    </xf>
    <xf numFmtId="0" fontId="8" fillId="0" borderId="6" xfId="0" applyFont="1" applyBorder="1"/>
    <xf numFmtId="164" fontId="8" fillId="0" borderId="2" xfId="0" applyNumberFormat="1" applyFont="1" applyBorder="1" applyAlignment="1">
      <alignment horizontal="left"/>
    </xf>
    <xf numFmtId="0" fontId="8" fillId="2" borderId="0" xfId="0" applyFont="1" applyFill="1"/>
    <xf numFmtId="0" fontId="8" fillId="0" borderId="0" xfId="0" applyFont="1" applyFill="1" applyBorder="1" applyAlignment="1">
      <alignment wrapText="1"/>
    </xf>
    <xf numFmtId="0" fontId="18" fillId="0" borderId="0" xfId="0" applyFont="1" applyBorder="1" applyAlignment="1">
      <alignment vertical="top"/>
    </xf>
    <xf numFmtId="0" fontId="10" fillId="0" borderId="0" xfId="0" applyFont="1" applyBorder="1" applyAlignment="1">
      <alignment vertical="center" wrapText="1"/>
    </xf>
    <xf numFmtId="0" fontId="2" fillId="0" borderId="0" xfId="0" applyFont="1" applyFill="1" applyBorder="1" applyAlignment="1"/>
    <xf numFmtId="0" fontId="17" fillId="0" borderId="1" xfId="0" applyFont="1" applyFill="1" applyBorder="1"/>
    <xf numFmtId="0" fontId="17" fillId="0" borderId="1" xfId="0" applyFont="1" applyBorder="1"/>
    <xf numFmtId="0" fontId="17" fillId="4" borderId="1" xfId="0" applyFont="1" applyFill="1" applyBorder="1"/>
    <xf numFmtId="0" fontId="17" fillId="2" borderId="0" xfId="0" applyFont="1" applyFill="1" applyBorder="1"/>
    <xf numFmtId="0" fontId="8" fillId="6" borderId="0" xfId="0" applyFont="1" applyFill="1" applyBorder="1" applyProtection="1"/>
    <xf numFmtId="0" fontId="8" fillId="6" borderId="0" xfId="0" applyFont="1" applyFill="1" applyProtection="1"/>
    <xf numFmtId="0" fontId="21" fillId="0" borderId="0" xfId="0" applyFont="1" applyBorder="1" applyAlignment="1">
      <alignment horizontal="left" wrapText="1"/>
    </xf>
    <xf numFmtId="0" fontId="16" fillId="2" borderId="0" xfId="0" applyFont="1" applyFill="1" applyBorder="1" applyProtection="1"/>
    <xf numFmtId="0" fontId="0" fillId="0" borderId="9" xfId="0" applyFill="1" applyBorder="1" applyProtection="1"/>
    <xf numFmtId="0" fontId="0" fillId="2" borderId="0" xfId="0" applyFill="1" applyBorder="1" applyProtection="1"/>
    <xf numFmtId="0" fontId="8" fillId="3" borderId="1" xfId="0" applyFont="1" applyFill="1" applyBorder="1" applyAlignment="1" applyProtection="1">
      <alignment horizontal="left" vertical="center" wrapText="1"/>
      <protection locked="0"/>
    </xf>
    <xf numFmtId="49" fontId="8" fillId="3" borderId="1" xfId="0" applyNumberFormat="1" applyFont="1" applyFill="1" applyBorder="1" applyAlignment="1" applyProtection="1">
      <alignment horizontal="left" vertical="center" wrapText="1"/>
      <protection locked="0"/>
    </xf>
    <xf numFmtId="0" fontId="17" fillId="2" borderId="1" xfId="0" applyFont="1" applyFill="1" applyBorder="1" applyAlignment="1" applyProtection="1">
      <alignment horizontal="center" vertical="center" wrapText="1"/>
      <protection locked="0"/>
    </xf>
    <xf numFmtId="0" fontId="8" fillId="3" borderId="1" xfId="0" applyFont="1" applyFill="1" applyBorder="1" applyAlignment="1" applyProtection="1">
      <alignment horizontal="center" vertical="center" wrapText="1"/>
      <protection locked="0"/>
    </xf>
    <xf numFmtId="14" fontId="8" fillId="3" borderId="1" xfId="0" applyNumberFormat="1" applyFont="1" applyFill="1" applyBorder="1" applyAlignment="1" applyProtection="1">
      <alignment horizontal="left" vertical="center" wrapText="1"/>
      <protection locked="0"/>
    </xf>
    <xf numFmtId="0" fontId="0" fillId="0" borderId="0" xfId="0"/>
    <xf numFmtId="0" fontId="0" fillId="0" borderId="1" xfId="0" applyBorder="1"/>
    <xf numFmtId="0" fontId="0" fillId="0" borderId="0" xfId="0"/>
    <xf numFmtId="0" fontId="0" fillId="0" borderId="0" xfId="0"/>
    <xf numFmtId="0" fontId="8" fillId="0" borderId="0" xfId="0" applyFont="1"/>
    <xf numFmtId="0" fontId="0" fillId="0" borderId="0" xfId="0" applyFont="1" applyFill="1"/>
    <xf numFmtId="0" fontId="8" fillId="0" borderId="1" xfId="0" applyFont="1" applyBorder="1"/>
    <xf numFmtId="0" fontId="8" fillId="0" borderId="1" xfId="0" applyFont="1" applyBorder="1" applyAlignment="1">
      <alignment horizontal="center"/>
    </xf>
    <xf numFmtId="0" fontId="0" fillId="0" borderId="1" xfId="0" applyBorder="1"/>
    <xf numFmtId="0" fontId="0" fillId="0" borderId="0" xfId="0" applyProtection="1">
      <protection locked="0"/>
    </xf>
    <xf numFmtId="0" fontId="17" fillId="2" borderId="1" xfId="0" applyFont="1" applyFill="1" applyBorder="1" applyAlignment="1" applyProtection="1">
      <alignment horizontal="left" vertical="center" wrapText="1"/>
      <protection locked="0"/>
    </xf>
    <xf numFmtId="4" fontId="17" fillId="2" borderId="1" xfId="0" applyNumberFormat="1" applyFont="1" applyFill="1" applyBorder="1" applyAlignment="1" applyProtection="1">
      <alignment horizontal="left" vertical="center" wrapText="1"/>
      <protection locked="0"/>
    </xf>
    <xf numFmtId="0" fontId="17" fillId="3" borderId="1" xfId="0" applyFont="1" applyFill="1" applyBorder="1" applyAlignment="1" applyProtection="1">
      <alignment horizontal="center" vertical="center" wrapText="1"/>
      <protection locked="0"/>
    </xf>
    <xf numFmtId="0" fontId="17" fillId="3" borderId="1" xfId="0" applyFont="1" applyFill="1" applyBorder="1" applyAlignment="1" applyProtection="1">
      <alignment horizontal="left" vertical="center" wrapText="1"/>
      <protection locked="0"/>
    </xf>
    <xf numFmtId="2" fontId="17" fillId="3" borderId="1" xfId="0" applyNumberFormat="1" applyFont="1" applyFill="1" applyBorder="1" applyAlignment="1" applyProtection="1">
      <alignment horizontal="center" vertical="center" wrapText="1"/>
      <protection locked="0"/>
    </xf>
    <xf numFmtId="0" fontId="12" fillId="0" borderId="0" xfId="0" applyFont="1"/>
    <xf numFmtId="0" fontId="33" fillId="0" borderId="0" xfId="2" applyFont="1" applyFill="1" applyBorder="1" applyAlignment="1">
      <alignment vertical="top" wrapText="1"/>
    </xf>
    <xf numFmtId="0" fontId="37" fillId="7" borderId="1" xfId="0" applyFont="1" applyFill="1" applyBorder="1" applyAlignment="1">
      <alignment horizontal="center" vertical="center" wrapText="1"/>
    </xf>
    <xf numFmtId="0" fontId="38" fillId="0" borderId="1" xfId="0" applyFont="1" applyFill="1" applyBorder="1"/>
    <xf numFmtId="0" fontId="0" fillId="0" borderId="7" xfId="0" applyBorder="1" applyProtection="1"/>
    <xf numFmtId="0" fontId="0" fillId="0" borderId="8" xfId="0" applyBorder="1" applyProtection="1"/>
    <xf numFmtId="0" fontId="0" fillId="0" borderId="9" xfId="0" applyBorder="1" applyProtection="1"/>
    <xf numFmtId="0" fontId="6" fillId="0" borderId="4" xfId="0" applyFont="1" applyBorder="1" applyProtection="1"/>
    <xf numFmtId="0" fontId="6" fillId="0" borderId="5" xfId="0" applyFont="1" applyBorder="1" applyProtection="1"/>
    <xf numFmtId="0" fontId="6" fillId="0" borderId="0" xfId="0" applyFont="1" applyBorder="1" applyProtection="1"/>
    <xf numFmtId="0" fontId="6" fillId="0" borderId="2" xfId="0" applyFont="1" applyBorder="1" applyProtection="1"/>
    <xf numFmtId="14" fontId="8" fillId="0" borderId="0" xfId="0" applyNumberFormat="1" applyFont="1" applyBorder="1" applyAlignment="1" applyProtection="1">
      <alignment horizontal="left" vertical="center"/>
    </xf>
    <xf numFmtId="0" fontId="0" fillId="0" borderId="2" xfId="0" applyBorder="1" applyProtection="1"/>
    <xf numFmtId="164" fontId="8" fillId="0" borderId="0" xfId="0" applyNumberFormat="1" applyFont="1" applyFill="1" applyBorder="1" applyAlignment="1" applyProtection="1">
      <alignment horizontal="left"/>
    </xf>
    <xf numFmtId="0" fontId="0" fillId="0" borderId="0" xfId="0" applyBorder="1" applyProtection="1"/>
    <xf numFmtId="0" fontId="10" fillId="0" borderId="0" xfId="0" applyFont="1" applyFill="1" applyBorder="1" applyAlignment="1" applyProtection="1">
      <alignment horizontal="left" vertical="top" wrapText="1"/>
    </xf>
    <xf numFmtId="0" fontId="27" fillId="0" borderId="0" xfId="0" applyFont="1" applyFill="1" applyAlignment="1" applyProtection="1">
      <alignment horizontal="left"/>
    </xf>
    <xf numFmtId="0" fontId="26" fillId="2" borderId="0" xfId="0" applyFont="1" applyFill="1" applyAlignment="1" applyProtection="1">
      <alignment horizontal="left"/>
    </xf>
    <xf numFmtId="0" fontId="24" fillId="2" borderId="0" xfId="0" applyFont="1" applyFill="1" applyProtection="1"/>
    <xf numFmtId="0" fontId="6" fillId="0" borderId="3" xfId="0" applyFont="1" applyBorder="1" applyProtection="1"/>
    <xf numFmtId="0" fontId="5" fillId="0" borderId="4" xfId="0" applyFont="1" applyBorder="1" applyProtection="1"/>
    <xf numFmtId="0" fontId="6" fillId="0" borderId="6" xfId="0" applyFont="1" applyBorder="1" applyProtection="1"/>
    <xf numFmtId="0" fontId="7" fillId="0" borderId="0" xfId="0" applyFont="1" applyBorder="1" applyProtection="1"/>
    <xf numFmtId="0" fontId="0" fillId="0" borderId="6" xfId="0" applyBorder="1" applyProtection="1"/>
    <xf numFmtId="0" fontId="12" fillId="0" borderId="0" xfId="0" applyNumberFormat="1" applyFont="1" applyFill="1" applyBorder="1" applyAlignment="1" applyProtection="1">
      <alignment horizontal="left" vertical="center"/>
    </xf>
    <xf numFmtId="0" fontId="12" fillId="0" borderId="0" xfId="0" applyFont="1" applyFill="1" applyBorder="1" applyAlignment="1" applyProtection="1">
      <alignment horizontal="left"/>
    </xf>
    <xf numFmtId="0" fontId="4" fillId="0" borderId="0" xfId="0" applyFont="1" applyBorder="1" applyAlignment="1" applyProtection="1">
      <alignment vertical="center"/>
    </xf>
    <xf numFmtId="0" fontId="6" fillId="0" borderId="3" xfId="0" applyFont="1" applyFill="1" applyBorder="1" applyProtection="1"/>
    <xf numFmtId="0" fontId="6" fillId="0" borderId="6" xfId="0" applyFont="1" applyFill="1" applyBorder="1" applyProtection="1"/>
    <xf numFmtId="0" fontId="17" fillId="2" borderId="1" xfId="0" applyNumberFormat="1" applyFont="1" applyFill="1" applyBorder="1" applyAlignment="1" applyProtection="1">
      <alignment horizontal="left" vertical="center" wrapText="1"/>
      <protection locked="0"/>
    </xf>
    <xf numFmtId="0" fontId="17" fillId="3" borderId="1" xfId="0" applyNumberFormat="1" applyFont="1" applyFill="1" applyBorder="1" applyAlignment="1" applyProtection="1">
      <alignment horizontal="center" vertical="center" wrapText="1"/>
      <protection locked="0"/>
    </xf>
    <xf numFmtId="0" fontId="39" fillId="0" borderId="0" xfId="2" applyFont="1" applyFill="1" applyProtection="1"/>
    <xf numFmtId="0" fontId="0" fillId="2" borderId="0" xfId="0" applyFill="1" applyAlignment="1">
      <alignment vertical="top"/>
    </xf>
    <xf numFmtId="0" fontId="0" fillId="0" borderId="6" xfId="0" applyFill="1" applyBorder="1" applyAlignment="1" applyProtection="1">
      <alignment vertical="top"/>
    </xf>
    <xf numFmtId="0" fontId="0" fillId="0" borderId="2" xfId="0" applyFill="1" applyBorder="1" applyAlignment="1" applyProtection="1">
      <alignment vertical="top"/>
    </xf>
    <xf numFmtId="0" fontId="0" fillId="2" borderId="0" xfId="0" applyFill="1" applyAlignment="1" applyProtection="1">
      <alignment vertical="top"/>
      <protection locked="0"/>
    </xf>
    <xf numFmtId="0" fontId="8" fillId="0" borderId="0" xfId="0" applyFont="1" applyBorder="1" applyAlignment="1"/>
    <xf numFmtId="0" fontId="17" fillId="0" borderId="0" xfId="0" applyFont="1" applyBorder="1" applyAlignment="1"/>
    <xf numFmtId="0" fontId="0" fillId="2" borderId="0" xfId="0" applyFill="1" applyBorder="1" applyAlignment="1">
      <alignment horizontal="left"/>
    </xf>
    <xf numFmtId="0" fontId="26" fillId="2" borderId="0" xfId="0" applyFont="1" applyFill="1" applyProtection="1"/>
    <xf numFmtId="0" fontId="0" fillId="2" borderId="0" xfId="0" applyFill="1" applyBorder="1" applyAlignment="1"/>
    <xf numFmtId="0" fontId="26" fillId="2" borderId="0" xfId="0" applyFont="1" applyFill="1" applyBorder="1" applyAlignment="1"/>
    <xf numFmtId="0" fontId="26" fillId="2" borderId="0" xfId="0" applyFont="1" applyFill="1" applyBorder="1" applyAlignment="1" applyProtection="1"/>
    <xf numFmtId="0" fontId="26" fillId="2" borderId="0" xfId="0" applyFont="1" applyFill="1" applyBorder="1" applyProtection="1"/>
    <xf numFmtId="0" fontId="26" fillId="2" borderId="0" xfId="0" applyFont="1" applyFill="1" applyBorder="1" applyAlignment="1" applyProtection="1">
      <alignment horizontal="left"/>
    </xf>
    <xf numFmtId="0" fontId="27" fillId="0" borderId="8" xfId="0" quotePrefix="1" applyFont="1" applyBorder="1" applyProtection="1"/>
    <xf numFmtId="0" fontId="12" fillId="5" borderId="1" xfId="0" applyFont="1" applyFill="1" applyBorder="1" applyAlignment="1" applyProtection="1">
      <alignment horizontal="left"/>
    </xf>
    <xf numFmtId="0" fontId="8" fillId="4" borderId="1" xfId="0" applyFont="1" applyFill="1" applyBorder="1" applyAlignment="1" applyProtection="1">
      <alignment horizontal="left" wrapText="1"/>
      <protection locked="0"/>
    </xf>
    <xf numFmtId="0" fontId="8" fillId="4" borderId="1" xfId="0" applyFont="1" applyFill="1" applyBorder="1" applyAlignment="1" applyProtection="1">
      <alignment horizontal="left"/>
      <protection locked="0"/>
    </xf>
    <xf numFmtId="0" fontId="27" fillId="0" borderId="8" xfId="0" applyFont="1" applyFill="1" applyBorder="1" applyAlignment="1"/>
    <xf numFmtId="0" fontId="0" fillId="0" borderId="8" xfId="0" applyFill="1" applyBorder="1" applyAlignment="1"/>
    <xf numFmtId="164" fontId="0" fillId="0" borderId="8" xfId="0" applyNumberFormat="1" applyFill="1" applyBorder="1" applyAlignment="1">
      <alignment horizontal="left"/>
    </xf>
    <xf numFmtId="0" fontId="0" fillId="0" borderId="8" xfId="0" applyFill="1" applyBorder="1"/>
    <xf numFmtId="0" fontId="3" fillId="3" borderId="1" xfId="0" applyFont="1" applyFill="1" applyBorder="1" applyAlignment="1" applyProtection="1">
      <alignment horizontal="center" vertical="center" wrapText="1"/>
    </xf>
    <xf numFmtId="4" fontId="3" fillId="3" borderId="1" xfId="0" applyNumberFormat="1"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22" fillId="3" borderId="1" xfId="0" applyFont="1" applyFill="1" applyBorder="1" applyProtection="1"/>
    <xf numFmtId="39" fontId="22" fillId="3" borderId="1" xfId="1" applyNumberFormat="1" applyFont="1" applyFill="1" applyBorder="1" applyProtection="1"/>
    <xf numFmtId="4" fontId="17" fillId="5" borderId="1" xfId="1" applyNumberFormat="1" applyFont="1" applyFill="1" applyBorder="1" applyProtection="1"/>
    <xf numFmtId="0" fontId="40" fillId="0" borderId="8" xfId="0" applyFont="1" applyFill="1" applyBorder="1" applyAlignment="1" applyProtection="1">
      <alignment wrapText="1"/>
    </xf>
    <xf numFmtId="0" fontId="18" fillId="4" borderId="1" xfId="0" applyFont="1" applyFill="1" applyBorder="1" applyAlignment="1">
      <alignment vertical="top"/>
    </xf>
    <xf numFmtId="49" fontId="17" fillId="4" borderId="1" xfId="1" applyNumberFormat="1" applyFont="1" applyFill="1" applyBorder="1" applyProtection="1">
      <protection locked="0"/>
    </xf>
    <xf numFmtId="49" fontId="18" fillId="4" borderId="1" xfId="0" applyNumberFormat="1" applyFont="1" applyFill="1" applyBorder="1" applyAlignment="1" applyProtection="1">
      <alignment vertical="top"/>
      <protection locked="0"/>
    </xf>
    <xf numFmtId="0" fontId="10" fillId="0" borderId="0" xfId="0" applyFont="1" applyFill="1" applyBorder="1" applyAlignment="1" applyProtection="1">
      <alignment horizontal="left" vertical="top" wrapText="1"/>
    </xf>
    <xf numFmtId="0" fontId="10" fillId="0" borderId="0" xfId="0" applyFont="1" applyFill="1" applyBorder="1" applyAlignment="1">
      <alignment horizontal="left" vertical="center" wrapText="1"/>
    </xf>
    <xf numFmtId="0" fontId="34" fillId="0" borderId="0" xfId="2" applyFont="1" applyFill="1" applyBorder="1" applyAlignment="1">
      <alignment horizontal="left" vertical="top"/>
    </xf>
    <xf numFmtId="0" fontId="19" fillId="0" borderId="0" xfId="2" applyFill="1" applyBorder="1" applyAlignment="1">
      <alignment horizontal="left" vertical="top"/>
    </xf>
    <xf numFmtId="0" fontId="10" fillId="0" borderId="0" xfId="0" applyFont="1" applyFill="1" applyBorder="1" applyAlignment="1">
      <alignment horizontal="left" vertical="top" wrapText="1"/>
    </xf>
    <xf numFmtId="0" fontId="29" fillId="0" borderId="0" xfId="0" applyFont="1" applyFill="1" applyBorder="1" applyAlignment="1">
      <alignment vertical="top" wrapText="1"/>
    </xf>
    <xf numFmtId="0" fontId="34" fillId="0" borderId="0" xfId="2" applyFont="1" applyFill="1" applyBorder="1" applyAlignment="1">
      <alignment horizontal="left" vertical="top" wrapText="1"/>
    </xf>
    <xf numFmtId="0" fontId="10" fillId="0" borderId="0" xfId="0" applyFont="1" applyBorder="1" applyAlignment="1">
      <alignment vertical="center" wrapText="1"/>
    </xf>
    <xf numFmtId="0" fontId="10" fillId="0" borderId="0" xfId="0" applyFont="1" applyBorder="1" applyAlignment="1">
      <alignment horizontal="left" vertical="top" wrapText="1"/>
    </xf>
    <xf numFmtId="0" fontId="3" fillId="5" borderId="1" xfId="0" applyFont="1" applyFill="1" applyBorder="1" applyAlignment="1">
      <alignment horizontal="center" vertical="center"/>
    </xf>
  </cellXfs>
  <cellStyles count="5">
    <cellStyle name="Comma" xfId="1" builtinId="3"/>
    <cellStyle name="Hyperlink" xfId="2" builtinId="8"/>
    <cellStyle name="Normal" xfId="0" builtinId="0"/>
    <cellStyle name="Normal 2" xfId="3"/>
    <cellStyle name="Normal 3" xfId="4"/>
  </cellStyles>
  <dxfs count="5">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06/relationships/vbaProject" Target="vbaProject.bin"/></Relationships>
</file>

<file path=xl/drawings/_rels/drawing1.xml.rels><?xml version="1.0" encoding="UTF-8" standalone="yes"?>
<Relationships xmlns="http://schemas.openxmlformats.org/package/2006/relationships"><Relationship Id="rId1" Type="http://schemas.openxmlformats.org/officeDocument/2006/relationships/hyperlink" Target="#'Section 1'!A1"/></Relationships>
</file>

<file path=xl/drawings/_rels/drawing2.xml.rels><?xml version="1.0" encoding="UTF-8" standalone="yes"?>
<Relationships xmlns="http://schemas.openxmlformats.org/package/2006/relationships"><Relationship Id="rId1" Type="http://schemas.openxmlformats.org/officeDocument/2006/relationships/hyperlink" Target="#Instructions!A1"/></Relationships>
</file>

<file path=xl/drawings/_rels/drawing3.xml.rels><?xml version="1.0" encoding="UTF-8" standalone="yes"?>
<Relationships xmlns="http://schemas.openxmlformats.org/package/2006/relationships"><Relationship Id="rId1" Type="http://schemas.openxmlformats.org/officeDocument/2006/relationships/hyperlink" Target="#'Section 1'!A1"/></Relationships>
</file>

<file path=xl/drawings/_rels/drawing4.xml.rels><?xml version="1.0" encoding="UTF-8" standalone="yes"?>
<Relationships xmlns="http://schemas.openxmlformats.org/package/2006/relationships"><Relationship Id="rId1" Type="http://schemas.openxmlformats.org/officeDocument/2006/relationships/hyperlink" Target="#'Section 2'!A1"/></Relationships>
</file>

<file path=xl/drawings/_rels/drawing5.xml.rels><?xml version="1.0" encoding="UTF-8" standalone="yes"?>
<Relationships xmlns="http://schemas.openxmlformats.org/package/2006/relationships"><Relationship Id="rId2" Type="http://schemas.openxmlformats.org/officeDocument/2006/relationships/hyperlink" Target="#'Section 3'!A1"/><Relationship Id="rId1" Type="http://schemas.openxmlformats.org/officeDocument/2006/relationships/hyperlink" Target="#'Section 2'!A1"/></Relationships>
</file>

<file path=xl/drawings/drawing1.xml><?xml version="1.0" encoding="utf-8"?>
<xdr:wsDr xmlns:xdr="http://schemas.openxmlformats.org/drawingml/2006/spreadsheetDrawing" xmlns:a="http://schemas.openxmlformats.org/drawingml/2006/main">
  <xdr:twoCellAnchor>
    <xdr:from>
      <xdr:col>2</xdr:col>
      <xdr:colOff>3724275</xdr:colOff>
      <xdr:row>4</xdr:row>
      <xdr:rowOff>85724</xdr:rowOff>
    </xdr:from>
    <xdr:to>
      <xdr:col>2</xdr:col>
      <xdr:colOff>5278755</xdr:colOff>
      <xdr:row>7</xdr:row>
      <xdr:rowOff>144779</xdr:rowOff>
    </xdr:to>
    <xdr:sp macro="" textlink="">
      <xdr:nvSpPr>
        <xdr:cNvPr id="2" name="Right Arrow 1">
          <a:hlinkClick xmlns:r="http://schemas.openxmlformats.org/officeDocument/2006/relationships" r:id="rId1"/>
        </xdr:cNvPr>
        <xdr:cNvSpPr/>
      </xdr:nvSpPr>
      <xdr:spPr>
        <a:xfrm>
          <a:off x="4210050" y="981074"/>
          <a:ext cx="155448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1</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2676525</xdr:colOff>
      <xdr:row>3</xdr:row>
      <xdr:rowOff>95250</xdr:rowOff>
    </xdr:from>
    <xdr:to>
      <xdr:col>5</xdr:col>
      <xdr:colOff>131445</xdr:colOff>
      <xdr:row>6</xdr:row>
      <xdr:rowOff>180975</xdr:rowOff>
    </xdr:to>
    <xdr:sp macro="[0]!GoToSection2" textlink="">
      <xdr:nvSpPr>
        <xdr:cNvPr id="2" name="Right Arrow 1"/>
        <xdr:cNvSpPr/>
      </xdr:nvSpPr>
      <xdr:spPr>
        <a:xfrm>
          <a:off x="4314825" y="876300"/>
          <a:ext cx="1588770" cy="70485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l"/>
          <a:r>
            <a:rPr lang="en-US" sz="1100" b="1"/>
            <a:t>Proceed to Section 2</a:t>
          </a:r>
        </a:p>
      </xdr:txBody>
    </xdr:sp>
    <xdr:clientData/>
  </xdr:twoCellAnchor>
  <xdr:twoCellAnchor>
    <xdr:from>
      <xdr:col>3</xdr:col>
      <xdr:colOff>2228851</xdr:colOff>
      <xdr:row>1</xdr:row>
      <xdr:rowOff>142875</xdr:rowOff>
    </xdr:from>
    <xdr:to>
      <xdr:col>3</xdr:col>
      <xdr:colOff>3819525</xdr:colOff>
      <xdr:row>3</xdr:row>
      <xdr:rowOff>190500</xdr:rowOff>
    </xdr:to>
    <xdr:sp macro="" textlink="">
      <xdr:nvSpPr>
        <xdr:cNvPr id="3" name="Left Arrow 2">
          <a:hlinkClick xmlns:r="http://schemas.openxmlformats.org/officeDocument/2006/relationships" r:id="rId1"/>
        </xdr:cNvPr>
        <xdr:cNvSpPr/>
      </xdr:nvSpPr>
      <xdr:spPr>
        <a:xfrm>
          <a:off x="3867151" y="333375"/>
          <a:ext cx="1590674" cy="638175"/>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Instructions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38100</xdr:colOff>
      <xdr:row>3</xdr:row>
      <xdr:rowOff>127636</xdr:rowOff>
    </xdr:from>
    <xdr:to>
      <xdr:col>10</xdr:col>
      <xdr:colOff>742950</xdr:colOff>
      <xdr:row>7</xdr:row>
      <xdr:rowOff>20956</xdr:rowOff>
    </xdr:to>
    <xdr:sp macro="[0]!GoToSection3" textlink="">
      <xdr:nvSpPr>
        <xdr:cNvPr id="2" name="Right Arrow 1"/>
        <xdr:cNvSpPr/>
      </xdr:nvSpPr>
      <xdr:spPr>
        <a:xfrm>
          <a:off x="6225540" y="889636"/>
          <a:ext cx="1642110" cy="640080"/>
        </a:xfrm>
        <a:prstGeom prst="righ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Proceed to Section 3</a:t>
          </a:r>
        </a:p>
      </xdr:txBody>
    </xdr:sp>
    <xdr:clientData/>
  </xdr:twoCellAnchor>
  <xdr:twoCellAnchor>
    <xdr:from>
      <xdr:col>8</xdr:col>
      <xdr:colOff>390523</xdr:colOff>
      <xdr:row>1</xdr:row>
      <xdr:rowOff>175260</xdr:rowOff>
    </xdr:from>
    <xdr:to>
      <xdr:col>10</xdr:col>
      <xdr:colOff>116203</xdr:colOff>
      <xdr:row>4</xdr:row>
      <xdr:rowOff>45720</xdr:rowOff>
    </xdr:to>
    <xdr:sp macro="" textlink="">
      <xdr:nvSpPr>
        <xdr:cNvPr id="3" name="Left Arrow 2">
          <a:hlinkClick xmlns:r="http://schemas.openxmlformats.org/officeDocument/2006/relationships" r:id="rId1"/>
        </xdr:cNvPr>
        <xdr:cNvSpPr/>
      </xdr:nvSpPr>
      <xdr:spPr>
        <a:xfrm>
          <a:off x="5640703" y="358140"/>
          <a:ext cx="160020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1</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xdr:colOff>
      <xdr:row>1</xdr:row>
      <xdr:rowOff>247649</xdr:rowOff>
    </xdr:from>
    <xdr:to>
      <xdr:col>6</xdr:col>
      <xdr:colOff>525780</xdr:colOff>
      <xdr:row>4</xdr:row>
      <xdr:rowOff>106679</xdr:rowOff>
    </xdr:to>
    <xdr:sp macro="" textlink="">
      <xdr:nvSpPr>
        <xdr:cNvPr id="3" name="Left Arrow 2">
          <a:hlinkClick xmlns:r="http://schemas.openxmlformats.org/officeDocument/2006/relationships" r:id="rId1"/>
        </xdr:cNvPr>
        <xdr:cNvSpPr/>
      </xdr:nvSpPr>
      <xdr:spPr>
        <a:xfrm>
          <a:off x="4686300" y="438149"/>
          <a:ext cx="1554480" cy="64008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5</xdr:col>
      <xdr:colOff>533400</xdr:colOff>
      <xdr:row>4</xdr:row>
      <xdr:rowOff>161925</xdr:rowOff>
    </xdr:from>
    <xdr:to>
      <xdr:col>6</xdr:col>
      <xdr:colOff>1021080</xdr:colOff>
      <xdr:row>6</xdr:row>
      <xdr:rowOff>161925</xdr:rowOff>
    </xdr:to>
    <xdr:sp macro="[0]!PrepareSubmission" textlink="">
      <xdr:nvSpPr>
        <xdr:cNvPr id="6" name="Rectangle 5"/>
        <xdr:cNvSpPr/>
      </xdr:nvSpPr>
      <xdr:spPr>
        <a:xfrm>
          <a:off x="5341620" y="1106805"/>
          <a:ext cx="1554480" cy="381000"/>
        </a:xfrm>
        <a:prstGeom prst="rect">
          <a:avLst/>
        </a:prstGeom>
        <a:solidFill>
          <a:schemeClr val="accent2">
            <a:lumMod val="75000"/>
          </a:schemeClr>
        </a:solidFill>
        <a:ln>
          <a:solidFill>
            <a:schemeClr val="accent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b="1"/>
            <a:t>Prepare Submission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592455</xdr:colOff>
      <xdr:row>14</xdr:row>
      <xdr:rowOff>175260</xdr:rowOff>
    </xdr:from>
    <xdr:to>
      <xdr:col>4</xdr:col>
      <xdr:colOff>192023</xdr:colOff>
      <xdr:row>14</xdr:row>
      <xdr:rowOff>811530</xdr:rowOff>
    </xdr:to>
    <xdr:sp macro="" textlink="">
      <xdr:nvSpPr>
        <xdr:cNvPr id="2" name="Left Arrow 1">
          <a:hlinkClick xmlns:r="http://schemas.openxmlformats.org/officeDocument/2006/relationships" r:id="rId1"/>
        </xdr:cNvPr>
        <xdr:cNvSpPr/>
      </xdr:nvSpPr>
      <xdr:spPr>
        <a:xfrm>
          <a:off x="1110615" y="3947160"/>
          <a:ext cx="1580768" cy="636270"/>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2</a:t>
          </a:r>
        </a:p>
      </xdr:txBody>
    </xdr:sp>
    <xdr:clientData/>
  </xdr:twoCellAnchor>
  <xdr:twoCellAnchor>
    <xdr:from>
      <xdr:col>4</xdr:col>
      <xdr:colOff>664845</xdr:colOff>
      <xdr:row>14</xdr:row>
      <xdr:rowOff>196216</xdr:rowOff>
    </xdr:from>
    <xdr:to>
      <xdr:col>6</xdr:col>
      <xdr:colOff>235838</xdr:colOff>
      <xdr:row>14</xdr:row>
      <xdr:rowOff>805815</xdr:rowOff>
    </xdr:to>
    <xdr:sp macro="" textlink="">
      <xdr:nvSpPr>
        <xdr:cNvPr id="3" name="Left Arrow 2">
          <a:hlinkClick xmlns:r="http://schemas.openxmlformats.org/officeDocument/2006/relationships" r:id="rId2"/>
        </xdr:cNvPr>
        <xdr:cNvSpPr/>
      </xdr:nvSpPr>
      <xdr:spPr>
        <a:xfrm>
          <a:off x="3164205" y="3968116"/>
          <a:ext cx="1552193" cy="609599"/>
        </a:xfrm>
        <a:prstGeom prst="leftArrow">
          <a:avLst/>
        </a:prstGeom>
        <a:solidFill>
          <a:schemeClr val="accent1">
            <a:lumMod val="60000"/>
            <a:lumOff val="40000"/>
          </a:schemeClr>
        </a:solidFill>
        <a:ln>
          <a:solidFill>
            <a:schemeClr val="accent1">
              <a:lumMod val="60000"/>
              <a:lumOff val="40000"/>
            </a:schemeClr>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ctr"/>
        <a:lstStyle/>
        <a:p>
          <a:pPr algn="ctr"/>
          <a:r>
            <a:rPr lang="en-US" sz="1100" b="1"/>
            <a:t>Return to Section 3</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epa.gov/ods-phaseout/ods-recordkeeping-and-reporting"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0" tint="-0.34998626667073579"/>
  </sheetPr>
  <dimension ref="B2:H22"/>
  <sheetViews>
    <sheetView showGridLines="0" tabSelected="1" zoomScaleNormal="100" zoomScaleSheetLayoutView="100" workbookViewId="0"/>
  </sheetViews>
  <sheetFormatPr defaultColWidth="9.140625" defaultRowHeight="15" x14ac:dyDescent="0.25"/>
  <cols>
    <col min="1" max="1" width="3.5703125" style="21" customWidth="1"/>
    <col min="2" max="2" width="2.28515625" style="21" customWidth="1"/>
    <col min="3" max="3" width="81.28515625" style="21" customWidth="1"/>
    <col min="4" max="4" width="2.42578125" style="21" customWidth="1"/>
    <col min="5" max="16384" width="9.140625" style="21"/>
  </cols>
  <sheetData>
    <row r="2" spans="2:8" ht="23.25" customHeight="1" x14ac:dyDescent="0.3">
      <c r="B2" s="8"/>
      <c r="C2" s="9" t="s">
        <v>1</v>
      </c>
      <c r="D2" s="10"/>
    </row>
    <row r="3" spans="2:8" ht="17.25" x14ac:dyDescent="0.3">
      <c r="B3" s="11"/>
      <c r="C3" s="4" t="s">
        <v>0</v>
      </c>
      <c r="D3" s="12"/>
    </row>
    <row r="4" spans="2:8" x14ac:dyDescent="0.25">
      <c r="B4" s="11"/>
      <c r="C4" s="2"/>
      <c r="D4" s="13"/>
    </row>
    <row r="5" spans="2:8" s="24" customFormat="1" ht="15.75" x14ac:dyDescent="0.25">
      <c r="B5" s="14"/>
      <c r="C5" s="99" t="s">
        <v>102</v>
      </c>
      <c r="D5" s="15"/>
    </row>
    <row r="6" spans="2:8" s="24" customFormat="1" x14ac:dyDescent="0.25">
      <c r="B6" s="14"/>
      <c r="C6" s="159" t="s">
        <v>139</v>
      </c>
      <c r="D6" s="16"/>
    </row>
    <row r="7" spans="2:8" s="24" customFormat="1" x14ac:dyDescent="0.25">
      <c r="B7" s="14"/>
      <c r="C7" s="160" t="s">
        <v>140</v>
      </c>
      <c r="D7" s="16"/>
    </row>
    <row r="8" spans="2:8" s="24" customFormat="1" x14ac:dyDescent="0.25">
      <c r="B8" s="14"/>
      <c r="C8" s="5"/>
      <c r="D8" s="16"/>
    </row>
    <row r="9" spans="2:8" s="24" customFormat="1" ht="15.75" x14ac:dyDescent="0.25">
      <c r="B9" s="14"/>
      <c r="C9" s="6" t="s">
        <v>3</v>
      </c>
      <c r="D9" s="16"/>
    </row>
    <row r="10" spans="2:8" s="24" customFormat="1" ht="48" customHeight="1" x14ac:dyDescent="0.25">
      <c r="B10" s="14"/>
      <c r="C10" s="42" t="s">
        <v>126</v>
      </c>
      <c r="D10" s="16"/>
    </row>
    <row r="11" spans="2:8" s="24" customFormat="1" ht="30" customHeight="1" x14ac:dyDescent="0.25">
      <c r="B11" s="14"/>
      <c r="C11" s="89" t="s">
        <v>113</v>
      </c>
      <c r="D11" s="16"/>
    </row>
    <row r="12" spans="2:8" s="24" customFormat="1" ht="31.5" customHeight="1" x14ac:dyDescent="0.25">
      <c r="B12" s="14"/>
      <c r="C12" s="124" t="s">
        <v>114</v>
      </c>
      <c r="D12" s="16"/>
    </row>
    <row r="13" spans="2:8" s="24" customFormat="1" ht="46.9" customHeight="1" x14ac:dyDescent="0.25">
      <c r="B13" s="14"/>
      <c r="C13" s="89" t="s">
        <v>135</v>
      </c>
      <c r="D13" s="16"/>
      <c r="H13" s="66"/>
    </row>
    <row r="14" spans="2:8" s="88" customFormat="1" ht="13.9" customHeight="1" x14ac:dyDescent="0.2">
      <c r="B14" s="86"/>
      <c r="C14" s="154" t="s">
        <v>125</v>
      </c>
      <c r="D14" s="87"/>
    </row>
    <row r="15" spans="2:8" x14ac:dyDescent="0.25">
      <c r="B15" s="11"/>
      <c r="C15" s="1"/>
      <c r="D15" s="12"/>
    </row>
    <row r="16" spans="2:8" ht="24.75" x14ac:dyDescent="0.25">
      <c r="B16" s="11"/>
      <c r="C16" s="7" t="s">
        <v>56</v>
      </c>
      <c r="D16" s="12"/>
    </row>
    <row r="17" spans="2:4" ht="74.25" customHeight="1" x14ac:dyDescent="0.25">
      <c r="B17" s="11"/>
      <c r="C17" s="43" t="s">
        <v>134</v>
      </c>
      <c r="D17" s="12"/>
    </row>
    <row r="18" spans="2:4" ht="12" customHeight="1" x14ac:dyDescent="0.25">
      <c r="B18" s="11"/>
      <c r="C18" s="7"/>
      <c r="D18" s="12"/>
    </row>
    <row r="19" spans="2:4" ht="12" customHeight="1" x14ac:dyDescent="0.25">
      <c r="B19" s="11"/>
      <c r="C19" s="20" t="s">
        <v>130</v>
      </c>
      <c r="D19" s="12"/>
    </row>
    <row r="20" spans="2:4" ht="12" customHeight="1" x14ac:dyDescent="0.25">
      <c r="B20" s="11"/>
      <c r="C20" s="20" t="s">
        <v>129</v>
      </c>
      <c r="D20" s="12"/>
    </row>
    <row r="21" spans="2:4" ht="12" customHeight="1" x14ac:dyDescent="0.25">
      <c r="B21" s="11"/>
      <c r="C21" s="49" t="s">
        <v>131</v>
      </c>
      <c r="D21" s="12"/>
    </row>
    <row r="22" spans="2:4" ht="9" customHeight="1" x14ac:dyDescent="0.25">
      <c r="B22" s="17"/>
      <c r="C22" s="18"/>
      <c r="D22" s="19"/>
    </row>
  </sheetData>
  <sheetProtection algorithmName="SHA-512" hashValue="xzOMpTu3/xqT9fEuF+W+qJ5frceUQW7cmQ/5PVVndlhVKZjhav+KMrLSwWLfE9oUn4YAuWfI+F4AiilJugUijA==" saltValue="D3POk76UKm7PvVik4tWgaA==" spinCount="100000" sheet="1" objects="1" scenarios="1"/>
  <hyperlinks>
    <hyperlink ref="C12" location="'Reference List'!A1" display="accepted into EPA’s ODS Tracking System. Refer to the Reference List to identify the valid naming scheme for specific data fields. Additionally, select &quot;Paste As Values&quot; when pasting data into the form."/>
    <hyperlink ref="C14" r:id="rId1"/>
  </hyperlinks>
  <pageMargins left="0.7" right="0.7" top="0.75" bottom="0.75" header="0.3" footer="0.3"/>
  <pageSetup orientation="portrait" r:id="rId2"/>
  <colBreaks count="1" manualBreakCount="1">
    <brk id="1" max="1048575" man="1"/>
  </colBreaks>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theme="4" tint="0.39997558519241921"/>
  </sheetPr>
  <dimension ref="B2:I16"/>
  <sheetViews>
    <sheetView showGridLines="0" workbookViewId="0"/>
  </sheetViews>
  <sheetFormatPr defaultColWidth="9.140625" defaultRowHeight="15" x14ac:dyDescent="0.25"/>
  <cols>
    <col min="1" max="1" width="3.5703125" style="60" customWidth="1"/>
    <col min="2" max="2" width="2.7109375" style="60" customWidth="1"/>
    <col min="3" max="3" width="18.28515625" style="60" customWidth="1"/>
    <col min="4" max="4" width="58.28515625" style="60" customWidth="1"/>
    <col min="5" max="6" width="3.7109375" style="60" customWidth="1"/>
    <col min="7" max="7" width="2.7109375" style="60" customWidth="1"/>
    <col min="8" max="8" width="1.85546875" style="60" customWidth="1"/>
    <col min="9" max="16384" width="9.140625" style="60"/>
  </cols>
  <sheetData>
    <row r="2" spans="2:9" s="61" customFormat="1" ht="27.75" customHeight="1" x14ac:dyDescent="0.3">
      <c r="B2" s="142"/>
      <c r="C2" s="143" t="s">
        <v>1</v>
      </c>
      <c r="D2" s="130"/>
      <c r="E2" s="130"/>
      <c r="F2" s="130"/>
      <c r="G2" s="131"/>
    </row>
    <row r="3" spans="2:9" s="61" customFormat="1" ht="18.75" x14ac:dyDescent="0.3">
      <c r="B3" s="144"/>
      <c r="C3" s="145" t="s">
        <v>60</v>
      </c>
      <c r="D3" s="132"/>
      <c r="E3" s="132"/>
      <c r="F3" s="132"/>
      <c r="G3" s="133"/>
    </row>
    <row r="4" spans="2:9" s="61" customFormat="1" ht="18.75" x14ac:dyDescent="0.3">
      <c r="B4" s="144"/>
      <c r="C4" s="145"/>
      <c r="D4" s="132"/>
      <c r="E4" s="132"/>
      <c r="F4" s="132"/>
      <c r="G4" s="133"/>
    </row>
    <row r="5" spans="2:9" x14ac:dyDescent="0.25">
      <c r="B5" s="146"/>
      <c r="C5" s="147" t="s">
        <v>138</v>
      </c>
      <c r="D5" s="134">
        <f ca="1">TODAY()</f>
        <v>43075</v>
      </c>
      <c r="E5" s="134"/>
      <c r="F5" s="134"/>
      <c r="G5" s="135"/>
    </row>
    <row r="6" spans="2:9" x14ac:dyDescent="0.25">
      <c r="B6" s="146"/>
      <c r="C6" s="148"/>
      <c r="D6" s="136"/>
      <c r="E6" s="136"/>
      <c r="F6" s="136"/>
      <c r="G6" s="135"/>
    </row>
    <row r="7" spans="2:9" ht="15.75" x14ac:dyDescent="0.25">
      <c r="B7" s="146"/>
      <c r="C7" s="149" t="s">
        <v>2</v>
      </c>
      <c r="D7" s="137"/>
      <c r="E7" s="137"/>
      <c r="F7" s="137"/>
      <c r="G7" s="135"/>
    </row>
    <row r="8" spans="2:9" ht="18" customHeight="1" x14ac:dyDescent="0.25">
      <c r="B8" s="51"/>
      <c r="C8" s="186" t="s">
        <v>26</v>
      </c>
      <c r="D8" s="186"/>
      <c r="E8" s="138"/>
      <c r="F8" s="138"/>
      <c r="G8" s="135"/>
    </row>
    <row r="9" spans="2:9" x14ac:dyDescent="0.25">
      <c r="B9" s="146"/>
      <c r="C9" s="169" t="s">
        <v>25</v>
      </c>
      <c r="D9" s="170"/>
      <c r="E9" s="137"/>
      <c r="F9" s="139">
        <f>IF($D$9=0,1,0)</f>
        <v>1</v>
      </c>
      <c r="G9" s="135"/>
      <c r="H9" s="140"/>
      <c r="I9" s="141"/>
    </row>
    <row r="10" spans="2:9" x14ac:dyDescent="0.25">
      <c r="B10" s="146"/>
      <c r="C10" s="169" t="s">
        <v>20</v>
      </c>
      <c r="D10" s="171"/>
      <c r="E10" s="137"/>
      <c r="F10" s="139">
        <f>IF(OR(SubTSelection=Lists!C3,SubTSelection=Lists!C4),0,1)</f>
        <v>1</v>
      </c>
      <c r="G10" s="135"/>
      <c r="H10" s="140"/>
      <c r="I10" s="141" t="str">
        <f>IF(SubTSelection="","",IF(OR(SubTSelection=Lists!C3,SubTSelection=Lists!C4),"","PLEASE SELECT A VALID SUBMISSION TYPE FROM THE DROPDOWN LIST"))</f>
        <v/>
      </c>
    </row>
    <row r="11" spans="2:9" x14ac:dyDescent="0.25">
      <c r="B11" s="146"/>
      <c r="C11" s="169" t="s">
        <v>17</v>
      </c>
      <c r="D11" s="171"/>
      <c r="E11" s="137"/>
      <c r="F11" s="139">
        <f ca="1">IF(OR($D$11=0,$D$11&gt;Lists!$E$3),1,0)</f>
        <v>1</v>
      </c>
      <c r="G11" s="135"/>
      <c r="H11" s="140"/>
      <c r="I11" s="141" t="str">
        <f ca="1">IF(D11&gt;Lists!E3,"PLEASE CHOOSE A CURRENT OR PAST YEAR","")</f>
        <v/>
      </c>
    </row>
    <row r="12" spans="2:9" x14ac:dyDescent="0.25">
      <c r="B12" s="146"/>
      <c r="C12" s="169" t="s">
        <v>21</v>
      </c>
      <c r="D12" s="171"/>
      <c r="E12" s="137"/>
      <c r="F12" s="139">
        <f>IF(OR(ReportQtr=0,ReportQtr&gt;Lists!F6),1,0)</f>
        <v>1</v>
      </c>
      <c r="G12" s="135"/>
      <c r="H12" s="140"/>
      <c r="I12" s="141" t="str">
        <f>IF(ReportQtr&gt;Lists!F6,"PLEASE SELECT A VALID QUARTER FROM THE DROPDOWN LIST","")</f>
        <v/>
      </c>
    </row>
    <row r="13" spans="2:9" ht="14.25" customHeight="1" x14ac:dyDescent="0.25">
      <c r="B13" s="127"/>
      <c r="C13" s="128"/>
      <c r="D13" s="168" t="s">
        <v>136</v>
      </c>
      <c r="E13" s="128"/>
      <c r="F13" s="128"/>
      <c r="G13" s="129"/>
    </row>
    <row r="14" spans="2:9" x14ac:dyDescent="0.25">
      <c r="D14" s="162" t="str">
        <f>Lists!C3</f>
        <v>Original Submission</v>
      </c>
    </row>
    <row r="15" spans="2:9" x14ac:dyDescent="0.25">
      <c r="D15" s="162" t="str">
        <f>Lists!C4</f>
        <v>Re-Submittal</v>
      </c>
    </row>
    <row r="16" spans="2:9" x14ac:dyDescent="0.25">
      <c r="D16" s="162"/>
    </row>
  </sheetData>
  <sheetProtection password="CDE6" sheet="1" objects="1" scenarios="1"/>
  <mergeCells count="1">
    <mergeCell ref="C8:D8"/>
  </mergeCells>
  <dataValidations count="4">
    <dataValidation type="list" allowBlank="1" showInputMessage="1" showErrorMessage="1" error="Please select a reporting quarter from the drop down menu" prompt="Select the quarter for which the data in this report applies. _x000a__x000a_Quarter 1: Jan-Mar_x000a_Quarter 2: Apr-Jun_x000a_Quarter 3: Jul-Sept_x000a_Quarter 4: Oct-Dec" sqref="D12">
      <formula1>ReportingQuarter</formula1>
    </dataValidation>
    <dataValidation type="list" allowBlank="1" showInputMessage="1" showErrorMessage="1" prompt="Identify whether this report is an original submission or re-submittal.  Select original submission if you are submitting your report to EPA for the first time.  All subsequent submissions must be identified as a re-submittal." sqref="D10">
      <formula1>SubmissionType</formula1>
    </dataValidation>
    <dataValidation type="list" allowBlank="1" showInputMessage="1" showErrorMessage="1" prompt="Select the reporting year for which data in this report applies." sqref="D11">
      <formula1>ReportingYear</formula1>
    </dataValidation>
    <dataValidation type="textLength" operator="lessThanOrEqual" allowBlank="1" showInputMessage="1" showErrorMessage="1" error="The Company Name may not exceed 200 characters." prompt="Enter the name of the company for which the data in this report applies. The company name must match the organization name under which this report is submitted to EPA through CDX." sqref="D9">
      <formula1>200</formula1>
    </dataValidation>
  </dataValidations>
  <pageMargins left="0.7" right="0.7" top="0.75" bottom="0.75" header="0.3" footer="0.3"/>
  <pageSetup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iconSet" priority="12" id="{21AE6862-6D76-443D-8468-B381EF29AF18}">
            <x14:iconSet iconSet="3Symbols" custom="1">
              <x14:cfvo type="percent">
                <xm:f>0</xm:f>
              </x14:cfvo>
              <x14:cfvo type="num">
                <xm:f>0.5</xm:f>
              </x14:cfvo>
              <x14:cfvo type="num">
                <xm:f>1</xm:f>
              </x14:cfvo>
              <x14:cfIcon iconSet="3Symbols" iconId="2"/>
              <x14:cfIcon iconSet="3Symbols" iconId="1"/>
              <x14:cfIcon iconSet="3Symbols" iconId="0"/>
            </x14:iconSet>
          </x14:cfRule>
          <xm:sqref>H9</xm:sqref>
        </x14:conditionalFormatting>
        <x14:conditionalFormatting xmlns:xm="http://schemas.microsoft.com/office/excel/2006/main">
          <x14:cfRule type="iconSet" priority="10" id="{162B5E45-27F4-48E3-A375-3A6F27931050}">
            <x14:iconSet iconSet="3Symbols" custom="1">
              <x14:cfvo type="percent">
                <xm:f>0</xm:f>
              </x14:cfvo>
              <x14:cfvo type="num">
                <xm:f>0.5</xm:f>
              </x14:cfvo>
              <x14:cfvo type="num">
                <xm:f>1</xm:f>
              </x14:cfvo>
              <x14:cfIcon iconSet="3Symbols" iconId="2"/>
              <x14:cfIcon iconSet="3Symbols" iconId="1"/>
              <x14:cfIcon iconSet="3Symbols" iconId="0"/>
            </x14:iconSet>
          </x14:cfRule>
          <xm:sqref>H10</xm:sqref>
        </x14:conditionalFormatting>
        <x14:conditionalFormatting xmlns:xm="http://schemas.microsoft.com/office/excel/2006/main">
          <x14:cfRule type="iconSet" priority="8" id="{84F8258C-9CF8-4B37-9423-74E7CA117DC3}">
            <x14:iconSet iconSet="3Symbols" custom="1">
              <x14:cfvo type="percent">
                <xm:f>0</xm:f>
              </x14:cfvo>
              <x14:cfvo type="num">
                <xm:f>0.5</xm:f>
              </x14:cfvo>
              <x14:cfvo type="num">
                <xm:f>1</xm:f>
              </x14:cfvo>
              <x14:cfIcon iconSet="3Symbols" iconId="2"/>
              <x14:cfIcon iconSet="3Symbols" iconId="1"/>
              <x14:cfIcon iconSet="3Symbols" iconId="0"/>
            </x14:iconSet>
          </x14:cfRule>
          <xm:sqref>H11</xm:sqref>
        </x14:conditionalFormatting>
        <x14:conditionalFormatting xmlns:xm="http://schemas.microsoft.com/office/excel/2006/main">
          <x14:cfRule type="iconSet" priority="7" id="{F3146B59-2A74-48F0-9D6A-CB31F1F54B4A}">
            <x14:iconSet iconSet="3Symbols" custom="1">
              <x14:cfvo type="percent">
                <xm:f>0</xm:f>
              </x14:cfvo>
              <x14:cfvo type="num">
                <xm:f>0.5</xm:f>
              </x14:cfvo>
              <x14:cfvo type="num">
                <xm:f>1</xm:f>
              </x14:cfvo>
              <x14:cfIcon iconSet="3Symbols" iconId="2"/>
              <x14:cfIcon iconSet="3Symbols" iconId="1"/>
              <x14:cfIcon iconSet="3Symbols" iconId="0"/>
            </x14:iconSet>
          </x14:cfRule>
          <xm:sqref>H12</xm:sqref>
        </x14:conditionalFormatting>
        <x14:conditionalFormatting xmlns:xm="http://schemas.microsoft.com/office/excel/2006/main">
          <x14:cfRule type="iconSet" priority="6" id="{AAE32F45-985A-4545-84AE-7B7EA0D97651}">
            <x14:iconSet iconSet="3Symbols" custom="1">
              <x14:cfvo type="percent">
                <xm:f>0</xm:f>
              </x14:cfvo>
              <x14:cfvo type="num">
                <xm:f>0.5</xm:f>
              </x14:cfvo>
              <x14:cfvo type="num">
                <xm:f>1</xm:f>
              </x14:cfvo>
              <x14:cfIcon iconSet="3Symbols" iconId="2"/>
              <x14:cfIcon iconSet="3Symbols" iconId="1"/>
              <x14:cfIcon iconSet="3Symbols" iconId="0"/>
            </x14:iconSet>
          </x14:cfRule>
          <xm:sqref>F9</xm:sqref>
        </x14:conditionalFormatting>
        <x14:conditionalFormatting xmlns:xm="http://schemas.microsoft.com/office/excel/2006/main">
          <x14:cfRule type="iconSet" priority="4" id="{79E55E03-6770-40A3-871A-F13BBDD44ECD}">
            <x14:iconSet iconSet="3Symbols" custom="1">
              <x14:cfvo type="percent">
                <xm:f>0</xm:f>
              </x14:cfvo>
              <x14:cfvo type="num">
                <xm:f>0.5</xm:f>
              </x14:cfvo>
              <x14:cfvo type="num">
                <xm:f>1</xm:f>
              </x14:cfvo>
              <x14:cfIcon iconSet="3Symbols" iconId="2"/>
              <x14:cfIcon iconSet="3Symbols" iconId="1"/>
              <x14:cfIcon iconSet="3Symbols" iconId="0"/>
            </x14:iconSet>
          </x14:cfRule>
          <xm:sqref>F10</xm:sqref>
        </x14:conditionalFormatting>
        <x14:conditionalFormatting xmlns:xm="http://schemas.microsoft.com/office/excel/2006/main">
          <x14:cfRule type="iconSet" priority="2" id="{597D6FA5-3E23-4736-8AD0-BC596975F922}">
            <x14:iconSet iconSet="3Symbols" custom="1">
              <x14:cfvo type="percent">
                <xm:f>0</xm:f>
              </x14:cfvo>
              <x14:cfvo type="num">
                <xm:f>0.5</xm:f>
              </x14:cfvo>
              <x14:cfvo type="num">
                <xm:f>1</xm:f>
              </x14:cfvo>
              <x14:cfIcon iconSet="3Symbols" iconId="2"/>
              <x14:cfIcon iconSet="3Symbols" iconId="1"/>
              <x14:cfIcon iconSet="3Symbols" iconId="0"/>
            </x14:iconSet>
          </x14:cfRule>
          <xm:sqref>F11</xm:sqref>
        </x14:conditionalFormatting>
        <x14:conditionalFormatting xmlns:xm="http://schemas.microsoft.com/office/excel/2006/main">
          <x14:cfRule type="iconSet" priority="1" id="{B2FBD673-B834-4A2C-9F2F-2D426F1785A7}">
            <x14:iconSet iconSet="3Symbols" custom="1">
              <x14:cfvo type="percent">
                <xm:f>0</xm:f>
              </x14:cfvo>
              <x14:cfvo type="num">
                <xm:f>0.5</xm:f>
              </x14:cfvo>
              <x14:cfvo type="num">
                <xm:f>1</xm:f>
              </x14:cfvo>
              <x14:cfIcon iconSet="3Symbols" iconId="2"/>
              <x14:cfIcon iconSet="3Symbols" iconId="1"/>
              <x14:cfIcon iconSet="3Symbols" iconId="0"/>
            </x14:iconSet>
          </x14:cfRule>
          <xm:sqref>F12</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theme="4" tint="0.39997558519241921"/>
  </sheetPr>
  <dimension ref="A2:Y50"/>
  <sheetViews>
    <sheetView showGridLines="0" topLeftCell="B1" zoomScaleNormal="100" zoomScaleSheetLayoutView="100" workbookViewId="0">
      <selection activeCell="B1" sqref="B1"/>
    </sheetView>
  </sheetViews>
  <sheetFormatPr defaultColWidth="9.140625" defaultRowHeight="15" x14ac:dyDescent="0.25"/>
  <cols>
    <col min="1" max="1" width="2.85546875" style="21" hidden="1" customWidth="1"/>
    <col min="2" max="2" width="2.85546875" style="21" customWidth="1"/>
    <col min="3" max="3" width="2.7109375" style="21" customWidth="1"/>
    <col min="4" max="4" width="16.7109375" style="21" customWidth="1"/>
    <col min="5" max="10" width="13.7109375" style="21" customWidth="1"/>
    <col min="11" max="11" width="15.28515625" style="21" customWidth="1"/>
    <col min="12" max="12" width="2.7109375" style="60" customWidth="1"/>
    <col min="13" max="14" width="9.140625" style="60"/>
    <col min="15" max="16" width="10.28515625" style="60" hidden="1" customWidth="1"/>
    <col min="17" max="17" width="10.5703125" style="60" hidden="1" customWidth="1"/>
    <col min="18" max="20" width="9.140625" style="60" hidden="1" customWidth="1"/>
    <col min="21" max="16384" width="9.140625" style="60"/>
  </cols>
  <sheetData>
    <row r="2" spans="1:25" s="61" customFormat="1" ht="27.75" customHeight="1" x14ac:dyDescent="0.3">
      <c r="A2" s="22"/>
      <c r="B2" s="22"/>
      <c r="C2" s="25"/>
      <c r="D2" s="26" t="s">
        <v>1</v>
      </c>
      <c r="E2" s="27"/>
      <c r="F2" s="27"/>
      <c r="G2" s="27"/>
      <c r="H2" s="27"/>
      <c r="I2" s="27"/>
      <c r="J2" s="27"/>
      <c r="K2" s="27"/>
      <c r="L2" s="55"/>
    </row>
    <row r="3" spans="1:25" s="61" customFormat="1" ht="18.75" x14ac:dyDescent="0.3">
      <c r="A3" s="22"/>
      <c r="B3" s="22"/>
      <c r="C3" s="29"/>
      <c r="D3" s="30" t="s">
        <v>60</v>
      </c>
      <c r="E3" s="31"/>
      <c r="F3" s="31"/>
      <c r="G3" s="31"/>
      <c r="H3" s="31"/>
      <c r="I3" s="31"/>
      <c r="J3" s="31"/>
      <c r="K3" s="31"/>
      <c r="L3" s="56"/>
    </row>
    <row r="4" spans="1:25" ht="15" customHeight="1" x14ac:dyDescent="0.25">
      <c r="C4" s="11"/>
      <c r="D4" s="1"/>
      <c r="E4" s="1"/>
      <c r="F4" s="34"/>
      <c r="G4" s="34"/>
      <c r="H4" s="34"/>
      <c r="I4" s="34"/>
      <c r="J4" s="34"/>
      <c r="K4" s="34"/>
      <c r="L4" s="57"/>
    </row>
    <row r="5" spans="1:25" x14ac:dyDescent="0.25">
      <c r="C5" s="11"/>
      <c r="D5" s="44" t="s">
        <v>40</v>
      </c>
      <c r="E5" s="45" t="str">
        <f>IF('Section 1'!D9=0,"",'Section 1'!D9)</f>
        <v/>
      </c>
      <c r="F5" s="34"/>
      <c r="G5" s="34"/>
      <c r="H5" s="34"/>
      <c r="I5" s="34"/>
      <c r="J5" s="34"/>
      <c r="K5" s="34"/>
      <c r="L5" s="57"/>
    </row>
    <row r="6" spans="1:25" x14ac:dyDescent="0.25">
      <c r="C6" s="11"/>
      <c r="D6" s="44" t="s">
        <v>41</v>
      </c>
      <c r="E6" s="45" t="str">
        <f>IF(OR([0]!ReportYr=0,[0]!ReportQtr=0),"","Quarter "&amp;[0]!ReportQtr&amp;", "&amp;[0]!ReportYr)</f>
        <v/>
      </c>
      <c r="F6" s="34"/>
      <c r="G6" s="46"/>
      <c r="H6" s="34"/>
      <c r="I6" s="34"/>
      <c r="J6" s="34"/>
      <c r="K6" s="34"/>
      <c r="L6" s="57"/>
    </row>
    <row r="7" spans="1:25" ht="15" customHeight="1" x14ac:dyDescent="0.25">
      <c r="C7" s="33"/>
      <c r="D7" s="34"/>
      <c r="E7" s="34"/>
      <c r="F7" s="34"/>
      <c r="G7" s="34"/>
      <c r="H7" s="34"/>
      <c r="I7" s="34"/>
      <c r="J7" s="34"/>
      <c r="K7" s="34"/>
      <c r="L7" s="57"/>
    </row>
    <row r="8" spans="1:25" ht="18.75" customHeight="1" x14ac:dyDescent="0.25">
      <c r="C8" s="33"/>
      <c r="D8" s="36" t="s">
        <v>4</v>
      </c>
      <c r="E8" s="34"/>
      <c r="F8" s="34"/>
      <c r="G8" s="34"/>
      <c r="H8" s="34"/>
      <c r="I8" s="34"/>
      <c r="J8" s="34"/>
      <c r="K8" s="34"/>
      <c r="L8" s="57"/>
    </row>
    <row r="9" spans="1:25" ht="60.75" customHeight="1" x14ac:dyDescent="0.25">
      <c r="C9" s="33"/>
      <c r="D9" s="187" t="s">
        <v>103</v>
      </c>
      <c r="E9" s="187"/>
      <c r="F9" s="187"/>
      <c r="G9" s="187"/>
      <c r="H9" s="187"/>
      <c r="I9" s="187"/>
      <c r="J9" s="187"/>
      <c r="K9" s="187"/>
      <c r="L9" s="57"/>
    </row>
    <row r="10" spans="1:25" s="155" customFormat="1" ht="21" customHeight="1" x14ac:dyDescent="0.25">
      <c r="C10" s="156"/>
      <c r="D10" s="188" t="s">
        <v>115</v>
      </c>
      <c r="E10" s="189"/>
      <c r="F10" s="189"/>
      <c r="G10" s="189"/>
      <c r="H10" s="189"/>
      <c r="I10" s="189"/>
      <c r="J10" s="189"/>
      <c r="K10" s="189"/>
      <c r="L10" s="157"/>
      <c r="T10" s="158"/>
      <c r="U10" s="158"/>
      <c r="V10" s="158"/>
      <c r="W10" s="158"/>
      <c r="X10" s="158"/>
      <c r="Y10" s="158"/>
    </row>
    <row r="11" spans="1:25" ht="46.9" customHeight="1" x14ac:dyDescent="0.25">
      <c r="C11" s="51"/>
      <c r="D11" s="176" t="s">
        <v>128</v>
      </c>
      <c r="E11" s="177" t="s">
        <v>58</v>
      </c>
      <c r="F11" s="177" t="s">
        <v>59</v>
      </c>
      <c r="G11" s="177" t="s">
        <v>86</v>
      </c>
      <c r="H11" s="177" t="s">
        <v>120</v>
      </c>
      <c r="I11" s="177" t="s">
        <v>87</v>
      </c>
      <c r="J11" s="177" t="s">
        <v>121</v>
      </c>
      <c r="K11" s="177" t="s">
        <v>6</v>
      </c>
      <c r="L11" s="57"/>
    </row>
    <row r="12" spans="1:25" s="62" customFormat="1" ht="12.75" x14ac:dyDescent="0.2">
      <c r="A12" s="38"/>
      <c r="B12" s="38"/>
      <c r="C12" s="52"/>
      <c r="D12" s="178" t="s">
        <v>8</v>
      </c>
      <c r="E12" s="178" t="s">
        <v>9</v>
      </c>
      <c r="F12" s="178" t="s">
        <v>9</v>
      </c>
      <c r="G12" s="178" t="s">
        <v>9</v>
      </c>
      <c r="H12" s="178" t="s">
        <v>9</v>
      </c>
      <c r="I12" s="178" t="s">
        <v>9</v>
      </c>
      <c r="J12" s="178" t="s">
        <v>9</v>
      </c>
      <c r="K12" s="178" t="s">
        <v>48</v>
      </c>
      <c r="L12" s="58"/>
    </row>
    <row r="13" spans="1:25" s="100" customFormat="1" ht="12.75" x14ac:dyDescent="0.2">
      <c r="A13" s="40"/>
      <c r="B13" s="40"/>
      <c r="C13" s="53"/>
      <c r="D13" s="179" t="s">
        <v>66</v>
      </c>
      <c r="E13" s="180">
        <v>1500</v>
      </c>
      <c r="F13" s="180">
        <v>0</v>
      </c>
      <c r="G13" s="180">
        <v>200</v>
      </c>
      <c r="H13" s="180">
        <v>100</v>
      </c>
      <c r="I13" s="180">
        <v>0</v>
      </c>
      <c r="J13" s="180">
        <v>0</v>
      </c>
      <c r="K13" s="180">
        <f>E13-F13-G13-H13-I13-J13</f>
        <v>1200</v>
      </c>
      <c r="L13" s="59"/>
      <c r="O13" s="74" t="s">
        <v>50</v>
      </c>
      <c r="P13" s="75" t="s">
        <v>91</v>
      </c>
      <c r="Q13" s="75" t="s">
        <v>92</v>
      </c>
      <c r="R13" s="75" t="s">
        <v>49</v>
      </c>
      <c r="S13" s="75" t="s">
        <v>90</v>
      </c>
      <c r="T13" s="75" t="s">
        <v>89</v>
      </c>
    </row>
    <row r="14" spans="1:25" x14ac:dyDescent="0.25">
      <c r="A14" s="77" t="str">
        <f>IF(D14=0,"",1)</f>
        <v/>
      </c>
      <c r="B14" s="39"/>
      <c r="C14" s="51"/>
      <c r="D14" s="184"/>
      <c r="E14" s="41"/>
      <c r="F14" s="41"/>
      <c r="G14" s="41"/>
      <c r="H14" s="41"/>
      <c r="I14" s="41"/>
      <c r="J14" s="41"/>
      <c r="K14" s="181" t="str">
        <f t="shared" ref="K14:K23" si="0">IF(D14=0,"",E14+F14+G14+H14+I14+J14)</f>
        <v/>
      </c>
      <c r="L14" s="57"/>
      <c r="O14" s="74" t="str">
        <f>IF(A14="","N","Y")</f>
        <v>N</v>
      </c>
      <c r="P14" s="74">
        <f>IF(D14=0,0,IF(COUNTIF($D$14:$D$23,D14)&gt;1,1,0))</f>
        <v>0</v>
      </c>
      <c r="Q14" s="74">
        <f>IF(AND(D14&lt;&gt;0,K14=0),1,0)</f>
        <v>0</v>
      </c>
      <c r="R14" s="74">
        <f>IF(D14=0,0,IF(COUNTIF(Lists!$B$3:$B$25,D14)&gt;0,0,1))</f>
        <v>0</v>
      </c>
      <c r="S14" s="60">
        <f>IF(E14&gt;0,IF(COUNTIFS('Section 3'!$D$16:$D$25,D14,'Section 3'!$G$16:$G$25,Lists!$G$3)&gt;0,0,1),IF(F14&gt;0,IF(COUNTIFS('Section 3'!$D$16:$D$25,D14,'Section 3'!$G$16:$G$25,Lists!$G$4)&gt;0,0,1),0))</f>
        <v>0</v>
      </c>
      <c r="T14" s="74">
        <f>IF(H14&gt;0,IF(COUNTIFS('Section 3'!$D$16:$D$25,D14,'Section 3'!$G$16:$G$25,Lists!$G$5)&gt;0,0,1),IF(J14&gt;0,IF(COUNTIFS('Section 3'!$D$16:$D$25,D14,'Section 3'!$G$16:$G$25,Lists!$G$6)&gt;0,0,1),0))</f>
        <v>0</v>
      </c>
    </row>
    <row r="15" spans="1:25" x14ac:dyDescent="0.25">
      <c r="A15" s="78" t="str">
        <f>IF(D15=0,"",MAX($A$14:A14)+1)</f>
        <v/>
      </c>
      <c r="B15" s="39"/>
      <c r="C15" s="51"/>
      <c r="D15" s="184"/>
      <c r="E15" s="41"/>
      <c r="F15" s="41"/>
      <c r="G15" s="41"/>
      <c r="H15" s="41"/>
      <c r="I15" s="41"/>
      <c r="J15" s="41"/>
      <c r="K15" s="181" t="str">
        <f t="shared" si="0"/>
        <v/>
      </c>
      <c r="L15" s="57"/>
      <c r="O15" s="74" t="str">
        <f t="shared" ref="O15:O23" si="1">IF(A15="","N","Y")</f>
        <v>N</v>
      </c>
      <c r="P15" s="74">
        <f t="shared" ref="P15:P23" si="2">IF(D15=0,0,IF(COUNTIF($D$14:$D$23,D15)&gt;1,1,0))</f>
        <v>0</v>
      </c>
      <c r="Q15" s="74">
        <f t="shared" ref="Q15:Q23" si="3">IF(AND(D15&lt;&gt;0,K15=0),1,0)</f>
        <v>0</v>
      </c>
      <c r="R15" s="74">
        <f>IF(D15=0,0,IF(COUNTIF(Lists!$B$3:$B$25,D15)&gt;0,0,1))</f>
        <v>0</v>
      </c>
      <c r="S15" s="60">
        <f>IF(E15&gt;0,IF(COUNTIFS('Section 3'!$D$16:$D$25,D15,'Section 3'!$G$16:$G$25,Lists!$G$3)&gt;0,0,1),IF(F15&gt;0,IF(COUNTIFS('Section 3'!$D$16:$D$25,D15,'Section 3'!$G$16:$G$25,Lists!$G$4)&gt;0,0,1),0))</f>
        <v>0</v>
      </c>
      <c r="T15" s="74">
        <f>IF(H15&gt;0,IF(COUNTIFS('Section 3'!$D$16:$D$25,D15,'Section 3'!$G$16:$G$25,Lists!$G$5)&gt;0,0,1),IF(J15&gt;0,IF(COUNTIFS('Section 3'!$D$16:$D$25,D15,'Section 3'!$G$16:$G$25,Lists!$G$6)&gt;0,0,1),0))</f>
        <v>0</v>
      </c>
    </row>
    <row r="16" spans="1:25" x14ac:dyDescent="0.25">
      <c r="A16" s="78" t="str">
        <f>IF(D16=0,"",MAX($A$14:A15)+1)</f>
        <v/>
      </c>
      <c r="B16" s="39"/>
      <c r="C16" s="51"/>
      <c r="D16" s="184"/>
      <c r="E16" s="41"/>
      <c r="F16" s="41"/>
      <c r="G16" s="41"/>
      <c r="H16" s="41"/>
      <c r="I16" s="41"/>
      <c r="J16" s="41"/>
      <c r="K16" s="181" t="str">
        <f t="shared" si="0"/>
        <v/>
      </c>
      <c r="L16" s="57"/>
      <c r="O16" s="74" t="str">
        <f t="shared" si="1"/>
        <v>N</v>
      </c>
      <c r="P16" s="74">
        <f t="shared" si="2"/>
        <v>0</v>
      </c>
      <c r="Q16" s="74">
        <f t="shared" si="3"/>
        <v>0</v>
      </c>
      <c r="R16" s="74">
        <f>IF(D16=0,0,IF(COUNTIF(Lists!$B$3:$B$25,D16)&gt;0,0,1))</f>
        <v>0</v>
      </c>
      <c r="S16" s="60">
        <f>IF(E16&gt;0,IF(COUNTIFS('Section 3'!$D$16:$D$25,D16,'Section 3'!$G$16:$G$25,Lists!$G$3)&gt;0,0,1),IF(F16&gt;0,IF(COUNTIFS('Section 3'!$D$16:$D$25,D16,'Section 3'!$G$16:$G$25,Lists!$G$4)&gt;0,0,1),0))</f>
        <v>0</v>
      </c>
      <c r="T16" s="74">
        <f>IF(H16&gt;0,IF(COUNTIFS('Section 3'!$D$16:$D$25,D16,'Section 3'!$G$16:$G$25,Lists!$G$5)&gt;0,0,1),IF(J16&gt;0,IF(COUNTIFS('Section 3'!$D$16:$D$25,D16,'Section 3'!$G$16:$G$25,Lists!$G$6)&gt;0,0,1),0))</f>
        <v>0</v>
      </c>
    </row>
    <row r="17" spans="1:20" x14ac:dyDescent="0.25">
      <c r="A17" s="78" t="str">
        <f>IF(D17=0,"",MAX($A$14:A16)+1)</f>
        <v/>
      </c>
      <c r="B17" s="39"/>
      <c r="C17" s="51"/>
      <c r="D17" s="185"/>
      <c r="E17" s="41"/>
      <c r="F17" s="41"/>
      <c r="G17" s="41"/>
      <c r="H17" s="41"/>
      <c r="I17" s="41"/>
      <c r="J17" s="41"/>
      <c r="K17" s="181" t="str">
        <f t="shared" si="0"/>
        <v/>
      </c>
      <c r="L17" s="57"/>
      <c r="O17" s="74" t="str">
        <f t="shared" si="1"/>
        <v>N</v>
      </c>
      <c r="P17" s="74">
        <f t="shared" si="2"/>
        <v>0</v>
      </c>
      <c r="Q17" s="74">
        <f t="shared" si="3"/>
        <v>0</v>
      </c>
      <c r="R17" s="74">
        <f>IF(D17=0,0,IF(COUNTIF(Lists!$B$3:$B$25,D17)&gt;0,0,1))</f>
        <v>0</v>
      </c>
      <c r="S17" s="60">
        <f>IF(E17&gt;0,IF(COUNTIFS('Section 3'!$D$16:$D$25,D17,'Section 3'!$G$16:$G$25,Lists!$G$3)&gt;0,0,1),IF(F17&gt;0,IF(COUNTIFS('Section 3'!$D$16:$D$25,D17,'Section 3'!$G$16:$G$25,Lists!$G$4)&gt;0,0,1),0))</f>
        <v>0</v>
      </c>
      <c r="T17" s="74">
        <f>IF(H17&gt;0,IF(COUNTIFS('Section 3'!$D$16:$D$25,D17,'Section 3'!$G$16:$G$25,Lists!$G$5)&gt;0,0,1),IF(J17&gt;0,IF(COUNTIFS('Section 3'!$D$16:$D$25,D17,'Section 3'!$G$16:$G$25,Lists!$G$6)&gt;0,0,1),0))</f>
        <v>0</v>
      </c>
    </row>
    <row r="18" spans="1:20" x14ac:dyDescent="0.25">
      <c r="A18" s="78" t="str">
        <f>IF(D18=0,"",MAX($A$14:A17)+1)</f>
        <v/>
      </c>
      <c r="B18" s="39"/>
      <c r="C18" s="51"/>
      <c r="D18" s="185"/>
      <c r="E18" s="41"/>
      <c r="F18" s="41"/>
      <c r="G18" s="41"/>
      <c r="H18" s="41"/>
      <c r="I18" s="41"/>
      <c r="J18" s="41"/>
      <c r="K18" s="181" t="str">
        <f t="shared" si="0"/>
        <v/>
      </c>
      <c r="L18" s="57"/>
      <c r="O18" s="74" t="str">
        <f t="shared" si="1"/>
        <v>N</v>
      </c>
      <c r="P18" s="74">
        <f t="shared" si="2"/>
        <v>0</v>
      </c>
      <c r="Q18" s="74">
        <f t="shared" si="3"/>
        <v>0</v>
      </c>
      <c r="R18" s="74">
        <f>IF(D18=0,0,IF(COUNTIF(Lists!$B$3:$B$25,D18)&gt;0,0,1))</f>
        <v>0</v>
      </c>
      <c r="S18" s="60">
        <f>IF(E18&gt;0,IF(COUNTIFS('Section 3'!$D$16:$D$25,D18,'Section 3'!$G$16:$G$25,Lists!$G$3)&gt;0,0,1),IF(F18&gt;0,IF(COUNTIFS('Section 3'!$D$16:$D$25,D18,'Section 3'!$G$16:$G$25,Lists!$G$4)&gt;0,0,1),0))</f>
        <v>0</v>
      </c>
      <c r="T18" s="74">
        <f>IF(H18&gt;0,IF(COUNTIFS('Section 3'!$D$16:$D$25,D18,'Section 3'!$G$16:$G$25,Lists!$G$5)&gt;0,0,1),IF(J18&gt;0,IF(COUNTIFS('Section 3'!$D$16:$D$25,D18,'Section 3'!$G$16:$G$25,Lists!$G$6)&gt;0,0,1),0))</f>
        <v>0</v>
      </c>
    </row>
    <row r="19" spans="1:20" x14ac:dyDescent="0.25">
      <c r="A19" s="78" t="str">
        <f>IF(D19=0,"",MAX($A$14:A18)+1)</f>
        <v/>
      </c>
      <c r="B19" s="39"/>
      <c r="C19" s="51"/>
      <c r="D19" s="185"/>
      <c r="E19" s="41"/>
      <c r="F19" s="41"/>
      <c r="G19" s="41"/>
      <c r="H19" s="41"/>
      <c r="I19" s="41"/>
      <c r="J19" s="41"/>
      <c r="K19" s="181" t="str">
        <f t="shared" si="0"/>
        <v/>
      </c>
      <c r="L19" s="57"/>
      <c r="O19" s="74" t="str">
        <f t="shared" si="1"/>
        <v>N</v>
      </c>
      <c r="P19" s="74">
        <f t="shared" si="2"/>
        <v>0</v>
      </c>
      <c r="Q19" s="74">
        <f t="shared" si="3"/>
        <v>0</v>
      </c>
      <c r="R19" s="74">
        <f>IF(D19=0,0,IF(COUNTIF(Lists!$B$3:$B$25,D19)&gt;0,0,1))</f>
        <v>0</v>
      </c>
      <c r="S19" s="60">
        <f>IF(E19&gt;0,IF(COUNTIFS('Section 3'!$D$16:$D$25,D19,'Section 3'!$G$16:$G$25,Lists!$G$3)&gt;0,0,1),IF(F19&gt;0,IF(COUNTIFS('Section 3'!$D$16:$D$25,D19,'Section 3'!$G$16:$G$25,Lists!$G$4)&gt;0,0,1),0))</f>
        <v>0</v>
      </c>
      <c r="T19" s="74">
        <f>IF(H19&gt;0,IF(COUNTIFS('Section 3'!$D$16:$D$25,D19,'Section 3'!$G$16:$G$25,Lists!$G$5)&gt;0,0,1),IF(J19&gt;0,IF(COUNTIFS('Section 3'!$D$16:$D$25,D19,'Section 3'!$G$16:$G$25,Lists!$G$6)&gt;0,0,1),0))</f>
        <v>0</v>
      </c>
    </row>
    <row r="20" spans="1:20" x14ac:dyDescent="0.25">
      <c r="A20" s="78" t="str">
        <f>IF(D20=0,"",MAX($A$14:A19)+1)</f>
        <v/>
      </c>
      <c r="B20" s="39"/>
      <c r="C20" s="51"/>
      <c r="D20" s="185"/>
      <c r="E20" s="41"/>
      <c r="F20" s="41"/>
      <c r="G20" s="41"/>
      <c r="H20" s="41"/>
      <c r="I20" s="41"/>
      <c r="J20" s="41"/>
      <c r="K20" s="181" t="str">
        <f t="shared" si="0"/>
        <v/>
      </c>
      <c r="L20" s="57"/>
      <c r="O20" s="74" t="str">
        <f t="shared" si="1"/>
        <v>N</v>
      </c>
      <c r="P20" s="74">
        <f t="shared" si="2"/>
        <v>0</v>
      </c>
      <c r="Q20" s="74">
        <f t="shared" si="3"/>
        <v>0</v>
      </c>
      <c r="R20" s="74">
        <f>IF(D20=0,0,IF(COUNTIF(Lists!$B$3:$B$25,D20)&gt;0,0,1))</f>
        <v>0</v>
      </c>
      <c r="S20" s="60">
        <f>IF(E20&gt;0,IF(COUNTIFS('Section 3'!$D$16:$D$25,D20,'Section 3'!$G$16:$G$25,Lists!$G$3)&gt;0,0,1),IF(F20&gt;0,IF(COUNTIFS('Section 3'!$D$16:$D$25,D20,'Section 3'!$G$16:$G$25,Lists!$G$4)&gt;0,0,1),0))</f>
        <v>0</v>
      </c>
      <c r="T20" s="74">
        <f>IF(H20&gt;0,IF(COUNTIFS('Section 3'!$D$16:$D$25,D20,'Section 3'!$G$16:$G$25,Lists!$G$5)&gt;0,0,1),IF(J20&gt;0,IF(COUNTIFS('Section 3'!$D$16:$D$25,D20,'Section 3'!$G$16:$G$25,Lists!$G$6)&gt;0,0,1),0))</f>
        <v>0</v>
      </c>
    </row>
    <row r="21" spans="1:20" x14ac:dyDescent="0.25">
      <c r="A21" s="78" t="str">
        <f>IF(D21=0,"",MAX($A$14:A20)+1)</f>
        <v/>
      </c>
      <c r="B21" s="39"/>
      <c r="C21" s="51"/>
      <c r="D21" s="185"/>
      <c r="E21" s="41"/>
      <c r="F21" s="41"/>
      <c r="G21" s="41"/>
      <c r="H21" s="41"/>
      <c r="I21" s="41"/>
      <c r="J21" s="41"/>
      <c r="K21" s="181" t="str">
        <f t="shared" si="0"/>
        <v/>
      </c>
      <c r="L21" s="57"/>
      <c r="O21" s="74" t="str">
        <f t="shared" si="1"/>
        <v>N</v>
      </c>
      <c r="P21" s="74">
        <f t="shared" si="2"/>
        <v>0</v>
      </c>
      <c r="Q21" s="74">
        <f t="shared" si="3"/>
        <v>0</v>
      </c>
      <c r="R21" s="74">
        <f>IF(D21=0,0,IF(COUNTIF(Lists!$B$3:$B$25,D21)&gt;0,0,1))</f>
        <v>0</v>
      </c>
      <c r="S21" s="60">
        <f>IF(E21&gt;0,IF(COUNTIFS('Section 3'!$D$16:$D$25,D21,'Section 3'!$G$16:$G$25,Lists!$G$3)&gt;0,0,1),IF(F21&gt;0,IF(COUNTIFS('Section 3'!$D$16:$D$25,D21,'Section 3'!$G$16:$G$25,Lists!$G$4)&gt;0,0,1),0))</f>
        <v>0</v>
      </c>
      <c r="T21" s="74">
        <f>IF(H21&gt;0,IF(COUNTIFS('Section 3'!$D$16:$D$25,D21,'Section 3'!$G$16:$G$25,Lists!$G$5)&gt;0,0,1),IF(J21&gt;0,IF(COUNTIFS('Section 3'!$D$16:$D$25,D21,'Section 3'!$G$16:$G$25,Lists!$G$6)&gt;0,0,1),0))</f>
        <v>0</v>
      </c>
    </row>
    <row r="22" spans="1:20" x14ac:dyDescent="0.25">
      <c r="A22" s="78" t="str">
        <f>IF(D22=0,"",MAX($A$14:A21)+1)</f>
        <v/>
      </c>
      <c r="B22" s="39"/>
      <c r="C22" s="51"/>
      <c r="D22" s="185"/>
      <c r="E22" s="41"/>
      <c r="F22" s="41"/>
      <c r="G22" s="41"/>
      <c r="H22" s="41"/>
      <c r="I22" s="41"/>
      <c r="J22" s="41"/>
      <c r="K22" s="181" t="str">
        <f t="shared" si="0"/>
        <v/>
      </c>
      <c r="L22" s="57"/>
      <c r="O22" s="74" t="str">
        <f t="shared" si="1"/>
        <v>N</v>
      </c>
      <c r="P22" s="74">
        <f t="shared" si="2"/>
        <v>0</v>
      </c>
      <c r="Q22" s="74">
        <f t="shared" si="3"/>
        <v>0</v>
      </c>
      <c r="R22" s="74">
        <f>IF(D22=0,0,IF(COUNTIF(Lists!$B$3:$B$25,D22)&gt;0,0,1))</f>
        <v>0</v>
      </c>
      <c r="S22" s="60">
        <f>IF(E22&gt;0,IF(COUNTIFS('Section 3'!$D$16:$D$25,D22,'Section 3'!$G$16:$G$25,Lists!$G$3)&gt;0,0,1),IF(F22&gt;0,IF(COUNTIFS('Section 3'!$D$16:$D$25,D22,'Section 3'!$G$16:$G$25,Lists!$G$4)&gt;0,0,1),0))</f>
        <v>0</v>
      </c>
      <c r="T22" s="74">
        <f>IF(H22&gt;0,IF(COUNTIFS('Section 3'!$D$16:$D$25,D22,'Section 3'!$G$16:$G$25,Lists!$G$5)&gt;0,0,1),IF(J22&gt;0,IF(COUNTIFS('Section 3'!$D$16:$D$25,D22,'Section 3'!$G$16:$G$25,Lists!$G$6)&gt;0,0,1),0))</f>
        <v>0</v>
      </c>
    </row>
    <row r="23" spans="1:20" x14ac:dyDescent="0.25">
      <c r="A23" s="79" t="str">
        <f>IF(D23=0,"",MAX($A$14:A22)+1)</f>
        <v/>
      </c>
      <c r="B23" s="39"/>
      <c r="C23" s="51"/>
      <c r="D23" s="185"/>
      <c r="E23" s="41"/>
      <c r="F23" s="41"/>
      <c r="G23" s="41"/>
      <c r="H23" s="41"/>
      <c r="I23" s="41"/>
      <c r="J23" s="41"/>
      <c r="K23" s="181" t="str">
        <f t="shared" si="0"/>
        <v/>
      </c>
      <c r="L23" s="57"/>
      <c r="O23" s="74" t="str">
        <f t="shared" si="1"/>
        <v>N</v>
      </c>
      <c r="P23" s="74">
        <f t="shared" si="2"/>
        <v>0</v>
      </c>
      <c r="Q23" s="74">
        <f t="shared" si="3"/>
        <v>0</v>
      </c>
      <c r="R23" s="74">
        <f>IF(D23=0,0,IF(COUNTIF(Lists!$B$3:$B$25,D23)&gt;0,0,1))</f>
        <v>0</v>
      </c>
      <c r="S23" s="60">
        <f>IF(E23&gt;0,IF(COUNTIFS('Section 3'!$D$16:$D$25,D23,'Section 3'!$G$16:$G$25,Lists!$G$3)&gt;0,0,1),IF(F23&gt;0,IF(COUNTIFS('Section 3'!$D$16:$D$25,D23,'Section 3'!$G$16:$G$25,Lists!$G$4)&gt;0,0,1),0))</f>
        <v>0</v>
      </c>
      <c r="T23" s="74">
        <f>IF(H23&gt;0,IF(COUNTIFS('Section 3'!$D$16:$D$25,D23,'Section 3'!$G$16:$G$25,Lists!$G$5)&gt;0,0,1),IF(J23&gt;0,IF(COUNTIFS('Section 3'!$D$16:$D$25,D23,'Section 3'!$G$16:$G$25,Lists!$G$6)&gt;0,0,1),0))</f>
        <v>0</v>
      </c>
    </row>
    <row r="24" spans="1:20" ht="14.25" customHeight="1" x14ac:dyDescent="0.25">
      <c r="C24" s="54"/>
      <c r="D24" s="172" t="s">
        <v>136</v>
      </c>
      <c r="E24" s="173"/>
      <c r="F24" s="174"/>
      <c r="G24" s="175"/>
      <c r="H24" s="175"/>
      <c r="I24" s="175"/>
      <c r="J24" s="175"/>
      <c r="K24" s="175"/>
      <c r="L24" s="101"/>
    </row>
    <row r="25" spans="1:20" x14ac:dyDescent="0.25">
      <c r="C25" s="23"/>
      <c r="D25" s="164" t="str">
        <f>Lists!B3</f>
        <v>CBM</v>
      </c>
      <c r="E25" s="163"/>
      <c r="F25" s="23"/>
      <c r="G25" s="23"/>
      <c r="L25" s="102"/>
    </row>
    <row r="26" spans="1:20" x14ac:dyDescent="0.25">
      <c r="C26" s="23"/>
      <c r="D26" s="164" t="str">
        <f>Lists!B4</f>
        <v>CCL4</v>
      </c>
      <c r="E26" s="163"/>
      <c r="F26" s="23"/>
      <c r="G26" s="23"/>
      <c r="L26" s="102"/>
    </row>
    <row r="27" spans="1:20" x14ac:dyDescent="0.25">
      <c r="C27" s="23"/>
      <c r="D27" s="164" t="str">
        <f>Lists!B5</f>
        <v>CFC-11</v>
      </c>
      <c r="E27" s="163"/>
      <c r="F27" s="23"/>
      <c r="G27" s="23"/>
      <c r="I27" s="23"/>
      <c r="L27" s="102"/>
    </row>
    <row r="28" spans="1:20" x14ac:dyDescent="0.25">
      <c r="C28" s="23"/>
      <c r="D28" s="164" t="str">
        <f>Lists!B6</f>
        <v>CFC-12</v>
      </c>
      <c r="E28" s="163"/>
      <c r="F28" s="23"/>
      <c r="G28" s="23"/>
      <c r="L28" s="102"/>
    </row>
    <row r="29" spans="1:20" x14ac:dyDescent="0.25">
      <c r="C29" s="23"/>
      <c r="D29" s="164" t="str">
        <f>Lists!B7</f>
        <v>CFC-13</v>
      </c>
      <c r="E29" s="163"/>
      <c r="F29" s="23"/>
      <c r="G29" s="23"/>
      <c r="L29" s="102"/>
    </row>
    <row r="30" spans="1:20" x14ac:dyDescent="0.25">
      <c r="C30" s="23"/>
      <c r="D30" s="164" t="str">
        <f>Lists!B8</f>
        <v>CFC-111</v>
      </c>
      <c r="E30" s="161"/>
      <c r="F30" s="23"/>
      <c r="G30" s="23"/>
      <c r="L30" s="102"/>
    </row>
    <row r="31" spans="1:20" x14ac:dyDescent="0.25">
      <c r="C31" s="23"/>
      <c r="D31" s="164" t="str">
        <f>Lists!B9</f>
        <v>CFC-112</v>
      </c>
      <c r="E31" s="161"/>
      <c r="F31" s="23"/>
      <c r="G31" s="23"/>
      <c r="L31" s="102"/>
    </row>
    <row r="32" spans="1:20" ht="14.25" customHeight="1" x14ac:dyDescent="0.25">
      <c r="C32" s="23"/>
      <c r="D32" s="164" t="str">
        <f>Lists!B10</f>
        <v>CFC-113</v>
      </c>
      <c r="E32" s="23"/>
      <c r="F32" s="23"/>
      <c r="G32" s="23"/>
      <c r="L32" s="102"/>
    </row>
    <row r="33" spans="4:4" x14ac:dyDescent="0.25">
      <c r="D33" s="164" t="str">
        <f>Lists!B11</f>
        <v>CFC-114</v>
      </c>
    </row>
    <row r="34" spans="4:4" x14ac:dyDescent="0.25">
      <c r="D34" s="164" t="str">
        <f>Lists!B12</f>
        <v>CFC-115</v>
      </c>
    </row>
    <row r="35" spans="4:4" x14ac:dyDescent="0.25">
      <c r="D35" s="164" t="str">
        <f>Lists!B13</f>
        <v>CFC-211</v>
      </c>
    </row>
    <row r="36" spans="4:4" x14ac:dyDescent="0.25">
      <c r="D36" s="164" t="str">
        <f>Lists!B14</f>
        <v>CFC-212</v>
      </c>
    </row>
    <row r="37" spans="4:4" x14ac:dyDescent="0.25">
      <c r="D37" s="164" t="str">
        <f>Lists!B15</f>
        <v>CFC-213</v>
      </c>
    </row>
    <row r="38" spans="4:4" x14ac:dyDescent="0.25">
      <c r="D38" s="164" t="str">
        <f>Lists!B16</f>
        <v>CFC-214</v>
      </c>
    </row>
    <row r="39" spans="4:4" x14ac:dyDescent="0.25">
      <c r="D39" s="164" t="str">
        <f>Lists!B17</f>
        <v>CFC-215</v>
      </c>
    </row>
    <row r="40" spans="4:4" x14ac:dyDescent="0.25">
      <c r="D40" s="164" t="str">
        <f>Lists!B18</f>
        <v>CFC-216</v>
      </c>
    </row>
    <row r="41" spans="4:4" x14ac:dyDescent="0.25">
      <c r="D41" s="164" t="str">
        <f>Lists!B19</f>
        <v>CFC-217</v>
      </c>
    </row>
    <row r="42" spans="4:4" x14ac:dyDescent="0.25">
      <c r="D42" s="164" t="str">
        <f>Lists!B20</f>
        <v>CH3CCL3</v>
      </c>
    </row>
    <row r="43" spans="4:4" x14ac:dyDescent="0.25">
      <c r="D43" s="164" t="str">
        <f>Lists!B21</f>
        <v>Halon 1202</v>
      </c>
    </row>
    <row r="44" spans="4:4" x14ac:dyDescent="0.25">
      <c r="D44" s="164" t="str">
        <f>Lists!B22</f>
        <v>Halon 1211</v>
      </c>
    </row>
    <row r="45" spans="4:4" x14ac:dyDescent="0.25">
      <c r="D45" s="164" t="str">
        <f>Lists!B23</f>
        <v>Halon 1301</v>
      </c>
    </row>
    <row r="46" spans="4:4" x14ac:dyDescent="0.25">
      <c r="D46" s="164" t="str">
        <f>Lists!B24</f>
        <v>Halon 2402</v>
      </c>
    </row>
    <row r="47" spans="4:4" x14ac:dyDescent="0.25">
      <c r="D47" s="164" t="str">
        <f>Lists!B25</f>
        <v>HBFCs</v>
      </c>
    </row>
    <row r="48" spans="4:4" x14ac:dyDescent="0.25">
      <c r="D48" s="163"/>
    </row>
    <row r="49" spans="4:4" x14ac:dyDescent="0.25">
      <c r="D49" s="163"/>
    </row>
    <row r="50" spans="4:4" x14ac:dyDescent="0.25">
      <c r="D50" s="163"/>
    </row>
  </sheetData>
  <sheetProtection password="CDE6" sheet="1" objects="1" scenarios="1"/>
  <mergeCells count="2">
    <mergeCell ref="D9:K9"/>
    <mergeCell ref="D10:K10"/>
  </mergeCells>
  <conditionalFormatting sqref="K14:K23">
    <cfRule type="cellIs" dxfId="4" priority="1" operator="lessThan">
      <formula>0</formula>
    </cfRule>
  </conditionalFormatting>
  <dataValidations xWindow="109" yWindow="617" count="16">
    <dataValidation errorStyle="warning" allowBlank="1" errorTitle="U.S. EPA" error="Warning!  The form has auto calculated this value for you.  If you change the value in this cell, you may be misreporting data.  Press cancel to exit this cell without changing the data." sqref="IX13:JF13 ST13:TB13 ACP13:ACX13 AML13:AMT13 AWH13:AWP13 BGD13:BGL13 BPZ13:BQH13 BZV13:CAD13 CJR13:CJZ13 CTN13:CTV13 DDJ13:DDR13 DNF13:DNN13 DXB13:DXJ13 EGX13:EHF13 EQT13:ERB13 FAP13:FAX13 FKL13:FKT13 FUH13:FUP13 GED13:GEL13 GNZ13:GOH13 GXV13:GYD13 HHR13:HHZ13 HRN13:HRV13 IBJ13:IBR13 ILF13:ILN13 IVB13:IVJ13 JEX13:JFF13 JOT13:JPB13 JYP13:JYX13 KIL13:KIT13 KSH13:KSP13 LCD13:LCL13 LLZ13:LMH13 LVV13:LWD13 MFR13:MFZ13 MPN13:MPV13 MZJ13:MZR13 NJF13:NJN13 NTB13:NTJ13 OCX13:ODF13 OMT13:ONB13 OWP13:OWX13 PGL13:PGT13 PQH13:PQP13 QAD13:QAL13 QJZ13:QKH13 QTV13:QUD13 RDR13:RDZ13 RNN13:RNV13 RXJ13:RXR13 SHF13:SHN13 SRB13:SRJ13 TAX13:TBF13 TKT13:TLB13 TUP13:TUX13 UEL13:UET13 UOH13:UOP13 UYD13:UYL13 VHZ13:VIH13 VRV13:VSD13 WBR13:WBZ13 WLN13:WLV13 WVJ13:WVR13 IX14:IX23 ST14:ST23 ACP14:ACP23 AML14:AML23 AWH14:AWH23 BGD14:BGD23 BPZ14:BPZ23 BZV14:BZV23 CJR14:CJR23 CTN14:CTN23 DDJ14:DDJ23 DNF14:DNF23 DXB14:DXB23 EGX14:EGX23 EQT14:EQT23 FAP14:FAP23 FKL14:FKL23 FUH14:FUH23 GED14:GED23 GNZ14:GNZ23 GXV14:GXV23 HHR14:HHR23 HRN14:HRN23 IBJ14:IBJ23 ILF14:ILF23 IVB14:IVB23 JEX14:JEX23 JOT14:JOT23 JYP14:JYP23 KIL14:KIL23 KSH14:KSH23 LCD14:LCD23 LLZ14:LLZ23 LVV14:LVV23 MFR14:MFR23 MPN14:MPN23 MZJ14:MZJ23 NJF14:NJF23 NTB14:NTB23 OCX14:OCX23 OMT14:OMT23 OWP14:OWP23 PGL14:PGL23 PQH14:PQH23 QAD14:QAD23 QJZ14:QJZ23 QTV14:QTV23 RDR14:RDR23 RNN14:RNN23 RXJ14:RXJ23 SHF14:SHF23 SRB14:SRB23 TAX14:TAX23 TKT14:TKT23 TUP14:TUP23 UEL14:UEL23 UOH14:UOH23 UYD14:UYD23 VHZ14:VHZ23 VRV14:VRV23 WBR14:WBR23 WLN14:WLN23 WVJ14:WVJ23 D13:J13 D11:J11"/>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sqref="K11"/>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G14:JG23 TC14:TC23 ACY14:ACY23 AMU14:AMU23 AWQ14:AWQ23 BGM14:BGM23 BQI14:BQI23 CAE14:CAE23 CKA14:CKA23 CTW14:CTW23 DDS14:DDS23 DNO14:DNO23 DXK14:DXK23 EHG14:EHG23 ERC14:ERC23 FAY14:FAY23 FKU14:FKU23 FUQ14:FUQ23 GEM14:GEM23 GOI14:GOI23 GYE14:GYE23 HIA14:HIA23 HRW14:HRW23 IBS14:IBS23 ILO14:ILO23 IVK14:IVK23 JFG14:JFG23 JPC14:JPC23 JYY14:JYY23 KIU14:KIU23 KSQ14:KSQ23 LCM14:LCM23 LMI14:LMI23 LWE14:LWE23 MGA14:MGA23 MPW14:MPW23 MZS14:MZS23 NJO14:NJO23 NTK14:NTK23 ODG14:ODG23 ONC14:ONC23 OWY14:OWY23 PGU14:PGU23 PQQ14:PQQ23 QAM14:QAM23 QKI14:QKI23 QUE14:QUE23 REA14:REA23 RNW14:RNW23 RXS14:RXS23 SHO14:SHO23 SRK14:SRK23 TBG14:TBG23 TLC14:TLC23 TUY14:TUY23 UEU14:UEU23 UOQ14:UOQ23 UYM14:UYM23 VII14:VII23 VSE14:VSE23 WCA14:WCA23 WLW14:WLW23 WVS14:WVS23">
      <formula1>"sdasdfsd"</formula1>
    </dataValidation>
    <dataValidation type="decimal" operator="greaterThanOrEqual" allowBlank="1" showInputMessage="1" showErrorMessage="1" prompt="Quantity of gross chemical produced (kg)" sqref="WVL14:WVL15 IZ14:IZ15 SV14:SV15 ACR14:ACR15 AMN14:AMN15 AWJ14:AWJ15 BGF14:BGF15 BQB14:BQB15 BZX14:BZX15 CJT14:CJT15 CTP14:CTP15 DDL14:DDL15 DNH14:DNH15 DXD14:DXD15 EGZ14:EGZ15 EQV14:EQV15 FAR14:FAR15 FKN14:FKN15 FUJ14:FUJ15 GEF14:GEF15 GOB14:GOB15 GXX14:GXX15 HHT14:HHT15 HRP14:HRP15 IBL14:IBL15 ILH14:ILH15 IVD14:IVD15 JEZ14:JEZ15 JOV14:JOV15 JYR14:JYR15 KIN14:KIN15 KSJ14:KSJ15 LCF14:LCF15 LMB14:LMB15 LVX14:LVX15 MFT14:MFT15 MPP14:MPP15 MZL14:MZL15 NJH14:NJH15 NTD14:NTD15 OCZ14:OCZ15 OMV14:OMV15 OWR14:OWR15 PGN14:PGN15 PQJ14:PQJ15 QAF14:QAF15 QKB14:QKB15 QTX14:QTX15 RDT14:RDT15 RNP14:RNP15 RXL14:RXL15 SHH14:SHH15 SRD14:SRD15 TAZ14:TAZ15 TKV14:TKV15 TUR14:TUR15 UEN14:UEN15 UOJ14:UOJ15 UYF14:UYF15 VIB14:VIB15 VRX14:VRX15 WBT14:WBT15 WLP14:WLP15">
      <formula1>0</formula1>
    </dataValidation>
    <dataValidation type="decimal" operator="greaterThanOrEqual" allowBlank="1" showInputMessage="1" showErrorMessage="1" sqref="IZ16:IZ23 SV16:SV23 ACR16:ACR23 AMN16:AMN23 AWJ16:AWJ23 BGF16:BGF23 BQB16:BQB23 BZX16:BZX23 CJT16:CJT23 CTP16:CTP23 DDL16:DDL23 DNH16:DNH23 DXD16:DXD23 EGZ16:EGZ23 EQV16:EQV23 FAR16:FAR23 FKN16:FKN23 FUJ16:FUJ23 GEF16:GEF23 GOB16:GOB23 GXX16:GXX23 HHT16:HHT23 HRP16:HRP23 IBL16:IBL23 ILH16:ILH23 IVD16:IVD23 JEZ16:JEZ23 JOV16:JOV23 JYR16:JYR23 KIN16:KIN23 KSJ16:KSJ23 LCF16:LCF23 LMB16:LMB23 LVX16:LVX23 MFT16:MFT23 MPP16:MPP23 MZL16:MZL23 NJH16:NJH23 NTD16:NTD23 OCZ16:OCZ23 OMV16:OMV23 OWR16:OWR23 PGN16:PGN23 PQJ16:PQJ23 QAF16:QAF23 QKB16:QKB23 QTX16:QTX23 RDT16:RDT23 RNP16:RNP23 RXL16:RXL23 SHH16:SHH23 SRD16:SRD23 TAZ16:TAZ23 TKV16:TKV23 TUR16:TUR23 UEN16:UEN23 UOJ16:UOJ23 UYF16:UYF23 VIB16:VIB23 VRX16:VRX23 WBT16:WBT23 WLP16:WLP23 WVL16:WVL23 JA14:JF23 SW14:TB23 ACS14:ACX23 AMO14:AMT23 AWK14:AWP23 BGG14:BGL23 BQC14:BQH23 BZY14:CAD23 CJU14:CJZ23 CTQ14:CTV23 DDM14:DDR23 DNI14:DNN23 DXE14:DXJ23 EHA14:EHF23 EQW14:ERB23 FAS14:FAX23 FKO14:FKT23 FUK14:FUP23 GEG14:GEL23 GOC14:GOH23 GXY14:GYD23 HHU14:HHZ23 HRQ14:HRV23 IBM14:IBR23 ILI14:ILN23 IVE14:IVJ23 JFA14:JFF23 JOW14:JPB23 JYS14:JYX23 KIO14:KIT23 KSK14:KSP23 LCG14:LCL23 LMC14:LMH23 LVY14:LWD23 MFU14:MFZ23 MPQ14:MPV23 MZM14:MZR23 NJI14:NJN23 NTE14:NTJ23 ODA14:ODF23 OMW14:ONB23 OWS14:OWX23 PGO14:PGT23 PQK14:PQP23 QAG14:QAL23 QKC14:QKH23 QTY14:QUD23 RDU14:RDZ23 RNQ14:RNV23 RXM14:RXR23 SHI14:SHN23 SRE14:SRJ23 TBA14:TBF23 TKW14:TLB23 TUS14:TUX23 UEO14:UET23 UOK14:UOP23 UYG14:UYL23 VIC14:VIH23 VRY14:VSD23 WBU14:WBZ23 WLQ14:WLV23 WVM14:WVR23">
      <formula1>0</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WVS13 JG13 TC13 ACY13 AMU13 AWQ13 BGM13 BQI13 CAE13 CKA13 CTW13 DDS13 DNO13 DXK13 EHG13 ERC13 FAY13 FKU13 FUQ13 GEM13 GOI13 GYE13 HIA13 HRW13 IBS13 ILO13 IVK13 JFG13 JPC13 JYY13 KIU13 KSQ13 LCM13 LMI13 LWE13 MGA13 MPW13 MZS13 NJO13 NTK13 ODG13 ONC13 OWY13 PGU13 PQQ13 QAM13 QKI13 QUE13 REA13 RNW13 RXS13 SHO13 SRK13 TBG13 TLC13 TUY13 UEU13 UOQ13 UYM13 VII13 VSE13 WCA13 WLW13"/>
    <dataValidation type="list" allowBlank="1" showInputMessage="1" showErrorMessage="1" sqref="IY14:IY23 SU14:SU23 ACQ14:ACQ23 AMM14:AMM23 AWI14:AWI23 BGE14:BGE23 BQA14:BQA23 BZW14:BZW23 CJS14:CJS23 CTO14:CTO23 DDK14:DDK23 DNG14:DNG23 DXC14:DXC23 EGY14:EGY23 EQU14:EQU23 FAQ14:FAQ23 FKM14:FKM23 FUI14:FUI23 GEE14:GEE23 GOA14:GOA23 GXW14:GXW23 HHS14:HHS23 HRO14:HRO23 IBK14:IBK23 ILG14:ILG23 IVC14:IVC23 JEY14:JEY23 JOU14:JOU23 JYQ14:JYQ23 KIM14:KIM23 KSI14:KSI23 LCE14:LCE23 LMA14:LMA23 LVW14:LVW23 MFS14:MFS23 MPO14:MPO23 MZK14:MZK23 NJG14:NJG23 NTC14:NTC23 OCY14:OCY23 OMU14:OMU23 OWQ14:OWQ23 PGM14:PGM23 PQI14:PQI23 QAE14:QAE23 QKA14:QKA23 QTW14:QTW23 RDS14:RDS23 RNO14:RNO23 RXK14:RXK23 SHG14:SHG23 SRC14:SRC23 TAY14:TAY23 TKU14:TKU23 TUQ14:TUQ23 UEM14:UEM23 UOI14:UOI23 UYE14:UYE23 VIA14:VIA23 VRW14:VRW23 WBS14:WBS23 WLO14:WLO23 WVK14:WVK23">
      <formula1>ClassIIChemicals</formula1>
    </dataValidation>
    <dataValidation type="decimal" operator="greaterThanOrEqual" allowBlank="1" showInputMessage="1" showErrorMessage="1" error="Please enter a positive number." prompt="Total quantity (kg) of the chemical produced for in-house transformation. " sqref="G14:G23">
      <formula1>0</formula1>
    </dataValidation>
    <dataValidation type="decimal" operator="greaterThanOrEqual" allowBlank="1" showInputMessage="1" showErrorMessage="1" error="Please enter a positive number." prompt="Total quantity (kg) of the chemical produced for second party transformation." sqref="H14:H23">
      <formula1>0</formula1>
    </dataValidation>
    <dataValidation type="decimal" operator="greaterThanOrEqual" allowBlank="1" showInputMessage="1" showErrorMessage="1" error="Please enter a positive number." prompt="Total quantity (kg) of the chemical produced for second party destruction." sqref="J14:J23">
      <formula1>0</formula1>
    </dataValidation>
    <dataValidation type="list" allowBlank="1" showInputMessage="1" showErrorMessage="1" prompt="Select the chemical name of the controlled substance that was produced during the reporting period. View the Reference List for a valid list of chemical names." sqref="D14:D23">
      <formula1>ClassIChemicals</formula1>
    </dataValidation>
    <dataValidation allowBlank="1" showInputMessage="1" showErrorMessage="1" prompt="This field is auto-populated." sqref="K14:K23"/>
    <dataValidation type="decimal" operator="greaterThanOrEqual" allowBlank="1" showInputMessage="1" showErrorMessage="1" error="Please enter a positive number." prompt="Total quantity (kg) of chemical produced for global lab. " sqref="E14:E23">
      <formula1>0</formula1>
    </dataValidation>
    <dataValidation allowBlank="1" showInputMessage="1" sqref="L7"/>
    <dataValidation type="decimal" operator="greaterThanOrEqual" allowBlank="1" showInputMessage="1" showErrorMessage="1" error="Please enter a positive number." prompt="Total quantity (kg) of the chemical produced for in-house destruction." sqref="I14:I23">
      <formula1>0</formula1>
    </dataValidation>
    <dataValidation type="decimal" operator="greaterThanOrEqual" allowBlank="1" showInputMessage="1" showErrorMessage="1" error="Please enter a positive number." prompt="Total quantity (kg) of the chemical produced for other essential uses. " sqref="F14:F23">
      <formula1>0</formula1>
    </dataValidation>
  </dataValidations>
  <hyperlinks>
    <hyperlink ref="D10:K10" location="'Reference List'!A1" display="If copying and pasting data into the table, please refer to the Reference List and the accompanying instructions."/>
  </hyperlinks>
  <pageMargins left="0.7" right="0.7" top="0.75" bottom="0.75" header="0.3" footer="0.3"/>
  <pageSetup scale="97"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theme="4" tint="0.39997558519241921"/>
  </sheetPr>
  <dimension ref="A1:R50"/>
  <sheetViews>
    <sheetView showGridLines="0" topLeftCell="B1" zoomScaleNormal="100" zoomScaleSheetLayoutView="90" workbookViewId="0">
      <selection activeCell="B1" sqref="B1"/>
    </sheetView>
  </sheetViews>
  <sheetFormatPr defaultColWidth="9.140625" defaultRowHeight="15" x14ac:dyDescent="0.25"/>
  <cols>
    <col min="1" max="1" width="3.140625" style="60" hidden="1" customWidth="1"/>
    <col min="2" max="2" width="3.85546875" style="60" customWidth="1"/>
    <col min="3" max="3" width="2.7109375" style="60" customWidth="1"/>
    <col min="4" max="4" width="16" style="60" customWidth="1"/>
    <col min="5" max="5" width="47.5703125" style="60" customWidth="1"/>
    <col min="6" max="6" width="15.5703125" style="60" customWidth="1"/>
    <col min="7" max="7" width="18.140625" style="60" customWidth="1"/>
    <col min="8" max="8" width="3.5703125" style="60" customWidth="1"/>
    <col min="9" max="11" width="9.140625" style="60"/>
    <col min="12" max="12" width="9.140625" style="60" hidden="1" customWidth="1"/>
    <col min="13" max="13" width="15" style="60" hidden="1" customWidth="1"/>
    <col min="14" max="18" width="9.140625" style="60" hidden="1" customWidth="1"/>
    <col min="19" max="19" width="9.140625" style="60" customWidth="1"/>
    <col min="20" max="16384" width="9.140625" style="60"/>
  </cols>
  <sheetData>
    <row r="1" spans="1:18" s="21" customFormat="1" x14ac:dyDescent="0.25">
      <c r="B1" s="60"/>
      <c r="C1" s="60"/>
      <c r="M1" s="60"/>
      <c r="N1" s="60"/>
      <c r="O1" s="60"/>
    </row>
    <row r="2" spans="1:18" s="22" customFormat="1" ht="27.75" customHeight="1" x14ac:dyDescent="0.3">
      <c r="B2" s="61"/>
      <c r="C2" s="150"/>
      <c r="D2" s="26" t="s">
        <v>1</v>
      </c>
      <c r="E2" s="27"/>
      <c r="F2" s="27"/>
      <c r="G2" s="27"/>
      <c r="H2" s="28"/>
      <c r="I2" s="50"/>
      <c r="J2" s="50"/>
      <c r="K2" s="50"/>
      <c r="L2" s="50"/>
      <c r="M2" s="61"/>
      <c r="N2" s="61"/>
      <c r="O2" s="61"/>
    </row>
    <row r="3" spans="1:18" s="22" customFormat="1" ht="18.75" x14ac:dyDescent="0.3">
      <c r="B3" s="61"/>
      <c r="C3" s="151"/>
      <c r="D3" s="30" t="s">
        <v>60</v>
      </c>
      <c r="E3" s="31"/>
      <c r="F3" s="31"/>
      <c r="G3" s="31"/>
      <c r="H3" s="32"/>
      <c r="I3" s="50"/>
      <c r="J3" s="50"/>
      <c r="K3" s="50"/>
      <c r="L3" s="50"/>
      <c r="M3" s="61"/>
      <c r="N3" s="61"/>
      <c r="O3" s="61"/>
    </row>
    <row r="4" spans="1:18" s="21" customFormat="1" x14ac:dyDescent="0.25">
      <c r="B4" s="60"/>
      <c r="C4" s="51"/>
      <c r="D4" s="34"/>
      <c r="E4" s="34"/>
      <c r="F4" s="34"/>
      <c r="G4" s="34"/>
      <c r="H4" s="35"/>
      <c r="I4" s="39"/>
      <c r="J4" s="39"/>
      <c r="K4" s="39"/>
      <c r="L4" s="39"/>
      <c r="M4" s="60"/>
      <c r="N4" s="60"/>
      <c r="O4" s="60"/>
    </row>
    <row r="5" spans="1:18" s="21" customFormat="1" ht="15.75" customHeight="1" x14ac:dyDescent="0.3">
      <c r="B5" s="60"/>
      <c r="C5" s="146"/>
      <c r="D5" s="44" t="s">
        <v>40</v>
      </c>
      <c r="E5" s="45" t="str">
        <f>IF('Section 1'!D9=0,"",'Section 1'!D9)</f>
        <v/>
      </c>
      <c r="F5" s="34"/>
      <c r="G5" s="34"/>
      <c r="H5" s="35"/>
      <c r="I5" s="50"/>
      <c r="J5" s="50"/>
      <c r="K5" s="50"/>
      <c r="L5" s="50"/>
      <c r="M5" s="61"/>
      <c r="N5" s="61"/>
      <c r="O5" s="60"/>
    </row>
    <row r="6" spans="1:18" s="21" customFormat="1" x14ac:dyDescent="0.25">
      <c r="B6" s="60"/>
      <c r="C6" s="146"/>
      <c r="D6" s="44" t="s">
        <v>41</v>
      </c>
      <c r="E6" s="45" t="str">
        <f>IF(OR([0]!ReportYr=0,[0]!ReportQtr=0),"","Quarter "&amp;[0]!ReportQtr&amp;", "&amp;[0]!ReportYr)</f>
        <v/>
      </c>
      <c r="F6" s="34"/>
      <c r="G6" s="34"/>
      <c r="H6" s="35"/>
      <c r="I6" s="39"/>
      <c r="J6" s="39"/>
      <c r="K6" s="39"/>
      <c r="L6" s="39"/>
      <c r="M6" s="60"/>
      <c r="N6" s="60"/>
      <c r="O6" s="60"/>
    </row>
    <row r="7" spans="1:18" s="21" customFormat="1" ht="19.5" customHeight="1" x14ac:dyDescent="0.3">
      <c r="B7" s="60"/>
      <c r="C7" s="51"/>
      <c r="D7" s="34"/>
      <c r="E7" s="34"/>
      <c r="F7" s="34"/>
      <c r="G7" s="34"/>
      <c r="H7" s="35"/>
      <c r="I7" s="50"/>
      <c r="J7" s="50"/>
      <c r="K7" s="50"/>
      <c r="L7" s="50"/>
      <c r="M7" s="61"/>
      <c r="N7" s="61"/>
      <c r="O7" s="60"/>
    </row>
    <row r="8" spans="1:18" s="21" customFormat="1" ht="18" customHeight="1" x14ac:dyDescent="0.25">
      <c r="B8" s="60"/>
      <c r="C8" s="51"/>
      <c r="D8" s="36" t="s">
        <v>88</v>
      </c>
      <c r="E8" s="34"/>
      <c r="F8" s="34"/>
      <c r="G8" s="34"/>
      <c r="H8" s="35"/>
      <c r="I8" s="39"/>
      <c r="J8" s="39"/>
      <c r="K8" s="39"/>
      <c r="L8" s="39"/>
      <c r="M8" s="60"/>
      <c r="N8" s="60"/>
      <c r="O8" s="60"/>
    </row>
    <row r="9" spans="1:18" s="21" customFormat="1" ht="33" customHeight="1" x14ac:dyDescent="0.25">
      <c r="B9" s="60"/>
      <c r="C9" s="51"/>
      <c r="D9" s="190" t="s">
        <v>84</v>
      </c>
      <c r="E9" s="190"/>
      <c r="F9" s="190"/>
      <c r="G9" s="190"/>
      <c r="H9" s="35"/>
      <c r="I9" s="39"/>
      <c r="J9" s="39"/>
      <c r="K9" s="39"/>
      <c r="L9" s="39"/>
      <c r="M9" s="60"/>
      <c r="N9" s="60"/>
      <c r="O9" s="60"/>
    </row>
    <row r="10" spans="1:18" s="21" customFormat="1" ht="72" customHeight="1" x14ac:dyDescent="0.25">
      <c r="B10" s="60"/>
      <c r="C10" s="51"/>
      <c r="D10" s="190" t="s">
        <v>85</v>
      </c>
      <c r="E10" s="190"/>
      <c r="F10" s="190"/>
      <c r="G10" s="190"/>
      <c r="H10" s="85"/>
      <c r="I10" s="39"/>
      <c r="J10" s="39"/>
      <c r="K10" s="39"/>
      <c r="L10" s="39"/>
      <c r="M10" s="60"/>
      <c r="N10" s="60"/>
      <c r="O10" s="60"/>
    </row>
    <row r="11" spans="1:18" s="21" customFormat="1" ht="17.25" customHeight="1" x14ac:dyDescent="0.25">
      <c r="B11" s="60"/>
      <c r="C11" s="51"/>
      <c r="D11" s="192" t="s">
        <v>115</v>
      </c>
      <c r="E11" s="192"/>
      <c r="F11" s="192"/>
      <c r="G11" s="192"/>
      <c r="H11" s="35"/>
      <c r="L11" s="38"/>
    </row>
    <row r="12" spans="1:18" s="21" customFormat="1" ht="33.75" customHeight="1" x14ac:dyDescent="0.25">
      <c r="B12" s="60"/>
      <c r="C12" s="51"/>
      <c r="D12" s="191" t="s">
        <v>124</v>
      </c>
      <c r="E12" s="191"/>
      <c r="F12" s="191"/>
      <c r="G12" s="191"/>
      <c r="H12" s="84"/>
      <c r="I12" s="39"/>
      <c r="J12" s="39"/>
      <c r="K12" s="39"/>
      <c r="L12" s="39"/>
      <c r="M12" s="60"/>
      <c r="N12" s="60"/>
      <c r="O12" s="60"/>
    </row>
    <row r="13" spans="1:18" s="21" customFormat="1" x14ac:dyDescent="0.25">
      <c r="B13" s="60"/>
      <c r="C13" s="51"/>
      <c r="D13" s="176" t="s">
        <v>5</v>
      </c>
      <c r="E13" s="177" t="s">
        <v>10</v>
      </c>
      <c r="F13" s="177" t="s">
        <v>11</v>
      </c>
      <c r="G13" s="177" t="s">
        <v>12</v>
      </c>
      <c r="H13" s="35"/>
      <c r="I13" s="39"/>
      <c r="J13" s="39"/>
      <c r="K13" s="39"/>
      <c r="L13" s="39"/>
      <c r="M13" s="60"/>
      <c r="N13" s="60"/>
      <c r="O13" s="60"/>
    </row>
    <row r="14" spans="1:18" s="38" customFormat="1" x14ac:dyDescent="0.25">
      <c r="B14" s="62"/>
      <c r="C14" s="52"/>
      <c r="D14" s="178" t="s">
        <v>8</v>
      </c>
      <c r="E14" s="178" t="s">
        <v>13</v>
      </c>
      <c r="F14" s="178" t="s">
        <v>9</v>
      </c>
      <c r="G14" s="178" t="s">
        <v>8</v>
      </c>
      <c r="H14" s="35"/>
      <c r="M14" s="62"/>
      <c r="N14" s="62"/>
      <c r="O14" s="62"/>
    </row>
    <row r="15" spans="1:18" s="40" customFormat="1" x14ac:dyDescent="0.25">
      <c r="B15" s="100"/>
      <c r="C15" s="53"/>
      <c r="D15" s="179" t="s">
        <v>66</v>
      </c>
      <c r="E15" s="180" t="s">
        <v>14</v>
      </c>
      <c r="F15" s="180">
        <v>100</v>
      </c>
      <c r="G15" s="180" t="s">
        <v>15</v>
      </c>
      <c r="H15" s="35"/>
      <c r="L15" s="74" t="s">
        <v>51</v>
      </c>
      <c r="M15" s="97" t="s">
        <v>38</v>
      </c>
      <c r="N15" s="75" t="s">
        <v>98</v>
      </c>
      <c r="O15" s="75" t="s">
        <v>46</v>
      </c>
      <c r="P15" s="76" t="s">
        <v>49</v>
      </c>
      <c r="Q15" s="76" t="s">
        <v>122</v>
      </c>
      <c r="R15" s="76" t="s">
        <v>99</v>
      </c>
    </row>
    <row r="16" spans="1:18" s="39" customFormat="1" x14ac:dyDescent="0.25">
      <c r="A16" s="77" t="str">
        <f>IF(D16=0,"",1)</f>
        <v/>
      </c>
      <c r="B16" s="60"/>
      <c r="C16" s="51"/>
      <c r="D16" s="185"/>
      <c r="E16" s="184"/>
      <c r="F16" s="41"/>
      <c r="G16" s="184"/>
      <c r="H16" s="35"/>
      <c r="L16" s="80" t="str">
        <f>IF(A16="","N","Y")</f>
        <v>N</v>
      </c>
      <c r="M16" s="98">
        <f>IF(LEN(E16)&gt;200,1,0)</f>
        <v>0</v>
      </c>
      <c r="N16" s="74">
        <f>IF(D16=0,0,IF(G16=Lists!$G$3,IF(SUMIF('Section 2'!$D$14:$D$23,D16,'Section 2'!$E$14:$E$23)&gt;0,0,1),IF(G16=Lists!$G$4,IF(SUMIF('Section 2'!$D$14:$D$23,D16,'Section 2'!$F$14:$F$23)&gt;0,0,1),0)))</f>
        <v>0</v>
      </c>
      <c r="O16" s="74">
        <f>IF(D16=0,0,IF(OR(E16=0,F16=0,G16=0),1,0))</f>
        <v>0</v>
      </c>
      <c r="P16" s="74">
        <f>IF(D16=0,0,IF(COUNTIF(Lists!$B$3:$B$25,D16)&gt;0,0,1))</f>
        <v>0</v>
      </c>
      <c r="Q16" s="60">
        <f t="shared" ref="Q16:Q25" si="0">IF(G16=0,0,IF(COUNTIF(Purpose,G16)&gt;0,0,1))</f>
        <v>0</v>
      </c>
      <c r="R16" s="60">
        <f>IF(D16=0,0,IF(G16=Lists!$G$5,IF(SUMIF('Section 2'!$D$14:$D$23,D16,'Section 2'!$H$14:$H$23)&gt;0,0,1),IF(G16=Lists!$G$6,IF(SUMIF('Section 2'!$D$14:$D$23,D16,'Section 2'!$J$14:$J$23)&gt;0,0,1),0)))</f>
        <v>0</v>
      </c>
    </row>
    <row r="17" spans="1:18" s="39" customFormat="1" x14ac:dyDescent="0.25">
      <c r="A17" s="78" t="str">
        <f>IF(D17=0,"",MAX($A$16:A16)+1)</f>
        <v/>
      </c>
      <c r="B17" s="60"/>
      <c r="C17" s="51"/>
      <c r="D17" s="185"/>
      <c r="E17" s="184"/>
      <c r="F17" s="41"/>
      <c r="G17" s="184"/>
      <c r="H17" s="35"/>
      <c r="L17" s="80" t="str">
        <f t="shared" ref="L17:L25" si="1">IF(A17="","N","Y")</f>
        <v>N</v>
      </c>
      <c r="M17" s="98">
        <f t="shared" ref="M17:M25" si="2">IF(LEN(E17)&gt;200,1,0)</f>
        <v>0</v>
      </c>
      <c r="N17" s="74">
        <f>IF(D17=0,0,IF(G17=Lists!$G$3,IF(SUMIF('Section 2'!$D$14:$D$23,D17,'Section 2'!$E$14:$E$23)&gt;0,0,1),IF(G17=Lists!$G$4,IF(SUMIF('Section 2'!$D$14:$D$23,D17,'Section 2'!$F$14:$F$23)&gt;0,0,1),0)))</f>
        <v>0</v>
      </c>
      <c r="O17" s="74">
        <f t="shared" ref="O17:O25" si="3">IF(D17=0,0,IF(OR(E17=0,F17=0,G17=0),1,0))</f>
        <v>0</v>
      </c>
      <c r="P17" s="74">
        <f>IF(D17=0,0,IF(COUNTIF(Lists!$B$3:$B$25,D17)&gt;0,0,1))</f>
        <v>0</v>
      </c>
      <c r="Q17" s="60">
        <f t="shared" si="0"/>
        <v>0</v>
      </c>
      <c r="R17" s="60">
        <f>IF(D17=0,0,IF(G17=Lists!$G$5,IF(SUMIF('Section 2'!$D$14:$D$23,D17,'Section 2'!$H$14:$H$23)&gt;0,0,1),IF(G17=Lists!$G$6,IF(SUMIF('Section 2'!$D$14:$D$23,D17,'Section 2'!$J$14:$J$23)&gt;0,0,1),0)))</f>
        <v>0</v>
      </c>
    </row>
    <row r="18" spans="1:18" s="39" customFormat="1" x14ac:dyDescent="0.25">
      <c r="A18" s="78" t="str">
        <f>IF(D18=0,"",MAX($A$16:A17)+1)</f>
        <v/>
      </c>
      <c r="B18" s="60"/>
      <c r="C18" s="51"/>
      <c r="D18" s="184"/>
      <c r="E18" s="184"/>
      <c r="F18" s="41"/>
      <c r="G18" s="184"/>
      <c r="H18" s="35"/>
      <c r="L18" s="80" t="str">
        <f t="shared" si="1"/>
        <v>N</v>
      </c>
      <c r="M18" s="98">
        <f t="shared" si="2"/>
        <v>0</v>
      </c>
      <c r="N18" s="74">
        <f>IF(D18=0,0,IF(G18=Lists!$G$3,IF(SUMIF('Section 2'!$D$14:$D$23,D18,'Section 2'!$E$14:$E$23)&gt;0,0,1),IF(G18=Lists!$G$4,IF(SUMIF('Section 2'!$D$14:$D$23,D18,'Section 2'!$F$14:$F$23)&gt;0,0,1),0)))</f>
        <v>0</v>
      </c>
      <c r="O18" s="74">
        <f t="shared" si="3"/>
        <v>0</v>
      </c>
      <c r="P18" s="74">
        <f>IF(D18=0,0,IF(COUNTIF(Lists!$B$3:$B$25,D18)&gt;0,0,1))</f>
        <v>0</v>
      </c>
      <c r="Q18" s="60">
        <f t="shared" si="0"/>
        <v>0</v>
      </c>
      <c r="R18" s="60">
        <f>IF(D18=0,0,IF(G18=Lists!$G$5,IF(SUMIF('Section 2'!$D$14:$D$23,D18,'Section 2'!$H$14:$H$23)&gt;0,0,1),IF(G18=Lists!$G$6,IF(SUMIF('Section 2'!$D$14:$D$23,D18,'Section 2'!$J$14:$J$23)&gt;0,0,1),0)))</f>
        <v>0</v>
      </c>
    </row>
    <row r="19" spans="1:18" s="39" customFormat="1" x14ac:dyDescent="0.25">
      <c r="A19" s="78" t="str">
        <f>IF(D19=0,"",MAX($A$16:A18)+1)</f>
        <v/>
      </c>
      <c r="B19" s="60"/>
      <c r="C19" s="51"/>
      <c r="D19" s="185"/>
      <c r="E19" s="184"/>
      <c r="F19" s="41"/>
      <c r="G19" s="184"/>
      <c r="H19" s="35"/>
      <c r="L19" s="80" t="str">
        <f t="shared" si="1"/>
        <v>N</v>
      </c>
      <c r="M19" s="98">
        <f t="shared" si="2"/>
        <v>0</v>
      </c>
      <c r="N19" s="74">
        <f>IF(D19=0,0,IF(G19=Lists!$G$3,IF(SUMIF('Section 2'!$D$14:$D$23,D19,'Section 2'!$E$14:$E$23)&gt;0,0,1),IF(G19=Lists!$G$4,IF(SUMIF('Section 2'!$D$14:$D$23,D19,'Section 2'!$F$14:$F$23)&gt;0,0,1),0)))</f>
        <v>0</v>
      </c>
      <c r="O19" s="74">
        <f t="shared" si="3"/>
        <v>0</v>
      </c>
      <c r="P19" s="74">
        <f>IF(D19=0,0,IF(COUNTIF(Lists!$B$3:$B$25,D19)&gt;0,0,1))</f>
        <v>0</v>
      </c>
      <c r="Q19" s="60">
        <f t="shared" si="0"/>
        <v>0</v>
      </c>
      <c r="R19" s="60">
        <f>IF(D19=0,0,IF(G19=Lists!$G$5,IF(SUMIF('Section 2'!$D$14:$D$23,D19,'Section 2'!$H$14:$H$23)&gt;0,0,1),IF(G19=Lists!$G$6,IF(SUMIF('Section 2'!$D$14:$D$23,D19,'Section 2'!$J$14:$J$23)&gt;0,0,1),0)))</f>
        <v>0</v>
      </c>
    </row>
    <row r="20" spans="1:18" s="39" customFormat="1" x14ac:dyDescent="0.25">
      <c r="A20" s="78" t="str">
        <f>IF(D20=0,"",MAX($A$16:A19)+1)</f>
        <v/>
      </c>
      <c r="B20" s="60"/>
      <c r="C20" s="51"/>
      <c r="D20" s="185"/>
      <c r="E20" s="184"/>
      <c r="F20" s="41"/>
      <c r="G20" s="184"/>
      <c r="H20" s="35"/>
      <c r="L20" s="80" t="str">
        <f t="shared" si="1"/>
        <v>N</v>
      </c>
      <c r="M20" s="98">
        <f t="shared" si="2"/>
        <v>0</v>
      </c>
      <c r="N20" s="74">
        <f>IF(D20=0,0,IF(G20=Lists!$G$3,IF(SUMIF('Section 2'!$D$14:$D$23,D20,'Section 2'!$E$14:$E$23)&gt;0,0,1),IF(G20=Lists!$G$4,IF(SUMIF('Section 2'!$D$14:$D$23,D20,'Section 2'!$F$14:$F$23)&gt;0,0,1),0)))</f>
        <v>0</v>
      </c>
      <c r="O20" s="74">
        <f t="shared" si="3"/>
        <v>0</v>
      </c>
      <c r="P20" s="74">
        <f>IF(D20=0,0,IF(COUNTIF(Lists!$B$3:$B$25,D20)&gt;0,0,1))</f>
        <v>0</v>
      </c>
      <c r="Q20" s="60">
        <f t="shared" si="0"/>
        <v>0</v>
      </c>
      <c r="R20" s="60">
        <f>IF(D20=0,0,IF(G20=Lists!$G$5,IF(SUMIF('Section 2'!$D$14:$D$23,D20,'Section 2'!$H$14:$H$23)&gt;0,0,1),IF(G20=Lists!$G$6,IF(SUMIF('Section 2'!$D$14:$D$23,D20,'Section 2'!$J$14:$J$23)&gt;0,0,1),0)))</f>
        <v>0</v>
      </c>
    </row>
    <row r="21" spans="1:18" s="39" customFormat="1" x14ac:dyDescent="0.25">
      <c r="A21" s="78" t="str">
        <f>IF(D21=0,"",MAX($A$16:A20)+1)</f>
        <v/>
      </c>
      <c r="B21" s="60"/>
      <c r="C21" s="51"/>
      <c r="D21" s="185"/>
      <c r="E21" s="184"/>
      <c r="F21" s="41"/>
      <c r="G21" s="184"/>
      <c r="H21" s="35"/>
      <c r="L21" s="80" t="str">
        <f t="shared" si="1"/>
        <v>N</v>
      </c>
      <c r="M21" s="98">
        <f t="shared" si="2"/>
        <v>0</v>
      </c>
      <c r="N21" s="74">
        <f>IF(D21=0,0,IF(G21=Lists!$G$3,IF(SUMIF('Section 2'!$D$14:$D$23,D21,'Section 2'!$E$14:$E$23)&gt;0,0,1),IF(G21=Lists!$G$4,IF(SUMIF('Section 2'!$D$14:$D$23,D21,'Section 2'!$F$14:$F$23)&gt;0,0,1),0)))</f>
        <v>0</v>
      </c>
      <c r="O21" s="74">
        <f t="shared" si="3"/>
        <v>0</v>
      </c>
      <c r="P21" s="74">
        <f>IF(D21=0,0,IF(COUNTIF(Lists!$B$3:$B$25,D21)&gt;0,0,1))</f>
        <v>0</v>
      </c>
      <c r="Q21" s="60">
        <f t="shared" si="0"/>
        <v>0</v>
      </c>
      <c r="R21" s="60">
        <f>IF(D21=0,0,IF(G21=Lists!$G$5,IF(SUMIF('Section 2'!$D$14:$D$23,D21,'Section 2'!$H$14:$H$23)&gt;0,0,1),IF(G21=Lists!$G$6,IF(SUMIF('Section 2'!$D$14:$D$23,D21,'Section 2'!$J$14:$J$23)&gt;0,0,1),0)))</f>
        <v>0</v>
      </c>
    </row>
    <row r="22" spans="1:18" s="39" customFormat="1" x14ac:dyDescent="0.25">
      <c r="A22" s="78" t="str">
        <f>IF(D22=0,"",MAX($A$16:A21)+1)</f>
        <v/>
      </c>
      <c r="B22" s="60"/>
      <c r="C22" s="51"/>
      <c r="D22" s="185"/>
      <c r="E22" s="184"/>
      <c r="F22" s="41"/>
      <c r="G22" s="184"/>
      <c r="H22" s="35"/>
      <c r="L22" s="80" t="str">
        <f t="shared" si="1"/>
        <v>N</v>
      </c>
      <c r="M22" s="98">
        <f t="shared" si="2"/>
        <v>0</v>
      </c>
      <c r="N22" s="74">
        <f>IF(D22=0,0,IF(G22=Lists!$G$3,IF(SUMIF('Section 2'!$D$14:$D$23,D22,'Section 2'!$E$14:$E$23)&gt;0,0,1),IF(G22=Lists!$G$4,IF(SUMIF('Section 2'!$D$14:$D$23,D22,'Section 2'!$F$14:$F$23)&gt;0,0,1),0)))</f>
        <v>0</v>
      </c>
      <c r="O22" s="74">
        <f t="shared" si="3"/>
        <v>0</v>
      </c>
      <c r="P22" s="74">
        <f>IF(D22=0,0,IF(COUNTIF(Lists!$B$3:$B$25,D22)&gt;0,0,1))</f>
        <v>0</v>
      </c>
      <c r="Q22" s="60">
        <f t="shared" si="0"/>
        <v>0</v>
      </c>
      <c r="R22" s="60">
        <f>IF(D22=0,0,IF(G22=Lists!$G$5,IF(SUMIF('Section 2'!$D$14:$D$23,D22,'Section 2'!$H$14:$H$23)&gt;0,0,1),IF(G22=Lists!$G$6,IF(SUMIF('Section 2'!$D$14:$D$23,D22,'Section 2'!$J$14:$J$23)&gt;0,0,1),0)))</f>
        <v>0</v>
      </c>
    </row>
    <row r="23" spans="1:18" s="39" customFormat="1" x14ac:dyDescent="0.25">
      <c r="A23" s="78" t="str">
        <f>IF(D23=0,"",MAX($A$16:A22)+1)</f>
        <v/>
      </c>
      <c r="B23" s="60"/>
      <c r="C23" s="51"/>
      <c r="D23" s="185"/>
      <c r="E23" s="184"/>
      <c r="F23" s="41"/>
      <c r="G23" s="184"/>
      <c r="H23" s="35"/>
      <c r="L23" s="80" t="str">
        <f t="shared" si="1"/>
        <v>N</v>
      </c>
      <c r="M23" s="98">
        <f t="shared" si="2"/>
        <v>0</v>
      </c>
      <c r="N23" s="74">
        <f>IF(D23=0,0,IF(G23=Lists!$G$3,IF(SUMIF('Section 2'!$D$14:$D$23,D23,'Section 2'!$E$14:$E$23)&gt;0,0,1),IF(G23=Lists!$G$4,IF(SUMIF('Section 2'!$D$14:$D$23,D23,'Section 2'!$F$14:$F$23)&gt;0,0,1),0)))</f>
        <v>0</v>
      </c>
      <c r="O23" s="74">
        <f t="shared" si="3"/>
        <v>0</v>
      </c>
      <c r="P23" s="74">
        <f>IF(D23=0,0,IF(COUNTIF(Lists!$B$3:$B$25,D23)&gt;0,0,1))</f>
        <v>0</v>
      </c>
      <c r="Q23" s="60">
        <f t="shared" si="0"/>
        <v>0</v>
      </c>
      <c r="R23" s="60">
        <f>IF(D23=0,0,IF(G23=Lists!$G$5,IF(SUMIF('Section 2'!$D$14:$D$23,D23,'Section 2'!$H$14:$H$23)&gt;0,0,1),IF(G23=Lists!$G$6,IF(SUMIF('Section 2'!$D$14:$D$23,D23,'Section 2'!$J$14:$J$23)&gt;0,0,1),0)))</f>
        <v>0</v>
      </c>
    </row>
    <row r="24" spans="1:18" s="39" customFormat="1" x14ac:dyDescent="0.25">
      <c r="A24" s="78" t="str">
        <f>IF(D24=0,"",MAX($A$16:A23)+1)</f>
        <v/>
      </c>
      <c r="B24" s="60"/>
      <c r="C24" s="51"/>
      <c r="D24" s="185"/>
      <c r="E24" s="184"/>
      <c r="F24" s="41"/>
      <c r="G24" s="184"/>
      <c r="H24" s="35"/>
      <c r="L24" s="80" t="str">
        <f t="shared" si="1"/>
        <v>N</v>
      </c>
      <c r="M24" s="98">
        <f t="shared" si="2"/>
        <v>0</v>
      </c>
      <c r="N24" s="74">
        <f>IF(D24=0,0,IF(G24=Lists!$G$3,IF(SUMIF('Section 2'!$D$14:$D$23,D24,'Section 2'!$E$14:$E$23)&gt;0,0,1),IF(G24=Lists!$G$4,IF(SUMIF('Section 2'!$D$14:$D$23,D24,'Section 2'!$F$14:$F$23)&gt;0,0,1),0)))</f>
        <v>0</v>
      </c>
      <c r="O24" s="74">
        <f t="shared" si="3"/>
        <v>0</v>
      </c>
      <c r="P24" s="74">
        <f>IF(D24=0,0,IF(COUNTIF(Lists!$B$3:$B$25,D24)&gt;0,0,1))</f>
        <v>0</v>
      </c>
      <c r="Q24" s="60">
        <f t="shared" si="0"/>
        <v>0</v>
      </c>
      <c r="R24" s="60">
        <f>IF(D24=0,0,IF(G24=Lists!$G$5,IF(SUMIF('Section 2'!$D$14:$D$23,D24,'Section 2'!$H$14:$H$23)&gt;0,0,1),IF(G24=Lists!$G$6,IF(SUMIF('Section 2'!$D$14:$D$23,D24,'Section 2'!$J$14:$J$23)&gt;0,0,1),0)))</f>
        <v>0</v>
      </c>
    </row>
    <row r="25" spans="1:18" s="39" customFormat="1" x14ac:dyDescent="0.25">
      <c r="A25" s="79" t="str">
        <f>IF(D25=0,"",MAX($A$16:A24)+1)</f>
        <v/>
      </c>
      <c r="B25" s="60"/>
      <c r="C25" s="51"/>
      <c r="D25" s="185"/>
      <c r="E25" s="184"/>
      <c r="F25" s="41"/>
      <c r="G25" s="184"/>
      <c r="H25" s="35"/>
      <c r="L25" s="80" t="str">
        <f t="shared" si="1"/>
        <v>N</v>
      </c>
      <c r="M25" s="98">
        <f t="shared" si="2"/>
        <v>0</v>
      </c>
      <c r="N25" s="74">
        <f>IF(D25=0,0,IF(G25=Lists!$G$3,IF(SUMIF('Section 2'!$D$14:$D$23,D25,'Section 2'!$E$14:$E$23)&gt;0,0,1),IF(G25=Lists!$G$4,IF(SUMIF('Section 2'!$D$14:$D$23,D25,'Section 2'!$F$14:$F$23)&gt;0,0,1),0)))</f>
        <v>0</v>
      </c>
      <c r="O25" s="74">
        <f t="shared" si="3"/>
        <v>0</v>
      </c>
      <c r="P25" s="74">
        <f>IF(D25=0,0,IF(COUNTIF(Lists!$B$3:$B$25,D25)&gt;0,0,1))</f>
        <v>0</v>
      </c>
      <c r="Q25" s="60">
        <f t="shared" si="0"/>
        <v>0</v>
      </c>
      <c r="R25" s="60">
        <f>IF(D25=0,0,IF(G25=Lists!$G$5,IF(SUMIF('Section 2'!$D$14:$D$23,D25,'Section 2'!$H$14:$H$23)&gt;0,0,1),IF(G25=Lists!$G$6,IF(SUMIF('Section 2'!$D$14:$D$23,D25,'Section 2'!$J$14:$J$23)&gt;0,0,1),0)))</f>
        <v>0</v>
      </c>
    </row>
    <row r="26" spans="1:18" ht="15.75" customHeight="1" x14ac:dyDescent="0.25">
      <c r="C26" s="54"/>
      <c r="D26" s="182" t="s">
        <v>136</v>
      </c>
      <c r="E26" s="182"/>
      <c r="F26" s="182"/>
      <c r="G26" s="182" t="s">
        <v>136</v>
      </c>
      <c r="H26" s="101"/>
    </row>
    <row r="27" spans="1:18" x14ac:dyDescent="0.25">
      <c r="C27" s="102"/>
      <c r="D27" s="165" t="str">
        <f>Lists!B3</f>
        <v>CBM</v>
      </c>
      <c r="E27" s="165"/>
      <c r="F27" s="166"/>
      <c r="G27" s="166" t="str">
        <f>Lists!G3</f>
        <v>Global Lab</v>
      </c>
    </row>
    <row r="28" spans="1:18" x14ac:dyDescent="0.25">
      <c r="C28" s="102"/>
      <c r="D28" s="165" t="str">
        <f>Lists!B4</f>
        <v>CCL4</v>
      </c>
      <c r="E28" s="165"/>
      <c r="F28" s="166"/>
      <c r="G28" s="166" t="str">
        <f>Lists!G4</f>
        <v>Other EU</v>
      </c>
    </row>
    <row r="29" spans="1:18" x14ac:dyDescent="0.25">
      <c r="C29" s="102"/>
      <c r="D29" s="165" t="str">
        <f>Lists!B5</f>
        <v>CFC-11</v>
      </c>
      <c r="E29" s="165"/>
      <c r="F29" s="166"/>
      <c r="G29" s="166" t="str">
        <f>Lists!G5</f>
        <v>Transformation</v>
      </c>
    </row>
    <row r="30" spans="1:18" x14ac:dyDescent="0.25">
      <c r="C30" s="102"/>
      <c r="D30" s="165" t="str">
        <f>Lists!B6</f>
        <v>CFC-12</v>
      </c>
      <c r="E30" s="165"/>
      <c r="F30" s="166"/>
      <c r="G30" s="166" t="str">
        <f>Lists!G6</f>
        <v>Destruction</v>
      </c>
    </row>
    <row r="31" spans="1:18" x14ac:dyDescent="0.25">
      <c r="C31" s="102"/>
      <c r="D31" s="165" t="str">
        <f>Lists!B7</f>
        <v>CFC-13</v>
      </c>
      <c r="E31" s="165"/>
      <c r="F31" s="166"/>
      <c r="G31" s="166"/>
    </row>
    <row r="32" spans="1:18" x14ac:dyDescent="0.25">
      <c r="C32" s="102"/>
      <c r="D32" s="165" t="str">
        <f>Lists!B8</f>
        <v>CFC-111</v>
      </c>
      <c r="E32" s="167"/>
      <c r="F32" s="166"/>
      <c r="G32" s="166"/>
    </row>
    <row r="33" spans="3:7" x14ac:dyDescent="0.25">
      <c r="C33" s="102"/>
      <c r="D33" s="165" t="str">
        <f>Lists!B9</f>
        <v>CFC-112</v>
      </c>
      <c r="E33" s="167"/>
      <c r="F33" s="166"/>
      <c r="G33" s="166"/>
    </row>
    <row r="34" spans="3:7" ht="14.25" customHeight="1" x14ac:dyDescent="0.25">
      <c r="C34" s="102"/>
      <c r="D34" s="165" t="str">
        <f>Lists!B10</f>
        <v>CFC-113</v>
      </c>
      <c r="E34" s="166"/>
      <c r="F34" s="166"/>
      <c r="G34" s="166"/>
    </row>
    <row r="35" spans="3:7" x14ac:dyDescent="0.25">
      <c r="D35" s="165" t="str">
        <f>Lists!B11</f>
        <v>CFC-114</v>
      </c>
      <c r="E35" s="162"/>
      <c r="F35" s="162"/>
      <c r="G35" s="162"/>
    </row>
    <row r="36" spans="3:7" x14ac:dyDescent="0.25">
      <c r="D36" s="165" t="str">
        <f>Lists!B12</f>
        <v>CFC-115</v>
      </c>
      <c r="E36" s="162"/>
      <c r="F36" s="162"/>
      <c r="G36" s="162"/>
    </row>
    <row r="37" spans="3:7" x14ac:dyDescent="0.25">
      <c r="D37" s="165" t="str">
        <f>Lists!B13</f>
        <v>CFC-211</v>
      </c>
      <c r="E37" s="162"/>
      <c r="F37" s="162"/>
      <c r="G37" s="162"/>
    </row>
    <row r="38" spans="3:7" x14ac:dyDescent="0.25">
      <c r="D38" s="165" t="str">
        <f>Lists!B14</f>
        <v>CFC-212</v>
      </c>
      <c r="E38" s="162"/>
      <c r="F38" s="162"/>
      <c r="G38" s="162"/>
    </row>
    <row r="39" spans="3:7" x14ac:dyDescent="0.25">
      <c r="D39" s="165" t="str">
        <f>Lists!B15</f>
        <v>CFC-213</v>
      </c>
      <c r="E39" s="162"/>
      <c r="F39" s="162"/>
      <c r="G39" s="162"/>
    </row>
    <row r="40" spans="3:7" x14ac:dyDescent="0.25">
      <c r="D40" s="165" t="str">
        <f>Lists!B16</f>
        <v>CFC-214</v>
      </c>
      <c r="E40" s="162"/>
      <c r="F40" s="162"/>
      <c r="G40" s="162"/>
    </row>
    <row r="41" spans="3:7" x14ac:dyDescent="0.25">
      <c r="D41" s="165" t="str">
        <f>Lists!B17</f>
        <v>CFC-215</v>
      </c>
      <c r="E41" s="162"/>
      <c r="F41" s="162"/>
      <c r="G41" s="162"/>
    </row>
    <row r="42" spans="3:7" x14ac:dyDescent="0.25">
      <c r="D42" s="165" t="str">
        <f>Lists!B18</f>
        <v>CFC-216</v>
      </c>
      <c r="E42" s="162"/>
      <c r="F42" s="162"/>
      <c r="G42" s="162"/>
    </row>
    <row r="43" spans="3:7" x14ac:dyDescent="0.25">
      <c r="D43" s="165" t="str">
        <f>Lists!B19</f>
        <v>CFC-217</v>
      </c>
      <c r="E43" s="162"/>
      <c r="F43" s="162"/>
      <c r="G43" s="162"/>
    </row>
    <row r="44" spans="3:7" x14ac:dyDescent="0.25">
      <c r="D44" s="165" t="str">
        <f>Lists!B20</f>
        <v>CH3CCL3</v>
      </c>
      <c r="E44" s="162"/>
      <c r="F44" s="162"/>
      <c r="G44" s="162"/>
    </row>
    <row r="45" spans="3:7" x14ac:dyDescent="0.25">
      <c r="D45" s="165" t="str">
        <f>Lists!B21</f>
        <v>Halon 1202</v>
      </c>
      <c r="E45" s="162"/>
      <c r="F45" s="162"/>
      <c r="G45" s="162"/>
    </row>
    <row r="46" spans="3:7" x14ac:dyDescent="0.25">
      <c r="D46" s="165" t="str">
        <f>Lists!B22</f>
        <v>Halon 1211</v>
      </c>
      <c r="E46" s="162"/>
      <c r="F46" s="162"/>
      <c r="G46" s="162"/>
    </row>
    <row r="47" spans="3:7" x14ac:dyDescent="0.25">
      <c r="D47" s="165" t="str">
        <f>Lists!B23</f>
        <v>Halon 1301</v>
      </c>
      <c r="E47" s="162"/>
      <c r="F47" s="162"/>
      <c r="G47" s="162"/>
    </row>
    <row r="48" spans="3:7" x14ac:dyDescent="0.25">
      <c r="D48" s="165" t="str">
        <f>Lists!B24</f>
        <v>Halon 2402</v>
      </c>
      <c r="E48" s="162"/>
      <c r="F48" s="162"/>
      <c r="G48" s="162"/>
    </row>
    <row r="49" spans="4:7" x14ac:dyDescent="0.25">
      <c r="D49" s="165" t="str">
        <f>Lists!B25</f>
        <v>HBFCs</v>
      </c>
      <c r="E49" s="162"/>
      <c r="F49" s="162"/>
      <c r="G49" s="162"/>
    </row>
    <row r="50" spans="4:7" x14ac:dyDescent="0.25">
      <c r="D50" s="165"/>
      <c r="E50" s="162"/>
      <c r="F50" s="162"/>
      <c r="G50" s="162"/>
    </row>
  </sheetData>
  <sheetProtection password="CDE6" sheet="1" objects="1" scenarios="1"/>
  <mergeCells count="4">
    <mergeCell ref="D9:G9"/>
    <mergeCell ref="D12:G12"/>
    <mergeCell ref="D10:G10"/>
    <mergeCell ref="D11:G11"/>
  </mergeCells>
  <dataValidations xWindow="766" yWindow="490" count="10">
    <dataValidation type="list" allowBlank="1" showInputMessage="1" showErrorMessage="1" sqref="IU16:IU25 SQ16:SQ25 ACM16:ACM25 AMI16:AMI25 AWE16:AWE25 BGA16:BGA25 BPW16:BPW25 BZS16:BZS25 CJO16:CJO25 CTK16:CTK25 DDG16:DDG25 DNC16:DNC25 DWY16:DWY25 EGU16:EGU25 EQQ16:EQQ25 FAM16:FAM25 FKI16:FKI25 FUE16:FUE25 GEA16:GEA25 GNW16:GNW25 GXS16:GXS25 HHO16:HHO25 HRK16:HRK25 IBG16:IBG25 ILC16:ILC25 IUY16:IUY25 JEU16:JEU25 JOQ16:JOQ25 JYM16:JYM25 KII16:KII25 KSE16:KSE25 LCA16:LCA25 LLW16:LLW25 LVS16:LVS25 MFO16:MFO25 MPK16:MPK25 MZG16:MZG25 NJC16:NJC25 NSY16:NSY25 OCU16:OCU25 OMQ16:OMQ25 OWM16:OWM25 PGI16:PGI25 PQE16:PQE25 QAA16:QAA25 QJW16:QJW25 QTS16:QTS25 RDO16:RDO25 RNK16:RNK25 RXG16:RXG25 SHC16:SHC25 SQY16:SQY25 TAU16:TAU25 TKQ16:TKQ25 TUM16:TUM25 UEI16:UEI25 UOE16:UOE25 UYA16:UYA25 VHW16:VHW25 VRS16:VRS25 WBO16:WBO25 WLK16:WLK25 WVG16:WVG25">
      <formula1>ClassIIChemicals</formula1>
    </dataValidation>
    <dataValidation errorStyle="warning" allowBlank="1" showInputMessage="1" showErrorMessage="1" errorTitle="U.S. EPA" error="Warning!  The form has auto calculated this value for you.  If you change the value in this cell, you may be misreporting data.  Press cancel to exit this cell without changing the data." prompt="Cell is automatically calculated to be the difference: B-C-D-E-F-G-H" sqref="JC15 SY15 ACU15 AMQ15 AWM15 BGI15 BQE15 CAA15 CJW15 CTS15 DDO15 DNK15 DXG15 EHC15 EQY15 FAU15 FKQ15 FUM15 GEI15 GOE15 GYA15 HHW15 HRS15 IBO15 ILK15 IVG15 JFC15 JOY15 JYU15 KIQ15 KSM15 LCI15 LME15 LWA15 MFW15 MPS15 MZO15 NJK15 NTG15 ODC15 OMY15 OWU15 PGQ15 PQM15 QAI15 QKE15 QUA15 RDW15 RNS15 RXO15 SHK15 SRG15 TBC15 TKY15 TUU15 UEQ15 UOM15 UYI15 VIE15 VSA15 WBW15 WLS15 WVO15"/>
    <dataValidation type="decimal" operator="greaterThanOrEqual" allowBlank="1" showInputMessage="1" showErrorMessage="1" sqref="IV18:IV25 SR18:SR25 ACN18:ACN25 AMJ18:AMJ25 AWF18:AWF25 BGB18:BGB25 BPX18:BPX25 BZT18:BZT25 CJP18:CJP25 CTL18:CTL25 DDH18:DDH25 DND18:DND25 DWZ18:DWZ25 EGV18:EGV25 EQR18:EQR25 FAN18:FAN25 FKJ18:FKJ25 FUF18:FUF25 GEB18:GEB25 GNX18:GNX25 GXT18:GXT25 HHP18:HHP25 HRL18:HRL25 IBH18:IBH25 ILD18:ILD25 IUZ18:IUZ25 JEV18:JEV25 JOR18:JOR25 JYN18:JYN25 KIJ18:KIJ25 KSF18:KSF25 LCB18:LCB25 LLX18:LLX25 LVT18:LVT25 MFP18:MFP25 MPL18:MPL25 MZH18:MZH25 NJD18:NJD25 NSZ18:NSZ25 OCV18:OCV25 OMR18:OMR25 OWN18:OWN25 PGJ18:PGJ25 PQF18:PQF25 QAB18:QAB25 QJX18:QJX25 QTT18:QTT25 RDP18:RDP25 RNL18:RNL25 RXH18:RXH25 SHD18:SHD25 SQZ18:SQZ25 TAV18:TAV25 TKR18:TKR25 TUN18:TUN25 UEJ18:UEJ25 UOF18:UOF25 UYB18:UYB25 VHX18:VHX25 VRT18:VRT25 WBP18:WBP25 WLL18:WLL25 WVH18:WVH25 WVI16:WVN25 IW16:JB25 SS16:SX25 ACO16:ACT25 AMK16:AMP25 AWG16:AWL25 BGC16:BGH25 BPY16:BQD25 BZU16:BZZ25 CJQ16:CJV25 CTM16:CTR25 DDI16:DDN25 DNE16:DNJ25 DXA16:DXF25 EGW16:EHB25 EQS16:EQX25 FAO16:FAT25 FKK16:FKP25 FUG16:FUL25 GEC16:GEH25 GNY16:GOD25 GXU16:GXZ25 HHQ16:HHV25 HRM16:HRR25 IBI16:IBN25 ILE16:ILJ25 IVA16:IVF25 JEW16:JFB25 JOS16:JOX25 JYO16:JYT25 KIK16:KIP25 KSG16:KSL25 LCC16:LCH25 LLY16:LMD25 LVU16:LVZ25 MFQ16:MFV25 MPM16:MPR25 MZI16:MZN25 NJE16:NJJ25 NTA16:NTF25 OCW16:ODB25 OMS16:OMX25 OWO16:OWT25 PGK16:PGP25 PQG16:PQL25 QAC16:QAH25 QJY16:QKD25 QTU16:QTZ25 RDQ16:RDV25 RNM16:RNR25 RXI16:RXN25 SHE16:SHJ25 SRA16:SRF25 TAW16:TBB25 TKS16:TKX25 TUO16:TUT25 UEK16:UEP25 UOG16:UOL25 UYC16:UYH25 VHY16:VID25 VRU16:VRZ25 WBQ16:WBV25 WLM16:WLR25">
      <formula1>0</formula1>
    </dataValidation>
    <dataValidation type="decimal" operator="greaterThanOrEqual" allowBlank="1" showInputMessage="1" showErrorMessage="1" prompt="Quantity of gross chemical produced (kg)" sqref="WVH16:WVH17 IV16:IV17 SR16:SR17 ACN16:ACN17 AMJ16:AMJ17 AWF16:AWF17 BGB16:BGB17 BPX16:BPX17 BZT16:BZT17 CJP16:CJP17 CTL16:CTL17 DDH16:DDH17 DND16:DND17 DWZ16:DWZ17 EGV16:EGV17 EQR16:EQR17 FAN16:FAN17 FKJ16:FKJ17 FUF16:FUF17 GEB16:GEB17 GNX16:GNX17 GXT16:GXT17 HHP16:HHP17 HRL16:HRL17 IBH16:IBH17 ILD16:ILD17 IUZ16:IUZ17 JEV16:JEV17 JOR16:JOR17 JYN16:JYN17 KIJ16:KIJ17 KSF16:KSF17 LCB16:LCB17 LLX16:LLX17 LVT16:LVT17 MFP16:MFP17 MPL16:MPL17 MZH16:MZH17 NJD16:NJD17 NSZ16:NSZ17 OCV16:OCV17 OMR16:OMR17 OWN16:OWN17 PGJ16:PGJ17 PQF16:PQF17 QAB16:QAB17 QJX16:QJX17 QTT16:QTT17 RDP16:RDP17 RNL16:RNL17 RXH16:RXH17 SHD16:SHD17 SQZ16:SQZ17 TAV16:TAV17 TKR16:TKR17 TUN16:TUN17 UEJ16:UEJ17 UOF16:UOF17 UYB16:UYB17 VHX16:VHX17 VRT16:VRT17 WBP16:WBP17 WLL16:WLL17">
      <formula1>0</formula1>
    </dataValidation>
    <dataValidation type="custom" errorStyle="warning" allowBlank="1" showInputMessage="1" showErrorMessage="1" errorTitle="U.S. EPA" error="Warning!  The form has auto calculated this value for you.  If you change the value in this cell, you may be misreporting data.  Press cancel to exit this cell without changing the data." sqref="JC16:JC25 SY16:SY25 ACU16:ACU25 AMQ16:AMQ25 AWM16:AWM25 BGI16:BGI25 BQE16:BQE25 CAA16:CAA25 CJW16:CJW25 CTS16:CTS25 DDO16:DDO25 DNK16:DNK25 DXG16:DXG25 EHC16:EHC25 EQY16:EQY25 FAU16:FAU25 FKQ16:FKQ25 FUM16:FUM25 GEI16:GEI25 GOE16:GOE25 GYA16:GYA25 HHW16:HHW25 HRS16:HRS25 IBO16:IBO25 ILK16:ILK25 IVG16:IVG25 JFC16:JFC25 JOY16:JOY25 JYU16:JYU25 KIQ16:KIQ25 KSM16:KSM25 LCI16:LCI25 LME16:LME25 LWA16:LWA25 MFW16:MFW25 MPS16:MPS25 MZO16:MZO25 NJK16:NJK25 NTG16:NTG25 ODC16:ODC25 OMY16:OMY25 OWU16:OWU25 PGQ16:PGQ25 PQM16:PQM25 QAI16:QAI25 QKE16:QKE25 QUA16:QUA25 RDW16:RDW25 RNS16:RNS25 RXO16:RXO25 SHK16:SHK25 SRG16:SRG25 TBC16:TBC25 TKY16:TKY25 TUU16:TUU25 UEQ16:UEQ25 UOM16:UOM25 UYI16:UYI25 VIE16:VIE25 VSA16:VSA25 WBW16:WBW25 WLS16:WLS25 WVO16:WVO25">
      <formula1>"sdasdfsd"</formula1>
    </dataValidation>
    <dataValidation errorStyle="warning" allowBlank="1" errorTitle="U.S. EPA" error="Warning!  The form has auto calculated this value for you.  If you change the value in this cell, you may be misreporting data.  Press cancel to exit this cell without changing the data." sqref="D15:G15 D13:G13 IT15:JB15 SP15:SX15 ACL15:ACT15 AMH15:AMP15 AWD15:AWL15 BFZ15:BGH15 BPV15:BQD15 BZR15:BZZ15 CJN15:CJV15 CTJ15:CTR15 DDF15:DDN15 DNB15:DNJ15 DWX15:DXF15 EGT15:EHB15 EQP15:EQX15 FAL15:FAT15 FKH15:FKP15 FUD15:FUL15 GDZ15:GEH15 GNV15:GOD15 GXR15:GXZ15 HHN15:HHV15 HRJ15:HRR15 IBF15:IBN15 ILB15:ILJ15 IUX15:IVF15 JET15:JFB15 JOP15:JOX15 JYL15:JYT15 KIH15:KIP15 KSD15:KSL15 LBZ15:LCH15 LLV15:LMD15 LVR15:LVZ15 MFN15:MFV15 MPJ15:MPR15 MZF15:MZN15 NJB15:NJJ15 NSX15:NTF15 OCT15:ODB15 OMP15:OMX15 OWL15:OWT15 PGH15:PGP15 PQD15:PQL15 PZZ15:QAH15 QJV15:QKD15 QTR15:QTZ15 RDN15:RDV15 RNJ15:RNR15 RXF15:RXN15 SHB15:SHJ15 SQX15:SRF15 TAT15:TBB15 TKP15:TKX15 TUL15:TUT15 UEH15:UEP15 UOD15:UOL15 UXZ15:UYH15 VHV15:VID15 VRR15:VRZ15 WBN15:WBV15 WLJ15:WLR15 WVF15:WVN15 IT16:IT25 SP16:SP25 ACL16:ACL25 AMH16:AMH25 AWD16:AWD25 BFZ16:BFZ25 BPV16:BPV25 BZR16:BZR25 CJN16:CJN25 CTJ16:CTJ25 DDF16:DDF25 DNB16:DNB25 DWX16:DWX25 EGT16:EGT25 EQP16:EQP25 FAL16:FAL25 FKH16:FKH25 FUD16:FUD25 GDZ16:GDZ25 GNV16:GNV25 GXR16:GXR25 HHN16:HHN25 HRJ16:HRJ25 IBF16:IBF25 ILB16:ILB25 IUX16:IUX25 JET16:JET25 JOP16:JOP25 JYL16:JYL25 KIH16:KIH25 KSD16:KSD25 LBZ16:LBZ25 LLV16:LLV25 LVR16:LVR25 MFN16:MFN25 MPJ16:MPJ25 MZF16:MZF25 NJB16:NJB25 NSX16:NSX25 OCT16:OCT25 OMP16:OMP25 OWL16:OWL25 PGH16:PGH25 PQD16:PQD25 PZZ16:PZZ25 QJV16:QJV25 QTR16:QTR25 RDN16:RDN25 RNJ16:RNJ25 RXF16:RXF25 SHB16:SHB25 SQX16:SQX25 TAT16:TAT25 TKP16:TKP25 TUL16:TUL25 UEH16:UEH25 UOD16:UOD25 UXZ16:UXZ25 VHV16:VHV25 VRR16:VRR25 WBN16:WBN25 WLJ16:WLJ25 WVF16:WVF25"/>
    <dataValidation type="textLength" operator="lessThanOrEqual" allowBlank="1" showInputMessage="1" showErrorMessage="1" prompt="Name of the company that received or purchased material during the reporting period for transformation, destruction, global lab, or other EU." sqref="E16:E25">
      <formula1>200</formula1>
    </dataValidation>
    <dataValidation type="decimal" operator="greaterThanOrEqual" allowBlank="1" showInputMessage="1" showErrorMessage="1" error="Please enter a positive number." prompt="Quantity (kg) of the chemical shipped to or purchased by the recipient company." sqref="F16:F25">
      <formula1>0</formula1>
    </dataValidation>
    <dataValidation type="list" operator="greaterThanOrEqual" allowBlank="1" showInputMessage="1" showErrorMessage="1" prompt="Identify whether the material will be transformed, destroyed, distributed for global lab, or used for other EU." sqref="G16:G25">
      <formula1>Purpose</formula1>
    </dataValidation>
    <dataValidation type="list" allowBlank="1" showInputMessage="1" showErrorMessage="1" prompt="Select the chemical name of the controlled substance produced during the reporting period and shipped to or purchased by a second party for transformation, destruction, global lab, or other EU. View the Reference List for a valid list of chemical names." sqref="D16:D25">
      <formula1>ClassIChemicals</formula1>
    </dataValidation>
  </dataValidations>
  <hyperlinks>
    <hyperlink ref="D11:G11" location="'Reference List'!A1" display="If copying and pasting data into the table, please refer to the Reference List and the accompanying instructions."/>
  </hyperlinks>
  <pageMargins left="0.7" right="0.7" top="0.75" bottom="0.75" header="0.3" footer="0.3"/>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0" tint="-0.34998626667073579"/>
  </sheetPr>
  <dimension ref="A1:AX164"/>
  <sheetViews>
    <sheetView showGridLines="0" workbookViewId="0"/>
  </sheetViews>
  <sheetFormatPr defaultRowHeight="15" x14ac:dyDescent="0.25"/>
  <cols>
    <col min="1" max="1" width="3.7109375" customWidth="1"/>
    <col min="2" max="2" width="3.85546875" customWidth="1"/>
    <col min="3" max="7" width="14.42578125" customWidth="1"/>
    <col min="8" max="8" width="3.85546875" customWidth="1"/>
  </cols>
  <sheetData>
    <row r="1" spans="1:50" x14ac:dyDescent="0.25">
      <c r="A1" s="21"/>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row>
    <row r="2" spans="1:50" ht="27.75" customHeight="1" x14ac:dyDescent="0.3">
      <c r="A2" s="22"/>
      <c r="B2" s="25"/>
      <c r="C2" s="26" t="s">
        <v>1</v>
      </c>
      <c r="D2" s="26"/>
      <c r="E2" s="26"/>
      <c r="F2" s="27"/>
      <c r="G2" s="27"/>
      <c r="H2" s="28"/>
      <c r="I2" s="22"/>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row>
    <row r="3" spans="1:50" ht="18.75" x14ac:dyDescent="0.3">
      <c r="A3" s="22"/>
      <c r="B3" s="29"/>
      <c r="C3" s="30" t="s">
        <v>60</v>
      </c>
      <c r="D3" s="30"/>
      <c r="E3" s="30"/>
      <c r="F3" s="1"/>
      <c r="G3" s="1"/>
      <c r="H3" s="32"/>
      <c r="I3" s="22"/>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row>
    <row r="4" spans="1:50" s="111" customFormat="1" ht="17.25" customHeight="1" x14ac:dyDescent="0.3">
      <c r="A4" s="22"/>
      <c r="B4" s="29"/>
      <c r="C4" s="92" t="s">
        <v>57</v>
      </c>
      <c r="D4" s="30"/>
      <c r="E4" s="30"/>
      <c r="F4" s="1"/>
      <c r="G4" s="1"/>
      <c r="H4" s="32"/>
      <c r="I4" s="22"/>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c r="AK4" s="21"/>
      <c r="AL4" s="21"/>
      <c r="AM4" s="21"/>
      <c r="AN4" s="21"/>
      <c r="AO4" s="21"/>
      <c r="AP4" s="21"/>
      <c r="AQ4" s="21"/>
      <c r="AR4" s="21"/>
      <c r="AS4" s="21"/>
      <c r="AT4" s="21"/>
      <c r="AU4" s="21"/>
      <c r="AV4" s="21"/>
      <c r="AW4" s="21"/>
      <c r="AX4" s="21"/>
    </row>
    <row r="5" spans="1:50" s="111" customFormat="1" ht="11.25" customHeight="1" x14ac:dyDescent="0.3">
      <c r="A5" s="22"/>
      <c r="B5" s="29"/>
      <c r="C5" s="92"/>
      <c r="D5" s="30"/>
      <c r="E5" s="30"/>
      <c r="F5" s="1"/>
      <c r="G5" s="1"/>
      <c r="H5" s="32"/>
      <c r="I5" s="22"/>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row>
    <row r="6" spans="1:50" ht="63" customHeight="1" x14ac:dyDescent="0.3">
      <c r="A6" s="22"/>
      <c r="B6" s="29"/>
      <c r="C6" s="194" t="s">
        <v>133</v>
      </c>
      <c r="D6" s="194"/>
      <c r="E6" s="194"/>
      <c r="F6" s="194"/>
      <c r="G6" s="194"/>
      <c r="H6" s="32"/>
      <c r="I6" s="22"/>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row>
    <row r="7" spans="1:50" ht="30" customHeight="1" x14ac:dyDescent="0.3">
      <c r="A7" s="22"/>
      <c r="B7" s="29"/>
      <c r="C7" s="193" t="s">
        <v>132</v>
      </c>
      <c r="D7" s="193"/>
      <c r="E7" s="193"/>
      <c r="F7" s="193"/>
      <c r="G7" s="193"/>
      <c r="H7" s="32"/>
      <c r="I7" s="22"/>
      <c r="J7" s="96"/>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row>
    <row r="8" spans="1:50" ht="10.15" customHeight="1" x14ac:dyDescent="0.3">
      <c r="A8" s="22"/>
      <c r="B8" s="29"/>
      <c r="C8" s="91"/>
      <c r="D8" s="91"/>
      <c r="E8" s="91"/>
      <c r="F8" s="91"/>
      <c r="G8" s="91"/>
      <c r="H8" s="32"/>
      <c r="I8" s="22"/>
      <c r="J8" s="96"/>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row>
    <row r="9" spans="1:50" ht="15" customHeight="1" x14ac:dyDescent="0.3">
      <c r="A9" s="22"/>
      <c r="B9" s="29"/>
      <c r="C9" s="195" t="s">
        <v>5</v>
      </c>
      <c r="D9" s="195"/>
      <c r="E9" s="195"/>
      <c r="F9" s="195"/>
      <c r="G9" s="195"/>
      <c r="H9" s="32"/>
      <c r="I9" s="22"/>
      <c r="J9" s="96"/>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row>
    <row r="10" spans="1:50" ht="15" customHeight="1" x14ac:dyDescent="0.3">
      <c r="A10" s="22"/>
      <c r="B10" s="29"/>
      <c r="C10" s="95" t="s">
        <v>62</v>
      </c>
      <c r="D10" s="95" t="s">
        <v>67</v>
      </c>
      <c r="E10" s="95" t="s">
        <v>72</v>
      </c>
      <c r="F10" s="95" t="s">
        <v>77</v>
      </c>
      <c r="G10" s="95" t="s">
        <v>82</v>
      </c>
      <c r="H10" s="32"/>
      <c r="I10" s="22"/>
      <c r="J10" s="96"/>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row>
    <row r="11" spans="1:50" ht="15" customHeight="1" x14ac:dyDescent="0.3">
      <c r="A11" s="22"/>
      <c r="B11" s="29"/>
      <c r="C11" s="95" t="s">
        <v>63</v>
      </c>
      <c r="D11" s="95" t="s">
        <v>68</v>
      </c>
      <c r="E11" s="95" t="s">
        <v>73</v>
      </c>
      <c r="F11" s="95" t="s">
        <v>78</v>
      </c>
      <c r="G11" s="95" t="s">
        <v>83</v>
      </c>
      <c r="H11" s="32"/>
      <c r="I11" s="22"/>
      <c r="J11" s="96"/>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row>
    <row r="12" spans="1:50" ht="15" customHeight="1" x14ac:dyDescent="0.3">
      <c r="A12" s="22"/>
      <c r="B12" s="29"/>
      <c r="C12" s="95" t="s">
        <v>64</v>
      </c>
      <c r="D12" s="95" t="s">
        <v>69</v>
      </c>
      <c r="E12" s="95" t="s">
        <v>74</v>
      </c>
      <c r="F12" s="95" t="s">
        <v>79</v>
      </c>
      <c r="G12" s="183"/>
      <c r="H12" s="32"/>
      <c r="I12" s="22"/>
      <c r="J12" s="96"/>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row>
    <row r="13" spans="1:50" ht="15" customHeight="1" x14ac:dyDescent="0.3">
      <c r="A13" s="22"/>
      <c r="B13" s="29"/>
      <c r="C13" s="95" t="s">
        <v>65</v>
      </c>
      <c r="D13" s="95" t="s">
        <v>70</v>
      </c>
      <c r="E13" s="95" t="s">
        <v>75</v>
      </c>
      <c r="F13" s="95" t="s">
        <v>80</v>
      </c>
      <c r="G13" s="183"/>
      <c r="H13" s="32"/>
      <c r="I13" s="22"/>
      <c r="J13" s="96"/>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row>
    <row r="14" spans="1:50" ht="15" customHeight="1" x14ac:dyDescent="0.3">
      <c r="A14" s="22"/>
      <c r="B14" s="29"/>
      <c r="C14" s="95" t="s">
        <v>66</v>
      </c>
      <c r="D14" s="95" t="s">
        <v>71</v>
      </c>
      <c r="E14" s="95" t="s">
        <v>76</v>
      </c>
      <c r="F14" s="95" t="s">
        <v>81</v>
      </c>
      <c r="G14" s="183"/>
      <c r="H14" s="32"/>
      <c r="I14" s="22"/>
      <c r="J14" s="96"/>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row>
    <row r="15" spans="1:50" ht="67.900000000000006" customHeight="1" x14ac:dyDescent="0.3">
      <c r="A15" s="22"/>
      <c r="B15" s="29"/>
      <c r="H15" s="32"/>
      <c r="I15" s="22"/>
      <c r="J15" s="96"/>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row>
    <row r="16" spans="1:50" ht="15" customHeight="1" x14ac:dyDescent="0.3">
      <c r="A16" s="22"/>
      <c r="B16" s="37"/>
      <c r="C16" s="18"/>
      <c r="D16" s="18"/>
      <c r="E16" s="18"/>
      <c r="F16" s="18"/>
      <c r="G16" s="18"/>
      <c r="H16" s="19"/>
      <c r="I16" s="22"/>
      <c r="J16" s="96"/>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row>
    <row r="17" spans="1:50" ht="15" customHeight="1" x14ac:dyDescent="0.25">
      <c r="A17" s="96"/>
      <c r="B17" s="21"/>
      <c r="C17" s="96"/>
      <c r="D17" s="21"/>
      <c r="E17" s="96"/>
      <c r="F17" s="21"/>
      <c r="G17" s="96"/>
      <c r="H17" s="21"/>
      <c r="I17" s="96"/>
      <c r="J17" s="96"/>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row>
    <row r="18" spans="1:50" ht="7.5" customHeight="1" x14ac:dyDescent="0.25">
      <c r="A18" s="96"/>
      <c r="B18" s="21"/>
      <c r="C18" s="96"/>
      <c r="D18" s="21"/>
      <c r="E18" s="96"/>
      <c r="F18" s="21"/>
      <c r="G18" s="96"/>
      <c r="H18" s="21"/>
      <c r="I18" s="96"/>
      <c r="J18" s="96"/>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row>
    <row r="19" spans="1:50" x14ac:dyDescent="0.25">
      <c r="A19" s="96"/>
      <c r="B19" s="21"/>
      <c r="C19" s="96"/>
      <c r="D19" s="21"/>
      <c r="E19" s="96"/>
      <c r="F19" s="21"/>
      <c r="G19" s="96"/>
      <c r="H19" s="21"/>
      <c r="I19" s="96"/>
      <c r="J19" s="96"/>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row>
    <row r="20" spans="1:50" x14ac:dyDescent="0.25">
      <c r="A20" s="96"/>
      <c r="B20" s="21"/>
      <c r="C20" s="96"/>
      <c r="D20" s="21"/>
      <c r="E20" s="96"/>
      <c r="F20" s="21"/>
      <c r="G20" s="96"/>
      <c r="H20" s="21"/>
      <c r="I20" s="96"/>
      <c r="J20" s="96"/>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row>
    <row r="21" spans="1:50" x14ac:dyDescent="0.25">
      <c r="A21" s="96"/>
      <c r="B21" s="21"/>
      <c r="C21" s="96"/>
      <c r="D21" s="21"/>
      <c r="E21" s="96"/>
      <c r="F21" s="21"/>
      <c r="G21" s="96"/>
      <c r="H21" s="21"/>
      <c r="I21" s="96"/>
      <c r="J21" s="96"/>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row>
    <row r="22" spans="1:50" x14ac:dyDescent="0.25">
      <c r="A22" s="96"/>
      <c r="B22" s="21"/>
      <c r="C22" s="96"/>
      <c r="D22" s="21"/>
      <c r="E22" s="96"/>
      <c r="F22" s="21"/>
      <c r="G22" s="96"/>
      <c r="H22" s="21"/>
      <c r="I22" s="96"/>
      <c r="J22" s="96"/>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row>
    <row r="23" spans="1:50" x14ac:dyDescent="0.25">
      <c r="A23" s="96"/>
      <c r="B23" s="21"/>
      <c r="C23" s="96"/>
      <c r="D23" s="21"/>
      <c r="E23" s="96"/>
      <c r="F23" s="21"/>
      <c r="G23" s="96"/>
      <c r="H23" s="21"/>
      <c r="I23" s="96"/>
      <c r="J23" s="96"/>
      <c r="K23" s="21"/>
      <c r="L23" s="21"/>
      <c r="M23" s="21"/>
      <c r="N23" s="21"/>
      <c r="O23" s="21"/>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row>
    <row r="24" spans="1:50" x14ac:dyDescent="0.25">
      <c r="A24" s="96"/>
      <c r="B24" s="21"/>
      <c r="C24" s="96"/>
      <c r="D24" s="21"/>
      <c r="E24" s="96"/>
      <c r="F24" s="21"/>
      <c r="G24" s="96"/>
      <c r="H24" s="21"/>
      <c r="I24" s="96"/>
      <c r="J24" s="96"/>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row>
    <row r="25" spans="1:50" x14ac:dyDescent="0.25">
      <c r="A25" s="96"/>
      <c r="B25" s="21"/>
      <c r="C25" s="96"/>
      <c r="D25" s="21"/>
      <c r="E25" s="96"/>
      <c r="F25" s="21"/>
      <c r="G25" s="96"/>
      <c r="H25" s="21"/>
      <c r="I25" s="96"/>
      <c r="J25" s="96"/>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row>
    <row r="26" spans="1:50" x14ac:dyDescent="0.25">
      <c r="A26" s="21"/>
      <c r="B26" s="21"/>
      <c r="C26" s="21"/>
      <c r="D26" s="21"/>
      <c r="E26" s="21"/>
      <c r="F26" s="21"/>
      <c r="G26" s="21"/>
      <c r="H26" s="21"/>
      <c r="I26" s="21"/>
      <c r="J26" s="96"/>
      <c r="K26" s="21"/>
      <c r="L26" s="21"/>
      <c r="M26" s="21"/>
      <c r="N26" s="21"/>
      <c r="O26" s="21"/>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row>
    <row r="27" spans="1:50" x14ac:dyDescent="0.25">
      <c r="A27" s="21"/>
      <c r="B27" s="21"/>
      <c r="C27" s="21"/>
      <c r="D27" s="21"/>
      <c r="E27" s="21"/>
      <c r="F27" s="21"/>
      <c r="G27" s="21"/>
      <c r="H27" s="21"/>
      <c r="I27" s="21"/>
      <c r="J27" s="96"/>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row>
    <row r="28" spans="1:50" x14ac:dyDescent="0.25">
      <c r="A28" s="21"/>
      <c r="B28" s="21"/>
      <c r="C28" s="21"/>
      <c r="D28" s="21"/>
      <c r="E28" s="21"/>
      <c r="F28" s="21"/>
      <c r="G28" s="21"/>
      <c r="H28" s="21"/>
      <c r="I28" s="21"/>
      <c r="J28" s="96"/>
      <c r="K28" s="21"/>
      <c r="L28" s="21"/>
      <c r="M28" s="21"/>
      <c r="N28" s="21"/>
      <c r="O28" s="21"/>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row>
    <row r="29" spans="1:50" x14ac:dyDescent="0.25">
      <c r="A29" s="21"/>
      <c r="B29" s="21"/>
      <c r="C29" s="21"/>
      <c r="D29" s="21"/>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row>
    <row r="30" spans="1:50" x14ac:dyDescent="0.25">
      <c r="A30" s="21"/>
      <c r="B30" s="21"/>
      <c r="C30" s="21"/>
      <c r="D30" s="21"/>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row>
    <row r="31" spans="1:50" x14ac:dyDescent="0.25">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row>
    <row r="32" spans="1:50" x14ac:dyDescent="0.25">
      <c r="A32" s="21"/>
      <c r="B32" s="21"/>
      <c r="C32" s="21"/>
      <c r="D32" s="21"/>
      <c r="E32" s="21"/>
      <c r="F32" s="21"/>
      <c r="G32" s="21"/>
      <c r="H32" s="21"/>
      <c r="I32" s="21"/>
      <c r="J32" s="21"/>
      <c r="K32" s="21"/>
      <c r="L32" s="21"/>
      <c r="M32" s="21"/>
      <c r="N32" s="21"/>
      <c r="O32" s="21"/>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row>
    <row r="33" spans="1:50" x14ac:dyDescent="0.25">
      <c r="A33" s="21"/>
      <c r="B33" s="21"/>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row>
    <row r="34" spans="1:50" x14ac:dyDescent="0.25">
      <c r="A34" s="21"/>
      <c r="B34" s="21"/>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row>
    <row r="35" spans="1:50" x14ac:dyDescent="0.25">
      <c r="A35" s="21"/>
      <c r="B35" s="21"/>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row>
    <row r="36" spans="1:50" x14ac:dyDescent="0.25">
      <c r="A36" s="21"/>
      <c r="B36" s="21"/>
      <c r="C36" s="21"/>
      <c r="D36" s="21"/>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row>
    <row r="37" spans="1:50" x14ac:dyDescent="0.25">
      <c r="A37" s="21"/>
      <c r="B37" s="21"/>
      <c r="C37" s="21"/>
      <c r="D37" s="21"/>
      <c r="E37" s="21"/>
      <c r="F37" s="21"/>
      <c r="G37" s="21"/>
      <c r="H37" s="21"/>
      <c r="I37" s="21"/>
      <c r="J37" s="21"/>
      <c r="K37" s="21"/>
      <c r="L37" s="21"/>
      <c r="M37" s="21"/>
      <c r="N37" s="21"/>
      <c r="O37" s="21"/>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row>
    <row r="38" spans="1:50" x14ac:dyDescent="0.25">
      <c r="A38" s="21"/>
      <c r="B38" s="21"/>
      <c r="C38" s="21"/>
      <c r="D38" s="21"/>
      <c r="E38" s="21"/>
      <c r="F38" s="21"/>
      <c r="G38" s="21"/>
      <c r="H38" s="21"/>
      <c r="I38" s="21"/>
      <c r="J38" s="21"/>
      <c r="K38" s="21"/>
      <c r="L38" s="21"/>
      <c r="M38" s="21"/>
      <c r="N38" s="21"/>
      <c r="O38" s="21"/>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row>
    <row r="39" spans="1:50" x14ac:dyDescent="0.25">
      <c r="A39" s="21"/>
      <c r="B39" s="21"/>
      <c r="C39" s="21"/>
      <c r="D39" s="21"/>
      <c r="E39" s="21"/>
      <c r="F39" s="21"/>
      <c r="G39" s="21"/>
      <c r="H39" s="21"/>
      <c r="I39" s="21"/>
      <c r="J39" s="21"/>
      <c r="K39" s="21"/>
      <c r="L39" s="21"/>
      <c r="M39" s="21"/>
      <c r="N39" s="21"/>
      <c r="O39" s="21"/>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row>
    <row r="40" spans="1:50" x14ac:dyDescent="0.25">
      <c r="A40" s="21"/>
      <c r="B40" s="21"/>
      <c r="C40" s="21"/>
      <c r="D40" s="21"/>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row>
    <row r="41" spans="1:50" x14ac:dyDescent="0.25">
      <c r="A41" s="21"/>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row>
    <row r="42" spans="1:50" x14ac:dyDescent="0.25">
      <c r="A42" s="21"/>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row>
    <row r="43" spans="1:50" x14ac:dyDescent="0.25">
      <c r="A43" s="21"/>
      <c r="B43" s="21"/>
      <c r="C43" s="21"/>
      <c r="D43" s="21"/>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row>
    <row r="44" spans="1:50" x14ac:dyDescent="0.25">
      <c r="A44" s="21"/>
      <c r="B44" s="21"/>
      <c r="C44" s="21"/>
      <c r="D44" s="21"/>
      <c r="E44" s="21"/>
      <c r="F44" s="21"/>
      <c r="G44" s="21"/>
      <c r="H44" s="21"/>
      <c r="I44" s="21"/>
      <c r="J44" s="21"/>
      <c r="K44" s="21"/>
      <c r="L44" s="21"/>
      <c r="M44" s="21"/>
      <c r="N44" s="21"/>
      <c r="O44" s="21"/>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row>
    <row r="45" spans="1:50" x14ac:dyDescent="0.25">
      <c r="A45" s="21"/>
      <c r="B45" s="21"/>
      <c r="C45" s="21"/>
      <c r="D45" s="21"/>
      <c r="E45" s="21"/>
      <c r="F45" s="21"/>
      <c r="G45" s="21"/>
      <c r="H45" s="21"/>
      <c r="I45" s="21"/>
      <c r="J45" s="21"/>
      <c r="K45" s="21"/>
      <c r="L45" s="21"/>
      <c r="M45" s="21"/>
      <c r="N45" s="21"/>
      <c r="O45" s="21"/>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row>
    <row r="46" spans="1:50" x14ac:dyDescent="0.25">
      <c r="A46" s="21"/>
      <c r="B46" s="21"/>
      <c r="C46" s="21"/>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row>
    <row r="47" spans="1:50"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row>
    <row r="48" spans="1:50" x14ac:dyDescent="0.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row>
    <row r="49" spans="1:50" x14ac:dyDescent="0.25">
      <c r="A49" s="21"/>
      <c r="B49" s="21"/>
      <c r="C49" s="21"/>
      <c r="D49" s="21"/>
      <c r="E49" s="21"/>
      <c r="F49" s="21"/>
      <c r="G49" s="21"/>
      <c r="H49" s="21"/>
      <c r="I49" s="21"/>
      <c r="J49" s="21"/>
      <c r="K49" s="21"/>
      <c r="L49" s="21"/>
      <c r="M49" s="21"/>
      <c r="N49" s="21"/>
      <c r="O49" s="21"/>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row>
    <row r="50" spans="1:50"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row>
    <row r="51" spans="1:50" x14ac:dyDescent="0.25">
      <c r="A51" s="21"/>
      <c r="B51" s="21"/>
      <c r="C51" s="21"/>
      <c r="D51" s="21"/>
      <c r="E51" s="2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row>
    <row r="52" spans="1:50" x14ac:dyDescent="0.25">
      <c r="A52" s="21"/>
      <c r="B52" s="21"/>
      <c r="C52" s="21"/>
      <c r="D52" s="21"/>
      <c r="E52" s="21"/>
      <c r="F52" s="21"/>
      <c r="G52" s="21"/>
      <c r="H52" s="21"/>
      <c r="I52" s="21"/>
      <c r="J52" s="21"/>
      <c r="K52" s="21"/>
      <c r="L52" s="21"/>
      <c r="M52" s="21"/>
      <c r="N52" s="21"/>
      <c r="O52" s="2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row>
    <row r="53" spans="1:50" x14ac:dyDescent="0.25">
      <c r="A53" s="21"/>
      <c r="B53" s="21"/>
      <c r="C53" s="21"/>
      <c r="D53" s="21"/>
      <c r="E53" s="21"/>
      <c r="F53" s="21"/>
      <c r="G53" s="21"/>
      <c r="H53" s="21"/>
      <c r="I53" s="21"/>
      <c r="J53" s="21"/>
      <c r="K53" s="21"/>
      <c r="L53" s="21"/>
      <c r="M53" s="21"/>
      <c r="N53" s="21"/>
      <c r="O53" s="21"/>
      <c r="P53" s="21"/>
      <c r="Q53" s="21"/>
      <c r="R53" s="21"/>
      <c r="S53" s="21"/>
      <c r="T53" s="21"/>
      <c r="U53" s="21"/>
      <c r="V53" s="21"/>
      <c r="W53" s="21"/>
      <c r="X53" s="21"/>
      <c r="Y53" s="21"/>
      <c r="Z53" s="21"/>
      <c r="AA53" s="21"/>
      <c r="AB53" s="21"/>
      <c r="AC53" s="21"/>
      <c r="AD53" s="21"/>
      <c r="AE53" s="21"/>
      <c r="AF53" s="21"/>
      <c r="AG53" s="21"/>
      <c r="AH53" s="21"/>
      <c r="AI53" s="21"/>
      <c r="AJ53" s="21"/>
      <c r="AK53" s="21"/>
      <c r="AL53" s="21"/>
      <c r="AM53" s="21"/>
      <c r="AN53" s="21"/>
      <c r="AO53" s="21"/>
      <c r="AP53" s="21"/>
      <c r="AQ53" s="21"/>
      <c r="AR53" s="21"/>
      <c r="AS53" s="21"/>
      <c r="AT53" s="21"/>
      <c r="AU53" s="21"/>
      <c r="AV53" s="21"/>
      <c r="AW53" s="21"/>
      <c r="AX53" s="21"/>
    </row>
    <row r="54" spans="1:50" x14ac:dyDescent="0.25">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row>
    <row r="55" spans="1:50" x14ac:dyDescent="0.25">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row>
    <row r="56" spans="1:50" x14ac:dyDescent="0.25">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row>
    <row r="57" spans="1:50" x14ac:dyDescent="0.25">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c r="AA57" s="21"/>
      <c r="AB57" s="21"/>
      <c r="AC57" s="21"/>
      <c r="AD57" s="21"/>
      <c r="AE57" s="21"/>
      <c r="AF57" s="21"/>
      <c r="AG57" s="21"/>
      <c r="AH57" s="21"/>
      <c r="AI57" s="21"/>
      <c r="AJ57" s="21"/>
      <c r="AK57" s="21"/>
      <c r="AL57" s="21"/>
      <c r="AM57" s="21"/>
      <c r="AN57" s="21"/>
      <c r="AO57" s="21"/>
      <c r="AP57" s="21"/>
      <c r="AQ57" s="21"/>
      <c r="AR57" s="21"/>
      <c r="AS57" s="21"/>
      <c r="AT57" s="21"/>
      <c r="AU57" s="21"/>
      <c r="AV57" s="21"/>
      <c r="AW57" s="21"/>
      <c r="AX57" s="21"/>
    </row>
    <row r="58" spans="1:50" x14ac:dyDescent="0.25">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1"/>
      <c r="AE58" s="21"/>
      <c r="AF58" s="21"/>
      <c r="AG58" s="21"/>
      <c r="AH58" s="21"/>
      <c r="AI58" s="21"/>
      <c r="AJ58" s="21"/>
      <c r="AK58" s="21"/>
      <c r="AL58" s="21"/>
      <c r="AM58" s="21"/>
      <c r="AN58" s="21"/>
      <c r="AO58" s="21"/>
      <c r="AP58" s="21"/>
      <c r="AQ58" s="21"/>
      <c r="AR58" s="21"/>
      <c r="AS58" s="21"/>
      <c r="AT58" s="21"/>
      <c r="AU58" s="21"/>
      <c r="AV58" s="21"/>
      <c r="AW58" s="21"/>
      <c r="AX58" s="21"/>
    </row>
    <row r="59" spans="1:50" x14ac:dyDescent="0.25">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c r="AD59" s="21"/>
      <c r="AE59" s="21"/>
      <c r="AF59" s="21"/>
      <c r="AG59" s="21"/>
      <c r="AH59" s="21"/>
      <c r="AI59" s="21"/>
      <c r="AJ59" s="21"/>
      <c r="AK59" s="21"/>
      <c r="AL59" s="21"/>
      <c r="AM59" s="21"/>
      <c r="AN59" s="21"/>
      <c r="AO59" s="21"/>
      <c r="AP59" s="21"/>
      <c r="AQ59" s="21"/>
      <c r="AR59" s="21"/>
      <c r="AS59" s="21"/>
      <c r="AT59" s="21"/>
      <c r="AU59" s="21"/>
      <c r="AV59" s="21"/>
      <c r="AW59" s="21"/>
      <c r="AX59" s="21"/>
    </row>
    <row r="60" spans="1:50" x14ac:dyDescent="0.25">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row>
    <row r="61" spans="1:50" x14ac:dyDescent="0.25">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row>
    <row r="62" spans="1:50" x14ac:dyDescent="0.25">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c r="AD62" s="21"/>
      <c r="AE62" s="21"/>
      <c r="AF62" s="21"/>
      <c r="AG62" s="21"/>
      <c r="AH62" s="21"/>
      <c r="AI62" s="21"/>
      <c r="AJ62" s="21"/>
      <c r="AK62" s="21"/>
      <c r="AL62" s="21"/>
      <c r="AM62" s="21"/>
      <c r="AN62" s="21"/>
      <c r="AO62" s="21"/>
      <c r="AP62" s="21"/>
      <c r="AQ62" s="21"/>
      <c r="AR62" s="21"/>
      <c r="AS62" s="21"/>
      <c r="AT62" s="21"/>
      <c r="AU62" s="21"/>
      <c r="AV62" s="21"/>
      <c r="AW62" s="21"/>
      <c r="AX62" s="21"/>
    </row>
    <row r="63" spans="1:50" x14ac:dyDescent="0.25">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c r="AD63" s="21"/>
      <c r="AE63" s="21"/>
      <c r="AF63" s="21"/>
      <c r="AG63" s="21"/>
      <c r="AH63" s="21"/>
      <c r="AI63" s="21"/>
      <c r="AJ63" s="21"/>
      <c r="AK63" s="21"/>
      <c r="AL63" s="21"/>
      <c r="AM63" s="21"/>
      <c r="AN63" s="21"/>
      <c r="AO63" s="21"/>
      <c r="AP63" s="21"/>
      <c r="AQ63" s="21"/>
      <c r="AR63" s="21"/>
      <c r="AS63" s="21"/>
      <c r="AT63" s="21"/>
      <c r="AU63" s="21"/>
      <c r="AV63" s="21"/>
      <c r="AW63" s="21"/>
      <c r="AX63" s="21"/>
    </row>
    <row r="64" spans="1:50" x14ac:dyDescent="0.25">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c r="AA64" s="21"/>
      <c r="AB64" s="21"/>
      <c r="AC64" s="21"/>
      <c r="AD64" s="21"/>
      <c r="AE64" s="21"/>
      <c r="AF64" s="21"/>
      <c r="AG64" s="21"/>
      <c r="AH64" s="21"/>
      <c r="AI64" s="21"/>
      <c r="AJ64" s="21"/>
      <c r="AK64" s="21"/>
      <c r="AL64" s="21"/>
      <c r="AM64" s="21"/>
      <c r="AN64" s="21"/>
      <c r="AO64" s="21"/>
      <c r="AP64" s="21"/>
      <c r="AQ64" s="21"/>
      <c r="AR64" s="21"/>
      <c r="AS64" s="21"/>
      <c r="AT64" s="21"/>
      <c r="AU64" s="21"/>
      <c r="AV64" s="21"/>
      <c r="AW64" s="21"/>
      <c r="AX64" s="21"/>
    </row>
    <row r="65" spans="1:50" x14ac:dyDescent="0.25">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1"/>
      <c r="AF65" s="21"/>
      <c r="AG65" s="21"/>
      <c r="AH65" s="21"/>
      <c r="AI65" s="21"/>
      <c r="AJ65" s="21"/>
      <c r="AK65" s="21"/>
      <c r="AL65" s="21"/>
      <c r="AM65" s="21"/>
      <c r="AN65" s="21"/>
      <c r="AO65" s="21"/>
      <c r="AP65" s="21"/>
      <c r="AQ65" s="21"/>
      <c r="AR65" s="21"/>
      <c r="AS65" s="21"/>
      <c r="AT65" s="21"/>
      <c r="AU65" s="21"/>
      <c r="AV65" s="21"/>
      <c r="AW65" s="21"/>
      <c r="AX65" s="21"/>
    </row>
    <row r="66" spans="1:50" x14ac:dyDescent="0.25">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c r="AA66" s="21"/>
      <c r="AB66" s="21"/>
      <c r="AC66" s="21"/>
      <c r="AD66" s="21"/>
      <c r="AE66" s="21"/>
      <c r="AF66" s="21"/>
      <c r="AG66" s="21"/>
      <c r="AH66" s="21"/>
      <c r="AI66" s="21"/>
      <c r="AJ66" s="21"/>
      <c r="AK66" s="21"/>
      <c r="AL66" s="21"/>
      <c r="AM66" s="21"/>
      <c r="AN66" s="21"/>
      <c r="AO66" s="21"/>
      <c r="AP66" s="21"/>
      <c r="AQ66" s="21"/>
      <c r="AR66" s="21"/>
      <c r="AS66" s="21"/>
      <c r="AT66" s="21"/>
      <c r="AU66" s="21"/>
      <c r="AV66" s="21"/>
      <c r="AW66" s="21"/>
      <c r="AX66" s="21"/>
    </row>
    <row r="67" spans="1:50" x14ac:dyDescent="0.25">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c r="AA67" s="21"/>
      <c r="AB67" s="21"/>
      <c r="AC67" s="21"/>
      <c r="AD67" s="21"/>
      <c r="AE67" s="21"/>
      <c r="AF67" s="21"/>
      <c r="AG67" s="21"/>
      <c r="AH67" s="21"/>
      <c r="AI67" s="21"/>
      <c r="AJ67" s="21"/>
      <c r="AK67" s="21"/>
      <c r="AL67" s="21"/>
      <c r="AM67" s="21"/>
      <c r="AN67" s="21"/>
      <c r="AO67" s="21"/>
      <c r="AP67" s="21"/>
      <c r="AQ67" s="21"/>
      <c r="AR67" s="21"/>
      <c r="AS67" s="21"/>
      <c r="AT67" s="21"/>
      <c r="AU67" s="21"/>
      <c r="AV67" s="21"/>
      <c r="AW67" s="21"/>
      <c r="AX67" s="21"/>
    </row>
    <row r="68" spans="1:50" x14ac:dyDescent="0.25">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c r="AA68" s="21"/>
      <c r="AB68" s="21"/>
      <c r="AC68" s="21"/>
      <c r="AD68" s="21"/>
      <c r="AE68" s="21"/>
      <c r="AF68" s="21"/>
      <c r="AG68" s="21"/>
      <c r="AH68" s="21"/>
      <c r="AI68" s="21"/>
      <c r="AJ68" s="21"/>
      <c r="AK68" s="21"/>
      <c r="AL68" s="21"/>
      <c r="AM68" s="21"/>
      <c r="AN68" s="21"/>
      <c r="AO68" s="21"/>
      <c r="AP68" s="21"/>
      <c r="AQ68" s="21"/>
      <c r="AR68" s="21"/>
      <c r="AS68" s="21"/>
      <c r="AT68" s="21"/>
      <c r="AU68" s="21"/>
      <c r="AV68" s="21"/>
      <c r="AW68" s="21"/>
      <c r="AX68" s="21"/>
    </row>
    <row r="69" spans="1:50" x14ac:dyDescent="0.25">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1"/>
      <c r="AF69" s="21"/>
      <c r="AG69" s="21"/>
      <c r="AH69" s="21"/>
      <c r="AI69" s="21"/>
      <c r="AJ69" s="21"/>
      <c r="AK69" s="21"/>
      <c r="AL69" s="21"/>
      <c r="AM69" s="21"/>
      <c r="AN69" s="21"/>
      <c r="AO69" s="21"/>
      <c r="AP69" s="21"/>
      <c r="AQ69" s="21"/>
      <c r="AR69" s="21"/>
      <c r="AS69" s="21"/>
      <c r="AT69" s="21"/>
      <c r="AU69" s="21"/>
      <c r="AV69" s="21"/>
      <c r="AW69" s="21"/>
      <c r="AX69" s="21"/>
    </row>
    <row r="70" spans="1:50" x14ac:dyDescent="0.25">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AW70" s="21"/>
      <c r="AX70" s="21"/>
    </row>
    <row r="71" spans="1:50" x14ac:dyDescent="0.25">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1"/>
    </row>
    <row r="72" spans="1:50" x14ac:dyDescent="0.25">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1"/>
    </row>
    <row r="73" spans="1:50" x14ac:dyDescent="0.25">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1"/>
    </row>
    <row r="74" spans="1:50" x14ac:dyDescent="0.25">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1"/>
    </row>
    <row r="75" spans="1:50" x14ac:dyDescent="0.25">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1"/>
    </row>
    <row r="76" spans="1:50" x14ac:dyDescent="0.25">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1"/>
    </row>
    <row r="77" spans="1:50" x14ac:dyDescent="0.25">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1"/>
    </row>
    <row r="78" spans="1:50" x14ac:dyDescent="0.25">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1"/>
    </row>
    <row r="79" spans="1:50" x14ac:dyDescent="0.25">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1"/>
      <c r="AG79" s="21"/>
      <c r="AH79" s="21"/>
      <c r="AI79" s="21"/>
      <c r="AJ79" s="21"/>
      <c r="AK79" s="21"/>
      <c r="AL79" s="21"/>
      <c r="AM79" s="21"/>
      <c r="AN79" s="21"/>
      <c r="AO79" s="21"/>
      <c r="AP79" s="21"/>
      <c r="AQ79" s="21"/>
      <c r="AR79" s="21"/>
      <c r="AS79" s="21"/>
      <c r="AT79" s="21"/>
      <c r="AU79" s="21"/>
      <c r="AV79" s="21"/>
      <c r="AW79" s="21"/>
      <c r="AX79" s="21"/>
    </row>
    <row r="80" spans="1:50" x14ac:dyDescent="0.25">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c r="AA80" s="21"/>
      <c r="AB80" s="21"/>
      <c r="AC80" s="21"/>
      <c r="AD80" s="21"/>
      <c r="AE80" s="21"/>
      <c r="AF80" s="21"/>
      <c r="AG80" s="21"/>
      <c r="AH80" s="21"/>
      <c r="AI80" s="21"/>
      <c r="AJ80" s="21"/>
      <c r="AK80" s="21"/>
      <c r="AL80" s="21"/>
      <c r="AM80" s="21"/>
      <c r="AN80" s="21"/>
      <c r="AO80" s="21"/>
      <c r="AP80" s="21"/>
      <c r="AQ80" s="21"/>
      <c r="AR80" s="21"/>
      <c r="AS80" s="21"/>
      <c r="AT80" s="21"/>
      <c r="AU80" s="21"/>
      <c r="AV80" s="21"/>
      <c r="AW80" s="21"/>
      <c r="AX80" s="21"/>
    </row>
    <row r="81" spans="1:50" x14ac:dyDescent="0.25">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1"/>
    </row>
    <row r="82" spans="1:50" x14ac:dyDescent="0.25">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1"/>
    </row>
    <row r="83" spans="1:50" x14ac:dyDescent="0.25">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1"/>
    </row>
    <row r="84" spans="1:50" x14ac:dyDescent="0.25">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1"/>
    </row>
    <row r="85" spans="1:50" x14ac:dyDescent="0.25">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1"/>
    </row>
    <row r="86" spans="1:50" x14ac:dyDescent="0.25">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1"/>
    </row>
    <row r="87" spans="1:50" x14ac:dyDescent="0.25">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1"/>
    </row>
    <row r="88" spans="1:50" x14ac:dyDescent="0.25">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1"/>
    </row>
    <row r="89" spans="1:50" x14ac:dyDescent="0.25">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1"/>
    </row>
    <row r="90" spans="1:50" x14ac:dyDescent="0.25">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1"/>
    </row>
    <row r="91" spans="1:50" x14ac:dyDescent="0.25">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1"/>
    </row>
    <row r="92" spans="1:50" x14ac:dyDescent="0.25">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1"/>
    </row>
    <row r="93" spans="1:50" x14ac:dyDescent="0.25">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1"/>
    </row>
    <row r="94" spans="1:50" x14ac:dyDescent="0.25">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1"/>
    </row>
    <row r="95" spans="1:50" x14ac:dyDescent="0.25">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1"/>
    </row>
    <row r="96" spans="1:50" x14ac:dyDescent="0.25">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1"/>
    </row>
    <row r="97" spans="1:50" x14ac:dyDescent="0.25">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1"/>
    </row>
    <row r="98" spans="1:50" x14ac:dyDescent="0.25">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1"/>
    </row>
    <row r="99" spans="1:50" x14ac:dyDescent="0.2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row>
    <row r="100" spans="1:50" x14ac:dyDescent="0.25">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1"/>
    </row>
    <row r="101" spans="1:50" x14ac:dyDescent="0.25">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1"/>
    </row>
    <row r="102" spans="1:50" x14ac:dyDescent="0.25">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1"/>
    </row>
    <row r="103" spans="1:50" x14ac:dyDescent="0.25">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c r="AA103" s="21"/>
      <c r="AB103" s="21"/>
      <c r="AC103" s="21"/>
      <c r="AD103" s="21"/>
      <c r="AE103" s="21"/>
      <c r="AF103" s="21"/>
      <c r="AG103" s="21"/>
      <c r="AH103" s="21"/>
      <c r="AI103" s="21"/>
      <c r="AJ103" s="21"/>
      <c r="AK103" s="21"/>
      <c r="AL103" s="21"/>
      <c r="AM103" s="21"/>
      <c r="AN103" s="21"/>
      <c r="AO103" s="21"/>
      <c r="AP103" s="21"/>
      <c r="AQ103" s="21"/>
      <c r="AR103" s="21"/>
      <c r="AS103" s="21"/>
      <c r="AT103" s="21"/>
      <c r="AU103" s="21"/>
      <c r="AV103" s="21"/>
      <c r="AW103" s="21"/>
      <c r="AX103" s="21"/>
    </row>
    <row r="104" spans="1:50" x14ac:dyDescent="0.25">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c r="AD104" s="21"/>
      <c r="AE104" s="21"/>
      <c r="AF104" s="21"/>
      <c r="AG104" s="21"/>
      <c r="AH104" s="21"/>
      <c r="AI104" s="21"/>
      <c r="AJ104" s="21"/>
      <c r="AK104" s="21"/>
      <c r="AL104" s="21"/>
      <c r="AM104" s="21"/>
      <c r="AN104" s="21"/>
      <c r="AO104" s="21"/>
      <c r="AP104" s="21"/>
      <c r="AQ104" s="21"/>
      <c r="AR104" s="21"/>
      <c r="AS104" s="21"/>
      <c r="AT104" s="21"/>
      <c r="AU104" s="21"/>
      <c r="AV104" s="21"/>
      <c r="AW104" s="21"/>
      <c r="AX104" s="21"/>
    </row>
    <row r="105" spans="1:50" x14ac:dyDescent="0.25">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c r="AA105" s="21"/>
      <c r="AB105" s="21"/>
      <c r="AC105" s="21"/>
      <c r="AD105" s="21"/>
      <c r="AE105" s="21"/>
      <c r="AF105" s="21"/>
      <c r="AG105" s="21"/>
      <c r="AH105" s="21"/>
      <c r="AI105" s="21"/>
      <c r="AJ105" s="21"/>
      <c r="AK105" s="21"/>
      <c r="AL105" s="21"/>
      <c r="AM105" s="21"/>
      <c r="AN105" s="21"/>
      <c r="AO105" s="21"/>
      <c r="AP105" s="21"/>
      <c r="AQ105" s="21"/>
      <c r="AR105" s="21"/>
      <c r="AS105" s="21"/>
      <c r="AT105" s="21"/>
      <c r="AU105" s="21"/>
      <c r="AV105" s="21"/>
      <c r="AW105" s="21"/>
      <c r="AX105" s="21"/>
    </row>
    <row r="106" spans="1:50" x14ac:dyDescent="0.25">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c r="AD106" s="21"/>
      <c r="AE106" s="21"/>
      <c r="AF106" s="21"/>
      <c r="AG106" s="21"/>
      <c r="AH106" s="21"/>
      <c r="AI106" s="21"/>
      <c r="AJ106" s="21"/>
      <c r="AK106" s="21"/>
      <c r="AL106" s="21"/>
      <c r="AM106" s="21"/>
      <c r="AN106" s="21"/>
      <c r="AO106" s="21"/>
      <c r="AP106" s="21"/>
      <c r="AQ106" s="21"/>
      <c r="AR106" s="21"/>
      <c r="AS106" s="21"/>
      <c r="AT106" s="21"/>
      <c r="AU106" s="21"/>
      <c r="AV106" s="21"/>
      <c r="AW106" s="21"/>
      <c r="AX106" s="21"/>
    </row>
    <row r="107" spans="1:50" x14ac:dyDescent="0.25">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c r="AD107" s="21"/>
      <c r="AE107" s="21"/>
      <c r="AF107" s="21"/>
      <c r="AG107" s="21"/>
      <c r="AH107" s="21"/>
      <c r="AI107" s="21"/>
      <c r="AJ107" s="21"/>
      <c r="AK107" s="21"/>
      <c r="AL107" s="21"/>
      <c r="AM107" s="21"/>
      <c r="AN107" s="21"/>
      <c r="AO107" s="21"/>
      <c r="AP107" s="21"/>
      <c r="AQ107" s="21"/>
      <c r="AR107" s="21"/>
      <c r="AS107" s="21"/>
      <c r="AT107" s="21"/>
      <c r="AU107" s="21"/>
      <c r="AV107" s="21"/>
      <c r="AW107" s="21"/>
      <c r="AX107" s="21"/>
    </row>
    <row r="108" spans="1:50" x14ac:dyDescent="0.25">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c r="AA108" s="21"/>
      <c r="AB108" s="21"/>
      <c r="AC108" s="21"/>
      <c r="AD108" s="21"/>
      <c r="AE108" s="21"/>
      <c r="AF108" s="21"/>
      <c r="AG108" s="21"/>
      <c r="AH108" s="21"/>
      <c r="AI108" s="21"/>
      <c r="AJ108" s="21"/>
      <c r="AK108" s="21"/>
      <c r="AL108" s="21"/>
      <c r="AM108" s="21"/>
      <c r="AN108" s="21"/>
      <c r="AO108" s="21"/>
      <c r="AP108" s="21"/>
      <c r="AQ108" s="21"/>
      <c r="AR108" s="21"/>
      <c r="AS108" s="21"/>
      <c r="AT108" s="21"/>
      <c r="AU108" s="21"/>
      <c r="AV108" s="21"/>
      <c r="AW108" s="21"/>
      <c r="AX108" s="21"/>
    </row>
    <row r="109" spans="1:50" x14ac:dyDescent="0.25">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row>
    <row r="110" spans="1:50" x14ac:dyDescent="0.25">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c r="AA110" s="21"/>
      <c r="AB110" s="21"/>
      <c r="AC110" s="21"/>
      <c r="AD110" s="21"/>
      <c r="AE110" s="21"/>
      <c r="AF110" s="21"/>
      <c r="AG110" s="21"/>
      <c r="AH110" s="21"/>
      <c r="AI110" s="21"/>
      <c r="AJ110" s="21"/>
      <c r="AK110" s="21"/>
      <c r="AL110" s="21"/>
      <c r="AM110" s="21"/>
      <c r="AN110" s="21"/>
      <c r="AO110" s="21"/>
      <c r="AP110" s="21"/>
      <c r="AQ110" s="21"/>
      <c r="AR110" s="21"/>
      <c r="AS110" s="21"/>
      <c r="AT110" s="21"/>
      <c r="AU110" s="21"/>
      <c r="AV110" s="21"/>
      <c r="AW110" s="21"/>
      <c r="AX110" s="21"/>
    </row>
    <row r="111" spans="1:50" x14ac:dyDescent="0.25">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c r="AA111" s="21"/>
      <c r="AB111" s="21"/>
      <c r="AC111" s="21"/>
      <c r="AD111" s="21"/>
      <c r="AE111" s="21"/>
      <c r="AF111" s="21"/>
      <c r="AG111" s="21"/>
      <c r="AH111" s="21"/>
      <c r="AI111" s="21"/>
      <c r="AJ111" s="21"/>
      <c r="AK111" s="21"/>
      <c r="AL111" s="21"/>
      <c r="AM111" s="21"/>
      <c r="AN111" s="21"/>
      <c r="AO111" s="21"/>
      <c r="AP111" s="21"/>
      <c r="AQ111" s="21"/>
      <c r="AR111" s="21"/>
      <c r="AS111" s="21"/>
      <c r="AT111" s="21"/>
      <c r="AU111" s="21"/>
      <c r="AV111" s="21"/>
      <c r="AW111" s="21"/>
      <c r="AX111" s="21"/>
    </row>
    <row r="112" spans="1:50" x14ac:dyDescent="0.25">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c r="AA112" s="21"/>
      <c r="AB112" s="21"/>
      <c r="AC112" s="21"/>
      <c r="AD112" s="21"/>
      <c r="AE112" s="21"/>
      <c r="AF112" s="21"/>
      <c r="AG112" s="21"/>
      <c r="AH112" s="21"/>
      <c r="AI112" s="21"/>
      <c r="AJ112" s="21"/>
      <c r="AK112" s="21"/>
      <c r="AL112" s="21"/>
      <c r="AM112" s="21"/>
      <c r="AN112" s="21"/>
      <c r="AO112" s="21"/>
      <c r="AP112" s="21"/>
      <c r="AQ112" s="21"/>
      <c r="AR112" s="21"/>
      <c r="AS112" s="21"/>
      <c r="AT112" s="21"/>
      <c r="AU112" s="21"/>
      <c r="AV112" s="21"/>
      <c r="AW112" s="21"/>
      <c r="AX112" s="21"/>
    </row>
    <row r="113" spans="1:50" x14ac:dyDescent="0.25">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c r="AA113" s="21"/>
      <c r="AB113" s="21"/>
      <c r="AC113" s="21"/>
      <c r="AD113" s="21"/>
      <c r="AE113" s="21"/>
      <c r="AF113" s="21"/>
      <c r="AG113" s="21"/>
      <c r="AH113" s="21"/>
      <c r="AI113" s="21"/>
      <c r="AJ113" s="21"/>
      <c r="AK113" s="21"/>
      <c r="AL113" s="21"/>
      <c r="AM113" s="21"/>
      <c r="AN113" s="21"/>
      <c r="AO113" s="21"/>
      <c r="AP113" s="21"/>
      <c r="AQ113" s="21"/>
      <c r="AR113" s="21"/>
      <c r="AS113" s="21"/>
      <c r="AT113" s="21"/>
      <c r="AU113" s="21"/>
      <c r="AV113" s="21"/>
      <c r="AW113" s="21"/>
      <c r="AX113" s="21"/>
    </row>
    <row r="114" spans="1:50" x14ac:dyDescent="0.25">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c r="AA114" s="21"/>
      <c r="AB114" s="21"/>
      <c r="AC114" s="21"/>
      <c r="AD114" s="21"/>
      <c r="AE114" s="21"/>
      <c r="AF114" s="21"/>
      <c r="AG114" s="21"/>
      <c r="AH114" s="21"/>
      <c r="AI114" s="21"/>
      <c r="AJ114" s="21"/>
      <c r="AK114" s="21"/>
      <c r="AL114" s="21"/>
      <c r="AM114" s="21"/>
      <c r="AN114" s="21"/>
      <c r="AO114" s="21"/>
      <c r="AP114" s="21"/>
      <c r="AQ114" s="21"/>
      <c r="AR114" s="21"/>
      <c r="AS114" s="21"/>
      <c r="AT114" s="21"/>
      <c r="AU114" s="21"/>
      <c r="AV114" s="21"/>
      <c r="AW114" s="21"/>
      <c r="AX114" s="21"/>
    </row>
    <row r="115" spans="1:50" x14ac:dyDescent="0.25">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c r="AA115" s="21"/>
      <c r="AB115" s="21"/>
      <c r="AC115" s="21"/>
      <c r="AD115" s="21"/>
      <c r="AE115" s="21"/>
      <c r="AF115" s="21"/>
      <c r="AG115" s="21"/>
      <c r="AH115" s="21"/>
      <c r="AI115" s="21"/>
      <c r="AJ115" s="21"/>
      <c r="AK115" s="21"/>
      <c r="AL115" s="21"/>
      <c r="AM115" s="21"/>
      <c r="AN115" s="21"/>
      <c r="AO115" s="21"/>
      <c r="AP115" s="21"/>
      <c r="AQ115" s="21"/>
      <c r="AR115" s="21"/>
      <c r="AS115" s="21"/>
      <c r="AT115" s="21"/>
      <c r="AU115" s="21"/>
      <c r="AV115" s="21"/>
      <c r="AW115" s="21"/>
      <c r="AX115" s="21"/>
    </row>
    <row r="116" spans="1:50" x14ac:dyDescent="0.25">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c r="AA116" s="21"/>
      <c r="AB116" s="21"/>
      <c r="AC116" s="21"/>
      <c r="AD116" s="21"/>
      <c r="AE116" s="21"/>
      <c r="AF116" s="21"/>
      <c r="AG116" s="21"/>
      <c r="AH116" s="21"/>
      <c r="AI116" s="21"/>
      <c r="AJ116" s="21"/>
      <c r="AK116" s="21"/>
      <c r="AL116" s="21"/>
      <c r="AM116" s="21"/>
      <c r="AN116" s="21"/>
      <c r="AO116" s="21"/>
      <c r="AP116" s="21"/>
      <c r="AQ116" s="21"/>
      <c r="AR116" s="21"/>
      <c r="AS116" s="21"/>
      <c r="AT116" s="21"/>
      <c r="AU116" s="21"/>
      <c r="AV116" s="21"/>
      <c r="AW116" s="21"/>
      <c r="AX116" s="21"/>
    </row>
    <row r="117" spans="1:50" x14ac:dyDescent="0.25">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21"/>
      <c r="AI117" s="21"/>
      <c r="AJ117" s="21"/>
      <c r="AK117" s="21"/>
      <c r="AL117" s="21"/>
      <c r="AM117" s="21"/>
      <c r="AN117" s="21"/>
      <c r="AO117" s="21"/>
      <c r="AP117" s="21"/>
      <c r="AQ117" s="21"/>
      <c r="AR117" s="21"/>
      <c r="AS117" s="21"/>
      <c r="AT117" s="21"/>
      <c r="AU117" s="21"/>
      <c r="AV117" s="21"/>
      <c r="AW117" s="21"/>
      <c r="AX117" s="21"/>
    </row>
    <row r="118" spans="1:50" x14ac:dyDescent="0.25">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21"/>
      <c r="AI118" s="21"/>
      <c r="AJ118" s="21"/>
      <c r="AK118" s="21"/>
      <c r="AL118" s="21"/>
      <c r="AM118" s="21"/>
      <c r="AN118" s="21"/>
      <c r="AO118" s="21"/>
      <c r="AP118" s="21"/>
      <c r="AQ118" s="21"/>
      <c r="AR118" s="21"/>
      <c r="AS118" s="21"/>
      <c r="AT118" s="21"/>
      <c r="AU118" s="21"/>
      <c r="AV118" s="21"/>
      <c r="AW118" s="21"/>
      <c r="AX118" s="21"/>
    </row>
    <row r="119" spans="1:50" x14ac:dyDescent="0.25">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c r="AA119" s="21"/>
      <c r="AB119" s="21"/>
      <c r="AC119" s="21"/>
      <c r="AD119" s="21"/>
      <c r="AE119" s="21"/>
      <c r="AF119" s="21"/>
      <c r="AG119" s="21"/>
      <c r="AH119" s="21"/>
      <c r="AI119" s="21"/>
      <c r="AJ119" s="21"/>
      <c r="AK119" s="21"/>
      <c r="AL119" s="21"/>
      <c r="AM119" s="21"/>
      <c r="AN119" s="21"/>
      <c r="AO119" s="21"/>
      <c r="AP119" s="21"/>
      <c r="AQ119" s="21"/>
      <c r="AR119" s="21"/>
      <c r="AS119" s="21"/>
      <c r="AT119" s="21"/>
      <c r="AU119" s="21"/>
      <c r="AV119" s="21"/>
      <c r="AW119" s="21"/>
      <c r="AX119" s="21"/>
    </row>
    <row r="120" spans="1:50" x14ac:dyDescent="0.25">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c r="AD120" s="21"/>
      <c r="AE120" s="21"/>
      <c r="AF120" s="21"/>
      <c r="AG120" s="21"/>
      <c r="AH120" s="21"/>
      <c r="AI120" s="21"/>
      <c r="AJ120" s="21"/>
      <c r="AK120" s="21"/>
      <c r="AL120" s="21"/>
      <c r="AM120" s="21"/>
      <c r="AN120" s="21"/>
      <c r="AO120" s="21"/>
      <c r="AP120" s="21"/>
      <c r="AQ120" s="21"/>
      <c r="AR120" s="21"/>
      <c r="AS120" s="21"/>
      <c r="AT120" s="21"/>
      <c r="AU120" s="21"/>
      <c r="AV120" s="21"/>
      <c r="AW120" s="21"/>
      <c r="AX120" s="21"/>
    </row>
    <row r="121" spans="1:50" x14ac:dyDescent="0.25">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c r="AD121" s="21"/>
      <c r="AE121" s="21"/>
      <c r="AF121" s="21"/>
      <c r="AG121" s="21"/>
      <c r="AH121" s="21"/>
      <c r="AI121" s="21"/>
      <c r="AJ121" s="21"/>
      <c r="AK121" s="21"/>
      <c r="AL121" s="21"/>
      <c r="AM121" s="21"/>
      <c r="AN121" s="21"/>
      <c r="AO121" s="21"/>
      <c r="AP121" s="21"/>
      <c r="AQ121" s="21"/>
      <c r="AR121" s="21"/>
      <c r="AS121" s="21"/>
      <c r="AT121" s="21"/>
      <c r="AU121" s="21"/>
      <c r="AV121" s="21"/>
      <c r="AW121" s="21"/>
      <c r="AX121" s="21"/>
    </row>
    <row r="122" spans="1:50" x14ac:dyDescent="0.25">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c r="AA122" s="21"/>
      <c r="AB122" s="21"/>
      <c r="AC122" s="21"/>
      <c r="AD122" s="21"/>
      <c r="AE122" s="21"/>
      <c r="AF122" s="21"/>
      <c r="AG122" s="21"/>
      <c r="AH122" s="21"/>
      <c r="AI122" s="21"/>
      <c r="AJ122" s="21"/>
      <c r="AK122" s="21"/>
      <c r="AL122" s="21"/>
      <c r="AM122" s="21"/>
      <c r="AN122" s="21"/>
      <c r="AO122" s="21"/>
      <c r="AP122" s="21"/>
      <c r="AQ122" s="21"/>
      <c r="AR122" s="21"/>
      <c r="AS122" s="21"/>
      <c r="AT122" s="21"/>
      <c r="AU122" s="21"/>
      <c r="AV122" s="21"/>
      <c r="AW122" s="21"/>
      <c r="AX122" s="21"/>
    </row>
    <row r="123" spans="1:50" x14ac:dyDescent="0.25">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c r="AA123" s="21"/>
      <c r="AB123" s="21"/>
      <c r="AC123" s="21"/>
      <c r="AD123" s="21"/>
      <c r="AE123" s="21"/>
      <c r="AF123" s="21"/>
      <c r="AG123" s="21"/>
      <c r="AH123" s="21"/>
      <c r="AI123" s="21"/>
      <c r="AJ123" s="21"/>
      <c r="AK123" s="21"/>
      <c r="AL123" s="21"/>
      <c r="AM123" s="21"/>
      <c r="AN123" s="21"/>
      <c r="AO123" s="21"/>
      <c r="AP123" s="21"/>
      <c r="AQ123" s="21"/>
      <c r="AR123" s="21"/>
      <c r="AS123" s="21"/>
      <c r="AT123" s="21"/>
      <c r="AU123" s="21"/>
      <c r="AV123" s="21"/>
      <c r="AW123" s="21"/>
      <c r="AX123" s="21"/>
    </row>
    <row r="124" spans="1:50" x14ac:dyDescent="0.25">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c r="AA124" s="21"/>
      <c r="AB124" s="21"/>
      <c r="AC124" s="21"/>
      <c r="AD124" s="21"/>
      <c r="AE124" s="21"/>
      <c r="AF124" s="21"/>
      <c r="AG124" s="21"/>
      <c r="AH124" s="21"/>
      <c r="AI124" s="21"/>
      <c r="AJ124" s="21"/>
      <c r="AK124" s="21"/>
      <c r="AL124" s="21"/>
      <c r="AM124" s="21"/>
      <c r="AN124" s="21"/>
      <c r="AO124" s="21"/>
      <c r="AP124" s="21"/>
      <c r="AQ124" s="21"/>
      <c r="AR124" s="21"/>
      <c r="AS124" s="21"/>
      <c r="AT124" s="21"/>
      <c r="AU124" s="21"/>
      <c r="AV124" s="21"/>
      <c r="AW124" s="21"/>
      <c r="AX124" s="21"/>
    </row>
    <row r="125" spans="1:50" x14ac:dyDescent="0.25">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c r="AA125" s="21"/>
      <c r="AB125" s="21"/>
      <c r="AC125" s="21"/>
      <c r="AD125" s="21"/>
      <c r="AE125" s="21"/>
      <c r="AF125" s="21"/>
      <c r="AG125" s="21"/>
      <c r="AH125" s="21"/>
      <c r="AI125" s="21"/>
      <c r="AJ125" s="21"/>
      <c r="AK125" s="21"/>
      <c r="AL125" s="21"/>
      <c r="AM125" s="21"/>
      <c r="AN125" s="21"/>
      <c r="AO125" s="21"/>
      <c r="AP125" s="21"/>
      <c r="AQ125" s="21"/>
      <c r="AR125" s="21"/>
      <c r="AS125" s="21"/>
      <c r="AT125" s="21"/>
      <c r="AU125" s="21"/>
      <c r="AV125" s="21"/>
      <c r="AW125" s="21"/>
      <c r="AX125" s="21"/>
    </row>
    <row r="126" spans="1:50" x14ac:dyDescent="0.25">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c r="AA126" s="21"/>
      <c r="AB126" s="21"/>
      <c r="AC126" s="21"/>
      <c r="AD126" s="21"/>
      <c r="AE126" s="21"/>
      <c r="AF126" s="21"/>
      <c r="AG126" s="21"/>
      <c r="AH126" s="21"/>
      <c r="AI126" s="21"/>
      <c r="AJ126" s="21"/>
      <c r="AK126" s="21"/>
      <c r="AL126" s="21"/>
      <c r="AM126" s="21"/>
      <c r="AN126" s="21"/>
      <c r="AO126" s="21"/>
      <c r="AP126" s="21"/>
      <c r="AQ126" s="21"/>
      <c r="AR126" s="21"/>
      <c r="AS126" s="21"/>
      <c r="AT126" s="21"/>
      <c r="AU126" s="21"/>
      <c r="AV126" s="21"/>
      <c r="AW126" s="21"/>
      <c r="AX126" s="21"/>
    </row>
    <row r="127" spans="1:50" x14ac:dyDescent="0.25">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c r="AA127" s="21"/>
      <c r="AB127" s="21"/>
      <c r="AC127" s="21"/>
      <c r="AD127" s="21"/>
      <c r="AE127" s="21"/>
      <c r="AF127" s="21"/>
      <c r="AG127" s="21"/>
      <c r="AH127" s="21"/>
      <c r="AI127" s="21"/>
      <c r="AJ127" s="21"/>
      <c r="AK127" s="21"/>
      <c r="AL127" s="21"/>
      <c r="AM127" s="21"/>
      <c r="AN127" s="21"/>
      <c r="AO127" s="21"/>
      <c r="AP127" s="21"/>
      <c r="AQ127" s="21"/>
      <c r="AR127" s="21"/>
      <c r="AS127" s="21"/>
      <c r="AT127" s="21"/>
      <c r="AU127" s="21"/>
      <c r="AV127" s="21"/>
      <c r="AW127" s="21"/>
      <c r="AX127" s="21"/>
    </row>
    <row r="128" spans="1:50" x14ac:dyDescent="0.2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row>
    <row r="129" spans="1:50" x14ac:dyDescent="0.2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row>
    <row r="130" spans="1:50" x14ac:dyDescent="0.25">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c r="AA130" s="21"/>
      <c r="AB130" s="21"/>
      <c r="AC130" s="21"/>
      <c r="AD130" s="21"/>
      <c r="AE130" s="21"/>
      <c r="AF130" s="21"/>
      <c r="AG130" s="21"/>
      <c r="AH130" s="21"/>
      <c r="AI130" s="21"/>
      <c r="AJ130" s="21"/>
      <c r="AK130" s="21"/>
      <c r="AL130" s="21"/>
      <c r="AM130" s="21"/>
      <c r="AN130" s="21"/>
      <c r="AO130" s="21"/>
      <c r="AP130" s="21"/>
      <c r="AQ130" s="21"/>
      <c r="AR130" s="21"/>
      <c r="AS130" s="21"/>
      <c r="AT130" s="21"/>
      <c r="AU130" s="21"/>
      <c r="AV130" s="21"/>
      <c r="AW130" s="21"/>
      <c r="AX130" s="21"/>
    </row>
    <row r="131" spans="1:50" x14ac:dyDescent="0.25">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c r="AA131" s="21"/>
      <c r="AB131" s="21"/>
      <c r="AC131" s="21"/>
      <c r="AD131" s="21"/>
      <c r="AE131" s="21"/>
      <c r="AF131" s="21"/>
      <c r="AG131" s="21"/>
      <c r="AH131" s="21"/>
      <c r="AI131" s="21"/>
      <c r="AJ131" s="21"/>
      <c r="AK131" s="21"/>
      <c r="AL131" s="21"/>
      <c r="AM131" s="21"/>
      <c r="AN131" s="21"/>
      <c r="AO131" s="21"/>
      <c r="AP131" s="21"/>
      <c r="AQ131" s="21"/>
      <c r="AR131" s="21"/>
      <c r="AS131" s="21"/>
      <c r="AT131" s="21"/>
      <c r="AU131" s="21"/>
      <c r="AV131" s="21"/>
      <c r="AW131" s="21"/>
      <c r="AX131" s="21"/>
    </row>
    <row r="132" spans="1:50" x14ac:dyDescent="0.25">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c r="AA132" s="21"/>
      <c r="AB132" s="21"/>
      <c r="AC132" s="21"/>
      <c r="AD132" s="21"/>
      <c r="AE132" s="21"/>
      <c r="AF132" s="21"/>
      <c r="AG132" s="21"/>
      <c r="AH132" s="21"/>
      <c r="AI132" s="21"/>
      <c r="AJ132" s="21"/>
      <c r="AK132" s="21"/>
      <c r="AL132" s="21"/>
      <c r="AM132" s="21"/>
      <c r="AN132" s="21"/>
      <c r="AO132" s="21"/>
      <c r="AP132" s="21"/>
      <c r="AQ132" s="21"/>
      <c r="AR132" s="21"/>
      <c r="AS132" s="21"/>
      <c r="AT132" s="21"/>
      <c r="AU132" s="21"/>
      <c r="AV132" s="21"/>
      <c r="AW132" s="21"/>
      <c r="AX132" s="21"/>
    </row>
    <row r="133" spans="1:50" x14ac:dyDescent="0.25">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c r="AA133" s="21"/>
      <c r="AB133" s="21"/>
      <c r="AC133" s="21"/>
      <c r="AD133" s="21"/>
      <c r="AE133" s="21"/>
      <c r="AF133" s="21"/>
      <c r="AG133" s="21"/>
      <c r="AH133" s="21"/>
      <c r="AI133" s="21"/>
      <c r="AJ133" s="21"/>
      <c r="AK133" s="21"/>
      <c r="AL133" s="21"/>
      <c r="AM133" s="21"/>
      <c r="AN133" s="21"/>
      <c r="AO133" s="21"/>
      <c r="AP133" s="21"/>
      <c r="AQ133" s="21"/>
      <c r="AR133" s="21"/>
      <c r="AS133" s="21"/>
      <c r="AT133" s="21"/>
      <c r="AU133" s="21"/>
      <c r="AV133" s="21"/>
      <c r="AW133" s="21"/>
      <c r="AX133" s="21"/>
    </row>
    <row r="134" spans="1:50" x14ac:dyDescent="0.25">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c r="AD134" s="21"/>
      <c r="AE134" s="21"/>
      <c r="AF134" s="21"/>
      <c r="AG134" s="21"/>
      <c r="AH134" s="21"/>
      <c r="AI134" s="21"/>
      <c r="AJ134" s="21"/>
      <c r="AK134" s="21"/>
      <c r="AL134" s="21"/>
      <c r="AM134" s="21"/>
      <c r="AN134" s="21"/>
      <c r="AO134" s="21"/>
      <c r="AP134" s="21"/>
      <c r="AQ134" s="21"/>
      <c r="AR134" s="21"/>
      <c r="AS134" s="21"/>
      <c r="AT134" s="21"/>
      <c r="AU134" s="21"/>
      <c r="AV134" s="21"/>
      <c r="AW134" s="21"/>
      <c r="AX134" s="21"/>
    </row>
    <row r="135" spans="1:50" x14ac:dyDescent="0.25">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c r="AA135" s="21"/>
      <c r="AB135" s="21"/>
      <c r="AC135" s="21"/>
      <c r="AD135" s="21"/>
      <c r="AE135" s="21"/>
      <c r="AF135" s="21"/>
      <c r="AG135" s="21"/>
      <c r="AH135" s="21"/>
      <c r="AI135" s="21"/>
      <c r="AJ135" s="21"/>
      <c r="AK135" s="21"/>
      <c r="AL135" s="21"/>
      <c r="AM135" s="21"/>
      <c r="AN135" s="21"/>
      <c r="AO135" s="21"/>
      <c r="AP135" s="21"/>
      <c r="AQ135" s="21"/>
      <c r="AR135" s="21"/>
      <c r="AS135" s="21"/>
      <c r="AT135" s="21"/>
      <c r="AU135" s="21"/>
      <c r="AV135" s="21"/>
      <c r="AW135" s="21"/>
      <c r="AX135" s="21"/>
    </row>
    <row r="136" spans="1:50" x14ac:dyDescent="0.25">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c r="AA136" s="21"/>
      <c r="AB136" s="21"/>
      <c r="AC136" s="21"/>
      <c r="AD136" s="21"/>
      <c r="AE136" s="21"/>
      <c r="AF136" s="21"/>
      <c r="AG136" s="21"/>
      <c r="AH136" s="21"/>
      <c r="AI136" s="21"/>
      <c r="AJ136" s="21"/>
      <c r="AK136" s="21"/>
      <c r="AL136" s="21"/>
      <c r="AM136" s="21"/>
      <c r="AN136" s="21"/>
      <c r="AO136" s="21"/>
      <c r="AP136" s="21"/>
      <c r="AQ136" s="21"/>
      <c r="AR136" s="21"/>
      <c r="AS136" s="21"/>
      <c r="AT136" s="21"/>
      <c r="AU136" s="21"/>
      <c r="AV136" s="21"/>
      <c r="AW136" s="21"/>
      <c r="AX136" s="21"/>
    </row>
    <row r="137" spans="1:50" x14ac:dyDescent="0.25">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c r="AA137" s="21"/>
      <c r="AB137" s="21"/>
      <c r="AC137" s="21"/>
      <c r="AD137" s="21"/>
      <c r="AE137" s="21"/>
      <c r="AF137" s="21"/>
      <c r="AG137" s="21"/>
      <c r="AH137" s="21"/>
      <c r="AI137" s="21"/>
      <c r="AJ137" s="21"/>
      <c r="AK137" s="21"/>
      <c r="AL137" s="21"/>
      <c r="AM137" s="21"/>
      <c r="AN137" s="21"/>
      <c r="AO137" s="21"/>
      <c r="AP137" s="21"/>
      <c r="AQ137" s="21"/>
      <c r="AR137" s="21"/>
      <c r="AS137" s="21"/>
      <c r="AT137" s="21"/>
      <c r="AU137" s="21"/>
      <c r="AV137" s="21"/>
      <c r="AW137" s="21"/>
      <c r="AX137" s="21"/>
    </row>
    <row r="138" spans="1:50" x14ac:dyDescent="0.25">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c r="AA138" s="21"/>
      <c r="AB138" s="21"/>
      <c r="AC138" s="21"/>
      <c r="AD138" s="21"/>
      <c r="AE138" s="21"/>
      <c r="AF138" s="21"/>
      <c r="AG138" s="21"/>
      <c r="AH138" s="21"/>
      <c r="AI138" s="21"/>
      <c r="AJ138" s="21"/>
      <c r="AK138" s="21"/>
      <c r="AL138" s="21"/>
      <c r="AM138" s="21"/>
      <c r="AN138" s="21"/>
      <c r="AO138" s="21"/>
      <c r="AP138" s="21"/>
      <c r="AQ138" s="21"/>
      <c r="AR138" s="21"/>
      <c r="AS138" s="21"/>
      <c r="AT138" s="21"/>
      <c r="AU138" s="21"/>
      <c r="AV138" s="21"/>
      <c r="AW138" s="21"/>
      <c r="AX138" s="21"/>
    </row>
    <row r="139" spans="1:50" x14ac:dyDescent="0.25">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c r="AA139" s="21"/>
      <c r="AB139" s="21"/>
      <c r="AC139" s="21"/>
      <c r="AD139" s="21"/>
      <c r="AE139" s="21"/>
      <c r="AF139" s="21"/>
      <c r="AG139" s="21"/>
      <c r="AH139" s="21"/>
      <c r="AI139" s="21"/>
      <c r="AJ139" s="21"/>
      <c r="AK139" s="21"/>
      <c r="AL139" s="21"/>
      <c r="AM139" s="21"/>
      <c r="AN139" s="21"/>
      <c r="AO139" s="21"/>
      <c r="AP139" s="21"/>
      <c r="AQ139" s="21"/>
      <c r="AR139" s="21"/>
      <c r="AS139" s="21"/>
      <c r="AT139" s="21"/>
      <c r="AU139" s="21"/>
      <c r="AV139" s="21"/>
      <c r="AW139" s="21"/>
      <c r="AX139" s="21"/>
    </row>
    <row r="140" spans="1:50" x14ac:dyDescent="0.25">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c r="AA140" s="21"/>
      <c r="AB140" s="21"/>
      <c r="AC140" s="21"/>
      <c r="AD140" s="21"/>
      <c r="AE140" s="21"/>
      <c r="AF140" s="21"/>
      <c r="AG140" s="21"/>
      <c r="AH140" s="21"/>
      <c r="AI140" s="21"/>
      <c r="AJ140" s="21"/>
      <c r="AK140" s="21"/>
      <c r="AL140" s="21"/>
      <c r="AM140" s="21"/>
      <c r="AN140" s="21"/>
      <c r="AO140" s="21"/>
      <c r="AP140" s="21"/>
      <c r="AQ140" s="21"/>
      <c r="AR140" s="21"/>
      <c r="AS140" s="21"/>
      <c r="AT140" s="21"/>
      <c r="AU140" s="21"/>
      <c r="AV140" s="21"/>
      <c r="AW140" s="21"/>
      <c r="AX140" s="21"/>
    </row>
    <row r="141" spans="1:50" x14ac:dyDescent="0.25">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c r="AA141" s="21"/>
      <c r="AB141" s="21"/>
      <c r="AC141" s="21"/>
      <c r="AD141" s="21"/>
      <c r="AE141" s="21"/>
      <c r="AF141" s="21"/>
      <c r="AG141" s="21"/>
      <c r="AH141" s="21"/>
      <c r="AI141" s="21"/>
      <c r="AJ141" s="21"/>
      <c r="AK141" s="21"/>
      <c r="AL141" s="21"/>
      <c r="AM141" s="21"/>
      <c r="AN141" s="21"/>
      <c r="AO141" s="21"/>
      <c r="AP141" s="21"/>
      <c r="AQ141" s="21"/>
      <c r="AR141" s="21"/>
      <c r="AS141" s="21"/>
      <c r="AT141" s="21"/>
      <c r="AU141" s="21"/>
      <c r="AV141" s="21"/>
      <c r="AW141" s="21"/>
      <c r="AX141" s="21"/>
    </row>
    <row r="142" spans="1:50" x14ac:dyDescent="0.25">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E142" s="21"/>
      <c r="AF142" s="21"/>
      <c r="AG142" s="21"/>
      <c r="AH142" s="21"/>
      <c r="AI142" s="21"/>
      <c r="AJ142" s="21"/>
      <c r="AK142" s="21"/>
      <c r="AL142" s="21"/>
      <c r="AM142" s="21"/>
      <c r="AN142" s="21"/>
      <c r="AO142" s="21"/>
      <c r="AP142" s="21"/>
      <c r="AQ142" s="21"/>
      <c r="AR142" s="21"/>
      <c r="AS142" s="21"/>
      <c r="AT142" s="21"/>
      <c r="AU142" s="21"/>
      <c r="AV142" s="21"/>
      <c r="AW142" s="21"/>
      <c r="AX142" s="21"/>
    </row>
    <row r="143" spans="1:50" x14ac:dyDescent="0.25">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c r="AA143" s="21"/>
      <c r="AB143" s="21"/>
      <c r="AC143" s="21"/>
      <c r="AD143" s="21"/>
      <c r="AE143" s="21"/>
      <c r="AF143" s="21"/>
      <c r="AG143" s="21"/>
      <c r="AH143" s="21"/>
      <c r="AI143" s="21"/>
      <c r="AJ143" s="21"/>
      <c r="AK143" s="21"/>
      <c r="AL143" s="21"/>
      <c r="AM143" s="21"/>
      <c r="AN143" s="21"/>
      <c r="AO143" s="21"/>
      <c r="AP143" s="21"/>
      <c r="AQ143" s="21"/>
      <c r="AR143" s="21"/>
      <c r="AS143" s="21"/>
      <c r="AT143" s="21"/>
      <c r="AU143" s="21"/>
      <c r="AV143" s="21"/>
      <c r="AW143" s="21"/>
      <c r="AX143" s="21"/>
    </row>
    <row r="144" spans="1:50" x14ac:dyDescent="0.25">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c r="AA144" s="21"/>
      <c r="AB144" s="21"/>
      <c r="AC144" s="21"/>
      <c r="AD144" s="21"/>
      <c r="AE144" s="21"/>
      <c r="AF144" s="21"/>
      <c r="AG144" s="21"/>
      <c r="AH144" s="21"/>
      <c r="AI144" s="21"/>
      <c r="AJ144" s="21"/>
      <c r="AK144" s="21"/>
      <c r="AL144" s="21"/>
      <c r="AM144" s="21"/>
      <c r="AN144" s="21"/>
      <c r="AO144" s="21"/>
      <c r="AP144" s="21"/>
      <c r="AQ144" s="21"/>
      <c r="AR144" s="21"/>
      <c r="AS144" s="21"/>
      <c r="AT144" s="21"/>
      <c r="AU144" s="21"/>
      <c r="AV144" s="21"/>
      <c r="AW144" s="21"/>
      <c r="AX144" s="21"/>
    </row>
    <row r="145" spans="1:50" x14ac:dyDescent="0.25">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c r="AA145" s="21"/>
      <c r="AB145" s="21"/>
      <c r="AC145" s="21"/>
      <c r="AD145" s="21"/>
      <c r="AE145" s="21"/>
      <c r="AF145" s="21"/>
      <c r="AG145" s="21"/>
      <c r="AH145" s="21"/>
      <c r="AI145" s="21"/>
      <c r="AJ145" s="21"/>
      <c r="AK145" s="21"/>
      <c r="AL145" s="21"/>
      <c r="AM145" s="21"/>
      <c r="AN145" s="21"/>
      <c r="AO145" s="21"/>
      <c r="AP145" s="21"/>
      <c r="AQ145" s="21"/>
      <c r="AR145" s="21"/>
      <c r="AS145" s="21"/>
      <c r="AT145" s="21"/>
      <c r="AU145" s="21"/>
      <c r="AV145" s="21"/>
      <c r="AW145" s="21"/>
      <c r="AX145" s="21"/>
    </row>
    <row r="146" spans="1:50" x14ac:dyDescent="0.25">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c r="AA146" s="21"/>
      <c r="AB146" s="21"/>
      <c r="AC146" s="21"/>
      <c r="AD146" s="21"/>
      <c r="AE146" s="21"/>
      <c r="AF146" s="21"/>
      <c r="AG146" s="21"/>
      <c r="AH146" s="21"/>
      <c r="AI146" s="21"/>
      <c r="AJ146" s="21"/>
      <c r="AK146" s="21"/>
      <c r="AL146" s="21"/>
      <c r="AM146" s="21"/>
      <c r="AN146" s="21"/>
      <c r="AO146" s="21"/>
      <c r="AP146" s="21"/>
      <c r="AQ146" s="21"/>
      <c r="AR146" s="21"/>
      <c r="AS146" s="21"/>
      <c r="AT146" s="21"/>
      <c r="AU146" s="21"/>
      <c r="AV146" s="21"/>
      <c r="AW146" s="21"/>
      <c r="AX146" s="21"/>
    </row>
    <row r="147" spans="1:50" x14ac:dyDescent="0.25">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c r="AA147" s="21"/>
      <c r="AB147" s="21"/>
      <c r="AC147" s="21"/>
      <c r="AD147" s="21"/>
      <c r="AE147" s="21"/>
      <c r="AF147" s="21"/>
      <c r="AG147" s="21"/>
      <c r="AH147" s="21"/>
      <c r="AI147" s="21"/>
      <c r="AJ147" s="21"/>
      <c r="AK147" s="21"/>
      <c r="AL147" s="21"/>
      <c r="AM147" s="21"/>
      <c r="AN147" s="21"/>
      <c r="AO147" s="21"/>
      <c r="AP147" s="21"/>
      <c r="AQ147" s="21"/>
      <c r="AR147" s="21"/>
      <c r="AS147" s="21"/>
      <c r="AT147" s="21"/>
      <c r="AU147" s="21"/>
      <c r="AV147" s="21"/>
      <c r="AW147" s="21"/>
      <c r="AX147" s="21"/>
    </row>
    <row r="148" spans="1:50" x14ac:dyDescent="0.25">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c r="AA148" s="21"/>
      <c r="AB148" s="21"/>
      <c r="AC148" s="21"/>
      <c r="AD148" s="21"/>
      <c r="AE148" s="21"/>
      <c r="AF148" s="21"/>
      <c r="AG148" s="21"/>
      <c r="AH148" s="21"/>
      <c r="AI148" s="21"/>
      <c r="AJ148" s="21"/>
      <c r="AK148" s="21"/>
      <c r="AL148" s="21"/>
      <c r="AM148" s="21"/>
      <c r="AN148" s="21"/>
      <c r="AO148" s="21"/>
      <c r="AP148" s="21"/>
      <c r="AQ148" s="21"/>
      <c r="AR148" s="21"/>
      <c r="AS148" s="21"/>
      <c r="AT148" s="21"/>
      <c r="AU148" s="21"/>
      <c r="AV148" s="21"/>
      <c r="AW148" s="21"/>
      <c r="AX148" s="21"/>
    </row>
    <row r="149" spans="1:50" x14ac:dyDescent="0.25">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c r="AD149" s="21"/>
      <c r="AE149" s="21"/>
      <c r="AF149" s="21"/>
      <c r="AG149" s="21"/>
      <c r="AH149" s="21"/>
      <c r="AI149" s="21"/>
      <c r="AJ149" s="21"/>
      <c r="AK149" s="21"/>
      <c r="AL149" s="21"/>
      <c r="AM149" s="21"/>
      <c r="AN149" s="21"/>
      <c r="AO149" s="21"/>
      <c r="AP149" s="21"/>
      <c r="AQ149" s="21"/>
      <c r="AR149" s="21"/>
      <c r="AS149" s="21"/>
      <c r="AT149" s="21"/>
      <c r="AU149" s="21"/>
      <c r="AV149" s="21"/>
      <c r="AW149" s="21"/>
      <c r="AX149" s="21"/>
    </row>
    <row r="150" spans="1:50" x14ac:dyDescent="0.25">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c r="AA150" s="21"/>
      <c r="AB150" s="21"/>
      <c r="AC150" s="21"/>
      <c r="AD150" s="21"/>
      <c r="AE150" s="21"/>
      <c r="AF150" s="21"/>
      <c r="AG150" s="21"/>
      <c r="AH150" s="21"/>
      <c r="AI150" s="21"/>
      <c r="AJ150" s="21"/>
      <c r="AK150" s="21"/>
      <c r="AL150" s="21"/>
      <c r="AM150" s="21"/>
      <c r="AN150" s="21"/>
      <c r="AO150" s="21"/>
      <c r="AP150" s="21"/>
      <c r="AQ150" s="21"/>
      <c r="AR150" s="21"/>
      <c r="AS150" s="21"/>
      <c r="AT150" s="21"/>
      <c r="AU150" s="21"/>
      <c r="AV150" s="21"/>
      <c r="AW150" s="21"/>
      <c r="AX150" s="21"/>
    </row>
    <row r="151" spans="1:50" x14ac:dyDescent="0.25">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c r="AD151" s="21"/>
      <c r="AE151" s="21"/>
      <c r="AF151" s="21"/>
      <c r="AG151" s="21"/>
      <c r="AH151" s="21"/>
      <c r="AI151" s="21"/>
      <c r="AJ151" s="21"/>
      <c r="AK151" s="21"/>
      <c r="AL151" s="21"/>
      <c r="AM151" s="21"/>
      <c r="AN151" s="21"/>
      <c r="AO151" s="21"/>
      <c r="AP151" s="21"/>
      <c r="AQ151" s="21"/>
      <c r="AR151" s="21"/>
      <c r="AS151" s="21"/>
      <c r="AT151" s="21"/>
      <c r="AU151" s="21"/>
      <c r="AV151" s="21"/>
      <c r="AW151" s="21"/>
      <c r="AX151" s="21"/>
    </row>
    <row r="152" spans="1:50" x14ac:dyDescent="0.25">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c r="AA152" s="21"/>
      <c r="AB152" s="21"/>
      <c r="AC152" s="21"/>
      <c r="AD152" s="21"/>
      <c r="AE152" s="21"/>
      <c r="AF152" s="21"/>
      <c r="AG152" s="21"/>
      <c r="AH152" s="21"/>
      <c r="AI152" s="21"/>
      <c r="AJ152" s="21"/>
      <c r="AK152" s="21"/>
      <c r="AL152" s="21"/>
      <c r="AM152" s="21"/>
      <c r="AN152" s="21"/>
      <c r="AO152" s="21"/>
      <c r="AP152" s="21"/>
      <c r="AQ152" s="21"/>
      <c r="AR152" s="21"/>
      <c r="AS152" s="21"/>
      <c r="AT152" s="21"/>
      <c r="AU152" s="21"/>
      <c r="AV152" s="21"/>
      <c r="AW152" s="21"/>
      <c r="AX152" s="21"/>
    </row>
    <row r="153" spans="1:50" x14ac:dyDescent="0.25">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c r="AA153" s="21"/>
      <c r="AB153" s="21"/>
      <c r="AC153" s="21"/>
      <c r="AD153" s="21"/>
      <c r="AE153" s="21"/>
      <c r="AF153" s="21"/>
      <c r="AG153" s="21"/>
      <c r="AH153" s="21"/>
      <c r="AI153" s="21"/>
      <c r="AJ153" s="21"/>
      <c r="AK153" s="21"/>
      <c r="AL153" s="21"/>
      <c r="AM153" s="21"/>
      <c r="AN153" s="21"/>
      <c r="AO153" s="21"/>
      <c r="AP153" s="21"/>
      <c r="AQ153" s="21"/>
      <c r="AR153" s="21"/>
      <c r="AS153" s="21"/>
      <c r="AT153" s="21"/>
      <c r="AU153" s="21"/>
      <c r="AV153" s="21"/>
      <c r="AW153" s="21"/>
      <c r="AX153" s="21"/>
    </row>
    <row r="154" spans="1:50" x14ac:dyDescent="0.25">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c r="AA154" s="21"/>
      <c r="AB154" s="21"/>
      <c r="AC154" s="21"/>
      <c r="AD154" s="21"/>
      <c r="AE154" s="21"/>
      <c r="AF154" s="21"/>
      <c r="AG154" s="21"/>
      <c r="AH154" s="21"/>
      <c r="AI154" s="21"/>
      <c r="AJ154" s="21"/>
      <c r="AK154" s="21"/>
      <c r="AL154" s="21"/>
      <c r="AM154" s="21"/>
      <c r="AN154" s="21"/>
      <c r="AO154" s="21"/>
      <c r="AP154" s="21"/>
      <c r="AQ154" s="21"/>
      <c r="AR154" s="21"/>
      <c r="AS154" s="21"/>
      <c r="AT154" s="21"/>
      <c r="AU154" s="21"/>
      <c r="AV154" s="21"/>
      <c r="AW154" s="21"/>
      <c r="AX154" s="21"/>
    </row>
    <row r="155" spans="1:50" x14ac:dyDescent="0.25">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c r="AD155" s="21"/>
      <c r="AE155" s="21"/>
      <c r="AF155" s="21"/>
      <c r="AG155" s="21"/>
      <c r="AH155" s="21"/>
      <c r="AI155" s="21"/>
      <c r="AJ155" s="21"/>
      <c r="AK155" s="21"/>
      <c r="AL155" s="21"/>
      <c r="AM155" s="21"/>
      <c r="AN155" s="21"/>
      <c r="AO155" s="21"/>
      <c r="AP155" s="21"/>
      <c r="AQ155" s="21"/>
      <c r="AR155" s="21"/>
      <c r="AS155" s="21"/>
      <c r="AT155" s="21"/>
      <c r="AU155" s="21"/>
      <c r="AV155" s="21"/>
      <c r="AW155" s="21"/>
      <c r="AX155" s="21"/>
    </row>
    <row r="156" spans="1:50" x14ac:dyDescent="0.25">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row>
    <row r="157" spans="1:50" x14ac:dyDescent="0.25">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c r="AA157" s="21"/>
      <c r="AB157" s="21"/>
      <c r="AC157" s="21"/>
      <c r="AD157" s="21"/>
      <c r="AE157" s="21"/>
      <c r="AF157" s="21"/>
      <c r="AG157" s="21"/>
      <c r="AH157" s="21"/>
      <c r="AI157" s="21"/>
      <c r="AJ157" s="21"/>
      <c r="AK157" s="21"/>
      <c r="AL157" s="21"/>
      <c r="AM157" s="21"/>
      <c r="AN157" s="21"/>
      <c r="AO157" s="21"/>
      <c r="AP157" s="21"/>
      <c r="AQ157" s="21"/>
      <c r="AR157" s="21"/>
      <c r="AS157" s="21"/>
      <c r="AT157" s="21"/>
      <c r="AU157" s="21"/>
      <c r="AV157" s="21"/>
      <c r="AW157" s="21"/>
      <c r="AX157" s="21"/>
    </row>
    <row r="158" spans="1:50" x14ac:dyDescent="0.25">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c r="AA158" s="21"/>
      <c r="AB158" s="21"/>
      <c r="AC158" s="21"/>
      <c r="AD158" s="21"/>
      <c r="AE158" s="21"/>
      <c r="AF158" s="21"/>
      <c r="AG158" s="21"/>
      <c r="AH158" s="21"/>
      <c r="AI158" s="21"/>
      <c r="AJ158" s="21"/>
      <c r="AK158" s="21"/>
      <c r="AL158" s="21"/>
      <c r="AM158" s="21"/>
      <c r="AN158" s="21"/>
      <c r="AO158" s="21"/>
      <c r="AP158" s="21"/>
      <c r="AQ158" s="21"/>
      <c r="AR158" s="21"/>
      <c r="AS158" s="21"/>
      <c r="AT158" s="21"/>
      <c r="AU158" s="21"/>
      <c r="AV158" s="21"/>
      <c r="AW158" s="21"/>
      <c r="AX158" s="21"/>
    </row>
    <row r="159" spans="1:50" x14ac:dyDescent="0.25">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c r="AA159" s="21"/>
      <c r="AB159" s="21"/>
      <c r="AC159" s="21"/>
      <c r="AD159" s="21"/>
      <c r="AE159" s="21"/>
      <c r="AF159" s="21"/>
      <c r="AG159" s="21"/>
      <c r="AH159" s="21"/>
      <c r="AI159" s="21"/>
      <c r="AJ159" s="21"/>
      <c r="AK159" s="21"/>
      <c r="AL159" s="21"/>
      <c r="AM159" s="21"/>
      <c r="AN159" s="21"/>
      <c r="AO159" s="21"/>
      <c r="AP159" s="21"/>
      <c r="AQ159" s="21"/>
      <c r="AR159" s="21"/>
      <c r="AS159" s="21"/>
      <c r="AT159" s="21"/>
      <c r="AU159" s="21"/>
      <c r="AV159" s="21"/>
      <c r="AW159" s="21"/>
      <c r="AX159" s="21"/>
    </row>
    <row r="160" spans="1:50" x14ac:dyDescent="0.25">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c r="AA160" s="21"/>
      <c r="AB160" s="21"/>
      <c r="AC160" s="21"/>
      <c r="AD160" s="21"/>
      <c r="AE160" s="21"/>
      <c r="AF160" s="21"/>
      <c r="AG160" s="21"/>
      <c r="AH160" s="21"/>
      <c r="AI160" s="21"/>
      <c r="AJ160" s="21"/>
      <c r="AK160" s="21"/>
      <c r="AL160" s="21"/>
      <c r="AM160" s="21"/>
      <c r="AN160" s="21"/>
      <c r="AO160" s="21"/>
      <c r="AP160" s="21"/>
      <c r="AQ160" s="21"/>
      <c r="AR160" s="21"/>
      <c r="AS160" s="21"/>
      <c r="AT160" s="21"/>
      <c r="AU160" s="21"/>
      <c r="AV160" s="21"/>
      <c r="AW160" s="21"/>
      <c r="AX160" s="21"/>
    </row>
    <row r="161" spans="1:50" x14ac:dyDescent="0.25">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c r="AA161" s="21"/>
      <c r="AB161" s="21"/>
      <c r="AC161" s="21"/>
      <c r="AD161" s="21"/>
      <c r="AE161" s="21"/>
      <c r="AF161" s="21"/>
      <c r="AG161" s="21"/>
      <c r="AH161" s="21"/>
      <c r="AI161" s="21"/>
      <c r="AJ161" s="21"/>
      <c r="AK161" s="21"/>
      <c r="AL161" s="21"/>
      <c r="AM161" s="21"/>
      <c r="AN161" s="21"/>
      <c r="AO161" s="21"/>
      <c r="AP161" s="21"/>
      <c r="AQ161" s="21"/>
      <c r="AR161" s="21"/>
      <c r="AS161" s="21"/>
      <c r="AT161" s="21"/>
      <c r="AU161" s="21"/>
      <c r="AV161" s="21"/>
      <c r="AW161" s="21"/>
      <c r="AX161" s="21"/>
    </row>
    <row r="162" spans="1:50" x14ac:dyDescent="0.25">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c r="AA162" s="21"/>
      <c r="AB162" s="21"/>
      <c r="AC162" s="21"/>
      <c r="AD162" s="21"/>
      <c r="AE162" s="21"/>
      <c r="AF162" s="21"/>
      <c r="AG162" s="21"/>
      <c r="AH162" s="21"/>
      <c r="AI162" s="21"/>
      <c r="AJ162" s="21"/>
      <c r="AK162" s="21"/>
      <c r="AL162" s="21"/>
      <c r="AM162" s="21"/>
      <c r="AN162" s="21"/>
      <c r="AO162" s="21"/>
      <c r="AP162" s="21"/>
      <c r="AQ162" s="21"/>
      <c r="AR162" s="21"/>
      <c r="AS162" s="21"/>
      <c r="AT162" s="21"/>
      <c r="AU162" s="21"/>
      <c r="AV162" s="21"/>
      <c r="AW162" s="21"/>
      <c r="AX162" s="21"/>
    </row>
    <row r="163" spans="1:50" x14ac:dyDescent="0.25">
      <c r="B163" s="21"/>
      <c r="C163" s="21"/>
      <c r="D163" s="21"/>
      <c r="E163" s="21"/>
      <c r="F163" s="21"/>
      <c r="G163" s="21"/>
      <c r="H163" s="21"/>
    </row>
    <row r="164" spans="1:50" x14ac:dyDescent="0.25">
      <c r="B164" s="21"/>
      <c r="C164" s="21"/>
      <c r="D164" s="21"/>
      <c r="E164" s="21"/>
      <c r="F164" s="21"/>
      <c r="G164" s="21"/>
      <c r="H164" s="21"/>
    </row>
  </sheetData>
  <sheetProtection password="CDE6" sheet="1" objects="1" scenarios="1"/>
  <mergeCells count="3">
    <mergeCell ref="C7:G7"/>
    <mergeCell ref="C6:G6"/>
    <mergeCell ref="C9:G9"/>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2:F28"/>
  <sheetViews>
    <sheetView topLeftCell="A7" workbookViewId="0">
      <selection activeCell="E17" sqref="E17"/>
    </sheetView>
  </sheetViews>
  <sheetFormatPr defaultRowHeight="15" x14ac:dyDescent="0.25"/>
  <cols>
    <col min="3" max="3" width="23.28515625" bestFit="1" customWidth="1"/>
    <col min="4" max="4" width="20.85546875" customWidth="1"/>
    <col min="5" max="5" width="16.5703125" bestFit="1" customWidth="1"/>
  </cols>
  <sheetData>
    <row r="2" spans="2:6" ht="45" x14ac:dyDescent="0.25">
      <c r="B2" s="68" t="s">
        <v>42</v>
      </c>
      <c r="C2" s="68" t="s">
        <v>43</v>
      </c>
      <c r="D2" s="69" t="s">
        <v>34</v>
      </c>
      <c r="E2" s="70" t="s">
        <v>95</v>
      </c>
    </row>
    <row r="3" spans="2:6" x14ac:dyDescent="0.25">
      <c r="B3" s="70" t="s">
        <v>28</v>
      </c>
      <c r="C3" s="70" t="s">
        <v>31</v>
      </c>
      <c r="D3" s="70">
        <f ca="1">IF(SUM('Section 1'!$F$9:$F$12)&gt;0,1,0)</f>
        <v>1</v>
      </c>
      <c r="E3" s="70" t="s">
        <v>96</v>
      </c>
    </row>
    <row r="4" spans="2:6" x14ac:dyDescent="0.25">
      <c r="B4" s="70" t="s">
        <v>30</v>
      </c>
      <c r="C4" s="70" t="s">
        <v>32</v>
      </c>
      <c r="D4" s="70">
        <f>IF(SUM('Section 2'!P14:P23)&gt;0,1,0)</f>
        <v>0</v>
      </c>
      <c r="E4" s="70" t="s">
        <v>96</v>
      </c>
    </row>
    <row r="5" spans="2:6" x14ac:dyDescent="0.25">
      <c r="B5" s="70" t="s">
        <v>30</v>
      </c>
      <c r="C5" s="70" t="s">
        <v>33</v>
      </c>
      <c r="D5" s="70">
        <f>IF(MIN('Section 2'!$K$14:$K$23)&lt;0,1,0)</f>
        <v>0</v>
      </c>
      <c r="E5" s="70" t="s">
        <v>96</v>
      </c>
    </row>
    <row r="6" spans="2:6" x14ac:dyDescent="0.25">
      <c r="B6" s="70" t="s">
        <v>30</v>
      </c>
      <c r="C6" s="70" t="s">
        <v>35</v>
      </c>
      <c r="D6" s="70">
        <f>IF(SUM('Section 2'!Q14:Q23)&gt;0,1,0)</f>
        <v>0</v>
      </c>
      <c r="E6" s="70" t="s">
        <v>96</v>
      </c>
    </row>
    <row r="7" spans="2:6" x14ac:dyDescent="0.25">
      <c r="B7" s="70" t="s">
        <v>30</v>
      </c>
      <c r="C7" s="70" t="s">
        <v>49</v>
      </c>
      <c r="D7" s="70">
        <f>IF(SUM('Section 2'!R14:R23)&gt;0,1,0)</f>
        <v>0</v>
      </c>
      <c r="E7" s="70" t="s">
        <v>96</v>
      </c>
    </row>
    <row r="8" spans="2:6" x14ac:dyDescent="0.25">
      <c r="B8" s="70" t="s">
        <v>30</v>
      </c>
      <c r="C8" s="70" t="s">
        <v>36</v>
      </c>
      <c r="D8" s="70">
        <f>IF(SUM(D4:D7)&gt;0,1,0)</f>
        <v>0</v>
      </c>
      <c r="E8" s="70" t="s">
        <v>36</v>
      </c>
    </row>
    <row r="9" spans="2:6" x14ac:dyDescent="0.25">
      <c r="B9" s="70" t="s">
        <v>30</v>
      </c>
      <c r="C9" s="70" t="s">
        <v>37</v>
      </c>
      <c r="D9" s="70">
        <f>IF(SUM('Section 2'!K14:K23)&gt;0,0,1)</f>
        <v>1</v>
      </c>
      <c r="E9" s="70" t="s">
        <v>97</v>
      </c>
      <c r="F9" s="35" t="s">
        <v>104</v>
      </c>
    </row>
    <row r="10" spans="2:6" x14ac:dyDescent="0.25">
      <c r="B10" s="70" t="s">
        <v>39</v>
      </c>
      <c r="C10" s="70" t="s">
        <v>49</v>
      </c>
      <c r="D10" s="70">
        <f>IF(SUM('Section 3'!P16:P25)&gt;0,1,0)</f>
        <v>0</v>
      </c>
      <c r="E10" s="70" t="s">
        <v>96</v>
      </c>
    </row>
    <row r="11" spans="2:6" s="111" customFormat="1" x14ac:dyDescent="0.25">
      <c r="B11" s="116" t="s">
        <v>39</v>
      </c>
      <c r="C11" s="116" t="s">
        <v>123</v>
      </c>
      <c r="D11" s="116">
        <f>IF(SUM('Section 3'!Q16:Q25)&gt;0,1,0)</f>
        <v>0</v>
      </c>
      <c r="E11" s="116" t="s">
        <v>96</v>
      </c>
    </row>
    <row r="12" spans="2:6" x14ac:dyDescent="0.25">
      <c r="B12" s="70" t="s">
        <v>39</v>
      </c>
      <c r="C12" s="70" t="s">
        <v>47</v>
      </c>
      <c r="D12" s="70">
        <f>IF(SUM('Section 3'!O16:O25)&gt;0,1,0)</f>
        <v>0</v>
      </c>
      <c r="E12" s="70" t="s">
        <v>96</v>
      </c>
    </row>
    <row r="13" spans="2:6" ht="30" x14ac:dyDescent="0.25">
      <c r="B13" s="70" t="s">
        <v>39</v>
      </c>
      <c r="C13" s="71" t="s">
        <v>93</v>
      </c>
      <c r="D13" s="70">
        <f>IF(SUM('Section 2'!S14:S23)&gt;0,1,0)</f>
        <v>0</v>
      </c>
      <c r="E13" s="70" t="s">
        <v>96</v>
      </c>
    </row>
    <row r="14" spans="2:6" ht="30" x14ac:dyDescent="0.25">
      <c r="B14" s="70" t="s">
        <v>39</v>
      </c>
      <c r="C14" s="71" t="s">
        <v>100</v>
      </c>
      <c r="D14" s="70">
        <f>IF(SUM('Section 3'!N16:N25)&gt;0,1,0)</f>
        <v>0</v>
      </c>
      <c r="E14" s="70" t="s">
        <v>96</v>
      </c>
    </row>
    <row r="15" spans="2:6" x14ac:dyDescent="0.25">
      <c r="B15" s="70" t="s">
        <v>39</v>
      </c>
      <c r="C15" s="70" t="s">
        <v>36</v>
      </c>
      <c r="D15" s="70">
        <f>IF(SUM(D10:D14)&gt;0,1,0)</f>
        <v>0</v>
      </c>
      <c r="E15" s="70" t="s">
        <v>36</v>
      </c>
    </row>
    <row r="16" spans="2:6" ht="45" x14ac:dyDescent="0.25">
      <c r="B16" s="70" t="s">
        <v>39</v>
      </c>
      <c r="C16" s="71" t="s">
        <v>94</v>
      </c>
      <c r="D16" s="70">
        <f>IF(SUM('Section 2'!T14:T23)&gt;0,1,0)</f>
        <v>0</v>
      </c>
      <c r="E16" s="70" t="s">
        <v>97</v>
      </c>
    </row>
    <row r="17" spans="2:5" ht="30" x14ac:dyDescent="0.25">
      <c r="B17" s="70" t="s">
        <v>39</v>
      </c>
      <c r="C17" s="71" t="s">
        <v>101</v>
      </c>
      <c r="D17" s="70">
        <f>IF(SUM('Section 3'!R16:R25)&gt;0,1,0)</f>
        <v>0</v>
      </c>
      <c r="E17" s="70" t="s">
        <v>97</v>
      </c>
    </row>
    <row r="18" spans="2:5" x14ac:dyDescent="0.25">
      <c r="B18" s="70" t="s">
        <v>31</v>
      </c>
      <c r="C18" s="70" t="s">
        <v>36</v>
      </c>
      <c r="D18" s="70">
        <f ca="1">IF(SUM(Sec1Status,Sec2Error,Sec3Error)&gt;0,1,0)</f>
        <v>1</v>
      </c>
      <c r="E18" s="70" t="s">
        <v>36</v>
      </c>
    </row>
    <row r="25" spans="2:5" x14ac:dyDescent="0.25">
      <c r="B25" s="83" t="s">
        <v>55</v>
      </c>
      <c r="C25" s="82"/>
    </row>
    <row r="26" spans="2:5" x14ac:dyDescent="0.25">
      <c r="B26" s="72" t="s">
        <v>30</v>
      </c>
      <c r="C26" s="73" t="s">
        <v>7</v>
      </c>
      <c r="D26" s="81">
        <f>SUMIF('Section 2'!$O$14:$O$23,"Y",'Section 2'!$K$14:$K$23)-(SUM(OutputForCSV!E2:E11)-SUM(OutputForCSV!F2:J11))</f>
        <v>0</v>
      </c>
    </row>
    <row r="27" spans="2:5" x14ac:dyDescent="0.25">
      <c r="B27" s="72" t="s">
        <v>39</v>
      </c>
      <c r="C27" s="73" t="s">
        <v>52</v>
      </c>
      <c r="D27" s="81">
        <f>SUMIF('Section 3'!$L$16:$L$25,"Y",'Section 3'!$F$16:$F$25)-SUM(OutputForCSV!$F$12:$F$21)</f>
        <v>0</v>
      </c>
    </row>
    <row r="28" spans="2:5" x14ac:dyDescent="0.25">
      <c r="B28" s="72" t="s">
        <v>53</v>
      </c>
      <c r="C28" s="73" t="s">
        <v>54</v>
      </c>
      <c r="D28" s="81">
        <f>SUM(D26:D27)</f>
        <v>0</v>
      </c>
    </row>
  </sheetData>
  <sheetProtection password="CDE6" sheet="1" objects="1" scenarios="1"/>
  <conditionalFormatting sqref="D26:D27">
    <cfRule type="cellIs" dxfId="3" priority="3" operator="notEqual">
      <formula>0</formula>
    </cfRule>
    <cfRule type="cellIs" dxfId="2" priority="4" operator="equal">
      <formula>0</formula>
    </cfRule>
  </conditionalFormatting>
  <conditionalFormatting sqref="D28">
    <cfRule type="cellIs" dxfId="1" priority="1" operator="notEqual">
      <formula>0</formula>
    </cfRule>
    <cfRule type="cellIs" dxfId="0" priority="2" operator="equal">
      <formula>0</formula>
    </cfRule>
  </conditionalFormatting>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1:M26"/>
  <sheetViews>
    <sheetView workbookViewId="0"/>
  </sheetViews>
  <sheetFormatPr defaultColWidth="9.140625" defaultRowHeight="12.75" x14ac:dyDescent="0.2"/>
  <cols>
    <col min="1" max="1" width="4.7109375" style="3" customWidth="1"/>
    <col min="2" max="2" width="13.28515625" style="3" bestFit="1" customWidth="1"/>
    <col min="3" max="3" width="17.42578125" style="3" bestFit="1" customWidth="1"/>
    <col min="4" max="4" width="12.7109375" style="3" bestFit="1" customWidth="1"/>
    <col min="5" max="5" width="12.7109375" style="3" customWidth="1"/>
    <col min="6" max="6" width="8.7109375" style="3" bestFit="1" customWidth="1"/>
    <col min="7" max="7" width="13.42578125" style="3" bestFit="1" customWidth="1"/>
    <col min="8" max="8" width="9.140625" style="3"/>
    <col min="9" max="9" width="15.7109375" style="3" customWidth="1"/>
    <col min="10" max="11" width="9.140625" style="3"/>
    <col min="12" max="12" width="10.140625" style="3" bestFit="1" customWidth="1"/>
    <col min="13" max="13" width="13.42578125" style="3" bestFit="1" customWidth="1"/>
    <col min="14" max="16384" width="9.140625" style="3"/>
  </cols>
  <sheetData>
    <row r="1" spans="2:13" x14ac:dyDescent="0.2">
      <c r="I1" s="123" t="s">
        <v>112</v>
      </c>
    </row>
    <row r="2" spans="2:13" ht="26.25" x14ac:dyDescent="0.25">
      <c r="B2" s="63" t="s">
        <v>5</v>
      </c>
      <c r="C2" s="64" t="s">
        <v>16</v>
      </c>
      <c r="D2" s="63" t="s">
        <v>18</v>
      </c>
      <c r="E2" s="64" t="s">
        <v>27</v>
      </c>
      <c r="F2" s="67" t="s">
        <v>19</v>
      </c>
      <c r="G2" s="63" t="s">
        <v>12</v>
      </c>
      <c r="I2" s="116"/>
      <c r="J2" s="115" t="s">
        <v>106</v>
      </c>
      <c r="L2" s="125" t="s">
        <v>117</v>
      </c>
      <c r="M2" s="125" t="s">
        <v>118</v>
      </c>
    </row>
    <row r="3" spans="2:13" x14ac:dyDescent="0.2">
      <c r="B3" s="93" t="s">
        <v>80</v>
      </c>
      <c r="C3" s="65" t="s">
        <v>22</v>
      </c>
      <c r="D3" s="48">
        <v>2018</v>
      </c>
      <c r="E3" s="65">
        <f ca="1">YEAR(TODAY())</f>
        <v>2017</v>
      </c>
      <c r="F3" s="48">
        <v>1</v>
      </c>
      <c r="G3" s="48" t="s">
        <v>58</v>
      </c>
      <c r="I3" s="114" t="s">
        <v>107</v>
      </c>
      <c r="J3" s="114">
        <f>IF(MAX(OutputForCSV!A2:A11)=0,1,MAX(OutputForCSV!A2:A11))</f>
        <v>1</v>
      </c>
      <c r="L3" s="126" t="str">
        <f ca="1">MONTH(SubDate)&amp;"-"&amp;DAY(SubDate)&amp;"-"&amp;YEAR(SubDate)</f>
        <v>12-6-2017</v>
      </c>
      <c r="M3" s="126" t="s">
        <v>119</v>
      </c>
    </row>
    <row r="4" spans="2:13" x14ac:dyDescent="0.2">
      <c r="B4" s="93" t="s">
        <v>81</v>
      </c>
      <c r="C4" s="65" t="s">
        <v>23</v>
      </c>
      <c r="D4" s="48">
        <v>2019</v>
      </c>
      <c r="F4" s="48">
        <v>2</v>
      </c>
      <c r="G4" s="48" t="s">
        <v>59</v>
      </c>
      <c r="I4" s="114" t="s">
        <v>108</v>
      </c>
      <c r="J4" s="114" t="str">
        <f>OutputForCSV!A12</f>
        <v/>
      </c>
    </row>
    <row r="5" spans="2:13" x14ac:dyDescent="0.2">
      <c r="B5" s="93" t="s">
        <v>61</v>
      </c>
      <c r="D5" s="48">
        <v>2020</v>
      </c>
      <c r="F5" s="48">
        <v>3</v>
      </c>
      <c r="G5" s="48" t="s">
        <v>15</v>
      </c>
      <c r="I5" s="114" t="s">
        <v>109</v>
      </c>
      <c r="J5" s="114">
        <f>MAX(OutputForCSV!A12:A21)</f>
        <v>0</v>
      </c>
    </row>
    <row r="6" spans="2:13" x14ac:dyDescent="0.2">
      <c r="B6" s="93" t="s">
        <v>62</v>
      </c>
      <c r="F6" s="48">
        <v>4</v>
      </c>
      <c r="G6" s="48" t="s">
        <v>24</v>
      </c>
      <c r="I6" s="114" t="s">
        <v>110</v>
      </c>
      <c r="J6" s="114">
        <f>IF(MAX(TempOutput!A2:A21)=0,1,MAX(TempOutput!A2:A21))</f>
        <v>3</v>
      </c>
    </row>
    <row r="7" spans="2:13" x14ac:dyDescent="0.2">
      <c r="B7" s="93" t="s">
        <v>63</v>
      </c>
      <c r="I7" s="114" t="s">
        <v>111</v>
      </c>
      <c r="J7" s="114">
        <f>IF(J3=0,2,J3+1)</f>
        <v>2</v>
      </c>
    </row>
    <row r="8" spans="2:13" x14ac:dyDescent="0.2">
      <c r="B8" s="93" t="s">
        <v>64</v>
      </c>
    </row>
    <row r="9" spans="2:13" x14ac:dyDescent="0.2">
      <c r="B9" s="93" t="s">
        <v>65</v>
      </c>
    </row>
    <row r="10" spans="2:13" x14ac:dyDescent="0.2">
      <c r="B10" s="93" t="s">
        <v>66</v>
      </c>
    </row>
    <row r="11" spans="2:13" x14ac:dyDescent="0.2">
      <c r="B11" s="93" t="s">
        <v>67</v>
      </c>
    </row>
    <row r="12" spans="2:13" x14ac:dyDescent="0.2">
      <c r="B12" s="93" t="s">
        <v>68</v>
      </c>
    </row>
    <row r="13" spans="2:13" x14ac:dyDescent="0.2">
      <c r="B13" s="93" t="s">
        <v>69</v>
      </c>
    </row>
    <row r="14" spans="2:13" x14ac:dyDescent="0.2">
      <c r="B14" s="93" t="s">
        <v>70</v>
      </c>
    </row>
    <row r="15" spans="2:13" x14ac:dyDescent="0.2">
      <c r="B15" s="93" t="s">
        <v>71</v>
      </c>
    </row>
    <row r="16" spans="2:13" x14ac:dyDescent="0.2">
      <c r="B16" s="93" t="s">
        <v>72</v>
      </c>
    </row>
    <row r="17" spans="2:2" x14ac:dyDescent="0.2">
      <c r="B17" s="93" t="s">
        <v>73</v>
      </c>
    </row>
    <row r="18" spans="2:2" x14ac:dyDescent="0.2">
      <c r="B18" s="93" t="s">
        <v>74</v>
      </c>
    </row>
    <row r="19" spans="2:2" x14ac:dyDescent="0.2">
      <c r="B19" s="93" t="s">
        <v>75</v>
      </c>
    </row>
    <row r="20" spans="2:2" x14ac:dyDescent="0.2">
      <c r="B20" s="93" t="s">
        <v>82</v>
      </c>
    </row>
    <row r="21" spans="2:2" x14ac:dyDescent="0.2">
      <c r="B21" s="93" t="s">
        <v>76</v>
      </c>
    </row>
    <row r="22" spans="2:2" x14ac:dyDescent="0.2">
      <c r="B22" s="93" t="s">
        <v>77</v>
      </c>
    </row>
    <row r="23" spans="2:2" x14ac:dyDescent="0.2">
      <c r="B23" s="93" t="s">
        <v>78</v>
      </c>
    </row>
    <row r="24" spans="2:2" x14ac:dyDescent="0.2">
      <c r="B24" s="93" t="s">
        <v>79</v>
      </c>
    </row>
    <row r="25" spans="2:2" x14ac:dyDescent="0.2">
      <c r="B25" s="94" t="s">
        <v>83</v>
      </c>
    </row>
    <row r="26" spans="2:2" x14ac:dyDescent="0.2">
      <c r="B26" s="90"/>
    </row>
  </sheetData>
  <sheetProtection algorithmName="SHA-512" hashValue="hSl6lJTrPiIvn0nVdBsU1niIMMa8lytCkohGke6GUFzBPRSM6G59Ceg/S1UtMKn+yeb7U6Y8RjeIDJdbGeeI9Q==" saltValue="ejkBVU5erRqrFv/3r5xvXg==" spinCount="100000" sheet="1" objects="1" scenarios="1"/>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Z22"/>
  <sheetViews>
    <sheetView workbookViewId="0">
      <selection activeCell="E1" sqref="E1"/>
    </sheetView>
  </sheetViews>
  <sheetFormatPr defaultRowHeight="15" x14ac:dyDescent="0.25"/>
  <cols>
    <col min="1" max="1" width="6.5703125" style="110" customWidth="1"/>
    <col min="2" max="2" width="6.140625" customWidth="1"/>
    <col min="3" max="4" width="13.28515625" style="117" bestFit="1" customWidth="1"/>
    <col min="5" max="5" width="16.7109375" style="117" customWidth="1"/>
    <col min="6" max="6" width="19.7109375" style="117" customWidth="1"/>
    <col min="7" max="7" width="20.5703125" style="117" customWidth="1"/>
    <col min="8" max="8" width="15.28515625" style="117" customWidth="1"/>
    <col min="9" max="9" width="15.7109375" style="117" customWidth="1"/>
    <col min="10" max="10" width="14.28515625" style="117" customWidth="1"/>
    <col min="11" max="11" width="12.5703125" style="117" customWidth="1"/>
    <col min="12" max="12" width="11.7109375" style="117" customWidth="1"/>
    <col min="13" max="13" width="11.28515625" style="117" bestFit="1" customWidth="1"/>
    <col min="14" max="78" width="9.140625" style="117"/>
  </cols>
  <sheetData>
    <row r="1" spans="1:12" x14ac:dyDescent="0.25">
      <c r="A1" s="112" t="s">
        <v>106</v>
      </c>
      <c r="B1" t="s">
        <v>29</v>
      </c>
      <c r="C1" s="106">
        <v>1</v>
      </c>
      <c r="D1" s="103" t="s">
        <v>116</v>
      </c>
      <c r="E1" s="104" t="s">
        <v>137</v>
      </c>
      <c r="F1" s="107">
        <f ca="1">[0]!SubDate</f>
        <v>43075</v>
      </c>
      <c r="G1" s="103">
        <f>'Section 1'!D9</f>
        <v>0</v>
      </c>
      <c r="H1" s="103">
        <f>[0]!SubTSelection</f>
        <v>0</v>
      </c>
      <c r="I1" s="103">
        <f>'Section 1'!D11</f>
        <v>0</v>
      </c>
      <c r="J1" s="103">
        <f>'Section 1'!D12</f>
        <v>0</v>
      </c>
      <c r="L1" s="117" t="s">
        <v>45</v>
      </c>
    </row>
    <row r="2" spans="1:12" x14ac:dyDescent="0.25">
      <c r="A2" s="113" t="str">
        <f>IF(D2="","",ROWS($A$1:A2))</f>
        <v/>
      </c>
      <c r="B2" s="47">
        <v>1</v>
      </c>
      <c r="C2" s="105" t="str">
        <f>IF(D2="","",2)</f>
        <v/>
      </c>
      <c r="D2" s="118" t="str">
        <f>IFERROR(VLOOKUP($B2,'Section 2'!$A$14:$K$23,COLUMNS('Section 2'!$A$14:D$14),0),"")</f>
        <v/>
      </c>
      <c r="E2" s="152" t="str">
        <f>IFERROR(VLOOKUP($B2,'Section 2'!$A$14:$K$23,COLUMNS('Section 2'!$A$14:E$14),0),"")</f>
        <v/>
      </c>
      <c r="F2" s="152" t="str">
        <f>IFERROR(VLOOKUP($B2,'Section 2'!$A$14:$K$23,COLUMNS('Section 2'!$A$14:F$14),0),"")</f>
        <v/>
      </c>
      <c r="G2" s="152" t="str">
        <f>IFERROR(VLOOKUP($B2,'Section 2'!$A$14:$K$23,COLUMNS('Section 2'!$A$14:G$14),0),"")</f>
        <v/>
      </c>
      <c r="H2" s="152" t="str">
        <f>IFERROR(VLOOKUP($B2,'Section 2'!$A$14:$K$23,COLUMNS('Section 2'!$A$14:H$14),0),"")</f>
        <v/>
      </c>
      <c r="I2" s="152" t="str">
        <f>IFERROR(VLOOKUP($B2,'Section 2'!$A$14:$K$23,COLUMNS('Section 2'!$A$14:I$14),0),"")</f>
        <v/>
      </c>
      <c r="J2" s="152" t="str">
        <f>IFERROR(VLOOKUP($B2,'Section 2'!$A$14:$K$23,COLUMNS('Section 2'!$A$14:J$14),0),"")</f>
        <v/>
      </c>
      <c r="K2" s="152" t="str">
        <f>IFERROR(VLOOKUP($B2,'Section 2'!$A$14:$K$23,COLUMNS('Section 2'!$A$14:K$14),0),"")</f>
        <v/>
      </c>
    </row>
    <row r="3" spans="1:12" x14ac:dyDescent="0.25">
      <c r="A3" s="113" t="str">
        <f>IF(D3="","",ROWS($A$1:A3))</f>
        <v/>
      </c>
      <c r="B3" s="47">
        <v>2</v>
      </c>
      <c r="C3" s="105" t="str">
        <f t="shared" ref="C3:C11" si="0">IF(D3="","",2)</f>
        <v/>
      </c>
      <c r="D3" s="118" t="str">
        <f>IFERROR(VLOOKUP($B3,'Section 2'!$A$14:$K$23,COLUMNS('Section 2'!$A$14:D$14),0),"")</f>
        <v/>
      </c>
      <c r="E3" s="152" t="str">
        <f>IFERROR(VLOOKUP($B3,'Section 2'!$A$14:$K$23,COLUMNS('Section 2'!$A$14:E$14),0),"")</f>
        <v/>
      </c>
      <c r="F3" s="152" t="str">
        <f>IFERROR(VLOOKUP($B3,'Section 2'!$A$14:$K$23,COLUMNS('Section 2'!$A$14:F$14),0),"")</f>
        <v/>
      </c>
      <c r="G3" s="152" t="str">
        <f>IFERROR(VLOOKUP($B3,'Section 2'!$A$14:$K$23,COLUMNS('Section 2'!$A$14:G$14),0),"")</f>
        <v/>
      </c>
      <c r="H3" s="152" t="str">
        <f>IFERROR(VLOOKUP($B3,'Section 2'!$A$14:$K$23,COLUMNS('Section 2'!$A$14:H$14),0),"")</f>
        <v/>
      </c>
      <c r="I3" s="152" t="str">
        <f>IFERROR(VLOOKUP($B3,'Section 2'!$A$14:$K$23,COLUMNS('Section 2'!$A$14:I$14),0),"")</f>
        <v/>
      </c>
      <c r="J3" s="152" t="str">
        <f>IFERROR(VLOOKUP($B3,'Section 2'!$A$14:$K$23,COLUMNS('Section 2'!$A$14:J$14),0),"")</f>
        <v/>
      </c>
      <c r="K3" s="152" t="str">
        <f>IFERROR(VLOOKUP($B3,'Section 2'!$A$14:$K$23,COLUMNS('Section 2'!$A$14:K$14),0),"")</f>
        <v/>
      </c>
    </row>
    <row r="4" spans="1:12" x14ac:dyDescent="0.25">
      <c r="A4" s="113" t="str">
        <f>IF(D4="","",ROWS($A$1:A4))</f>
        <v/>
      </c>
      <c r="B4" s="47">
        <v>3</v>
      </c>
      <c r="C4" s="105" t="str">
        <f t="shared" si="0"/>
        <v/>
      </c>
      <c r="D4" s="118" t="str">
        <f>IFERROR(VLOOKUP($B4,'Section 2'!$A$14:$K$23,COLUMNS('Section 2'!$A$14:D$14),0),"")</f>
        <v/>
      </c>
      <c r="E4" s="152" t="str">
        <f>IFERROR(VLOOKUP($B4,'Section 2'!$A$14:$K$23,COLUMNS('Section 2'!$A$14:E$14),0),"")</f>
        <v/>
      </c>
      <c r="F4" s="152" t="str">
        <f>IFERROR(VLOOKUP($B4,'Section 2'!$A$14:$K$23,COLUMNS('Section 2'!$A$14:F$14),0),"")</f>
        <v/>
      </c>
      <c r="G4" s="152" t="str">
        <f>IFERROR(VLOOKUP($B4,'Section 2'!$A$14:$K$23,COLUMNS('Section 2'!$A$14:G$14),0),"")</f>
        <v/>
      </c>
      <c r="H4" s="152" t="str">
        <f>IFERROR(VLOOKUP($B4,'Section 2'!$A$14:$K$23,COLUMNS('Section 2'!$A$14:H$14),0),"")</f>
        <v/>
      </c>
      <c r="I4" s="152" t="str">
        <f>IFERROR(VLOOKUP($B4,'Section 2'!$A$14:$K$23,COLUMNS('Section 2'!$A$14:I$14),0),"")</f>
        <v/>
      </c>
      <c r="J4" s="152" t="str">
        <f>IFERROR(VLOOKUP($B4,'Section 2'!$A$14:$K$23,COLUMNS('Section 2'!$A$14:J$14),0),"")</f>
        <v/>
      </c>
      <c r="K4" s="152" t="str">
        <f>IFERROR(VLOOKUP($B4,'Section 2'!$A$14:$K$23,COLUMNS('Section 2'!$A$14:K$14),0),"")</f>
        <v/>
      </c>
    </row>
    <row r="5" spans="1:12" x14ac:dyDescent="0.25">
      <c r="A5" s="113" t="str">
        <f>IF(D5="","",ROWS($A$1:A5))</f>
        <v/>
      </c>
      <c r="B5" s="47">
        <v>4</v>
      </c>
      <c r="C5" s="105" t="str">
        <f t="shared" si="0"/>
        <v/>
      </c>
      <c r="D5" s="118" t="str">
        <f>IFERROR(VLOOKUP($B5,'Section 2'!$A$14:$K$23,COLUMNS('Section 2'!$A$14:D$14),0),"")</f>
        <v/>
      </c>
      <c r="E5" s="152" t="str">
        <f>IFERROR(VLOOKUP($B5,'Section 2'!$A$14:$K$23,COLUMNS('Section 2'!$A$14:E$14),0),"")</f>
        <v/>
      </c>
      <c r="F5" s="152" t="str">
        <f>IFERROR(VLOOKUP($B5,'Section 2'!$A$14:$K$23,COLUMNS('Section 2'!$A$14:F$14),0),"")</f>
        <v/>
      </c>
      <c r="G5" s="152" t="str">
        <f>IFERROR(VLOOKUP($B5,'Section 2'!$A$14:$K$23,COLUMNS('Section 2'!$A$14:G$14),0),"")</f>
        <v/>
      </c>
      <c r="H5" s="152" t="str">
        <f>IFERROR(VLOOKUP($B5,'Section 2'!$A$14:$K$23,COLUMNS('Section 2'!$A$14:H$14),0),"")</f>
        <v/>
      </c>
      <c r="I5" s="152" t="str">
        <f>IFERROR(VLOOKUP($B5,'Section 2'!$A$14:$K$23,COLUMNS('Section 2'!$A$14:I$14),0),"")</f>
        <v/>
      </c>
      <c r="J5" s="152" t="str">
        <f>IFERROR(VLOOKUP($B5,'Section 2'!$A$14:$K$23,COLUMNS('Section 2'!$A$14:J$14),0),"")</f>
        <v/>
      </c>
      <c r="K5" s="152" t="str">
        <f>IFERROR(VLOOKUP($B5,'Section 2'!$A$14:$K$23,COLUMNS('Section 2'!$A$14:K$14),0),"")</f>
        <v/>
      </c>
    </row>
    <row r="6" spans="1:12" x14ac:dyDescent="0.25">
      <c r="A6" s="113" t="str">
        <f>IF(D6="","",ROWS($A$1:A6))</f>
        <v/>
      </c>
      <c r="B6" s="47">
        <v>5</v>
      </c>
      <c r="C6" s="105" t="str">
        <f t="shared" si="0"/>
        <v/>
      </c>
      <c r="D6" s="118" t="str">
        <f>IFERROR(VLOOKUP($B6,'Section 2'!$A$14:$K$23,COLUMNS('Section 2'!$A$14:D$14),0),"")</f>
        <v/>
      </c>
      <c r="E6" s="152" t="str">
        <f>IFERROR(VLOOKUP($B6,'Section 2'!$A$14:$K$23,COLUMNS('Section 2'!$A$14:E$14),0),"")</f>
        <v/>
      </c>
      <c r="F6" s="152" t="str">
        <f>IFERROR(VLOOKUP($B6,'Section 2'!$A$14:$K$23,COLUMNS('Section 2'!$A$14:F$14),0),"")</f>
        <v/>
      </c>
      <c r="G6" s="152" t="str">
        <f>IFERROR(VLOOKUP($B6,'Section 2'!$A$14:$K$23,COLUMNS('Section 2'!$A$14:G$14),0),"")</f>
        <v/>
      </c>
      <c r="H6" s="152" t="str">
        <f>IFERROR(VLOOKUP($B6,'Section 2'!$A$14:$K$23,COLUMNS('Section 2'!$A$14:H$14),0),"")</f>
        <v/>
      </c>
      <c r="I6" s="152" t="str">
        <f>IFERROR(VLOOKUP($B6,'Section 2'!$A$14:$K$23,COLUMNS('Section 2'!$A$14:I$14),0),"")</f>
        <v/>
      </c>
      <c r="J6" s="152" t="str">
        <f>IFERROR(VLOOKUP($B6,'Section 2'!$A$14:$K$23,COLUMNS('Section 2'!$A$14:J$14),0),"")</f>
        <v/>
      </c>
      <c r="K6" s="152" t="str">
        <f>IFERROR(VLOOKUP($B6,'Section 2'!$A$14:$K$23,COLUMNS('Section 2'!$A$14:K$14),0),"")</f>
        <v/>
      </c>
    </row>
    <row r="7" spans="1:12" x14ac:dyDescent="0.25">
      <c r="A7" s="113" t="str">
        <f>IF(D7="","",ROWS($A$1:A7))</f>
        <v/>
      </c>
      <c r="B7" s="47">
        <v>6</v>
      </c>
      <c r="C7" s="105" t="str">
        <f t="shared" si="0"/>
        <v/>
      </c>
      <c r="D7" s="118" t="str">
        <f>IFERROR(VLOOKUP($B7,'Section 2'!$A$14:$K$23,COLUMNS('Section 2'!$A$14:D$14),0),"")</f>
        <v/>
      </c>
      <c r="E7" s="152" t="str">
        <f>IFERROR(VLOOKUP($B7,'Section 2'!$A$14:$K$23,COLUMNS('Section 2'!$A$14:E$14),0),"")</f>
        <v/>
      </c>
      <c r="F7" s="152" t="str">
        <f>IFERROR(VLOOKUP($B7,'Section 2'!$A$14:$K$23,COLUMNS('Section 2'!$A$14:F$14),0),"")</f>
        <v/>
      </c>
      <c r="G7" s="152" t="str">
        <f>IFERROR(VLOOKUP($B7,'Section 2'!$A$14:$K$23,COLUMNS('Section 2'!$A$14:G$14),0),"")</f>
        <v/>
      </c>
      <c r="H7" s="152" t="str">
        <f>IFERROR(VLOOKUP($B7,'Section 2'!$A$14:$K$23,COLUMNS('Section 2'!$A$14:H$14),0),"")</f>
        <v/>
      </c>
      <c r="I7" s="152" t="str">
        <f>IFERROR(VLOOKUP($B7,'Section 2'!$A$14:$K$23,COLUMNS('Section 2'!$A$14:I$14),0),"")</f>
        <v/>
      </c>
      <c r="J7" s="152" t="str">
        <f>IFERROR(VLOOKUP($B7,'Section 2'!$A$14:$K$23,COLUMNS('Section 2'!$A$14:J$14),0),"")</f>
        <v/>
      </c>
      <c r="K7" s="152" t="str">
        <f>IFERROR(VLOOKUP($B7,'Section 2'!$A$14:$K$23,COLUMNS('Section 2'!$A$14:K$14),0),"")</f>
        <v/>
      </c>
    </row>
    <row r="8" spans="1:12" x14ac:dyDescent="0.25">
      <c r="A8" s="113" t="str">
        <f>IF(D8="","",ROWS($A$1:A8))</f>
        <v/>
      </c>
      <c r="B8" s="47">
        <v>7</v>
      </c>
      <c r="C8" s="105" t="str">
        <f t="shared" si="0"/>
        <v/>
      </c>
      <c r="D8" s="118" t="str">
        <f>IFERROR(VLOOKUP($B8,'Section 2'!$A$14:$K$23,COLUMNS('Section 2'!$A$14:D$14),0),"")</f>
        <v/>
      </c>
      <c r="E8" s="152" t="str">
        <f>IFERROR(VLOOKUP($B8,'Section 2'!$A$14:$K$23,COLUMNS('Section 2'!$A$14:E$14),0),"")</f>
        <v/>
      </c>
      <c r="F8" s="152" t="str">
        <f>IFERROR(VLOOKUP($B8,'Section 2'!$A$14:$K$23,COLUMNS('Section 2'!$A$14:F$14),0),"")</f>
        <v/>
      </c>
      <c r="G8" s="152" t="str">
        <f>IFERROR(VLOOKUP($B8,'Section 2'!$A$14:$K$23,COLUMNS('Section 2'!$A$14:G$14),0),"")</f>
        <v/>
      </c>
      <c r="H8" s="152" t="str">
        <f>IFERROR(VLOOKUP($B8,'Section 2'!$A$14:$K$23,COLUMNS('Section 2'!$A$14:H$14),0),"")</f>
        <v/>
      </c>
      <c r="I8" s="152" t="str">
        <f>IFERROR(VLOOKUP($B8,'Section 2'!$A$14:$K$23,COLUMNS('Section 2'!$A$14:I$14),0),"")</f>
        <v/>
      </c>
      <c r="J8" s="152" t="str">
        <f>IFERROR(VLOOKUP($B8,'Section 2'!$A$14:$K$23,COLUMNS('Section 2'!$A$14:J$14),0),"")</f>
        <v/>
      </c>
      <c r="K8" s="152" t="str">
        <f>IFERROR(VLOOKUP($B8,'Section 2'!$A$14:$K$23,COLUMNS('Section 2'!$A$14:K$14),0),"")</f>
        <v/>
      </c>
    </row>
    <row r="9" spans="1:12" x14ac:dyDescent="0.25">
      <c r="A9" s="113" t="str">
        <f>IF(D9="","",ROWS($A$1:A9))</f>
        <v/>
      </c>
      <c r="B9" s="47">
        <v>8</v>
      </c>
      <c r="C9" s="105" t="str">
        <f t="shared" si="0"/>
        <v/>
      </c>
      <c r="D9" s="118" t="str">
        <f>IFERROR(VLOOKUP($B9,'Section 2'!$A$14:$K$23,COLUMNS('Section 2'!$A$14:D$14),0),"")</f>
        <v/>
      </c>
      <c r="E9" s="152" t="str">
        <f>IFERROR(VLOOKUP($B9,'Section 2'!$A$14:$K$23,COLUMNS('Section 2'!$A$14:E$14),0),"")</f>
        <v/>
      </c>
      <c r="F9" s="152" t="str">
        <f>IFERROR(VLOOKUP($B9,'Section 2'!$A$14:$K$23,COLUMNS('Section 2'!$A$14:F$14),0),"")</f>
        <v/>
      </c>
      <c r="G9" s="152" t="str">
        <f>IFERROR(VLOOKUP($B9,'Section 2'!$A$14:$K$23,COLUMNS('Section 2'!$A$14:G$14),0),"")</f>
        <v/>
      </c>
      <c r="H9" s="152" t="str">
        <f>IFERROR(VLOOKUP($B9,'Section 2'!$A$14:$K$23,COLUMNS('Section 2'!$A$14:H$14),0),"")</f>
        <v/>
      </c>
      <c r="I9" s="152" t="str">
        <f>IFERROR(VLOOKUP($B9,'Section 2'!$A$14:$K$23,COLUMNS('Section 2'!$A$14:I$14),0),"")</f>
        <v/>
      </c>
      <c r="J9" s="152" t="str">
        <f>IFERROR(VLOOKUP($B9,'Section 2'!$A$14:$K$23,COLUMNS('Section 2'!$A$14:J$14),0),"")</f>
        <v/>
      </c>
      <c r="K9" s="152" t="str">
        <f>IFERROR(VLOOKUP($B9,'Section 2'!$A$14:$K$23,COLUMNS('Section 2'!$A$14:K$14),0),"")</f>
        <v/>
      </c>
    </row>
    <row r="10" spans="1:12" x14ac:dyDescent="0.25">
      <c r="A10" s="113" t="str">
        <f>IF(D10="","",ROWS($A$1:A10))</f>
        <v/>
      </c>
      <c r="B10" s="47">
        <v>9</v>
      </c>
      <c r="C10" s="105" t="str">
        <f t="shared" si="0"/>
        <v/>
      </c>
      <c r="D10" s="118" t="str">
        <f>IFERROR(VLOOKUP($B10,'Section 2'!$A$14:$K$23,COLUMNS('Section 2'!$A$14:D$14),0),"")</f>
        <v/>
      </c>
      <c r="E10" s="152" t="str">
        <f>IFERROR(VLOOKUP($B10,'Section 2'!$A$14:$K$23,COLUMNS('Section 2'!$A$14:E$14),0),"")</f>
        <v/>
      </c>
      <c r="F10" s="152" t="str">
        <f>IFERROR(VLOOKUP($B10,'Section 2'!$A$14:$K$23,COLUMNS('Section 2'!$A$14:F$14),0),"")</f>
        <v/>
      </c>
      <c r="G10" s="152" t="str">
        <f>IFERROR(VLOOKUP($B10,'Section 2'!$A$14:$K$23,COLUMNS('Section 2'!$A$14:G$14),0),"")</f>
        <v/>
      </c>
      <c r="H10" s="152" t="str">
        <f>IFERROR(VLOOKUP($B10,'Section 2'!$A$14:$K$23,COLUMNS('Section 2'!$A$14:H$14),0),"")</f>
        <v/>
      </c>
      <c r="I10" s="152" t="str">
        <f>IFERROR(VLOOKUP($B10,'Section 2'!$A$14:$K$23,COLUMNS('Section 2'!$A$14:I$14),0),"")</f>
        <v/>
      </c>
      <c r="J10" s="152" t="str">
        <f>IFERROR(VLOOKUP($B10,'Section 2'!$A$14:$K$23,COLUMNS('Section 2'!$A$14:J$14),0),"")</f>
        <v/>
      </c>
      <c r="K10" s="152" t="str">
        <f>IFERROR(VLOOKUP($B10,'Section 2'!$A$14:$K$23,COLUMNS('Section 2'!$A$14:K$14),0),"")</f>
        <v/>
      </c>
    </row>
    <row r="11" spans="1:12" x14ac:dyDescent="0.25">
      <c r="A11" s="113" t="str">
        <f>IF(D11="","",ROWS($A$1:A11))</f>
        <v/>
      </c>
      <c r="B11" s="47">
        <v>10</v>
      </c>
      <c r="C11" s="105" t="str">
        <f t="shared" si="0"/>
        <v/>
      </c>
      <c r="D11" s="118" t="str">
        <f>IFERROR(VLOOKUP($B11,'Section 2'!$A$14:$K$23,COLUMNS('Section 2'!$A$14:D$14),0),"")</f>
        <v/>
      </c>
      <c r="E11" s="152" t="str">
        <f>IFERROR(VLOOKUP($B11,'Section 2'!$A$14:$K$23,COLUMNS('Section 2'!$A$14:E$14),0),"")</f>
        <v/>
      </c>
      <c r="F11" s="152" t="str">
        <f>IFERROR(VLOOKUP($B11,'Section 2'!$A$14:$K$23,COLUMNS('Section 2'!$A$14:F$14),0),"")</f>
        <v/>
      </c>
      <c r="G11" s="152" t="str">
        <f>IFERROR(VLOOKUP($B11,'Section 2'!$A$14:$K$23,COLUMNS('Section 2'!$A$14:G$14),0),"")</f>
        <v/>
      </c>
      <c r="H11" s="152" t="str">
        <f>IFERROR(VLOOKUP($B11,'Section 2'!$A$14:$K$23,COLUMNS('Section 2'!$A$14:H$14),0),"")</f>
        <v/>
      </c>
      <c r="I11" s="152" t="str">
        <f>IFERROR(VLOOKUP($B11,'Section 2'!$A$14:$K$23,COLUMNS('Section 2'!$A$14:I$14),0),"")</f>
        <v/>
      </c>
      <c r="J11" s="152" t="str">
        <f>IFERROR(VLOOKUP($B11,'Section 2'!$A$14:$K$23,COLUMNS('Section 2'!$A$14:J$14),0),"")</f>
        <v/>
      </c>
      <c r="K11" s="152" t="str">
        <f>IFERROR(VLOOKUP($B11,'Section 2'!$A$14:$K$23,COLUMNS('Section 2'!$A$14:K$14),0),"")</f>
        <v/>
      </c>
    </row>
    <row r="12" spans="1:12" x14ac:dyDescent="0.25">
      <c r="A12" s="113" t="str">
        <f>IF(D12="","",ROWS($A$1:A12))</f>
        <v/>
      </c>
      <c r="B12" s="47">
        <v>1</v>
      </c>
      <c r="C12" s="120" t="str">
        <f>IF(D12="","",3)</f>
        <v/>
      </c>
      <c r="D12" s="121" t="str">
        <f>IFERROR(VLOOKUP($B12,'Section 3'!$A$16:$G$25,COLUMNS('Section 3'!$A$16:D$16),0),"")</f>
        <v/>
      </c>
      <c r="E12" s="120" t="str">
        <f>IFERROR(VLOOKUP($B12,'Section 3'!$A$16:$G$25,COLUMNS('Section 3'!$A$16:E$16),0),"")</f>
        <v/>
      </c>
      <c r="F12" s="153" t="str">
        <f>IFERROR(VLOOKUP($B12,'Section 3'!$A$16:$G$25,COLUMNS('Section 3'!$A$16:F$16),0),"")</f>
        <v/>
      </c>
      <c r="G12" s="120" t="str">
        <f>IFERROR(VLOOKUP($B12,'Section 3'!$A$16:$G$25,COLUMNS('Section 3'!$A$16:G$16),0),"")</f>
        <v/>
      </c>
    </row>
    <row r="13" spans="1:12" x14ac:dyDescent="0.25">
      <c r="A13" s="113" t="str">
        <f>IF(D13="","",ROWS($A$1:A13))</f>
        <v/>
      </c>
      <c r="B13" s="47">
        <v>2</v>
      </c>
      <c r="C13" s="120" t="str">
        <f t="shared" ref="C13:C21" si="1">IF(D13="","",3)</f>
        <v/>
      </c>
      <c r="D13" s="121" t="str">
        <f>IFERROR(VLOOKUP($B13,'Section 3'!$A$16:$G$25,COLUMNS('Section 3'!$A$16:D$16),0),"")</f>
        <v/>
      </c>
      <c r="E13" s="120" t="str">
        <f>IFERROR(VLOOKUP($B13,'Section 3'!$A$16:$G$25,COLUMNS('Section 3'!$A$16:E$16),0),"")</f>
        <v/>
      </c>
      <c r="F13" s="153" t="str">
        <f>IFERROR(VLOOKUP($B13,'Section 3'!$A$16:$G$25,COLUMNS('Section 3'!$A$16:F$16),0),"")</f>
        <v/>
      </c>
      <c r="G13" s="120" t="str">
        <f>IFERROR(VLOOKUP($B13,'Section 3'!$A$16:$G$25,COLUMNS('Section 3'!$A$16:G$16),0),"")</f>
        <v/>
      </c>
    </row>
    <row r="14" spans="1:12" x14ac:dyDescent="0.25">
      <c r="A14" s="113" t="str">
        <f>IF(D14="","",ROWS($A$1:A14))</f>
        <v/>
      </c>
      <c r="B14" s="47">
        <v>3</v>
      </c>
      <c r="C14" s="120" t="str">
        <f t="shared" si="1"/>
        <v/>
      </c>
      <c r="D14" s="121" t="str">
        <f>IFERROR(VLOOKUP($B14,'Section 3'!$A$16:$G$25,COLUMNS('Section 3'!$A$16:D$16),0),"")</f>
        <v/>
      </c>
      <c r="E14" s="120" t="str">
        <f>IFERROR(VLOOKUP($B14,'Section 3'!$A$16:$G$25,COLUMNS('Section 3'!$A$16:E$16),0),"")</f>
        <v/>
      </c>
      <c r="F14" s="153" t="str">
        <f>IFERROR(VLOOKUP($B14,'Section 3'!$A$16:$G$25,COLUMNS('Section 3'!$A$16:F$16),0),"")</f>
        <v/>
      </c>
      <c r="G14" s="120" t="str">
        <f>IFERROR(VLOOKUP($B14,'Section 3'!$A$16:$G$25,COLUMNS('Section 3'!$A$16:G$16),0),"")</f>
        <v/>
      </c>
    </row>
    <row r="15" spans="1:12" x14ac:dyDescent="0.25">
      <c r="A15" s="113" t="str">
        <f>IF(D15="","",ROWS($A$1:A15))</f>
        <v/>
      </c>
      <c r="B15" s="47">
        <v>4</v>
      </c>
      <c r="C15" s="120" t="str">
        <f t="shared" si="1"/>
        <v/>
      </c>
      <c r="D15" s="121" t="str">
        <f>IFERROR(VLOOKUP($B15,'Section 3'!$A$16:$G$25,COLUMNS('Section 3'!$A$16:D$16),0),"")</f>
        <v/>
      </c>
      <c r="E15" s="120" t="str">
        <f>IFERROR(VLOOKUP($B15,'Section 3'!$A$16:$G$25,COLUMNS('Section 3'!$A$16:E$16),0),"")</f>
        <v/>
      </c>
      <c r="F15" s="153" t="str">
        <f>IFERROR(VLOOKUP($B15,'Section 3'!$A$16:$G$25,COLUMNS('Section 3'!$A$16:F$16),0),"")</f>
        <v/>
      </c>
      <c r="G15" s="120" t="str">
        <f>IFERROR(VLOOKUP($B15,'Section 3'!$A$16:$G$25,COLUMNS('Section 3'!$A$16:G$16),0),"")</f>
        <v/>
      </c>
    </row>
    <row r="16" spans="1:12" x14ac:dyDescent="0.25">
      <c r="A16" s="113" t="str">
        <f>IF(D16="","",ROWS($A$1:A16))</f>
        <v/>
      </c>
      <c r="B16" s="47">
        <v>5</v>
      </c>
      <c r="C16" s="120" t="str">
        <f t="shared" si="1"/>
        <v/>
      </c>
      <c r="D16" s="121" t="str">
        <f>IFERROR(VLOOKUP($B16,'Section 3'!$A$16:$G$25,COLUMNS('Section 3'!$A$16:D$16),0),"")</f>
        <v/>
      </c>
      <c r="E16" s="120" t="str">
        <f>IFERROR(VLOOKUP($B16,'Section 3'!$A$16:$G$25,COLUMNS('Section 3'!$A$16:E$16),0),"")</f>
        <v/>
      </c>
      <c r="F16" s="153" t="str">
        <f>IFERROR(VLOOKUP($B16,'Section 3'!$A$16:$G$25,COLUMNS('Section 3'!$A$16:F$16),0),"")</f>
        <v/>
      </c>
      <c r="G16" s="120" t="str">
        <f>IFERROR(VLOOKUP($B16,'Section 3'!$A$16:$G$25,COLUMNS('Section 3'!$A$16:G$16),0),"")</f>
        <v/>
      </c>
    </row>
    <row r="17" spans="1:7" x14ac:dyDescent="0.25">
      <c r="A17" s="113" t="str">
        <f>IF(D17="","",ROWS($A$1:A17))</f>
        <v/>
      </c>
      <c r="B17" s="47">
        <v>6</v>
      </c>
      <c r="C17" s="120" t="str">
        <f t="shared" si="1"/>
        <v/>
      </c>
      <c r="D17" s="121" t="str">
        <f>IFERROR(VLOOKUP($B17,'Section 3'!$A$16:$G$25,COLUMNS('Section 3'!$A$16:D$16),0),"")</f>
        <v/>
      </c>
      <c r="E17" s="120" t="str">
        <f>IFERROR(VLOOKUP($B17,'Section 3'!$A$16:$G$25,COLUMNS('Section 3'!$A$16:E$16),0),"")</f>
        <v/>
      </c>
      <c r="F17" s="153" t="str">
        <f>IFERROR(VLOOKUP($B17,'Section 3'!$A$16:$G$25,COLUMNS('Section 3'!$A$16:F$16),0),"")</f>
        <v/>
      </c>
      <c r="G17" s="120" t="str">
        <f>IFERROR(VLOOKUP($B17,'Section 3'!$A$16:$G$25,COLUMNS('Section 3'!$A$16:G$16),0),"")</f>
        <v/>
      </c>
    </row>
    <row r="18" spans="1:7" x14ac:dyDescent="0.25">
      <c r="A18" s="113" t="str">
        <f>IF(D18="","",ROWS($A$1:A18))</f>
        <v/>
      </c>
      <c r="B18" s="47">
        <v>7</v>
      </c>
      <c r="C18" s="120" t="str">
        <f t="shared" si="1"/>
        <v/>
      </c>
      <c r="D18" s="121" t="str">
        <f>IFERROR(VLOOKUP($B18,'Section 3'!$A$16:$G$25,COLUMNS('Section 3'!$A$16:D$16),0),"")</f>
        <v/>
      </c>
      <c r="E18" s="120" t="str">
        <f>IFERROR(VLOOKUP($B18,'Section 3'!$A$16:$G$25,COLUMNS('Section 3'!$A$16:E$16),0),"")</f>
        <v/>
      </c>
      <c r="F18" s="153" t="str">
        <f>IFERROR(VLOOKUP($B18,'Section 3'!$A$16:$G$25,COLUMNS('Section 3'!$A$16:F$16),0),"")</f>
        <v/>
      </c>
      <c r="G18" s="120" t="str">
        <f>IFERROR(VLOOKUP($B18,'Section 3'!$A$16:$G$25,COLUMNS('Section 3'!$A$16:G$16),0),"")</f>
        <v/>
      </c>
    </row>
    <row r="19" spans="1:7" x14ac:dyDescent="0.25">
      <c r="A19" s="113" t="str">
        <f>IF(D19="","",ROWS($A$1:A19))</f>
        <v/>
      </c>
      <c r="B19" s="47">
        <v>8</v>
      </c>
      <c r="C19" s="120" t="str">
        <f t="shared" si="1"/>
        <v/>
      </c>
      <c r="D19" s="121" t="str">
        <f>IFERROR(VLOOKUP($B19,'Section 3'!$A$16:$G$25,COLUMNS('Section 3'!$A$16:D$16),0),"")</f>
        <v/>
      </c>
      <c r="E19" s="120" t="str">
        <f>IFERROR(VLOOKUP($B19,'Section 3'!$A$16:$G$25,COLUMNS('Section 3'!$A$16:E$16),0),"")</f>
        <v/>
      </c>
      <c r="F19" s="153" t="str">
        <f>IFERROR(VLOOKUP($B19,'Section 3'!$A$16:$G$25,COLUMNS('Section 3'!$A$16:F$16),0),"")</f>
        <v/>
      </c>
      <c r="G19" s="120" t="str">
        <f>IFERROR(VLOOKUP($B19,'Section 3'!$A$16:$G$25,COLUMNS('Section 3'!$A$16:G$16),0),"")</f>
        <v/>
      </c>
    </row>
    <row r="20" spans="1:7" x14ac:dyDescent="0.25">
      <c r="A20" s="113" t="str">
        <f>IF(D20="","",ROWS($A$1:A20))</f>
        <v/>
      </c>
      <c r="B20" s="47">
        <v>9</v>
      </c>
      <c r="C20" s="120" t="str">
        <f t="shared" si="1"/>
        <v/>
      </c>
      <c r="D20" s="121" t="str">
        <f>IFERROR(VLOOKUP($B20,'Section 3'!$A$16:$G$25,COLUMNS('Section 3'!$A$16:D$16),0),"")</f>
        <v/>
      </c>
      <c r="E20" s="120" t="str">
        <f>IFERROR(VLOOKUP($B20,'Section 3'!$A$16:$G$25,COLUMNS('Section 3'!$A$16:E$16),0),"")</f>
        <v/>
      </c>
      <c r="F20" s="153" t="str">
        <f>IFERROR(VLOOKUP($B20,'Section 3'!$A$16:$G$25,COLUMNS('Section 3'!$A$16:F$16),0),"")</f>
        <v/>
      </c>
      <c r="G20" s="120" t="str">
        <f>IFERROR(VLOOKUP($B20,'Section 3'!$A$16:$G$25,COLUMNS('Section 3'!$A$16:G$16),0),"")</f>
        <v/>
      </c>
    </row>
    <row r="21" spans="1:7" x14ac:dyDescent="0.25">
      <c r="A21" s="113" t="str">
        <f>IF(D21="","",ROWS($A$1:A21))</f>
        <v/>
      </c>
      <c r="B21" s="47">
        <v>10</v>
      </c>
      <c r="C21" s="120" t="str">
        <f t="shared" si="1"/>
        <v/>
      </c>
      <c r="D21" s="121" t="str">
        <f>IFERROR(VLOOKUP($B21,'Section 3'!$A$16:$G$25,COLUMNS('Section 3'!$A$16:D$16),0),"")</f>
        <v/>
      </c>
      <c r="E21" s="120" t="str">
        <f>IFERROR(VLOOKUP($B21,'Section 3'!$A$16:$G$25,COLUMNS('Section 3'!$A$16:E$16),0),"")</f>
        <v/>
      </c>
      <c r="F21" s="153" t="str">
        <f>IFERROR(VLOOKUP($B21,'Section 3'!$A$16:$G$25,COLUMNS('Section 3'!$A$16:F$16),0),"")</f>
        <v/>
      </c>
      <c r="G21" s="120" t="str">
        <f>IFERROR(VLOOKUP($B21,'Section 3'!$A$16:$G$25,COLUMNS('Section 3'!$A$16:G$16),0),"")</f>
        <v/>
      </c>
    </row>
    <row r="22" spans="1:7" x14ac:dyDescent="0.25">
      <c r="B22" t="s">
        <v>44</v>
      </c>
    </row>
  </sheetData>
  <sheetProtection password="CDE6" sheet="1" objects="1" scenarios="1"/>
  <dataValidations count="1">
    <dataValidation errorStyle="warning" allowBlank="1" errorTitle="U.S. EPA" error="Warning!  The form has auto calculated this value for you.  If you change the value in this cell, you may be misreporting data.  Press cancel to exit this cell without changing the data." sqref="C2:K11 C12:G21"/>
  </dataValidations>
  <pageMargins left="0.7" right="0.7" top="0.75" bottom="0.75" header="0.3" footer="0.3"/>
  <pageSetup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Z510"/>
  <sheetViews>
    <sheetView workbookViewId="0"/>
  </sheetViews>
  <sheetFormatPr defaultRowHeight="15" x14ac:dyDescent="0.25"/>
  <cols>
    <col min="2" max="78" width="9.140625" style="117"/>
  </cols>
  <sheetData>
    <row r="1" spans="1:10" ht="38.25" x14ac:dyDescent="0.25">
      <c r="A1" s="109" t="s">
        <v>105</v>
      </c>
      <c r="B1" s="106">
        <v>1</v>
      </c>
      <c r="C1" s="103" t="s">
        <v>116</v>
      </c>
      <c r="D1" s="104" t="s">
        <v>137</v>
      </c>
      <c r="E1" s="107">
        <v>42692</v>
      </c>
      <c r="F1" s="103" t="s">
        <v>127</v>
      </c>
      <c r="G1" s="103" t="s">
        <v>22</v>
      </c>
      <c r="H1" s="103">
        <v>2016</v>
      </c>
      <c r="I1" s="103">
        <v>4</v>
      </c>
    </row>
    <row r="2" spans="1:10" x14ac:dyDescent="0.25">
      <c r="A2" s="109">
        <f>IF(OR(B2="",B2=0),"",ROWS($A$1:A2))</f>
        <v>2</v>
      </c>
      <c r="B2" s="105">
        <v>2</v>
      </c>
      <c r="C2" s="118" t="s">
        <v>61</v>
      </c>
      <c r="D2" s="152">
        <v>2.1560000000000001</v>
      </c>
      <c r="E2" s="152">
        <v>0</v>
      </c>
      <c r="F2" s="152">
        <v>0</v>
      </c>
      <c r="G2" s="152">
        <v>500</v>
      </c>
      <c r="H2" s="152">
        <v>0</v>
      </c>
      <c r="I2" s="152">
        <v>0</v>
      </c>
      <c r="J2" s="152">
        <v>502.15600000000001</v>
      </c>
    </row>
    <row r="3" spans="1:10" ht="25.5" x14ac:dyDescent="0.25">
      <c r="A3" s="109">
        <f>IF(OR(B3="",B3=0),"",ROWS($A$1:A3))</f>
        <v>3</v>
      </c>
      <c r="B3" s="120">
        <v>3</v>
      </c>
      <c r="C3" s="121" t="s">
        <v>61</v>
      </c>
      <c r="D3" s="120" t="s">
        <v>127</v>
      </c>
      <c r="E3" s="153">
        <v>5</v>
      </c>
      <c r="F3" s="120" t="s">
        <v>58</v>
      </c>
    </row>
    <row r="4" spans="1:10" x14ac:dyDescent="0.25">
      <c r="A4" s="109" t="str">
        <f>IF(OR(B4="",B4=0),"",ROWS($A$1:A4))</f>
        <v/>
      </c>
      <c r="B4" s="120"/>
      <c r="C4" s="121"/>
      <c r="D4" s="120"/>
      <c r="E4" s="153"/>
      <c r="F4" s="120"/>
    </row>
    <row r="5" spans="1:10" x14ac:dyDescent="0.25">
      <c r="A5" s="109" t="str">
        <f>IF(OR(B5="",B5=0),"",ROWS($A$1:A5))</f>
        <v/>
      </c>
      <c r="B5" s="105"/>
      <c r="C5" s="118"/>
      <c r="D5" s="119"/>
      <c r="E5" s="119"/>
      <c r="F5" s="119"/>
      <c r="G5" s="119"/>
      <c r="H5" s="119"/>
      <c r="I5" s="119"/>
      <c r="J5" s="119"/>
    </row>
    <row r="6" spans="1:10" x14ac:dyDescent="0.25">
      <c r="A6" s="109" t="str">
        <f>IF(OR(B6="",B6=0),"",ROWS($A$1:A6))</f>
        <v/>
      </c>
      <c r="B6" s="105"/>
      <c r="C6" s="118"/>
      <c r="D6" s="119"/>
      <c r="E6" s="119"/>
      <c r="F6" s="119"/>
      <c r="G6" s="119"/>
      <c r="H6" s="119"/>
      <c r="I6" s="119"/>
      <c r="J6" s="119"/>
    </row>
    <row r="7" spans="1:10" x14ac:dyDescent="0.25">
      <c r="A7" s="109" t="str">
        <f>IF(OR(B7="",B7=0),"",ROWS($A$1:A7))</f>
        <v/>
      </c>
      <c r="B7" s="105"/>
      <c r="C7" s="118"/>
      <c r="D7" s="119"/>
      <c r="E7" s="119"/>
      <c r="F7" s="119"/>
      <c r="G7" s="119"/>
      <c r="H7" s="119"/>
      <c r="I7" s="119"/>
      <c r="J7" s="119"/>
    </row>
    <row r="8" spans="1:10" x14ac:dyDescent="0.25">
      <c r="A8" s="109" t="str">
        <f>IF(OR(B8="",B8=0),"",ROWS($A$1:A8))</f>
        <v/>
      </c>
      <c r="B8" s="105"/>
      <c r="C8" s="118"/>
      <c r="D8" s="119"/>
      <c r="E8" s="119"/>
      <c r="F8" s="119"/>
      <c r="G8" s="119"/>
      <c r="H8" s="119"/>
      <c r="I8" s="119"/>
      <c r="J8" s="119"/>
    </row>
    <row r="9" spans="1:10" x14ac:dyDescent="0.25">
      <c r="A9" s="109" t="str">
        <f>IF(OR(B9="",B9=0),"",ROWS($A$1:A9))</f>
        <v/>
      </c>
      <c r="B9" s="105"/>
      <c r="C9" s="118"/>
      <c r="D9" s="119"/>
      <c r="E9" s="119"/>
      <c r="F9" s="119"/>
      <c r="G9" s="119"/>
      <c r="H9" s="119"/>
      <c r="I9" s="119"/>
      <c r="J9" s="119"/>
    </row>
    <row r="10" spans="1:10" x14ac:dyDescent="0.25">
      <c r="A10" s="109" t="str">
        <f>IF(OR(B10="",B10=0),"",ROWS($A$1:A10))</f>
        <v/>
      </c>
      <c r="B10" s="105"/>
      <c r="C10" s="118"/>
      <c r="D10" s="119"/>
      <c r="E10" s="119"/>
      <c r="F10" s="119"/>
      <c r="G10" s="119"/>
      <c r="H10" s="119"/>
      <c r="I10" s="119"/>
      <c r="J10" s="119"/>
    </row>
    <row r="11" spans="1:10" x14ac:dyDescent="0.25">
      <c r="A11" s="109" t="str">
        <f>IF(OR(B11="",B11=0),"",ROWS($A$1:A11))</f>
        <v/>
      </c>
      <c r="B11" s="120"/>
      <c r="C11" s="121"/>
      <c r="D11" s="120"/>
      <c r="E11" s="122"/>
      <c r="F11" s="120"/>
    </row>
    <row r="12" spans="1:10" x14ac:dyDescent="0.25">
      <c r="A12" s="109" t="str">
        <f>IF(OR(B12="",B12=0),"",ROWS($A$1:A12))</f>
        <v/>
      </c>
    </row>
    <row r="13" spans="1:10" x14ac:dyDescent="0.25">
      <c r="A13" s="109" t="str">
        <f>IF(OR(B13="",B13=0),"",ROWS($A$1:A13))</f>
        <v/>
      </c>
    </row>
    <row r="14" spans="1:10" x14ac:dyDescent="0.25">
      <c r="A14" s="109" t="str">
        <f>IF(OR(B14="",B14=0),"",ROWS($A$1:A14))</f>
        <v/>
      </c>
    </row>
    <row r="15" spans="1:10" x14ac:dyDescent="0.25">
      <c r="A15" s="109" t="str">
        <f>IF(OR(B15="",B15=0),"",ROWS($A$1:A15))</f>
        <v/>
      </c>
    </row>
    <row r="16" spans="1:10" x14ac:dyDescent="0.25">
      <c r="A16" s="109" t="str">
        <f>IF(OR(B16="",B16=0),"",ROWS($A$1:A16))</f>
        <v/>
      </c>
    </row>
    <row r="17" spans="1:1" x14ac:dyDescent="0.25">
      <c r="A17" s="109" t="str">
        <f>IF(OR(B17="",B17=0),"",ROWS($A$1:A17))</f>
        <v/>
      </c>
    </row>
    <row r="18" spans="1:1" x14ac:dyDescent="0.25">
      <c r="A18" s="109" t="str">
        <f>IF(OR(B18="",B18=0),"",ROWS($A$1:A18))</f>
        <v/>
      </c>
    </row>
    <row r="19" spans="1:1" x14ac:dyDescent="0.25">
      <c r="A19" s="109" t="str">
        <f>IF(OR(B19="",B19=0),"",ROWS($A$1:A19))</f>
        <v/>
      </c>
    </row>
    <row r="20" spans="1:1" x14ac:dyDescent="0.25">
      <c r="A20" s="109" t="str">
        <f>IF(OR(B20="",B20=0),"",ROWS($A$1:A20))</f>
        <v/>
      </c>
    </row>
    <row r="21" spans="1:1" x14ac:dyDescent="0.25">
      <c r="A21" s="109" t="str">
        <f>IF(OR(B21="",B21=0),"",ROWS($A$1:A21))</f>
        <v/>
      </c>
    </row>
    <row r="22" spans="1:1" x14ac:dyDescent="0.25">
      <c r="A22" s="108"/>
    </row>
    <row r="23" spans="1:1" x14ac:dyDescent="0.25">
      <c r="A23" s="108"/>
    </row>
    <row r="24" spans="1:1" x14ac:dyDescent="0.25">
      <c r="A24" s="108"/>
    </row>
    <row r="25" spans="1:1" x14ac:dyDescent="0.25">
      <c r="A25" s="108"/>
    </row>
    <row r="26" spans="1:1" x14ac:dyDescent="0.25">
      <c r="A26" s="108"/>
    </row>
    <row r="27" spans="1:1" x14ac:dyDescent="0.25">
      <c r="A27" s="108"/>
    </row>
    <row r="28" spans="1:1" x14ac:dyDescent="0.25">
      <c r="A28" s="108"/>
    </row>
    <row r="29" spans="1:1" x14ac:dyDescent="0.25">
      <c r="A29" s="108"/>
    </row>
    <row r="30" spans="1:1" x14ac:dyDescent="0.25">
      <c r="A30" s="108"/>
    </row>
    <row r="31" spans="1:1" x14ac:dyDescent="0.25">
      <c r="A31" s="108"/>
    </row>
    <row r="32" spans="1:1" x14ac:dyDescent="0.25">
      <c r="A32" s="108"/>
    </row>
    <row r="33" spans="1:1" x14ac:dyDescent="0.25">
      <c r="A33" s="108"/>
    </row>
    <row r="34" spans="1:1" x14ac:dyDescent="0.25">
      <c r="A34" s="108"/>
    </row>
    <row r="35" spans="1:1" x14ac:dyDescent="0.25">
      <c r="A35" s="108"/>
    </row>
    <row r="36" spans="1:1" x14ac:dyDescent="0.25">
      <c r="A36" s="108"/>
    </row>
    <row r="37" spans="1:1" x14ac:dyDescent="0.25">
      <c r="A37" s="108"/>
    </row>
    <row r="38" spans="1:1" x14ac:dyDescent="0.25">
      <c r="A38" s="108"/>
    </row>
    <row r="39" spans="1:1" x14ac:dyDescent="0.25">
      <c r="A39" s="108"/>
    </row>
    <row r="40" spans="1:1" x14ac:dyDescent="0.25">
      <c r="A40" s="108"/>
    </row>
    <row r="41" spans="1:1" x14ac:dyDescent="0.25">
      <c r="A41" s="108"/>
    </row>
    <row r="42" spans="1:1" x14ac:dyDescent="0.25">
      <c r="A42" s="108"/>
    </row>
    <row r="43" spans="1:1" x14ac:dyDescent="0.25">
      <c r="A43" s="108"/>
    </row>
    <row r="44" spans="1:1" x14ac:dyDescent="0.25">
      <c r="A44" s="108"/>
    </row>
    <row r="45" spans="1:1" x14ac:dyDescent="0.25">
      <c r="A45" s="108"/>
    </row>
    <row r="46" spans="1:1" x14ac:dyDescent="0.25">
      <c r="A46" s="108"/>
    </row>
    <row r="47" spans="1:1" x14ac:dyDescent="0.25">
      <c r="A47" s="108"/>
    </row>
    <row r="48" spans="1:1" x14ac:dyDescent="0.25">
      <c r="A48" s="108"/>
    </row>
    <row r="49" spans="1:1" x14ac:dyDescent="0.25">
      <c r="A49" s="108"/>
    </row>
    <row r="50" spans="1:1" x14ac:dyDescent="0.25">
      <c r="A50" s="108"/>
    </row>
    <row r="51" spans="1:1" x14ac:dyDescent="0.25">
      <c r="A51" s="108"/>
    </row>
    <row r="52" spans="1:1" x14ac:dyDescent="0.25">
      <c r="A52" s="108"/>
    </row>
    <row r="53" spans="1:1" x14ac:dyDescent="0.25">
      <c r="A53" s="108"/>
    </row>
    <row r="54" spans="1:1" x14ac:dyDescent="0.25">
      <c r="A54" s="108"/>
    </row>
    <row r="55" spans="1:1" x14ac:dyDescent="0.25">
      <c r="A55" s="108"/>
    </row>
    <row r="56" spans="1:1" x14ac:dyDescent="0.25">
      <c r="A56" s="108"/>
    </row>
    <row r="57" spans="1:1" x14ac:dyDescent="0.25">
      <c r="A57" s="108"/>
    </row>
    <row r="58" spans="1:1" x14ac:dyDescent="0.25">
      <c r="A58" s="108"/>
    </row>
    <row r="59" spans="1:1" x14ac:dyDescent="0.25">
      <c r="A59" s="108"/>
    </row>
    <row r="60" spans="1:1" x14ac:dyDescent="0.25">
      <c r="A60" s="108"/>
    </row>
    <row r="61" spans="1:1" x14ac:dyDescent="0.25">
      <c r="A61" s="108"/>
    </row>
    <row r="62" spans="1:1" x14ac:dyDescent="0.25">
      <c r="A62" s="108"/>
    </row>
    <row r="63" spans="1:1" x14ac:dyDescent="0.25">
      <c r="A63" s="108"/>
    </row>
    <row r="64" spans="1:1" x14ac:dyDescent="0.25">
      <c r="A64" s="108"/>
    </row>
    <row r="65" spans="1:1" x14ac:dyDescent="0.25">
      <c r="A65" s="108"/>
    </row>
    <row r="66" spans="1:1" x14ac:dyDescent="0.25">
      <c r="A66" s="108"/>
    </row>
    <row r="67" spans="1:1" x14ac:dyDescent="0.25">
      <c r="A67" s="108"/>
    </row>
    <row r="68" spans="1:1" x14ac:dyDescent="0.25">
      <c r="A68" s="108"/>
    </row>
    <row r="69" spans="1:1" x14ac:dyDescent="0.25">
      <c r="A69" s="108"/>
    </row>
    <row r="70" spans="1:1" x14ac:dyDescent="0.25">
      <c r="A70" s="108"/>
    </row>
    <row r="71" spans="1:1" x14ac:dyDescent="0.25">
      <c r="A71" s="108"/>
    </row>
    <row r="72" spans="1:1" x14ac:dyDescent="0.25">
      <c r="A72" s="108"/>
    </row>
    <row r="73" spans="1:1" x14ac:dyDescent="0.25">
      <c r="A73" s="108"/>
    </row>
    <row r="74" spans="1:1" x14ac:dyDescent="0.25">
      <c r="A74" s="108"/>
    </row>
    <row r="75" spans="1:1" x14ac:dyDescent="0.25">
      <c r="A75" s="108"/>
    </row>
    <row r="76" spans="1:1" x14ac:dyDescent="0.25">
      <c r="A76" s="108"/>
    </row>
    <row r="77" spans="1:1" x14ac:dyDescent="0.25">
      <c r="A77" s="108"/>
    </row>
    <row r="78" spans="1:1" x14ac:dyDescent="0.25">
      <c r="A78" s="108"/>
    </row>
    <row r="79" spans="1:1" x14ac:dyDescent="0.25">
      <c r="A79" s="108"/>
    </row>
    <row r="80" spans="1:1" x14ac:dyDescent="0.25">
      <c r="A80" s="108"/>
    </row>
    <row r="81" spans="1:1" x14ac:dyDescent="0.25">
      <c r="A81" s="108"/>
    </row>
    <row r="82" spans="1:1" x14ac:dyDescent="0.25">
      <c r="A82" s="108"/>
    </row>
    <row r="83" spans="1:1" x14ac:dyDescent="0.25">
      <c r="A83" s="108"/>
    </row>
    <row r="84" spans="1:1" x14ac:dyDescent="0.25">
      <c r="A84" s="108"/>
    </row>
    <row r="85" spans="1:1" x14ac:dyDescent="0.25">
      <c r="A85" s="108"/>
    </row>
    <row r="86" spans="1:1" x14ac:dyDescent="0.25">
      <c r="A86" s="108"/>
    </row>
    <row r="87" spans="1:1" x14ac:dyDescent="0.25">
      <c r="A87" s="108"/>
    </row>
    <row r="88" spans="1:1" x14ac:dyDescent="0.25">
      <c r="A88" s="108"/>
    </row>
    <row r="89" spans="1:1" x14ac:dyDescent="0.25">
      <c r="A89" s="108"/>
    </row>
    <row r="90" spans="1:1" x14ac:dyDescent="0.25">
      <c r="A90" s="108"/>
    </row>
    <row r="91" spans="1:1" x14ac:dyDescent="0.25">
      <c r="A91" s="108"/>
    </row>
    <row r="92" spans="1:1" x14ac:dyDescent="0.25">
      <c r="A92" s="108"/>
    </row>
    <row r="93" spans="1:1" x14ac:dyDescent="0.25">
      <c r="A93" s="108"/>
    </row>
    <row r="94" spans="1:1" x14ac:dyDescent="0.25">
      <c r="A94" s="108"/>
    </row>
    <row r="95" spans="1:1" x14ac:dyDescent="0.25">
      <c r="A95" s="108"/>
    </row>
    <row r="96" spans="1:1" x14ac:dyDescent="0.25">
      <c r="A96" s="108"/>
    </row>
    <row r="97" spans="1:1" x14ac:dyDescent="0.25">
      <c r="A97" s="108"/>
    </row>
    <row r="98" spans="1:1" x14ac:dyDescent="0.25">
      <c r="A98" s="108"/>
    </row>
    <row r="99" spans="1:1" x14ac:dyDescent="0.25">
      <c r="A99" s="108"/>
    </row>
    <row r="100" spans="1:1" x14ac:dyDescent="0.25">
      <c r="A100" s="108"/>
    </row>
    <row r="101" spans="1:1" x14ac:dyDescent="0.25">
      <c r="A101" s="108"/>
    </row>
    <row r="102" spans="1:1" x14ac:dyDescent="0.25">
      <c r="A102" s="108"/>
    </row>
    <row r="103" spans="1:1" x14ac:dyDescent="0.25">
      <c r="A103" s="108"/>
    </row>
    <row r="104" spans="1:1" x14ac:dyDescent="0.25">
      <c r="A104" s="108"/>
    </row>
    <row r="105" spans="1:1" x14ac:dyDescent="0.25">
      <c r="A105" s="108"/>
    </row>
    <row r="106" spans="1:1" x14ac:dyDescent="0.25">
      <c r="A106" s="108"/>
    </row>
    <row r="107" spans="1:1" x14ac:dyDescent="0.25">
      <c r="A107" s="108"/>
    </row>
    <row r="108" spans="1:1" x14ac:dyDescent="0.25">
      <c r="A108" s="108"/>
    </row>
    <row r="109" spans="1:1" x14ac:dyDescent="0.25">
      <c r="A109" s="108"/>
    </row>
    <row r="110" spans="1:1" x14ac:dyDescent="0.25">
      <c r="A110" s="108"/>
    </row>
    <row r="111" spans="1:1" x14ac:dyDescent="0.25">
      <c r="A111" s="108"/>
    </row>
    <row r="112" spans="1:1" x14ac:dyDescent="0.25">
      <c r="A112" s="108"/>
    </row>
    <row r="113" spans="1:1" x14ac:dyDescent="0.25">
      <c r="A113" s="108"/>
    </row>
    <row r="114" spans="1:1" x14ac:dyDescent="0.25">
      <c r="A114" s="108"/>
    </row>
    <row r="115" spans="1:1" x14ac:dyDescent="0.25">
      <c r="A115" s="108"/>
    </row>
    <row r="116" spans="1:1" x14ac:dyDescent="0.25">
      <c r="A116" s="108"/>
    </row>
    <row r="117" spans="1:1" x14ac:dyDescent="0.25">
      <c r="A117" s="108"/>
    </row>
    <row r="118" spans="1:1" x14ac:dyDescent="0.25">
      <c r="A118" s="108"/>
    </row>
    <row r="119" spans="1:1" x14ac:dyDescent="0.25">
      <c r="A119" s="108"/>
    </row>
    <row r="120" spans="1:1" x14ac:dyDescent="0.25">
      <c r="A120" s="108"/>
    </row>
    <row r="121" spans="1:1" x14ac:dyDescent="0.25">
      <c r="A121" s="108"/>
    </row>
    <row r="122" spans="1:1" x14ac:dyDescent="0.25">
      <c r="A122" s="108"/>
    </row>
    <row r="123" spans="1:1" x14ac:dyDescent="0.25">
      <c r="A123" s="108"/>
    </row>
    <row r="124" spans="1:1" x14ac:dyDescent="0.25">
      <c r="A124" s="108"/>
    </row>
    <row r="125" spans="1:1" x14ac:dyDescent="0.25">
      <c r="A125" s="108"/>
    </row>
    <row r="126" spans="1:1" x14ac:dyDescent="0.25">
      <c r="A126" s="108"/>
    </row>
    <row r="127" spans="1:1" x14ac:dyDescent="0.25">
      <c r="A127" s="108"/>
    </row>
    <row r="128" spans="1:1" x14ac:dyDescent="0.25">
      <c r="A128" s="108"/>
    </row>
    <row r="129" spans="1:1" x14ac:dyDescent="0.25">
      <c r="A129" s="108"/>
    </row>
    <row r="130" spans="1:1" x14ac:dyDescent="0.25">
      <c r="A130" s="108"/>
    </row>
    <row r="131" spans="1:1" x14ac:dyDescent="0.25">
      <c r="A131" s="108"/>
    </row>
    <row r="132" spans="1:1" x14ac:dyDescent="0.25">
      <c r="A132" s="108"/>
    </row>
    <row r="133" spans="1:1" x14ac:dyDescent="0.25">
      <c r="A133" s="108"/>
    </row>
    <row r="134" spans="1:1" x14ac:dyDescent="0.25">
      <c r="A134" s="108"/>
    </row>
    <row r="135" spans="1:1" x14ac:dyDescent="0.25">
      <c r="A135" s="108"/>
    </row>
    <row r="136" spans="1:1" x14ac:dyDescent="0.25">
      <c r="A136" s="108"/>
    </row>
    <row r="137" spans="1:1" x14ac:dyDescent="0.25">
      <c r="A137" s="108"/>
    </row>
    <row r="138" spans="1:1" x14ac:dyDescent="0.25">
      <c r="A138" s="108"/>
    </row>
    <row r="139" spans="1:1" x14ac:dyDescent="0.25">
      <c r="A139" s="108"/>
    </row>
    <row r="140" spans="1:1" x14ac:dyDescent="0.25">
      <c r="A140" s="108"/>
    </row>
    <row r="141" spans="1:1" x14ac:dyDescent="0.25">
      <c r="A141" s="108"/>
    </row>
    <row r="142" spans="1:1" x14ac:dyDescent="0.25">
      <c r="A142" s="108"/>
    </row>
    <row r="143" spans="1:1" x14ac:dyDescent="0.25">
      <c r="A143" s="108"/>
    </row>
    <row r="144" spans="1:1" x14ac:dyDescent="0.25">
      <c r="A144" s="108"/>
    </row>
    <row r="145" spans="1:1" x14ac:dyDescent="0.25">
      <c r="A145" s="108"/>
    </row>
    <row r="146" spans="1:1" x14ac:dyDescent="0.25">
      <c r="A146" s="108"/>
    </row>
    <row r="147" spans="1:1" x14ac:dyDescent="0.25">
      <c r="A147" s="108"/>
    </row>
    <row r="148" spans="1:1" x14ac:dyDescent="0.25">
      <c r="A148" s="108"/>
    </row>
    <row r="149" spans="1:1" x14ac:dyDescent="0.25">
      <c r="A149" s="108"/>
    </row>
    <row r="150" spans="1:1" x14ac:dyDescent="0.25">
      <c r="A150" s="108"/>
    </row>
    <row r="151" spans="1:1" x14ac:dyDescent="0.25">
      <c r="A151" s="108"/>
    </row>
    <row r="152" spans="1:1" x14ac:dyDescent="0.25">
      <c r="A152" s="108"/>
    </row>
    <row r="153" spans="1:1" x14ac:dyDescent="0.25">
      <c r="A153" s="108"/>
    </row>
    <row r="154" spans="1:1" x14ac:dyDescent="0.25">
      <c r="A154" s="108"/>
    </row>
    <row r="155" spans="1:1" x14ac:dyDescent="0.25">
      <c r="A155" s="108"/>
    </row>
    <row r="156" spans="1:1" x14ac:dyDescent="0.25">
      <c r="A156" s="108"/>
    </row>
    <row r="157" spans="1:1" x14ac:dyDescent="0.25">
      <c r="A157" s="108"/>
    </row>
    <row r="158" spans="1:1" x14ac:dyDescent="0.25">
      <c r="A158" s="108"/>
    </row>
    <row r="159" spans="1:1" x14ac:dyDescent="0.25">
      <c r="A159" s="108"/>
    </row>
    <row r="160" spans="1:1" x14ac:dyDescent="0.25">
      <c r="A160" s="108"/>
    </row>
    <row r="161" spans="1:1" x14ac:dyDescent="0.25">
      <c r="A161" s="108"/>
    </row>
    <row r="162" spans="1:1" x14ac:dyDescent="0.25">
      <c r="A162" s="108"/>
    </row>
    <row r="163" spans="1:1" x14ac:dyDescent="0.25">
      <c r="A163" s="108"/>
    </row>
    <row r="164" spans="1:1" x14ac:dyDescent="0.25">
      <c r="A164" s="108"/>
    </row>
    <row r="165" spans="1:1" x14ac:dyDescent="0.25">
      <c r="A165" s="108"/>
    </row>
    <row r="166" spans="1:1" x14ac:dyDescent="0.25">
      <c r="A166" s="108"/>
    </row>
    <row r="167" spans="1:1" x14ac:dyDescent="0.25">
      <c r="A167" s="108"/>
    </row>
    <row r="168" spans="1:1" x14ac:dyDescent="0.25">
      <c r="A168" s="108"/>
    </row>
    <row r="169" spans="1:1" x14ac:dyDescent="0.25">
      <c r="A169" s="108"/>
    </row>
    <row r="170" spans="1:1" x14ac:dyDescent="0.25">
      <c r="A170" s="108"/>
    </row>
    <row r="171" spans="1:1" x14ac:dyDescent="0.25">
      <c r="A171" s="108"/>
    </row>
    <row r="172" spans="1:1" x14ac:dyDescent="0.25">
      <c r="A172" s="108"/>
    </row>
    <row r="173" spans="1:1" x14ac:dyDescent="0.25">
      <c r="A173" s="108"/>
    </row>
    <row r="174" spans="1:1" x14ac:dyDescent="0.25">
      <c r="A174" s="108"/>
    </row>
    <row r="175" spans="1:1" x14ac:dyDescent="0.25">
      <c r="A175" s="108"/>
    </row>
    <row r="176" spans="1:1" x14ac:dyDescent="0.25">
      <c r="A176" s="108"/>
    </row>
    <row r="177" spans="1:1" x14ac:dyDescent="0.25">
      <c r="A177" s="108"/>
    </row>
    <row r="178" spans="1:1" x14ac:dyDescent="0.25">
      <c r="A178" s="108"/>
    </row>
    <row r="179" spans="1:1" x14ac:dyDescent="0.25">
      <c r="A179" s="108"/>
    </row>
    <row r="180" spans="1:1" x14ac:dyDescent="0.25">
      <c r="A180" s="108"/>
    </row>
    <row r="181" spans="1:1" x14ac:dyDescent="0.25">
      <c r="A181" s="108"/>
    </row>
    <row r="182" spans="1:1" x14ac:dyDescent="0.25">
      <c r="A182" s="108"/>
    </row>
    <row r="183" spans="1:1" x14ac:dyDescent="0.25">
      <c r="A183" s="108"/>
    </row>
    <row r="184" spans="1:1" x14ac:dyDescent="0.25">
      <c r="A184" s="108"/>
    </row>
    <row r="185" spans="1:1" x14ac:dyDescent="0.25">
      <c r="A185" s="108"/>
    </row>
    <row r="186" spans="1:1" x14ac:dyDescent="0.25">
      <c r="A186" s="108"/>
    </row>
    <row r="187" spans="1:1" x14ac:dyDescent="0.25">
      <c r="A187" s="108"/>
    </row>
    <row r="188" spans="1:1" x14ac:dyDescent="0.25">
      <c r="A188" s="108"/>
    </row>
    <row r="189" spans="1:1" x14ac:dyDescent="0.25">
      <c r="A189" s="108"/>
    </row>
    <row r="190" spans="1:1" x14ac:dyDescent="0.25">
      <c r="A190" s="108"/>
    </row>
    <row r="191" spans="1:1" x14ac:dyDescent="0.25">
      <c r="A191" s="108"/>
    </row>
    <row r="192" spans="1:1" x14ac:dyDescent="0.25">
      <c r="A192" s="108"/>
    </row>
    <row r="193" spans="1:1" x14ac:dyDescent="0.25">
      <c r="A193" s="108"/>
    </row>
    <row r="194" spans="1:1" x14ac:dyDescent="0.25">
      <c r="A194" s="108"/>
    </row>
    <row r="195" spans="1:1" x14ac:dyDescent="0.25">
      <c r="A195" s="108"/>
    </row>
    <row r="196" spans="1:1" x14ac:dyDescent="0.25">
      <c r="A196" s="108"/>
    </row>
    <row r="197" spans="1:1" x14ac:dyDescent="0.25">
      <c r="A197" s="108"/>
    </row>
    <row r="198" spans="1:1" x14ac:dyDescent="0.25">
      <c r="A198" s="108"/>
    </row>
    <row r="199" spans="1:1" x14ac:dyDescent="0.25">
      <c r="A199" s="108"/>
    </row>
    <row r="200" spans="1:1" x14ac:dyDescent="0.25">
      <c r="A200" s="108"/>
    </row>
    <row r="201" spans="1:1" x14ac:dyDescent="0.25">
      <c r="A201" s="108"/>
    </row>
    <row r="202" spans="1:1" x14ac:dyDescent="0.25">
      <c r="A202" s="108"/>
    </row>
    <row r="203" spans="1:1" x14ac:dyDescent="0.25">
      <c r="A203" s="108"/>
    </row>
    <row r="204" spans="1:1" x14ac:dyDescent="0.25">
      <c r="A204" s="108"/>
    </row>
    <row r="205" spans="1:1" x14ac:dyDescent="0.25">
      <c r="A205" s="108"/>
    </row>
    <row r="206" spans="1:1" x14ac:dyDescent="0.25">
      <c r="A206" s="108"/>
    </row>
    <row r="207" spans="1:1" x14ac:dyDescent="0.25">
      <c r="A207" s="108"/>
    </row>
    <row r="208" spans="1:1" x14ac:dyDescent="0.25">
      <c r="A208" s="108"/>
    </row>
    <row r="209" spans="1:1" x14ac:dyDescent="0.25">
      <c r="A209" s="108"/>
    </row>
    <row r="210" spans="1:1" x14ac:dyDescent="0.25">
      <c r="A210" s="108"/>
    </row>
    <row r="211" spans="1:1" x14ac:dyDescent="0.25">
      <c r="A211" s="108"/>
    </row>
    <row r="212" spans="1:1" x14ac:dyDescent="0.25">
      <c r="A212" s="108"/>
    </row>
    <row r="213" spans="1:1" x14ac:dyDescent="0.25">
      <c r="A213" s="108"/>
    </row>
    <row r="214" spans="1:1" x14ac:dyDescent="0.25">
      <c r="A214" s="108"/>
    </row>
    <row r="215" spans="1:1" x14ac:dyDescent="0.25">
      <c r="A215" s="108"/>
    </row>
    <row r="216" spans="1:1" x14ac:dyDescent="0.25">
      <c r="A216" s="108"/>
    </row>
    <row r="217" spans="1:1" x14ac:dyDescent="0.25">
      <c r="A217" s="108"/>
    </row>
    <row r="218" spans="1:1" x14ac:dyDescent="0.25">
      <c r="A218" s="108"/>
    </row>
    <row r="219" spans="1:1" x14ac:dyDescent="0.25">
      <c r="A219" s="108"/>
    </row>
    <row r="220" spans="1:1" x14ac:dyDescent="0.25">
      <c r="A220" s="108"/>
    </row>
    <row r="221" spans="1:1" x14ac:dyDescent="0.25">
      <c r="A221" s="108"/>
    </row>
    <row r="222" spans="1:1" x14ac:dyDescent="0.25">
      <c r="A222" s="108"/>
    </row>
    <row r="223" spans="1:1" x14ac:dyDescent="0.25">
      <c r="A223" s="108"/>
    </row>
    <row r="224" spans="1:1" x14ac:dyDescent="0.25">
      <c r="A224" s="108"/>
    </row>
    <row r="225" spans="1:1" x14ac:dyDescent="0.25">
      <c r="A225" s="108"/>
    </row>
    <row r="226" spans="1:1" x14ac:dyDescent="0.25">
      <c r="A226" s="108"/>
    </row>
    <row r="227" spans="1:1" x14ac:dyDescent="0.25">
      <c r="A227" s="108"/>
    </row>
    <row r="228" spans="1:1" x14ac:dyDescent="0.25">
      <c r="A228" s="108"/>
    </row>
    <row r="229" spans="1:1" x14ac:dyDescent="0.25">
      <c r="A229" s="108"/>
    </row>
    <row r="230" spans="1:1" x14ac:dyDescent="0.25">
      <c r="A230" s="108"/>
    </row>
    <row r="231" spans="1:1" x14ac:dyDescent="0.25">
      <c r="A231" s="108"/>
    </row>
    <row r="232" spans="1:1" x14ac:dyDescent="0.25">
      <c r="A232" s="108"/>
    </row>
    <row r="233" spans="1:1" x14ac:dyDescent="0.25">
      <c r="A233" s="108"/>
    </row>
    <row r="234" spans="1:1" x14ac:dyDescent="0.25">
      <c r="A234" s="108"/>
    </row>
    <row r="235" spans="1:1" x14ac:dyDescent="0.25">
      <c r="A235" s="108"/>
    </row>
    <row r="236" spans="1:1" x14ac:dyDescent="0.25">
      <c r="A236" s="108"/>
    </row>
    <row r="237" spans="1:1" x14ac:dyDescent="0.25">
      <c r="A237" s="108"/>
    </row>
    <row r="238" spans="1:1" x14ac:dyDescent="0.25">
      <c r="A238" s="108"/>
    </row>
    <row r="239" spans="1:1" x14ac:dyDescent="0.25">
      <c r="A239" s="108"/>
    </row>
    <row r="240" spans="1:1" x14ac:dyDescent="0.25">
      <c r="A240" s="108"/>
    </row>
    <row r="241" spans="1:1" x14ac:dyDescent="0.25">
      <c r="A241" s="108"/>
    </row>
    <row r="242" spans="1:1" x14ac:dyDescent="0.25">
      <c r="A242" s="108"/>
    </row>
    <row r="243" spans="1:1" x14ac:dyDescent="0.25">
      <c r="A243" s="108"/>
    </row>
    <row r="244" spans="1:1" x14ac:dyDescent="0.25">
      <c r="A244" s="108"/>
    </row>
    <row r="245" spans="1:1" x14ac:dyDescent="0.25">
      <c r="A245" s="108"/>
    </row>
    <row r="246" spans="1:1" x14ac:dyDescent="0.25">
      <c r="A246" s="108"/>
    </row>
    <row r="247" spans="1:1" x14ac:dyDescent="0.25">
      <c r="A247" s="108"/>
    </row>
    <row r="248" spans="1:1" x14ac:dyDescent="0.25">
      <c r="A248" s="108"/>
    </row>
    <row r="249" spans="1:1" x14ac:dyDescent="0.25">
      <c r="A249" s="108"/>
    </row>
    <row r="250" spans="1:1" x14ac:dyDescent="0.25">
      <c r="A250" s="108"/>
    </row>
    <row r="251" spans="1:1" x14ac:dyDescent="0.25">
      <c r="A251" s="108"/>
    </row>
    <row r="252" spans="1:1" x14ac:dyDescent="0.25">
      <c r="A252" s="108"/>
    </row>
    <row r="253" spans="1:1" x14ac:dyDescent="0.25">
      <c r="A253" s="108"/>
    </row>
    <row r="254" spans="1:1" x14ac:dyDescent="0.25">
      <c r="A254" s="108"/>
    </row>
    <row r="255" spans="1:1" x14ac:dyDescent="0.25">
      <c r="A255" s="108"/>
    </row>
    <row r="256" spans="1:1" x14ac:dyDescent="0.25">
      <c r="A256" s="108"/>
    </row>
    <row r="257" spans="1:1" x14ac:dyDescent="0.25">
      <c r="A257" s="108"/>
    </row>
    <row r="258" spans="1:1" x14ac:dyDescent="0.25">
      <c r="A258" s="108"/>
    </row>
    <row r="259" spans="1:1" x14ac:dyDescent="0.25">
      <c r="A259" s="108"/>
    </row>
    <row r="260" spans="1:1" x14ac:dyDescent="0.25">
      <c r="A260" s="108"/>
    </row>
    <row r="261" spans="1:1" x14ac:dyDescent="0.25">
      <c r="A261" s="108"/>
    </row>
    <row r="262" spans="1:1" x14ac:dyDescent="0.25">
      <c r="A262" s="108"/>
    </row>
    <row r="263" spans="1:1" x14ac:dyDescent="0.25">
      <c r="A263" s="108"/>
    </row>
    <row r="264" spans="1:1" x14ac:dyDescent="0.25">
      <c r="A264" s="108"/>
    </row>
    <row r="265" spans="1:1" x14ac:dyDescent="0.25">
      <c r="A265" s="108"/>
    </row>
    <row r="266" spans="1:1" x14ac:dyDescent="0.25">
      <c r="A266" s="108"/>
    </row>
    <row r="267" spans="1:1" x14ac:dyDescent="0.25">
      <c r="A267" s="108"/>
    </row>
    <row r="268" spans="1:1" x14ac:dyDescent="0.25">
      <c r="A268" s="108"/>
    </row>
    <row r="269" spans="1:1" x14ac:dyDescent="0.25">
      <c r="A269" s="108"/>
    </row>
    <row r="270" spans="1:1" x14ac:dyDescent="0.25">
      <c r="A270" s="108"/>
    </row>
    <row r="271" spans="1:1" x14ac:dyDescent="0.25">
      <c r="A271" s="108"/>
    </row>
    <row r="272" spans="1:1" x14ac:dyDescent="0.25">
      <c r="A272" s="108"/>
    </row>
    <row r="273" spans="1:1" x14ac:dyDescent="0.25">
      <c r="A273" s="108"/>
    </row>
    <row r="274" spans="1:1" x14ac:dyDescent="0.25">
      <c r="A274" s="108"/>
    </row>
    <row r="275" spans="1:1" x14ac:dyDescent="0.25">
      <c r="A275" s="108"/>
    </row>
    <row r="276" spans="1:1" x14ac:dyDescent="0.25">
      <c r="A276" s="108"/>
    </row>
    <row r="277" spans="1:1" x14ac:dyDescent="0.25">
      <c r="A277" s="108"/>
    </row>
    <row r="278" spans="1:1" x14ac:dyDescent="0.25">
      <c r="A278" s="108"/>
    </row>
    <row r="279" spans="1:1" x14ac:dyDescent="0.25">
      <c r="A279" s="108"/>
    </row>
    <row r="280" spans="1:1" x14ac:dyDescent="0.25">
      <c r="A280" s="108"/>
    </row>
    <row r="281" spans="1:1" x14ac:dyDescent="0.25">
      <c r="A281" s="108"/>
    </row>
    <row r="282" spans="1:1" x14ac:dyDescent="0.25">
      <c r="A282" s="108"/>
    </row>
    <row r="283" spans="1:1" x14ac:dyDescent="0.25">
      <c r="A283" s="108"/>
    </row>
    <row r="284" spans="1:1" x14ac:dyDescent="0.25">
      <c r="A284" s="108"/>
    </row>
    <row r="285" spans="1:1" x14ac:dyDescent="0.25">
      <c r="A285" s="108"/>
    </row>
    <row r="286" spans="1:1" x14ac:dyDescent="0.25">
      <c r="A286" s="108"/>
    </row>
    <row r="287" spans="1:1" x14ac:dyDescent="0.25">
      <c r="A287" s="108"/>
    </row>
    <row r="288" spans="1:1" x14ac:dyDescent="0.25">
      <c r="A288" s="108"/>
    </row>
    <row r="289" spans="1:1" x14ac:dyDescent="0.25">
      <c r="A289" s="108"/>
    </row>
    <row r="290" spans="1:1" x14ac:dyDescent="0.25">
      <c r="A290" s="108"/>
    </row>
    <row r="291" spans="1:1" x14ac:dyDescent="0.25">
      <c r="A291" s="108"/>
    </row>
    <row r="292" spans="1:1" x14ac:dyDescent="0.25">
      <c r="A292" s="108"/>
    </row>
    <row r="293" spans="1:1" x14ac:dyDescent="0.25">
      <c r="A293" s="108"/>
    </row>
    <row r="294" spans="1:1" x14ac:dyDescent="0.25">
      <c r="A294" s="108"/>
    </row>
    <row r="295" spans="1:1" x14ac:dyDescent="0.25">
      <c r="A295" s="108"/>
    </row>
    <row r="296" spans="1:1" x14ac:dyDescent="0.25">
      <c r="A296" s="108"/>
    </row>
    <row r="297" spans="1:1" x14ac:dyDescent="0.25">
      <c r="A297" s="108"/>
    </row>
    <row r="298" spans="1:1" x14ac:dyDescent="0.25">
      <c r="A298" s="108"/>
    </row>
    <row r="299" spans="1:1" x14ac:dyDescent="0.25">
      <c r="A299" s="108"/>
    </row>
    <row r="300" spans="1:1" x14ac:dyDescent="0.25">
      <c r="A300" s="108"/>
    </row>
    <row r="301" spans="1:1" x14ac:dyDescent="0.25">
      <c r="A301" s="108"/>
    </row>
    <row r="302" spans="1:1" x14ac:dyDescent="0.25">
      <c r="A302" s="108"/>
    </row>
    <row r="303" spans="1:1" x14ac:dyDescent="0.25">
      <c r="A303" s="108"/>
    </row>
    <row r="304" spans="1:1" x14ac:dyDescent="0.25">
      <c r="A304" s="108"/>
    </row>
    <row r="305" spans="1:1" x14ac:dyDescent="0.25">
      <c r="A305" s="108"/>
    </row>
    <row r="306" spans="1:1" x14ac:dyDescent="0.25">
      <c r="A306" s="108"/>
    </row>
    <row r="307" spans="1:1" x14ac:dyDescent="0.25">
      <c r="A307" s="108"/>
    </row>
    <row r="308" spans="1:1" x14ac:dyDescent="0.25">
      <c r="A308" s="108"/>
    </row>
    <row r="309" spans="1:1" x14ac:dyDescent="0.25">
      <c r="A309" s="108"/>
    </row>
    <row r="310" spans="1:1" x14ac:dyDescent="0.25">
      <c r="A310" s="108"/>
    </row>
    <row r="311" spans="1:1" x14ac:dyDescent="0.25">
      <c r="A311" s="108"/>
    </row>
    <row r="312" spans="1:1" x14ac:dyDescent="0.25">
      <c r="A312" s="108"/>
    </row>
    <row r="313" spans="1:1" x14ac:dyDescent="0.25">
      <c r="A313" s="108"/>
    </row>
    <row r="314" spans="1:1" x14ac:dyDescent="0.25">
      <c r="A314" s="108"/>
    </row>
    <row r="315" spans="1:1" x14ac:dyDescent="0.25">
      <c r="A315" s="108"/>
    </row>
    <row r="316" spans="1:1" x14ac:dyDescent="0.25">
      <c r="A316" s="108"/>
    </row>
    <row r="317" spans="1:1" x14ac:dyDescent="0.25">
      <c r="A317" s="108"/>
    </row>
    <row r="318" spans="1:1" x14ac:dyDescent="0.25">
      <c r="A318" s="108"/>
    </row>
    <row r="319" spans="1:1" x14ac:dyDescent="0.25">
      <c r="A319" s="108"/>
    </row>
    <row r="320" spans="1:1" x14ac:dyDescent="0.25">
      <c r="A320" s="108"/>
    </row>
    <row r="321" spans="1:1" x14ac:dyDescent="0.25">
      <c r="A321" s="108"/>
    </row>
    <row r="322" spans="1:1" x14ac:dyDescent="0.25">
      <c r="A322" s="108"/>
    </row>
    <row r="323" spans="1:1" x14ac:dyDescent="0.25">
      <c r="A323" s="108"/>
    </row>
    <row r="324" spans="1:1" x14ac:dyDescent="0.25">
      <c r="A324" s="108"/>
    </row>
    <row r="325" spans="1:1" x14ac:dyDescent="0.25">
      <c r="A325" s="108"/>
    </row>
    <row r="326" spans="1:1" x14ac:dyDescent="0.25">
      <c r="A326" s="108"/>
    </row>
    <row r="327" spans="1:1" x14ac:dyDescent="0.25">
      <c r="A327" s="108"/>
    </row>
    <row r="328" spans="1:1" x14ac:dyDescent="0.25">
      <c r="A328" s="108"/>
    </row>
    <row r="329" spans="1:1" x14ac:dyDescent="0.25">
      <c r="A329" s="108"/>
    </row>
    <row r="330" spans="1:1" x14ac:dyDescent="0.25">
      <c r="A330" s="108"/>
    </row>
    <row r="331" spans="1:1" x14ac:dyDescent="0.25">
      <c r="A331" s="108"/>
    </row>
    <row r="332" spans="1:1" x14ac:dyDescent="0.25">
      <c r="A332" s="108"/>
    </row>
    <row r="333" spans="1:1" x14ac:dyDescent="0.25">
      <c r="A333" s="108"/>
    </row>
    <row r="334" spans="1:1" x14ac:dyDescent="0.25">
      <c r="A334" s="108"/>
    </row>
    <row r="335" spans="1:1" x14ac:dyDescent="0.25">
      <c r="A335" s="108"/>
    </row>
    <row r="336" spans="1:1" x14ac:dyDescent="0.25">
      <c r="A336" s="108"/>
    </row>
    <row r="337" spans="1:1" x14ac:dyDescent="0.25">
      <c r="A337" s="108"/>
    </row>
    <row r="338" spans="1:1" x14ac:dyDescent="0.25">
      <c r="A338" s="108"/>
    </row>
    <row r="339" spans="1:1" x14ac:dyDescent="0.25">
      <c r="A339" s="108"/>
    </row>
    <row r="340" spans="1:1" x14ac:dyDescent="0.25">
      <c r="A340" s="108"/>
    </row>
    <row r="341" spans="1:1" x14ac:dyDescent="0.25">
      <c r="A341" s="108"/>
    </row>
    <row r="342" spans="1:1" x14ac:dyDescent="0.25">
      <c r="A342" s="108"/>
    </row>
    <row r="343" spans="1:1" x14ac:dyDescent="0.25">
      <c r="A343" s="108"/>
    </row>
    <row r="344" spans="1:1" x14ac:dyDescent="0.25">
      <c r="A344" s="108"/>
    </row>
    <row r="345" spans="1:1" x14ac:dyDescent="0.25">
      <c r="A345" s="108"/>
    </row>
    <row r="346" spans="1:1" x14ac:dyDescent="0.25">
      <c r="A346" s="108"/>
    </row>
    <row r="347" spans="1:1" x14ac:dyDescent="0.25">
      <c r="A347" s="108"/>
    </row>
    <row r="348" spans="1:1" x14ac:dyDescent="0.25">
      <c r="A348" s="108"/>
    </row>
    <row r="349" spans="1:1" x14ac:dyDescent="0.25">
      <c r="A349" s="108"/>
    </row>
    <row r="350" spans="1:1" x14ac:dyDescent="0.25">
      <c r="A350" s="108"/>
    </row>
    <row r="351" spans="1:1" x14ac:dyDescent="0.25">
      <c r="A351" s="108"/>
    </row>
    <row r="352" spans="1:1" x14ac:dyDescent="0.25">
      <c r="A352" s="108"/>
    </row>
    <row r="353" spans="1:1" x14ac:dyDescent="0.25">
      <c r="A353" s="108"/>
    </row>
    <row r="354" spans="1:1" x14ac:dyDescent="0.25">
      <c r="A354" s="108"/>
    </row>
    <row r="355" spans="1:1" x14ac:dyDescent="0.25">
      <c r="A355" s="108"/>
    </row>
    <row r="356" spans="1:1" x14ac:dyDescent="0.25">
      <c r="A356" s="108"/>
    </row>
    <row r="357" spans="1:1" x14ac:dyDescent="0.25">
      <c r="A357" s="108"/>
    </row>
    <row r="358" spans="1:1" x14ac:dyDescent="0.25">
      <c r="A358" s="108"/>
    </row>
    <row r="359" spans="1:1" x14ac:dyDescent="0.25">
      <c r="A359" s="108"/>
    </row>
    <row r="360" spans="1:1" x14ac:dyDescent="0.25">
      <c r="A360" s="108"/>
    </row>
    <row r="361" spans="1:1" x14ac:dyDescent="0.25">
      <c r="A361" s="108"/>
    </row>
    <row r="362" spans="1:1" x14ac:dyDescent="0.25">
      <c r="A362" s="108"/>
    </row>
    <row r="363" spans="1:1" x14ac:dyDescent="0.25">
      <c r="A363" s="108"/>
    </row>
    <row r="364" spans="1:1" x14ac:dyDescent="0.25">
      <c r="A364" s="108"/>
    </row>
    <row r="365" spans="1:1" x14ac:dyDescent="0.25">
      <c r="A365" s="108"/>
    </row>
    <row r="366" spans="1:1" x14ac:dyDescent="0.25">
      <c r="A366" s="108"/>
    </row>
    <row r="367" spans="1:1" x14ac:dyDescent="0.25">
      <c r="A367" s="108"/>
    </row>
    <row r="368" spans="1:1" x14ac:dyDescent="0.25">
      <c r="A368" s="108"/>
    </row>
    <row r="369" spans="1:1" x14ac:dyDescent="0.25">
      <c r="A369" s="108"/>
    </row>
    <row r="370" spans="1:1" x14ac:dyDescent="0.25">
      <c r="A370" s="108"/>
    </row>
    <row r="371" spans="1:1" x14ac:dyDescent="0.25">
      <c r="A371" s="108"/>
    </row>
    <row r="372" spans="1:1" x14ac:dyDescent="0.25">
      <c r="A372" s="108"/>
    </row>
    <row r="373" spans="1:1" x14ac:dyDescent="0.25">
      <c r="A373" s="108"/>
    </row>
    <row r="374" spans="1:1" x14ac:dyDescent="0.25">
      <c r="A374" s="108"/>
    </row>
    <row r="375" spans="1:1" x14ac:dyDescent="0.25">
      <c r="A375" s="108"/>
    </row>
    <row r="376" spans="1:1" x14ac:dyDescent="0.25">
      <c r="A376" s="108"/>
    </row>
    <row r="377" spans="1:1" x14ac:dyDescent="0.25">
      <c r="A377" s="108"/>
    </row>
    <row r="378" spans="1:1" x14ac:dyDescent="0.25">
      <c r="A378" s="108"/>
    </row>
    <row r="379" spans="1:1" x14ac:dyDescent="0.25">
      <c r="A379" s="108"/>
    </row>
    <row r="380" spans="1:1" x14ac:dyDescent="0.25">
      <c r="A380" s="108"/>
    </row>
    <row r="381" spans="1:1" x14ac:dyDescent="0.25">
      <c r="A381" s="108"/>
    </row>
    <row r="382" spans="1:1" x14ac:dyDescent="0.25">
      <c r="A382" s="108"/>
    </row>
    <row r="383" spans="1:1" x14ac:dyDescent="0.25">
      <c r="A383" s="108"/>
    </row>
    <row r="384" spans="1:1" x14ac:dyDescent="0.25">
      <c r="A384" s="108"/>
    </row>
    <row r="385" spans="1:1" x14ac:dyDescent="0.25">
      <c r="A385" s="108"/>
    </row>
    <row r="386" spans="1:1" x14ac:dyDescent="0.25">
      <c r="A386" s="108"/>
    </row>
    <row r="387" spans="1:1" x14ac:dyDescent="0.25">
      <c r="A387" s="108"/>
    </row>
    <row r="388" spans="1:1" x14ac:dyDescent="0.25">
      <c r="A388" s="108"/>
    </row>
    <row r="389" spans="1:1" x14ac:dyDescent="0.25">
      <c r="A389" s="108"/>
    </row>
    <row r="390" spans="1:1" x14ac:dyDescent="0.25">
      <c r="A390" s="108"/>
    </row>
    <row r="391" spans="1:1" x14ac:dyDescent="0.25">
      <c r="A391" s="108"/>
    </row>
    <row r="392" spans="1:1" x14ac:dyDescent="0.25">
      <c r="A392" s="108"/>
    </row>
    <row r="393" spans="1:1" x14ac:dyDescent="0.25">
      <c r="A393" s="108"/>
    </row>
    <row r="394" spans="1:1" x14ac:dyDescent="0.25">
      <c r="A394" s="108"/>
    </row>
    <row r="395" spans="1:1" x14ac:dyDescent="0.25">
      <c r="A395" s="108"/>
    </row>
    <row r="396" spans="1:1" x14ac:dyDescent="0.25">
      <c r="A396" s="108"/>
    </row>
    <row r="397" spans="1:1" x14ac:dyDescent="0.25">
      <c r="A397" s="108"/>
    </row>
    <row r="398" spans="1:1" x14ac:dyDescent="0.25">
      <c r="A398" s="108"/>
    </row>
    <row r="399" spans="1:1" x14ac:dyDescent="0.25">
      <c r="A399" s="108"/>
    </row>
    <row r="400" spans="1:1" x14ac:dyDescent="0.25">
      <c r="A400" s="108"/>
    </row>
    <row r="401" spans="1:1" x14ac:dyDescent="0.25">
      <c r="A401" s="108"/>
    </row>
    <row r="402" spans="1:1" x14ac:dyDescent="0.25">
      <c r="A402" s="108"/>
    </row>
    <row r="403" spans="1:1" x14ac:dyDescent="0.25">
      <c r="A403" s="108"/>
    </row>
    <row r="404" spans="1:1" x14ac:dyDescent="0.25">
      <c r="A404" s="108"/>
    </row>
    <row r="405" spans="1:1" x14ac:dyDescent="0.25">
      <c r="A405" s="108"/>
    </row>
    <row r="406" spans="1:1" x14ac:dyDescent="0.25">
      <c r="A406" s="108"/>
    </row>
    <row r="407" spans="1:1" x14ac:dyDescent="0.25">
      <c r="A407" s="108"/>
    </row>
    <row r="408" spans="1:1" x14ac:dyDescent="0.25">
      <c r="A408" s="108"/>
    </row>
    <row r="409" spans="1:1" x14ac:dyDescent="0.25">
      <c r="A409" s="108"/>
    </row>
    <row r="410" spans="1:1" x14ac:dyDescent="0.25">
      <c r="A410" s="108"/>
    </row>
    <row r="411" spans="1:1" x14ac:dyDescent="0.25">
      <c r="A411" s="108"/>
    </row>
    <row r="412" spans="1:1" x14ac:dyDescent="0.25">
      <c r="A412" s="108"/>
    </row>
    <row r="413" spans="1:1" x14ac:dyDescent="0.25">
      <c r="A413" s="108"/>
    </row>
    <row r="414" spans="1:1" x14ac:dyDescent="0.25">
      <c r="A414" s="108"/>
    </row>
    <row r="415" spans="1:1" x14ac:dyDescent="0.25">
      <c r="A415" s="108"/>
    </row>
    <row r="416" spans="1:1" x14ac:dyDescent="0.25">
      <c r="A416" s="108"/>
    </row>
    <row r="417" spans="1:1" x14ac:dyDescent="0.25">
      <c r="A417" s="108"/>
    </row>
    <row r="418" spans="1:1" x14ac:dyDescent="0.25">
      <c r="A418" s="108"/>
    </row>
    <row r="419" spans="1:1" x14ac:dyDescent="0.25">
      <c r="A419" s="108"/>
    </row>
    <row r="420" spans="1:1" x14ac:dyDescent="0.25">
      <c r="A420" s="108"/>
    </row>
    <row r="421" spans="1:1" x14ac:dyDescent="0.25">
      <c r="A421" s="108"/>
    </row>
    <row r="422" spans="1:1" x14ac:dyDescent="0.25">
      <c r="A422" s="108"/>
    </row>
    <row r="423" spans="1:1" x14ac:dyDescent="0.25">
      <c r="A423" s="108"/>
    </row>
    <row r="424" spans="1:1" x14ac:dyDescent="0.25">
      <c r="A424" s="108"/>
    </row>
    <row r="425" spans="1:1" x14ac:dyDescent="0.25">
      <c r="A425" s="108"/>
    </row>
    <row r="426" spans="1:1" x14ac:dyDescent="0.25">
      <c r="A426" s="108"/>
    </row>
    <row r="427" spans="1:1" x14ac:dyDescent="0.25">
      <c r="A427" s="108"/>
    </row>
    <row r="428" spans="1:1" x14ac:dyDescent="0.25">
      <c r="A428" s="108"/>
    </row>
    <row r="429" spans="1:1" x14ac:dyDescent="0.25">
      <c r="A429" s="108"/>
    </row>
    <row r="430" spans="1:1" x14ac:dyDescent="0.25">
      <c r="A430" s="108"/>
    </row>
    <row r="431" spans="1:1" x14ac:dyDescent="0.25">
      <c r="A431" s="108"/>
    </row>
    <row r="432" spans="1:1" x14ac:dyDescent="0.25">
      <c r="A432" s="108"/>
    </row>
    <row r="433" spans="1:1" x14ac:dyDescent="0.25">
      <c r="A433" s="108"/>
    </row>
    <row r="434" spans="1:1" x14ac:dyDescent="0.25">
      <c r="A434" s="108"/>
    </row>
    <row r="435" spans="1:1" x14ac:dyDescent="0.25">
      <c r="A435" s="108"/>
    </row>
    <row r="436" spans="1:1" x14ac:dyDescent="0.25">
      <c r="A436" s="108"/>
    </row>
    <row r="437" spans="1:1" x14ac:dyDescent="0.25">
      <c r="A437" s="108"/>
    </row>
    <row r="438" spans="1:1" x14ac:dyDescent="0.25">
      <c r="A438" s="108"/>
    </row>
    <row r="439" spans="1:1" x14ac:dyDescent="0.25">
      <c r="A439" s="108"/>
    </row>
    <row r="440" spans="1:1" x14ac:dyDescent="0.25">
      <c r="A440" s="108"/>
    </row>
    <row r="441" spans="1:1" x14ac:dyDescent="0.25">
      <c r="A441" s="108"/>
    </row>
    <row r="442" spans="1:1" x14ac:dyDescent="0.25">
      <c r="A442" s="108"/>
    </row>
    <row r="443" spans="1:1" x14ac:dyDescent="0.25">
      <c r="A443" s="108"/>
    </row>
    <row r="444" spans="1:1" x14ac:dyDescent="0.25">
      <c r="A444" s="108"/>
    </row>
    <row r="445" spans="1:1" x14ac:dyDescent="0.25">
      <c r="A445" s="108"/>
    </row>
    <row r="446" spans="1:1" x14ac:dyDescent="0.25">
      <c r="A446" s="108"/>
    </row>
    <row r="447" spans="1:1" x14ac:dyDescent="0.25">
      <c r="A447" s="108"/>
    </row>
    <row r="448" spans="1:1" x14ac:dyDescent="0.25">
      <c r="A448" s="108"/>
    </row>
    <row r="449" spans="1:1" x14ac:dyDescent="0.25">
      <c r="A449" s="108"/>
    </row>
    <row r="450" spans="1:1" x14ac:dyDescent="0.25">
      <c r="A450" s="108"/>
    </row>
    <row r="451" spans="1:1" x14ac:dyDescent="0.25">
      <c r="A451" s="108"/>
    </row>
    <row r="452" spans="1:1" x14ac:dyDescent="0.25">
      <c r="A452" s="108"/>
    </row>
    <row r="453" spans="1:1" x14ac:dyDescent="0.25">
      <c r="A453" s="108"/>
    </row>
    <row r="454" spans="1:1" x14ac:dyDescent="0.25">
      <c r="A454" s="108"/>
    </row>
    <row r="455" spans="1:1" x14ac:dyDescent="0.25">
      <c r="A455" s="108"/>
    </row>
    <row r="456" spans="1:1" x14ac:dyDescent="0.25">
      <c r="A456" s="108"/>
    </row>
    <row r="457" spans="1:1" x14ac:dyDescent="0.25">
      <c r="A457" s="108"/>
    </row>
    <row r="458" spans="1:1" x14ac:dyDescent="0.25">
      <c r="A458" s="108"/>
    </row>
    <row r="459" spans="1:1" x14ac:dyDescent="0.25">
      <c r="A459" s="108"/>
    </row>
    <row r="460" spans="1:1" x14ac:dyDescent="0.25">
      <c r="A460" s="108"/>
    </row>
    <row r="461" spans="1:1" x14ac:dyDescent="0.25">
      <c r="A461" s="108"/>
    </row>
    <row r="462" spans="1:1" x14ac:dyDescent="0.25">
      <c r="A462" s="108"/>
    </row>
    <row r="463" spans="1:1" x14ac:dyDescent="0.25">
      <c r="A463" s="108"/>
    </row>
    <row r="464" spans="1:1" x14ac:dyDescent="0.25">
      <c r="A464" s="108"/>
    </row>
    <row r="465" spans="1:1" x14ac:dyDescent="0.25">
      <c r="A465" s="108"/>
    </row>
    <row r="466" spans="1:1" x14ac:dyDescent="0.25">
      <c r="A466" s="108"/>
    </row>
    <row r="467" spans="1:1" x14ac:dyDescent="0.25">
      <c r="A467" s="108"/>
    </row>
    <row r="468" spans="1:1" x14ac:dyDescent="0.25">
      <c r="A468" s="108"/>
    </row>
    <row r="469" spans="1:1" x14ac:dyDescent="0.25">
      <c r="A469" s="108"/>
    </row>
    <row r="470" spans="1:1" x14ac:dyDescent="0.25">
      <c r="A470" s="108"/>
    </row>
    <row r="471" spans="1:1" x14ac:dyDescent="0.25">
      <c r="A471" s="108"/>
    </row>
    <row r="472" spans="1:1" x14ac:dyDescent="0.25">
      <c r="A472" s="108"/>
    </row>
    <row r="473" spans="1:1" x14ac:dyDescent="0.25">
      <c r="A473" s="108"/>
    </row>
    <row r="474" spans="1:1" x14ac:dyDescent="0.25">
      <c r="A474" s="108"/>
    </row>
    <row r="475" spans="1:1" x14ac:dyDescent="0.25">
      <c r="A475" s="108"/>
    </row>
    <row r="476" spans="1:1" x14ac:dyDescent="0.25">
      <c r="A476" s="108"/>
    </row>
    <row r="477" spans="1:1" x14ac:dyDescent="0.25">
      <c r="A477" s="108"/>
    </row>
    <row r="478" spans="1:1" x14ac:dyDescent="0.25">
      <c r="A478" s="108"/>
    </row>
    <row r="479" spans="1:1" x14ac:dyDescent="0.25">
      <c r="A479" s="108"/>
    </row>
    <row r="480" spans="1:1" x14ac:dyDescent="0.25">
      <c r="A480" s="108"/>
    </row>
    <row r="481" spans="1:1" x14ac:dyDescent="0.25">
      <c r="A481" s="108"/>
    </row>
    <row r="482" spans="1:1" x14ac:dyDescent="0.25">
      <c r="A482" s="108"/>
    </row>
    <row r="483" spans="1:1" x14ac:dyDescent="0.25">
      <c r="A483" s="108"/>
    </row>
    <row r="484" spans="1:1" x14ac:dyDescent="0.25">
      <c r="A484" s="108"/>
    </row>
    <row r="485" spans="1:1" x14ac:dyDescent="0.25">
      <c r="A485" s="108"/>
    </row>
    <row r="486" spans="1:1" x14ac:dyDescent="0.25">
      <c r="A486" s="108"/>
    </row>
    <row r="487" spans="1:1" x14ac:dyDescent="0.25">
      <c r="A487" s="108"/>
    </row>
    <row r="488" spans="1:1" x14ac:dyDescent="0.25">
      <c r="A488" s="108"/>
    </row>
    <row r="489" spans="1:1" x14ac:dyDescent="0.25">
      <c r="A489" s="108"/>
    </row>
    <row r="490" spans="1:1" x14ac:dyDescent="0.25">
      <c r="A490" s="108"/>
    </row>
    <row r="491" spans="1:1" x14ac:dyDescent="0.25">
      <c r="A491" s="108"/>
    </row>
    <row r="492" spans="1:1" x14ac:dyDescent="0.25">
      <c r="A492" s="108"/>
    </row>
    <row r="493" spans="1:1" x14ac:dyDescent="0.25">
      <c r="A493" s="108"/>
    </row>
    <row r="494" spans="1:1" x14ac:dyDescent="0.25">
      <c r="A494" s="108"/>
    </row>
    <row r="495" spans="1:1" x14ac:dyDescent="0.25">
      <c r="A495" s="108"/>
    </row>
    <row r="496" spans="1:1" x14ac:dyDescent="0.25">
      <c r="A496" s="108"/>
    </row>
    <row r="497" spans="1:1" x14ac:dyDescent="0.25">
      <c r="A497" s="108"/>
    </row>
    <row r="498" spans="1:1" x14ac:dyDescent="0.25">
      <c r="A498" s="108"/>
    </row>
    <row r="499" spans="1:1" x14ac:dyDescent="0.25">
      <c r="A499" s="108"/>
    </row>
    <row r="500" spans="1:1" x14ac:dyDescent="0.25">
      <c r="A500" s="108"/>
    </row>
    <row r="501" spans="1:1" x14ac:dyDescent="0.25">
      <c r="A501" s="108"/>
    </row>
    <row r="502" spans="1:1" x14ac:dyDescent="0.25">
      <c r="A502" s="108"/>
    </row>
    <row r="503" spans="1:1" x14ac:dyDescent="0.25">
      <c r="A503" s="108"/>
    </row>
    <row r="504" spans="1:1" x14ac:dyDescent="0.25">
      <c r="A504" s="108"/>
    </row>
    <row r="505" spans="1:1" x14ac:dyDescent="0.25">
      <c r="A505" s="108"/>
    </row>
    <row r="506" spans="1:1" x14ac:dyDescent="0.25">
      <c r="A506" s="108"/>
    </row>
    <row r="507" spans="1:1" x14ac:dyDescent="0.25">
      <c r="A507" s="108"/>
    </row>
    <row r="508" spans="1:1" x14ac:dyDescent="0.25">
      <c r="A508" s="108"/>
    </row>
    <row r="509" spans="1:1" x14ac:dyDescent="0.25">
      <c r="A509" s="108"/>
    </row>
    <row r="510" spans="1:1" x14ac:dyDescent="0.25">
      <c r="A510" s="108"/>
    </row>
  </sheetData>
  <sheetProtection password="CDE6"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41</vt:i4>
      </vt:variant>
    </vt:vector>
  </HeadingPairs>
  <TitlesOfParts>
    <vt:vector size="50" baseType="lpstr">
      <vt:lpstr>Instructions</vt:lpstr>
      <vt:lpstr>Section 1</vt:lpstr>
      <vt:lpstr>Section 2</vt:lpstr>
      <vt:lpstr>Section 3</vt:lpstr>
      <vt:lpstr>Reference List</vt:lpstr>
      <vt:lpstr>Checks</vt:lpstr>
      <vt:lpstr>Lists</vt:lpstr>
      <vt:lpstr>OutputForCSV</vt:lpstr>
      <vt:lpstr>TempOutput</vt:lpstr>
      <vt:lpstr>AllError</vt:lpstr>
      <vt:lpstr>ClassIChemicals</vt:lpstr>
      <vt:lpstr>CompName</vt:lpstr>
      <vt:lpstr>CSVDate</vt:lpstr>
      <vt:lpstr>CSVS2End</vt:lpstr>
      <vt:lpstr>CSVS3End</vt:lpstr>
      <vt:lpstr>CSVS3Start</vt:lpstr>
      <vt:lpstr>FormVersion</vt:lpstr>
      <vt:lpstr>LastCol</vt:lpstr>
      <vt:lpstr>LastRow</vt:lpstr>
      <vt:lpstr>LockStatus</vt:lpstr>
      <vt:lpstr>MaxOutput</vt:lpstr>
      <vt:lpstr>Instructions!Print_Area</vt:lpstr>
      <vt:lpstr>'Section 1'!Print_Area</vt:lpstr>
      <vt:lpstr>'Section 2'!Print_Area</vt:lpstr>
      <vt:lpstr>'Section 3'!Print_Area</vt:lpstr>
      <vt:lpstr>Purpose</vt:lpstr>
      <vt:lpstr>ReportingQuarter</vt:lpstr>
      <vt:lpstr>ReportingYear</vt:lpstr>
      <vt:lpstr>ReportQtr</vt:lpstr>
      <vt:lpstr>ReportType</vt:lpstr>
      <vt:lpstr>ReportYr</vt:lpstr>
      <vt:lpstr>Sec1Status</vt:lpstr>
      <vt:lpstr>Sec2Duplicates</vt:lpstr>
      <vt:lpstr>Sec2Error</vt:lpstr>
      <vt:lpstr>Sec2Filled</vt:lpstr>
      <vt:lpstr>Sec2GrProd</vt:lpstr>
      <vt:lpstr>Sec2inSec3</vt:lpstr>
      <vt:lpstr>Sec2inSec3LabEU</vt:lpstr>
      <vt:lpstr>Sec2Negatives</vt:lpstr>
      <vt:lpstr>Sec2ValidChem</vt:lpstr>
      <vt:lpstr>Sec3Complete</vt:lpstr>
      <vt:lpstr>Sec3Error</vt:lpstr>
      <vt:lpstr>Sec3inSec2</vt:lpstr>
      <vt:lpstr>Sec3inSec2TD</vt:lpstr>
      <vt:lpstr>Sec3PasteRow</vt:lpstr>
      <vt:lpstr>Sec3ValidChem</vt:lpstr>
      <vt:lpstr>Sec3ValidPurpose</vt:lpstr>
      <vt:lpstr>SubDate</vt:lpstr>
      <vt:lpstr>SubmissionType</vt:lpstr>
      <vt:lpstr>SubTSelection</vt:lpstr>
    </vt:vector>
  </TitlesOfParts>
  <Company>ICF International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Emily Golla</dc:creator>
  <cp:lastModifiedBy>Jette, Gabrielle</cp:lastModifiedBy>
  <cp:lastPrinted>2015-03-19T16:38:11Z</cp:lastPrinted>
  <dcterms:created xsi:type="dcterms:W3CDTF">2015-03-18T20:34:42Z</dcterms:created>
  <dcterms:modified xsi:type="dcterms:W3CDTF">2017-12-06T16:46:57Z</dcterms:modified>
</cp:coreProperties>
</file>