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HH10\Information Collection Burden\OMB Control Numbers\2137-0572 - Testing Requirements for Non-Bulk Packaging\2018 Renewal\"/>
    </mc:Choice>
  </mc:AlternateContent>
  <bookViews>
    <workbookView xWindow="0" yWindow="0" windowWidth="19170" windowHeight="8070"/>
  </bookViews>
  <sheets>
    <sheet name="Sheet1" sheetId="1" r:id="rId1"/>
    <sheet name="Cost to Fed Governmen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 l="1"/>
  <c r="H14" i="1" l="1"/>
  <c r="H11" i="1"/>
  <c r="H8" i="1"/>
  <c r="H5" i="1"/>
  <c r="H2" i="1"/>
  <c r="A2" i="2" l="1"/>
  <c r="A3" i="2"/>
  <c r="E14" i="1" l="1"/>
  <c r="G14" i="1" s="1"/>
  <c r="D18" i="1"/>
  <c r="E11" i="1"/>
  <c r="G11" i="1" s="1"/>
  <c r="E5" i="1"/>
  <c r="G5" i="1" s="1"/>
  <c r="E2" i="1"/>
  <c r="G2" i="1" s="1"/>
  <c r="I2" i="1" s="1"/>
  <c r="B3" i="2" l="1"/>
  <c r="D3" i="2" s="1"/>
  <c r="I14" i="1"/>
  <c r="K5" i="1"/>
  <c r="I5" i="1"/>
  <c r="K11" i="1"/>
  <c r="I11" i="1"/>
  <c r="K2" i="1"/>
  <c r="K14" i="1"/>
  <c r="E8" i="1"/>
  <c r="G8" i="1" s="1"/>
  <c r="I8" i="1" s="1"/>
  <c r="G18" i="1" l="1"/>
  <c r="F18" i="1"/>
  <c r="B2" i="2"/>
  <c r="K8" i="1"/>
  <c r="H18" i="1" s="1"/>
  <c r="E18" i="1"/>
  <c r="B4" i="2" l="1"/>
  <c r="D2" i="2"/>
  <c r="D4" i="2" s="1"/>
</calcChain>
</file>

<file path=xl/sharedStrings.xml><?xml version="1.0" encoding="utf-8"?>
<sst xmlns="http://schemas.openxmlformats.org/spreadsheetml/2006/main" count="63" uniqueCount="23">
  <si>
    <t>Total Burden Hours</t>
  </si>
  <si>
    <t>Hours per Response</t>
  </si>
  <si>
    <t>Salary Cost per Hour</t>
  </si>
  <si>
    <t>Total Salary Cost</t>
  </si>
  <si>
    <t>Burden Cost per Hour</t>
  </si>
  <si>
    <t>Annual Burden Costs</t>
  </si>
  <si>
    <t>Number of Responses</t>
  </si>
  <si>
    <t>Number of Respondents</t>
  </si>
  <si>
    <t>Regulation</t>
  </si>
  <si>
    <t>Information Collections</t>
  </si>
  <si>
    <t>Test Report - Reporting</t>
  </si>
  <si>
    <t>178.2; 178.601</t>
  </si>
  <si>
    <t>Closure Instructions - Reporting</t>
  </si>
  <si>
    <t>Additional Test Reports - Reporting</t>
  </si>
  <si>
    <t>Test Reports - Recordkeeping</t>
  </si>
  <si>
    <t>Closure Instructions - Recordkeeping</t>
  </si>
  <si>
    <t>Response per Respondent</t>
  </si>
  <si>
    <t>Total Burden Cost</t>
  </si>
  <si>
    <t>Minutes per Response</t>
  </si>
  <si>
    <t>Total Recordkeeping Hours</t>
  </si>
  <si>
    <t>Salary Cost - GS13 per Hour</t>
  </si>
  <si>
    <t>Total</t>
  </si>
  <si>
    <t>Occupation labor rates based on 2017 Occupational and Employment Statistics Survey (OES) for “First-Line Supervisors of Transportation and Material Moving Workers, Except Aircraft Cargo Handling Supervisors (53-1048)” in the Transportation and Material Moving industry (https://www.bls.gov/oes/current/oes531048.htm).  The hourly mean wage for this occupation ($27.11)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</si>
</sst>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164" formatCode="&quot;$&quot;#,##0"/>
    <numFmt numFmtId="165" formatCode="&quot;$&quot;#,##0.00"/>
  </numFmts>
  <fonts count="5" x14ac:knownFonts="1">
    <font>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
      <u/>
      <sz val="12"/>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s>
  <cellStyleXfs count="1">
    <xf numFmtId="0" fontId="0" fillId="0" borderId="0"/>
  </cellStyleXfs>
  <cellXfs count="18">
    <xf numFmtId="0" fontId="0" fillId="0" borderId="0" xfId="0"/>
    <xf numFmtId="0" fontId="1" fillId="0" borderId="1" xfId="0" applyFont="1" applyBorder="1" applyAlignment="1">
      <alignment wrapText="1"/>
    </xf>
    <xf numFmtId="0" fontId="1" fillId="0" borderId="0" xfId="0" applyFont="1" applyFill="1" applyAlignment="1">
      <alignment wrapText="1"/>
    </xf>
    <xf numFmtId="0" fontId="1" fillId="0" borderId="1" xfId="0" applyFont="1" applyFill="1" applyBorder="1" applyAlignment="1">
      <alignment wrapText="1"/>
    </xf>
    <xf numFmtId="1" fontId="1" fillId="0" borderId="1" xfId="0" applyNumberFormat="1" applyFont="1" applyFill="1" applyBorder="1" applyAlignment="1">
      <alignment wrapText="1"/>
    </xf>
    <xf numFmtId="0" fontId="4" fillId="0" borderId="1" xfId="0" applyFont="1" applyFill="1" applyBorder="1" applyAlignment="1">
      <alignment horizontal="center" wrapText="1"/>
    </xf>
    <xf numFmtId="8" fontId="1" fillId="0" borderId="1" xfId="0" applyNumberFormat="1" applyFont="1" applyFill="1" applyBorder="1" applyAlignment="1">
      <alignment wrapText="1"/>
    </xf>
    <xf numFmtId="0" fontId="1" fillId="0" borderId="0" xfId="0" applyFont="1" applyFill="1"/>
    <xf numFmtId="1" fontId="1" fillId="0" borderId="1" xfId="0" applyNumberFormat="1" applyFont="1" applyFill="1" applyBorder="1"/>
    <xf numFmtId="0" fontId="3" fillId="0" borderId="1" xfId="0" applyFont="1" applyFill="1" applyBorder="1"/>
    <xf numFmtId="1" fontId="3" fillId="0" borderId="1" xfId="0" applyNumberFormat="1" applyFont="1" applyFill="1" applyBorder="1"/>
    <xf numFmtId="165" fontId="3" fillId="0" borderId="1" xfId="0" applyNumberFormat="1" applyFont="1" applyFill="1" applyBorder="1"/>
    <xf numFmtId="0" fontId="3" fillId="0" borderId="1" xfId="0" applyFont="1" applyFill="1" applyBorder="1" applyAlignment="1">
      <alignment wrapText="1"/>
    </xf>
    <xf numFmtId="0" fontId="2" fillId="0" borderId="1" xfId="0" applyFont="1" applyFill="1" applyBorder="1" applyAlignment="1">
      <alignment horizontal="center" wrapText="1"/>
    </xf>
    <xf numFmtId="164" fontId="1" fillId="0" borderId="1" xfId="0" applyNumberFormat="1" applyFont="1" applyFill="1" applyBorder="1" applyAlignment="1">
      <alignment wrapText="1"/>
    </xf>
    <xf numFmtId="0" fontId="1" fillId="0" borderId="1" xfId="0" applyFont="1" applyFill="1" applyBorder="1" applyAlignment="1">
      <alignment horizontal="right" wrapText="1"/>
    </xf>
    <xf numFmtId="6" fontId="1" fillId="0" borderId="1" xfId="0" applyNumberFormat="1" applyFont="1" applyFill="1" applyBorder="1" applyAlignment="1">
      <alignment wrapText="1"/>
    </xf>
    <xf numFmtId="0" fontId="1" fillId="2"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topLeftCell="A15" zoomScale="90" zoomScaleNormal="90" workbookViewId="0">
      <selection activeCell="D21" sqref="D21"/>
    </sheetView>
  </sheetViews>
  <sheetFormatPr defaultColWidth="9.140625" defaultRowHeight="15.75" x14ac:dyDescent="0.25"/>
  <cols>
    <col min="1" max="1" width="11.42578125" style="2" customWidth="1"/>
    <col min="2" max="2" width="40.28515625" style="2" customWidth="1"/>
    <col min="3" max="3" width="15.140625" style="2" customWidth="1"/>
    <col min="4" max="4" width="15.28515625" style="2" customWidth="1"/>
    <col min="5" max="5" width="18" style="2" customWidth="1"/>
    <col min="6" max="6" width="15.42578125" style="2" customWidth="1"/>
    <col min="7" max="7" width="15.140625" style="2" customWidth="1"/>
    <col min="8" max="8" width="14.5703125" style="2" customWidth="1"/>
    <col min="9" max="9" width="15.28515625" style="2" customWidth="1"/>
    <col min="10" max="10" width="15" style="2" customWidth="1"/>
    <col min="11" max="11" width="16.140625" style="2" customWidth="1"/>
    <col min="12" max="12" width="15.28515625" style="2" customWidth="1"/>
    <col min="13" max="16384" width="9.140625" style="2"/>
  </cols>
  <sheetData>
    <row r="1" spans="1:11" ht="31.5" x14ac:dyDescent="0.25">
      <c r="A1" s="12" t="s">
        <v>8</v>
      </c>
      <c r="B1" s="12" t="s">
        <v>9</v>
      </c>
      <c r="C1" s="13" t="s">
        <v>7</v>
      </c>
      <c r="D1" s="13" t="s">
        <v>16</v>
      </c>
      <c r="E1" s="13" t="s">
        <v>6</v>
      </c>
      <c r="F1" s="13" t="s">
        <v>1</v>
      </c>
      <c r="G1" s="13" t="s">
        <v>0</v>
      </c>
      <c r="H1" s="13" t="s">
        <v>2</v>
      </c>
      <c r="I1" s="13" t="s">
        <v>3</v>
      </c>
      <c r="J1" s="13" t="s">
        <v>4</v>
      </c>
      <c r="K1" s="13" t="s">
        <v>5</v>
      </c>
    </row>
    <row r="2" spans="1:11" x14ac:dyDescent="0.25">
      <c r="A2" s="3">
        <v>178.601</v>
      </c>
      <c r="B2" s="3" t="s">
        <v>10</v>
      </c>
      <c r="C2" s="4">
        <v>5000</v>
      </c>
      <c r="D2" s="3">
        <v>3</v>
      </c>
      <c r="E2" s="4">
        <f>C2*D2</f>
        <v>15000</v>
      </c>
      <c r="F2" s="3">
        <v>2</v>
      </c>
      <c r="G2" s="3">
        <f>E2*F2</f>
        <v>30000</v>
      </c>
      <c r="H2" s="6">
        <f>27.11/0.683</f>
        <v>39.692532942898971</v>
      </c>
      <c r="I2" s="6">
        <f>G2*H2</f>
        <v>1190775.9882869693</v>
      </c>
      <c r="J2" s="14">
        <v>0</v>
      </c>
      <c r="K2" s="14">
        <f>G2*J2</f>
        <v>0</v>
      </c>
    </row>
    <row r="4" spans="1:11" ht="31.5" x14ac:dyDescent="0.25">
      <c r="A4" s="12"/>
      <c r="B4" s="12"/>
      <c r="C4" s="13" t="s">
        <v>7</v>
      </c>
      <c r="D4" s="13" t="s">
        <v>16</v>
      </c>
      <c r="E4" s="13" t="s">
        <v>6</v>
      </c>
      <c r="F4" s="13" t="s">
        <v>1</v>
      </c>
      <c r="G4" s="13" t="s">
        <v>0</v>
      </c>
      <c r="H4" s="13" t="s">
        <v>2</v>
      </c>
      <c r="I4" s="13" t="s">
        <v>3</v>
      </c>
      <c r="J4" s="13" t="s">
        <v>4</v>
      </c>
      <c r="K4" s="13" t="s">
        <v>5</v>
      </c>
    </row>
    <row r="5" spans="1:11" x14ac:dyDescent="0.25">
      <c r="A5" s="3">
        <v>173.16800000000001</v>
      </c>
      <c r="B5" s="3" t="s">
        <v>13</v>
      </c>
      <c r="C5" s="4">
        <v>10</v>
      </c>
      <c r="D5" s="3">
        <v>3</v>
      </c>
      <c r="E5" s="4">
        <f>C5*D5</f>
        <v>30</v>
      </c>
      <c r="F5" s="3">
        <v>2</v>
      </c>
      <c r="G5" s="3">
        <f t="shared" ref="G5" si="0">E5*F5</f>
        <v>60</v>
      </c>
      <c r="H5" s="6">
        <f>27.11/0.683</f>
        <v>39.692532942898971</v>
      </c>
      <c r="I5" s="6">
        <f>G5*H5</f>
        <v>2381.5519765739382</v>
      </c>
      <c r="J5" s="14">
        <v>0</v>
      </c>
      <c r="K5" s="14">
        <f>G5*J5</f>
        <v>0</v>
      </c>
    </row>
    <row r="7" spans="1:11" ht="31.5" x14ac:dyDescent="0.25">
      <c r="A7" s="12"/>
      <c r="B7" s="12"/>
      <c r="C7" s="13" t="s">
        <v>7</v>
      </c>
      <c r="D7" s="13" t="s">
        <v>16</v>
      </c>
      <c r="E7" s="13" t="s">
        <v>6</v>
      </c>
      <c r="F7" s="13" t="s">
        <v>18</v>
      </c>
      <c r="G7" s="13" t="s">
        <v>0</v>
      </c>
      <c r="H7" s="13" t="s">
        <v>2</v>
      </c>
      <c r="I7" s="13" t="s">
        <v>3</v>
      </c>
      <c r="J7" s="13" t="s">
        <v>4</v>
      </c>
      <c r="K7" s="13" t="s">
        <v>5</v>
      </c>
    </row>
    <row r="8" spans="1:11" x14ac:dyDescent="0.25">
      <c r="A8" s="3">
        <v>178.601</v>
      </c>
      <c r="B8" s="3" t="s">
        <v>14</v>
      </c>
      <c r="C8" s="4">
        <v>100</v>
      </c>
      <c r="D8" s="3">
        <v>10</v>
      </c>
      <c r="E8" s="4">
        <f>C8*D8</f>
        <v>1000</v>
      </c>
      <c r="F8" s="3">
        <v>6</v>
      </c>
      <c r="G8" s="3">
        <f>E8*(F8/60)</f>
        <v>100</v>
      </c>
      <c r="H8" s="6">
        <f>27.11/0.683</f>
        <v>39.692532942898971</v>
      </c>
      <c r="I8" s="6">
        <f>G8*H8</f>
        <v>3969.253294289897</v>
      </c>
      <c r="J8" s="14">
        <v>0</v>
      </c>
      <c r="K8" s="14">
        <f>G8*J8</f>
        <v>0</v>
      </c>
    </row>
    <row r="10" spans="1:11" ht="31.5" x14ac:dyDescent="0.25">
      <c r="A10" s="3"/>
      <c r="B10" s="12"/>
      <c r="C10" s="13" t="s">
        <v>7</v>
      </c>
      <c r="D10" s="13" t="s">
        <v>16</v>
      </c>
      <c r="E10" s="13" t="s">
        <v>6</v>
      </c>
      <c r="F10" s="13" t="s">
        <v>1</v>
      </c>
      <c r="G10" s="13" t="s">
        <v>0</v>
      </c>
      <c r="H10" s="13" t="s">
        <v>2</v>
      </c>
      <c r="I10" s="13" t="s">
        <v>3</v>
      </c>
      <c r="J10" s="13" t="s">
        <v>4</v>
      </c>
      <c r="K10" s="13" t="s">
        <v>5</v>
      </c>
    </row>
    <row r="11" spans="1:11" ht="31.5" x14ac:dyDescent="0.25">
      <c r="A11" s="15" t="s">
        <v>11</v>
      </c>
      <c r="B11" s="3" t="s">
        <v>12</v>
      </c>
      <c r="C11" s="4">
        <v>500</v>
      </c>
      <c r="D11" s="3">
        <v>1</v>
      </c>
      <c r="E11" s="4">
        <f>C11*D11</f>
        <v>500</v>
      </c>
      <c r="F11" s="3">
        <v>2</v>
      </c>
      <c r="G11" s="3">
        <f>E11*F11</f>
        <v>1000</v>
      </c>
      <c r="H11" s="6">
        <f>27.11/0.683</f>
        <v>39.692532942898971</v>
      </c>
      <c r="I11" s="6">
        <f>G11*H11</f>
        <v>39692.532942898972</v>
      </c>
      <c r="J11" s="14">
        <v>0</v>
      </c>
      <c r="K11" s="14">
        <f>G11*J11</f>
        <v>0</v>
      </c>
    </row>
    <row r="13" spans="1:11" ht="31.5" x14ac:dyDescent="0.25">
      <c r="A13" s="12"/>
      <c r="B13" s="12"/>
      <c r="C13" s="13" t="s">
        <v>7</v>
      </c>
      <c r="D13" s="13" t="s">
        <v>16</v>
      </c>
      <c r="E13" s="13" t="s">
        <v>6</v>
      </c>
      <c r="F13" s="13" t="s">
        <v>18</v>
      </c>
      <c r="G13" s="13" t="s">
        <v>0</v>
      </c>
      <c r="H13" s="13" t="s">
        <v>2</v>
      </c>
      <c r="I13" s="13" t="s">
        <v>3</v>
      </c>
      <c r="J13" s="13" t="s">
        <v>4</v>
      </c>
      <c r="K13" s="13" t="s">
        <v>5</v>
      </c>
    </row>
    <row r="14" spans="1:11" x14ac:dyDescent="0.25">
      <c r="A14" s="3">
        <v>178.2</v>
      </c>
      <c r="B14" s="3" t="s">
        <v>15</v>
      </c>
      <c r="C14" s="3">
        <v>16080</v>
      </c>
      <c r="D14" s="3">
        <v>1</v>
      </c>
      <c r="E14" s="4">
        <f>C14*D14</f>
        <v>16080</v>
      </c>
      <c r="F14" s="3">
        <v>5</v>
      </c>
      <c r="G14" s="4">
        <f>E14*(F14/60)</f>
        <v>1340</v>
      </c>
      <c r="H14" s="6">
        <f>27.11/0.683</f>
        <v>39.692532942898971</v>
      </c>
      <c r="I14" s="6">
        <f>G14*H14</f>
        <v>53187.994143484619</v>
      </c>
      <c r="J14" s="14">
        <v>0</v>
      </c>
      <c r="K14" s="14">
        <f>G14*J14</f>
        <v>0</v>
      </c>
    </row>
    <row r="17" spans="2:8" ht="31.5" x14ac:dyDescent="0.25">
      <c r="D17" s="13" t="s">
        <v>7</v>
      </c>
      <c r="E17" s="13" t="s">
        <v>6</v>
      </c>
      <c r="F17" s="13" t="s">
        <v>0</v>
      </c>
      <c r="G17" s="13" t="s">
        <v>3</v>
      </c>
      <c r="H17" s="13" t="s">
        <v>17</v>
      </c>
    </row>
    <row r="18" spans="2:8" x14ac:dyDescent="0.25">
      <c r="D18" s="4">
        <f>SUM(C14,C11,C8,C5,C2)</f>
        <v>21690</v>
      </c>
      <c r="E18" s="4">
        <f>SUM(E2,E5,E8,E11,E14,)</f>
        <v>32610</v>
      </c>
      <c r="F18" s="3">
        <f>SUM(G2,G5,G8,G11,G14,)</f>
        <v>32500</v>
      </c>
      <c r="G18" s="16">
        <f>SUM(I2,I5,I8,I11,I14)</f>
        <v>1290007.3206442166</v>
      </c>
      <c r="H18" s="14">
        <f>SUM(K2,K5,K8,K11,K14)</f>
        <v>0</v>
      </c>
    </row>
    <row r="21" spans="2:8" ht="283.5" x14ac:dyDescent="0.25">
      <c r="B21" s="17" t="s">
        <v>22</v>
      </c>
      <c r="C21" s="6">
        <f>27.11/0.683</f>
        <v>39.692532942898971</v>
      </c>
    </row>
  </sheetData>
  <pageMargins left="0.7" right="0.7" top="0.75" bottom="0.75" header="0.3" footer="0.3"/>
  <pageSetup scale="7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C14" sqref="C14"/>
    </sheetView>
  </sheetViews>
  <sheetFormatPr defaultRowHeight="15.75" x14ac:dyDescent="0.25"/>
  <cols>
    <col min="1" max="2" width="17.42578125" style="7" customWidth="1"/>
    <col min="3" max="3" width="17.85546875" style="7" customWidth="1"/>
    <col min="4" max="4" width="19.7109375" style="7" customWidth="1"/>
    <col min="5" max="16384" width="9.140625" style="7"/>
  </cols>
  <sheetData>
    <row r="1" spans="1:4" s="2" customFormat="1" ht="47.25" x14ac:dyDescent="0.25">
      <c r="A1" s="3"/>
      <c r="B1" s="5" t="s">
        <v>19</v>
      </c>
      <c r="C1" s="5" t="s">
        <v>20</v>
      </c>
      <c r="D1" s="5" t="s">
        <v>3</v>
      </c>
    </row>
    <row r="2" spans="1:4" s="2" customFormat="1" ht="31.5" x14ac:dyDescent="0.25">
      <c r="A2" s="3" t="str">
        <f>Sheet1!B8</f>
        <v>Test Reports - Recordkeeping</v>
      </c>
      <c r="B2" s="4">
        <f>Sheet1!G8</f>
        <v>100</v>
      </c>
      <c r="C2" s="6">
        <v>46.46</v>
      </c>
      <c r="D2" s="6">
        <f>B2*C2</f>
        <v>4646</v>
      </c>
    </row>
    <row r="3" spans="1:4" ht="47.25" x14ac:dyDescent="0.25">
      <c r="A3" s="1" t="str">
        <f>Sheet1!B14</f>
        <v>Closure Instructions - Recordkeeping</v>
      </c>
      <c r="B3" s="8">
        <f>Sheet1!G14</f>
        <v>1340</v>
      </c>
      <c r="C3" s="6">
        <v>46.46</v>
      </c>
      <c r="D3" s="6">
        <f>B3*C3</f>
        <v>62256.4</v>
      </c>
    </row>
    <row r="4" spans="1:4" x14ac:dyDescent="0.25">
      <c r="A4" s="9" t="s">
        <v>21</v>
      </c>
      <c r="B4" s="10">
        <f>SUM(B2:B3)</f>
        <v>1440</v>
      </c>
      <c r="C4" s="9"/>
      <c r="D4" s="11">
        <f>SUM(D2:D3)</f>
        <v>66902.399999999994</v>
      </c>
    </row>
  </sheetData>
  <pageMargins left="0.7" right="0.7" top="0.75" bottom="0.75" header="0.3" footer="0.3"/>
  <pageSetup paperSize="19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Cost to Fed Government</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Geller, Shelby (PHMSA)</dc:creator>
  <cp:lastModifiedBy>Geller, Shelby (PHMSA)</cp:lastModifiedBy>
  <cp:lastPrinted>2018-03-23T18:04:49Z</cp:lastPrinted>
  <dcterms:created xsi:type="dcterms:W3CDTF">2017-10-30T20:20:31Z</dcterms:created>
  <dcterms:modified xsi:type="dcterms:W3CDTF">2018-08-16T18:43:33Z</dcterms:modified>
</cp:coreProperties>
</file>