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142\0142 (2018)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9" i="2" l="1"/>
  <c r="H9" i="2" s="1"/>
  <c r="E8" i="2"/>
  <c r="H8" i="2"/>
  <c r="I8" i="2" s="1"/>
  <c r="E6" i="2"/>
  <c r="E39" i="2" s="1"/>
  <c r="H6" i="2"/>
  <c r="I6" i="2" s="1"/>
  <c r="E14" i="2"/>
  <c r="H14" i="2"/>
  <c r="I14" i="2" s="1"/>
  <c r="E15" i="2"/>
  <c r="H15" i="2"/>
  <c r="I15" i="2" s="1"/>
  <c r="J15" i="2" s="1"/>
  <c r="E16" i="2"/>
  <c r="H16" i="2" s="1"/>
  <c r="E38" i="2"/>
  <c r="H38" i="2" s="1"/>
  <c r="E37" i="2"/>
  <c r="H37" i="2"/>
  <c r="I37" i="2" s="1"/>
  <c r="J37" i="2" s="1"/>
  <c r="E35" i="2"/>
  <c r="H35" i="2" s="1"/>
  <c r="E28" i="2"/>
  <c r="E17" i="2"/>
  <c r="H17" i="2"/>
  <c r="I17" i="2" s="1"/>
  <c r="H28" i="2"/>
  <c r="I28" i="2"/>
  <c r="J28" i="2"/>
  <c r="E11" i="2"/>
  <c r="H11" i="2"/>
  <c r="I11" i="2"/>
  <c r="J11" i="2"/>
  <c r="E10" i="2"/>
  <c r="H10" i="2"/>
  <c r="I10" i="2"/>
  <c r="E34" i="2"/>
  <c r="H34" i="2" s="1"/>
  <c r="E13" i="2"/>
  <c r="H13" i="2" s="1"/>
  <c r="E7" i="2"/>
  <c r="H7" i="2"/>
  <c r="E12" i="2"/>
  <c r="H12" i="2"/>
  <c r="E29" i="2"/>
  <c r="H29" i="2" s="1"/>
  <c r="E26" i="2"/>
  <c r="H26" i="2"/>
  <c r="E21" i="2"/>
  <c r="H21" i="2"/>
  <c r="J21" i="2" s="1"/>
  <c r="I21" i="2"/>
  <c r="E24" i="2"/>
  <c r="H24" i="2"/>
  <c r="J24" i="2" s="1"/>
  <c r="E22" i="2"/>
  <c r="H22" i="2" s="1"/>
  <c r="E23" i="2"/>
  <c r="H23" i="2"/>
  <c r="J23" i="2" s="1"/>
  <c r="I23" i="2"/>
  <c r="E25" i="2"/>
  <c r="H25" i="2"/>
  <c r="I25" i="2" s="1"/>
  <c r="E36" i="2"/>
  <c r="H36" i="2" s="1"/>
  <c r="E32" i="2"/>
  <c r="H32" i="2" s="1"/>
  <c r="E33" i="2"/>
  <c r="H33" i="2" s="1"/>
  <c r="E30" i="2"/>
  <c r="H30" i="2" s="1"/>
  <c r="E18" i="2"/>
  <c r="H18" i="2"/>
  <c r="I18" i="2" s="1"/>
  <c r="E19" i="2"/>
  <c r="H19" i="2"/>
  <c r="E20" i="2"/>
  <c r="H20" i="2" s="1"/>
  <c r="E27" i="2"/>
  <c r="H27" i="2"/>
  <c r="I27" i="2" s="1"/>
  <c r="J27" i="2" s="1"/>
  <c r="E31" i="2"/>
  <c r="H31" i="2"/>
  <c r="I24" i="2"/>
  <c r="I19" i="2"/>
  <c r="J19" i="2" s="1"/>
  <c r="I31" i="2"/>
  <c r="J31" i="2"/>
  <c r="I12" i="2"/>
  <c r="J12" i="2"/>
  <c r="J10" i="2"/>
  <c r="I7" i="2" l="1"/>
  <c r="J7" i="2" s="1"/>
  <c r="I22" i="2"/>
  <c r="J22" i="2"/>
  <c r="I29" i="2"/>
  <c r="J29" i="2" s="1"/>
  <c r="I38" i="2"/>
  <c r="J38" i="2"/>
  <c r="I32" i="2"/>
  <c r="J32" i="2"/>
  <c r="I35" i="2"/>
  <c r="J35" i="2"/>
  <c r="I16" i="2"/>
  <c r="J16" i="2" s="1"/>
  <c r="I30" i="2"/>
  <c r="J30" i="2"/>
  <c r="I34" i="2"/>
  <c r="J34" i="2" s="1"/>
  <c r="I33" i="2"/>
  <c r="J33" i="2" s="1"/>
  <c r="I20" i="2"/>
  <c r="J20" i="2"/>
  <c r="I36" i="2"/>
  <c r="J36" i="2" s="1"/>
  <c r="J13" i="2"/>
  <c r="I13" i="2"/>
  <c r="I9" i="2"/>
  <c r="I39" i="2" s="1"/>
  <c r="J9" i="2"/>
  <c r="J18" i="2"/>
  <c r="J14" i="2"/>
  <c r="J6" i="2"/>
  <c r="J8" i="2"/>
  <c r="H39" i="2"/>
  <c r="J25" i="2"/>
  <c r="J17" i="2"/>
  <c r="I26" i="2"/>
  <c r="J26" i="2" s="1"/>
  <c r="J39" i="2" l="1"/>
</calcChain>
</file>

<file path=xl/sharedStrings.xml><?xml version="1.0" encoding="utf-8"?>
<sst xmlns="http://schemas.openxmlformats.org/spreadsheetml/2006/main" count="41" uniqueCount="37">
  <si>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</si>
  <si>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</si>
  <si>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</si>
  <si>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</si>
  <si>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</si>
  <si>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</si>
  <si>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</si>
  <si>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</si>
  <si>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</si>
  <si>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</si>
  <si>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</si>
  <si>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</si>
  <si>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</si>
  <si>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</si>
  <si>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</si>
  <si>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</si>
  <si>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</si>
  <si>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</si>
  <si>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</si>
  <si>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</si>
  <si>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</si>
  <si>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</si>
  <si>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</si>
  <si>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</si>
  <si>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</si>
  <si>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</si>
  <si>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</si>
  <si>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</si>
  <si>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</si>
  <si>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Gypsy Moth Host Material from Canada</t>
  </si>
  <si>
    <t>Phytosanitary Certificates</t>
  </si>
  <si>
    <t>11</t>
  </si>
  <si>
    <t>Certificate of Origin</t>
  </si>
  <si>
    <t>Written Statement</t>
  </si>
  <si>
    <t>Compliance Agreement</t>
  </si>
  <si>
    <t>PPQ 523</t>
  </si>
  <si>
    <t>OMB Control No.
0579-0142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</si>
</sst>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I11" sqref="I11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 t="s">
        <v>29</v>
      </c>
      <c r="B2" s="42"/>
      <c r="C2" s="42"/>
      <c r="D2" s="42"/>
      <c r="E2" s="42"/>
      <c r="F2" s="42"/>
      <c r="G2" s="42"/>
      <c r="H2" s="48" t="s">
        <v>36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105</v>
      </c>
      <c r="D6" s="28">
        <v>0.3</v>
      </c>
      <c r="E6" s="5">
        <f>+C6*D6</f>
        <v>31.5</v>
      </c>
      <c r="F6" s="21" t="s">
        <v>31</v>
      </c>
      <c r="G6" s="25">
        <v>35.86</v>
      </c>
      <c r="H6" s="25">
        <f>+E6*G6</f>
        <v>1129.5899999999999</v>
      </c>
      <c r="I6" s="25">
        <f t="shared" ref="I6:I17" si="0">+H6*0.139</f>
        <v>157.01301000000001</v>
      </c>
      <c r="J6" s="25">
        <f t="shared" ref="J6:J17" si="1">+H6+I6</f>
        <v>1286.6030099999998</v>
      </c>
      <c r="K6" s="2"/>
    </row>
    <row r="7" spans="1:11" x14ac:dyDescent="0.2">
      <c r="A7" s="2"/>
      <c r="B7" s="2" t="s">
        <v>32</v>
      </c>
      <c r="C7" s="5">
        <v>105</v>
      </c>
      <c r="D7" s="28">
        <v>3.3000000000000002E-2</v>
      </c>
      <c r="E7" s="5">
        <f t="shared" ref="E7:E17" si="2">+C7*D7</f>
        <v>3.4650000000000003</v>
      </c>
      <c r="F7" s="21" t="s">
        <v>31</v>
      </c>
      <c r="G7" s="25">
        <v>35.86</v>
      </c>
      <c r="H7" s="25">
        <f t="shared" ref="H7:H17" si="3">+E7*G7</f>
        <v>124.25490000000001</v>
      </c>
      <c r="I7" s="25">
        <f t="shared" si="0"/>
        <v>17.271431100000001</v>
      </c>
      <c r="J7" s="25">
        <f t="shared" si="1"/>
        <v>141.52633109999999</v>
      </c>
      <c r="K7" s="2"/>
    </row>
    <row r="8" spans="1:11" s="30" customFormat="1" x14ac:dyDescent="0.2">
      <c r="A8" s="29"/>
      <c r="B8" s="29" t="s">
        <v>33</v>
      </c>
      <c r="C8" s="31">
        <v>2000</v>
      </c>
      <c r="D8" s="32">
        <v>3.3000000000000002E-2</v>
      </c>
      <c r="E8" s="31">
        <f>+C8*D8</f>
        <v>66</v>
      </c>
      <c r="F8" s="33" t="s">
        <v>31</v>
      </c>
      <c r="G8" s="25">
        <v>35.86</v>
      </c>
      <c r="H8" s="34">
        <f t="shared" si="3"/>
        <v>2366.7599999999998</v>
      </c>
      <c r="I8" s="34">
        <f t="shared" si="0"/>
        <v>328.97964000000002</v>
      </c>
      <c r="J8" s="34">
        <f t="shared" si="1"/>
        <v>2695.7396399999998</v>
      </c>
      <c r="K8" s="29"/>
    </row>
    <row r="9" spans="1:11" s="30" customFormat="1" x14ac:dyDescent="0.2">
      <c r="A9" s="29"/>
      <c r="B9" s="29" t="s">
        <v>34</v>
      </c>
      <c r="C9" s="31">
        <v>20</v>
      </c>
      <c r="D9" s="32">
        <v>0.5</v>
      </c>
      <c r="E9" s="31">
        <f>+C9*D9</f>
        <v>10</v>
      </c>
      <c r="F9" s="33" t="s">
        <v>31</v>
      </c>
      <c r="G9" s="25">
        <v>35.86</v>
      </c>
      <c r="H9" s="34">
        <f>+E9*G9</f>
        <v>358.6</v>
      </c>
      <c r="I9" s="34">
        <f>+H9*0.139</f>
        <v>49.845400000000005</v>
      </c>
      <c r="J9" s="34">
        <f t="shared" si="1"/>
        <v>408.44540000000001</v>
      </c>
      <c r="K9" s="29"/>
    </row>
    <row r="10" spans="1:11" s="30" customFormat="1" x14ac:dyDescent="0.2">
      <c r="A10" s="29"/>
      <c r="B10" s="2" t="s">
        <v>35</v>
      </c>
      <c r="C10" s="5">
        <v>1</v>
      </c>
      <c r="D10" s="28">
        <v>0.3</v>
      </c>
      <c r="E10" s="5">
        <f t="shared" si="2"/>
        <v>0.3</v>
      </c>
      <c r="F10" s="21" t="s">
        <v>31</v>
      </c>
      <c r="G10" s="25">
        <v>35.86</v>
      </c>
      <c r="H10" s="25">
        <f t="shared" si="3"/>
        <v>10.757999999999999</v>
      </c>
      <c r="I10" s="25">
        <f t="shared" si="0"/>
        <v>1.4953620000000001</v>
      </c>
      <c r="J10" s="25">
        <f t="shared" si="1"/>
        <v>12.253361999999999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2"/>
        <v>0</v>
      </c>
      <c r="F11" s="21"/>
      <c r="G11" s="25"/>
      <c r="H11" s="25">
        <f t="shared" si="3"/>
        <v>0</v>
      </c>
      <c r="I11" s="25">
        <f t="shared" si="0"/>
        <v>0</v>
      </c>
      <c r="J11" s="25">
        <f t="shared" si="1"/>
        <v>0</v>
      </c>
      <c r="K11" s="2"/>
    </row>
    <row r="12" spans="1:11" x14ac:dyDescent="0.2">
      <c r="A12" s="2"/>
      <c r="B12" s="2"/>
      <c r="C12" s="5"/>
      <c r="D12" s="28"/>
      <c r="E12" s="5">
        <f t="shared" si="2"/>
        <v>0</v>
      </c>
      <c r="F12" s="21"/>
      <c r="G12" s="25"/>
      <c r="H12" s="25">
        <f t="shared" si="3"/>
        <v>0</v>
      </c>
      <c r="I12" s="25">
        <f t="shared" si="0"/>
        <v>0</v>
      </c>
      <c r="J12" s="25">
        <f t="shared" si="1"/>
        <v>0</v>
      </c>
      <c r="K12" s="2"/>
    </row>
    <row r="13" spans="1:11" x14ac:dyDescent="0.2">
      <c r="A13" s="2"/>
      <c r="B13" s="2"/>
      <c r="C13" s="5"/>
      <c r="D13" s="28"/>
      <c r="E13" s="5">
        <f t="shared" si="2"/>
        <v>0</v>
      </c>
      <c r="F13" s="21"/>
      <c r="G13" s="25"/>
      <c r="H13" s="25">
        <f t="shared" si="3"/>
        <v>0</v>
      </c>
      <c r="I13" s="25">
        <f t="shared" si="0"/>
        <v>0</v>
      </c>
      <c r="J13" s="25">
        <f t="shared" si="1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2"/>
        <v>0</v>
      </c>
      <c r="F14" s="33"/>
      <c r="G14" s="34"/>
      <c r="H14" s="34">
        <f t="shared" si="3"/>
        <v>0</v>
      </c>
      <c r="I14" s="34">
        <f t="shared" si="0"/>
        <v>0</v>
      </c>
      <c r="J14" s="34">
        <f t="shared" si="1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2"/>
        <v>0</v>
      </c>
      <c r="F15" s="33"/>
      <c r="G15" s="34"/>
      <c r="H15" s="34">
        <f t="shared" si="3"/>
        <v>0</v>
      </c>
      <c r="I15" s="34">
        <f t="shared" si="0"/>
        <v>0</v>
      </c>
      <c r="J15" s="34">
        <f t="shared" si="1"/>
        <v>0</v>
      </c>
      <c r="K15" s="29"/>
    </row>
    <row r="16" spans="1:11" x14ac:dyDescent="0.2">
      <c r="A16" s="29"/>
      <c r="B16" s="29"/>
      <c r="C16" s="31"/>
      <c r="D16" s="32"/>
      <c r="E16" s="31">
        <f t="shared" si="2"/>
        <v>0</v>
      </c>
      <c r="F16" s="33"/>
      <c r="G16" s="34"/>
      <c r="H16" s="34">
        <f t="shared" si="3"/>
        <v>0</v>
      </c>
      <c r="I16" s="34">
        <f t="shared" si="0"/>
        <v>0</v>
      </c>
      <c r="J16" s="34">
        <f t="shared" si="1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2"/>
        <v>0</v>
      </c>
      <c r="F17" s="33"/>
      <c r="G17" s="34"/>
      <c r="H17" s="34">
        <f t="shared" si="3"/>
        <v>0</v>
      </c>
      <c r="I17" s="34">
        <f t="shared" si="0"/>
        <v>0</v>
      </c>
      <c r="J17" s="34">
        <f t="shared" si="1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0">
        <f t="shared" si="8"/>
        <v>0</v>
      </c>
      <c r="I34" s="40">
        <f t="shared" si="9"/>
        <v>0</v>
      </c>
      <c r="J34" s="40">
        <f t="shared" si="10"/>
        <v>0</v>
      </c>
      <c r="K34" s="29"/>
    </row>
    <row r="35" spans="1:1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111.265</v>
      </c>
      <c r="F39" s="26"/>
      <c r="G39" s="25"/>
      <c r="H39" s="25">
        <f>SUM(H6:H38)</f>
        <v>3989.9628999999991</v>
      </c>
      <c r="I39" s="25">
        <f>SUM(I6:I38)</f>
        <v>554.60484310000004</v>
      </c>
      <c r="J39" s="25">
        <f>SUM(J6:J38)</f>
        <v>4544.5677430999995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Canada Gypsy Moth Host Material</Project_x0020_Name>
    <Content_x0020_Type xmlns="7e5b9ae7-a347-4d92-9f74-fe480936de16">Renewal</Content_x0020_Type>
    <OMB_x0020_control_x0020__x0023_ xmlns="7e5b9ae7-a347-4d92-9f74-fe480936de16">0579-0142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F7CE2-F674-43A7-BFAE-225B1C02A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778B9-838A-459B-B7F3-9DCDC7666DE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http://purl.org/dc/terms/"/>
    <ds:schemaRef ds:uri="30fd08c8-6eec-448f-b918-567415d0039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796687-FC4C-4A23-97EC-4113B14C5A6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950E8B6-499A-40B7-95EF-6730C01642D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32952C8-0BA0-4B96-8354-04D6EB1B2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2018-06-18T17:30:35Z</cp:lastPrinted>
  <dcterms:created xsi:type="dcterms:W3CDTF">2001-05-15T11:23:39Z</dcterms:created>
  <dcterms:modified xsi:type="dcterms:W3CDTF">2018-06-18T17:31:17Z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23AXXXC3UW4Z-1926130773-782</vt:lpwstr>
  </property>
  <property fmtid="{D5CDD505-2E9C-101B-9397-08002B2CF9AE}" pid="3" name="_dlc_DocIdItemGuid">
    <vt:lpwstr>79be5700-ba9e-4d61-92c6-01edfc368806</vt:lpwstr>
  </property>
  <property fmtid="{D5CDD505-2E9C-101B-9397-08002B2CF9AE}" pid="4" name="_dlc_DocIdUrl">
    <vt:lpwstr>https://ems-team.usda.gov/sites/aphis-ppq-policy/php/PCC/Paperwork Burden/_layouts/15/DocIdRedir.aspx?ID=23AXXXC3UW4Z-1926130773-782, 23AXXXC3UW4Z-1926130773-782</vt:lpwstr>
  </property>
</Properties>
</file>