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MDRDFS11\MRPBS - Marketing &amp; Regulatory Programs Business Services\ITD - Information Technology Division\IMC\ICs - PPQ\0203 Clementines Spain 2008\0203 (2018)\"/>
    </mc:Choice>
  </mc:AlternateContent>
  <bookViews>
    <workbookView xWindow="0" yWindow="0" windowWidth="23040" windowHeight="9405"/>
  </bookViews>
  <sheets>
    <sheet name="APHIS Form 79" sheetId="2" r:id="rId1"/>
    <sheet name="Respondents and Record Keepers" sheetId="3" r:id="rId2"/>
  </sheets>
  <definedNames>
    <definedName name="_xlnm.Print_Titles" localSheetId="0">'APHIS Form 79'!$1:$5</definedName>
  </definedNames>
  <calcPr calcId="152511"/>
</workbook>
</file>

<file path=xl/calcChain.xml><?xml version="1.0" encoding="utf-8"?>
<calcChain xmlns="http://schemas.openxmlformats.org/spreadsheetml/2006/main">
  <c r="H6" i="2" l="1"/>
  <c r="I6" i="2" s="1"/>
  <c r="E14" i="2"/>
  <c r="H14" i="2"/>
  <c r="I14" i="2" s="1"/>
  <c r="E15" i="2"/>
  <c r="H15" i="2" s="1"/>
  <c r="I15" i="2" s="1"/>
  <c r="E16" i="2"/>
  <c r="H16" i="2" s="1"/>
  <c r="E34" i="2"/>
  <c r="H34" i="2" s="1"/>
  <c r="E33" i="2"/>
  <c r="H33" i="2" s="1"/>
  <c r="I33" i="2" s="1"/>
  <c r="J33" i="2" s="1"/>
  <c r="E31" i="2"/>
  <c r="H31" i="2" s="1"/>
  <c r="E24" i="2"/>
  <c r="H24" i="2"/>
  <c r="E17" i="2"/>
  <c r="H17" i="2" s="1"/>
  <c r="J9" i="2"/>
  <c r="H8" i="2"/>
  <c r="I8" i="2"/>
  <c r="J8" i="2" s="1"/>
  <c r="E11" i="2"/>
  <c r="H11" i="2" s="1"/>
  <c r="E10" i="2"/>
  <c r="H10" i="2"/>
  <c r="I10" i="2" s="1"/>
  <c r="E30" i="2"/>
  <c r="H30" i="2" s="1"/>
  <c r="E13" i="2"/>
  <c r="H13" i="2" s="1"/>
  <c r="E7" i="2"/>
  <c r="H7" i="2" s="1"/>
  <c r="E12" i="2"/>
  <c r="H12" i="2" s="1"/>
  <c r="E25" i="2"/>
  <c r="H25" i="2" s="1"/>
  <c r="I25" i="2" s="1"/>
  <c r="E22" i="2"/>
  <c r="H22" i="2"/>
  <c r="I22" i="2" s="1"/>
  <c r="E20" i="2"/>
  <c r="H20" i="2" s="1"/>
  <c r="E18" i="2"/>
  <c r="H18" i="2"/>
  <c r="I18" i="2" s="1"/>
  <c r="J18" i="2" s="1"/>
  <c r="E19" i="2"/>
  <c r="H19" i="2" s="1"/>
  <c r="E21" i="2"/>
  <c r="H21" i="2" s="1"/>
  <c r="I21" i="2" s="1"/>
  <c r="E32" i="2"/>
  <c r="H32" i="2" s="1"/>
  <c r="E28" i="2"/>
  <c r="H28" i="2" s="1"/>
  <c r="I28" i="2" s="1"/>
  <c r="E29" i="2"/>
  <c r="H29" i="2" s="1"/>
  <c r="E26" i="2"/>
  <c r="H26" i="2" s="1"/>
  <c r="E23" i="2"/>
  <c r="H23" i="2" s="1"/>
  <c r="E27" i="2"/>
  <c r="H27" i="2" s="1"/>
  <c r="I24" i="2"/>
  <c r="I30" i="2" l="1"/>
  <c r="J30" i="2" s="1"/>
  <c r="E35" i="2"/>
  <c r="J24" i="2"/>
  <c r="I12" i="2"/>
  <c r="J12" i="2"/>
  <c r="I17" i="2"/>
  <c r="J17" i="2" s="1"/>
  <c r="I34" i="2"/>
  <c r="J34" i="2"/>
  <c r="I13" i="2"/>
  <c r="J13" i="2"/>
  <c r="I16" i="2"/>
  <c r="J16" i="2" s="1"/>
  <c r="I26" i="2"/>
  <c r="J26" i="2"/>
  <c r="I32" i="2"/>
  <c r="J32" i="2" s="1"/>
  <c r="I29" i="2"/>
  <c r="J29" i="2"/>
  <c r="H35" i="2"/>
  <c r="I7" i="2"/>
  <c r="J7" i="2" s="1"/>
  <c r="I20" i="2"/>
  <c r="J20" i="2" s="1"/>
  <c r="I27" i="2"/>
  <c r="J27" i="2"/>
  <c r="I19" i="2"/>
  <c r="J19" i="2" s="1"/>
  <c r="I11" i="2"/>
  <c r="J11" i="2" s="1"/>
  <c r="I31" i="2"/>
  <c r="J31" i="2" s="1"/>
  <c r="J6" i="2"/>
  <c r="J22" i="2"/>
  <c r="J15" i="2"/>
  <c r="J28" i="2"/>
  <c r="J21" i="2"/>
  <c r="I23" i="2"/>
  <c r="J23" i="2" s="1"/>
  <c r="J25" i="2"/>
  <c r="J10" i="2"/>
  <c r="J14" i="2"/>
  <c r="I35" i="2" l="1"/>
  <c r="J35" i="2"/>
</calcChain>
</file>

<file path=xl/sharedStrings.xml><?xml version="1.0" encoding="utf-8"?>
<sst xmlns="http://schemas.openxmlformats.org/spreadsheetml/2006/main" count="50" uniqueCount="43">
  <si>
    <t>Total Annual Responses</t>
  </si>
  <si>
    <t>(A)</t>
  </si>
  <si>
    <t>(B)</t>
  </si>
  <si>
    <t>(C)</t>
  </si>
  <si>
    <t>(D)</t>
  </si>
  <si>
    <t>(F)</t>
  </si>
  <si>
    <t>(G)</t>
  </si>
  <si>
    <t>(H)</t>
  </si>
  <si>
    <t>(I)</t>
  </si>
  <si>
    <t>(E.1)</t>
  </si>
  <si>
    <t>(E.2)</t>
  </si>
  <si>
    <t>(F + G)</t>
  </si>
  <si>
    <t>(F x 0.139)</t>
  </si>
  <si>
    <t>(D x (E.2))</t>
  </si>
  <si>
    <t>(B x C)</t>
  </si>
  <si>
    <t>Form No.
or Other
Identification</t>
  </si>
  <si>
    <t>Avg. Time Per Responses</t>
  </si>
  <si>
    <t>Total Hours Per Year</t>
  </si>
  <si>
    <t>Persons Involved in the Information Collection*</t>
  </si>
  <si>
    <t>Grade (GS)</t>
  </si>
  <si>
    <t>Avg. Hourly Rate</t>
  </si>
  <si>
    <t>Program Costs</t>
  </si>
  <si>
    <t>Overhead Costs</t>
  </si>
  <si>
    <t>Total Costs</t>
  </si>
  <si>
    <t>Remarks</t>
  </si>
  <si>
    <t>Totals</t>
  </si>
  <si>
    <t>Estimated Annual Program Costs for Collecting, Processing, Analyzing, Tabulating and/or Publishing the Information Collected
(Do NOT include administrative costs such as printing and mailing of forms, etc.)</t>
  </si>
  <si>
    <t>*Includes field and headqarters personnel.</t>
  </si>
  <si>
    <t>APHIS FORM 79</t>
  </si>
  <si>
    <t>Importation of Clementines from Spain</t>
  </si>
  <si>
    <t>Trapping and control records</t>
  </si>
  <si>
    <t>11</t>
  </si>
  <si>
    <t>Phytosanitary certificate (foreign)</t>
  </si>
  <si>
    <t>Trust Fund</t>
  </si>
  <si>
    <t>Grower Registration</t>
  </si>
  <si>
    <t>Med Fly Management Program</t>
  </si>
  <si>
    <t>Cold Treatment Facility Certification</t>
  </si>
  <si>
    <t>Workplan</t>
  </si>
  <si>
    <t>EAN</t>
  </si>
  <si>
    <t>12</t>
  </si>
  <si>
    <t>Cold Treatment Data Review</t>
  </si>
  <si>
    <t xml:space="preserve">Labeling </t>
  </si>
  <si>
    <t>OMB Control No.
0579-0203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</si>
</sst>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&quot;$&quot;#,##0"/>
    <numFmt numFmtId="166" formatCode="&quot;$&quot;#,##0.00"/>
  </numFmts>
  <fonts count="3" x14ac:knownFonts="1">
    <font>
      <sz val="10"/>
      <name val="Arial"/>
    </font>
    <font>
      <sz val="8"/>
      <name val="Arial"/>
      <family val="2"/>
    </font>
    <font>
      <i/>
      <sz val="8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4" fontId="0" fillId="0" borderId="0" xfId="0" applyNumberFormat="1"/>
    <xf numFmtId="3" fontId="1" fillId="0" borderId="1" xfId="0" applyNumberFormat="1" applyFont="1" applyBorder="1"/>
    <xf numFmtId="3" fontId="1" fillId="0" borderId="1" xfId="0" applyNumberFormat="1" applyFont="1" applyBorder="1" applyAlignment="1">
      <alignment horizontal="center"/>
    </xf>
    <xf numFmtId="3" fontId="0" fillId="0" borderId="0" xfId="0" applyNumberFormat="1"/>
    <xf numFmtId="15" fontId="1" fillId="0" borderId="0" xfId="0" applyNumberFormat="1" applyFont="1" applyAlignment="1">
      <alignment vertical="top"/>
    </xf>
    <xf numFmtId="164" fontId="0" fillId="0" borderId="0" xfId="0" applyNumberFormat="1"/>
    <xf numFmtId="164" fontId="1" fillId="0" borderId="0" xfId="0" applyNumberFormat="1" applyFont="1"/>
    <xf numFmtId="3" fontId="1" fillId="0" borderId="0" xfId="0" applyNumberFormat="1" applyFont="1"/>
    <xf numFmtId="49" fontId="0" fillId="0" borderId="0" xfId="0" applyNumberFormat="1"/>
    <xf numFmtId="49" fontId="1" fillId="0" borderId="0" xfId="0" applyNumberFormat="1" applyFont="1"/>
    <xf numFmtId="4" fontId="1" fillId="0" borderId="0" xfId="0" applyNumberFormat="1" applyFont="1"/>
    <xf numFmtId="165" fontId="0" fillId="0" borderId="0" xfId="0" applyNumberFormat="1"/>
    <xf numFmtId="165" fontId="1" fillId="0" borderId="0" xfId="0" applyNumberFormat="1" applyFont="1"/>
    <xf numFmtId="0" fontId="1" fillId="0" borderId="1" xfId="0" applyFont="1" applyBorder="1" applyAlignment="1">
      <alignment horizontal="center" wrapText="1"/>
    </xf>
    <xf numFmtId="164" fontId="1" fillId="0" borderId="1" xfId="0" applyNumberFormat="1" applyFont="1" applyBorder="1" applyAlignment="1">
      <alignment horizontal="center" wrapText="1"/>
    </xf>
    <xf numFmtId="3" fontId="1" fillId="0" borderId="1" xfId="0" applyNumberFormat="1" applyFont="1" applyBorder="1" applyAlignment="1">
      <alignment horizontal="center" wrapText="1"/>
    </xf>
    <xf numFmtId="165" fontId="1" fillId="0" borderId="1" xfId="0" applyNumberFormat="1" applyFont="1" applyBorder="1" applyAlignment="1">
      <alignment horizontal="center" wrapText="1"/>
    </xf>
    <xf numFmtId="49" fontId="1" fillId="0" borderId="1" xfId="0" applyNumberFormat="1" applyFont="1" applyBorder="1" applyAlignment="1">
      <alignment horizontal="center"/>
    </xf>
    <xf numFmtId="4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4" fontId="1" fillId="0" borderId="1" xfId="0" applyNumberFormat="1" applyFont="1" applyBorder="1"/>
    <xf numFmtId="166" fontId="1" fillId="0" borderId="1" xfId="0" applyNumberFormat="1" applyFont="1" applyBorder="1"/>
    <xf numFmtId="49" fontId="1" fillId="0" borderId="1" xfId="0" applyNumberFormat="1" applyFont="1" applyBorder="1"/>
    <xf numFmtId="0" fontId="2" fillId="0" borderId="1" xfId="0" applyFont="1" applyBorder="1"/>
    <xf numFmtId="4" fontId="1" fillId="0" borderId="1" xfId="0" applyNumberFormat="1" applyFont="1" applyBorder="1"/>
    <xf numFmtId="0" fontId="1" fillId="0" borderId="1" xfId="0" applyFont="1" applyFill="1" applyBorder="1"/>
    <xf numFmtId="0" fontId="0" fillId="0" borderId="0" xfId="0" applyFill="1"/>
    <xf numFmtId="3" fontId="1" fillId="0" borderId="1" xfId="0" applyNumberFormat="1" applyFont="1" applyFill="1" applyBorder="1"/>
    <xf numFmtId="4" fontId="1" fillId="0" borderId="1" xfId="0" applyNumberFormat="1" applyFont="1" applyFill="1" applyBorder="1"/>
    <xf numFmtId="49" fontId="1" fillId="0" borderId="1" xfId="0" applyNumberFormat="1" applyFont="1" applyFill="1" applyBorder="1" applyAlignment="1">
      <alignment horizontal="center"/>
    </xf>
    <xf numFmtId="166" fontId="1" fillId="0" borderId="1" xfId="0" applyNumberFormat="1" applyFont="1" applyFill="1" applyBorder="1"/>
    <xf numFmtId="3" fontId="1" fillId="0" borderId="2" xfId="0" applyNumberFormat="1" applyFont="1" applyFill="1" applyBorder="1"/>
    <xf numFmtId="4" fontId="1" fillId="0" borderId="2" xfId="0" applyNumberFormat="1" applyFont="1" applyFill="1" applyBorder="1"/>
    <xf numFmtId="49" fontId="1" fillId="0" borderId="2" xfId="0" applyNumberFormat="1" applyFont="1" applyFill="1" applyBorder="1" applyAlignment="1">
      <alignment horizontal="center"/>
    </xf>
    <xf numFmtId="0" fontId="1" fillId="0" borderId="3" xfId="0" applyFont="1" applyFill="1" applyBorder="1"/>
    <xf numFmtId="3" fontId="0" fillId="0" borderId="4" xfId="0" applyNumberFormat="1" applyBorder="1"/>
    <xf numFmtId="166" fontId="1" fillId="0" borderId="2" xfId="0" applyNumberFormat="1" applyFont="1" applyFill="1" applyBorder="1"/>
    <xf numFmtId="4" fontId="1" fillId="0" borderId="0" xfId="0" applyNumberFormat="1" applyFont="1" applyAlignment="1">
      <alignment wrapText="1"/>
    </xf>
    <xf numFmtId="4" fontId="1" fillId="0" borderId="0" xfId="0" applyNumberFormat="1" applyFont="1" applyAlignment="1"/>
    <xf numFmtId="3" fontId="2" fillId="0" borderId="0" xfId="0" applyNumberFormat="1" applyFont="1" applyAlignment="1">
      <alignment vertical="top" wrapText="1"/>
    </xf>
    <xf numFmtId="3" fontId="1" fillId="0" borderId="0" xfId="0" applyNumberFormat="1" applyFont="1" applyAlignment="1">
      <alignment vertical="top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/>
    </xf>
    <xf numFmtId="4" fontId="1" fillId="0" borderId="1" xfId="0" applyNumberFormat="1" applyFont="1" applyBorder="1" applyAlignment="1">
      <alignment horizontal="center" wrapText="1"/>
    </xf>
    <xf numFmtId="165" fontId="1" fillId="0" borderId="5" xfId="0" applyNumberFormat="1" applyFont="1" applyBorder="1" applyAlignment="1">
      <alignment horizontal="right" wrapText="1"/>
    </xf>
    <xf numFmtId="0" fontId="0" fillId="0" borderId="5" xfId="0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11" Type="http://schemas.openxmlformats.org/officeDocument/2006/relationships/customXml" Target="../customXml/item5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0"/>
  <sheetViews>
    <sheetView tabSelected="1" topLeftCell="A2" zoomScale="120" zoomScaleNormal="120" workbookViewId="0">
      <selection activeCell="B27" sqref="B27"/>
    </sheetView>
  </sheetViews>
  <sheetFormatPr defaultRowHeight="12.75" x14ac:dyDescent="0.2"/>
  <cols>
    <col min="2" max="2" width="41.7109375" customWidth="1"/>
    <col min="4" max="4" width="9.140625" style="9" customWidth="1"/>
    <col min="5" max="5" width="9.140625" style="7" customWidth="1"/>
    <col min="6" max="6" width="9.140625" style="12" customWidth="1"/>
    <col min="7" max="7" width="12.28515625" style="4" customWidth="1"/>
    <col min="8" max="8" width="9.140625" style="7" customWidth="1"/>
    <col min="9" max="10" width="9.140625" style="15" customWidth="1"/>
  </cols>
  <sheetData>
    <row r="1" spans="1:11" ht="30" customHeight="1" x14ac:dyDescent="0.2">
      <c r="A1" s="43" t="s">
        <v>26</v>
      </c>
      <c r="B1" s="44"/>
      <c r="C1" s="44"/>
      <c r="D1" s="44"/>
      <c r="E1" s="44"/>
      <c r="F1" s="44"/>
      <c r="G1" s="44"/>
      <c r="H1" s="44"/>
      <c r="I1" s="16"/>
      <c r="J1" s="16"/>
      <c r="K1" s="1"/>
    </row>
    <row r="2" spans="1:11" ht="24.95" customHeight="1" x14ac:dyDescent="0.2">
      <c r="A2" s="41" t="s">
        <v>29</v>
      </c>
      <c r="B2" s="42"/>
      <c r="C2" s="42"/>
      <c r="D2" s="42"/>
      <c r="E2" s="42"/>
      <c r="F2" s="42"/>
      <c r="G2" s="42"/>
      <c r="H2" s="48" t="s">
        <v>42</v>
      </c>
      <c r="I2" s="49"/>
      <c r="J2" s="16"/>
      <c r="K2" s="8"/>
    </row>
    <row r="3" spans="1:11" ht="33.950000000000003" customHeight="1" x14ac:dyDescent="0.2">
      <c r="A3" s="45" t="s">
        <v>15</v>
      </c>
      <c r="B3" s="45"/>
      <c r="C3" s="17" t="s">
        <v>0</v>
      </c>
      <c r="D3" s="18" t="s">
        <v>16</v>
      </c>
      <c r="E3" s="19" t="s">
        <v>17</v>
      </c>
      <c r="F3" s="47" t="s">
        <v>18</v>
      </c>
      <c r="G3" s="47"/>
      <c r="H3" s="19" t="s">
        <v>21</v>
      </c>
      <c r="I3" s="20" t="s">
        <v>22</v>
      </c>
      <c r="J3" s="20" t="s">
        <v>23</v>
      </c>
      <c r="K3" s="17" t="s">
        <v>24</v>
      </c>
    </row>
    <row r="4" spans="1:11" ht="13.5" customHeight="1" x14ac:dyDescent="0.2">
      <c r="A4" s="3"/>
      <c r="B4" s="3"/>
      <c r="C4" s="3"/>
      <c r="D4" s="22"/>
      <c r="E4" s="6" t="s">
        <v>14</v>
      </c>
      <c r="F4" s="21" t="s">
        <v>19</v>
      </c>
      <c r="G4" s="22" t="s">
        <v>20</v>
      </c>
      <c r="H4" s="6" t="s">
        <v>13</v>
      </c>
      <c r="I4" s="23" t="s">
        <v>12</v>
      </c>
      <c r="J4" s="23" t="s">
        <v>11</v>
      </c>
      <c r="K4" s="3"/>
    </row>
    <row r="5" spans="1:11" x14ac:dyDescent="0.2">
      <c r="A5" s="46" t="s">
        <v>1</v>
      </c>
      <c r="B5" s="46"/>
      <c r="C5" s="3" t="s">
        <v>2</v>
      </c>
      <c r="D5" s="22" t="s">
        <v>3</v>
      </c>
      <c r="E5" s="6" t="s">
        <v>4</v>
      </c>
      <c r="F5" s="21" t="s">
        <v>9</v>
      </c>
      <c r="G5" s="22" t="s">
        <v>10</v>
      </c>
      <c r="H5" s="6" t="s">
        <v>5</v>
      </c>
      <c r="I5" s="23" t="s">
        <v>6</v>
      </c>
      <c r="J5" s="23" t="s">
        <v>7</v>
      </c>
      <c r="K5" s="3" t="s">
        <v>8</v>
      </c>
    </row>
    <row r="6" spans="1:11" x14ac:dyDescent="0.2">
      <c r="A6" s="2"/>
      <c r="B6" s="2" t="s">
        <v>30</v>
      </c>
      <c r="C6" s="5">
        <v>300</v>
      </c>
      <c r="D6" s="28">
        <v>0.16</v>
      </c>
      <c r="E6" s="5">
        <v>1</v>
      </c>
      <c r="F6" s="21" t="s">
        <v>31</v>
      </c>
      <c r="G6" s="25">
        <v>35.86</v>
      </c>
      <c r="H6" s="25">
        <f>+E6*G6</f>
        <v>35.86</v>
      </c>
      <c r="I6" s="25">
        <f t="shared" ref="I6:I17" si="0">+H6*0.139</f>
        <v>4.98454</v>
      </c>
      <c r="J6" s="25">
        <f t="shared" ref="J6:J17" si="1">+H6+I6</f>
        <v>40.844540000000002</v>
      </c>
      <c r="K6" s="2"/>
    </row>
    <row r="7" spans="1:11" x14ac:dyDescent="0.2">
      <c r="A7" s="2"/>
      <c r="B7" s="2" t="s">
        <v>32</v>
      </c>
      <c r="C7" s="5">
        <v>3000</v>
      </c>
      <c r="D7" s="28">
        <v>0.5</v>
      </c>
      <c r="E7" s="5">
        <f t="shared" ref="E7:E17" si="2">+C7*D7</f>
        <v>1500</v>
      </c>
      <c r="F7" s="21" t="s">
        <v>31</v>
      </c>
      <c r="G7" s="25">
        <v>35.86</v>
      </c>
      <c r="H7" s="25">
        <f t="shared" ref="H7:H17" si="3">+E7*G7</f>
        <v>53790</v>
      </c>
      <c r="I7" s="25">
        <f t="shared" si="0"/>
        <v>7476.81</v>
      </c>
      <c r="J7" s="25">
        <f t="shared" si="1"/>
        <v>61266.81</v>
      </c>
      <c r="K7" s="2"/>
    </row>
    <row r="8" spans="1:11" s="30" customFormat="1" x14ac:dyDescent="0.2">
      <c r="A8" s="29"/>
      <c r="B8" s="29" t="s">
        <v>40</v>
      </c>
      <c r="C8" s="31">
        <v>1500</v>
      </c>
      <c r="D8" s="32">
        <v>0.5</v>
      </c>
      <c r="E8" s="31">
        <v>750</v>
      </c>
      <c r="F8" s="33" t="s">
        <v>31</v>
      </c>
      <c r="G8" s="25">
        <v>35.86</v>
      </c>
      <c r="H8" s="34">
        <f t="shared" si="3"/>
        <v>26895</v>
      </c>
      <c r="I8" s="34">
        <f t="shared" si="0"/>
        <v>3738.4050000000002</v>
      </c>
      <c r="J8" s="34">
        <f t="shared" si="1"/>
        <v>30633.404999999999</v>
      </c>
      <c r="K8" s="29"/>
    </row>
    <row r="9" spans="1:11" s="30" customFormat="1" x14ac:dyDescent="0.2">
      <c r="A9" s="29"/>
      <c r="B9" s="29" t="s">
        <v>33</v>
      </c>
      <c r="C9" s="31">
        <v>1</v>
      </c>
      <c r="D9" s="32">
        <v>80</v>
      </c>
      <c r="E9" s="31">
        <v>80</v>
      </c>
      <c r="F9" s="33" t="s">
        <v>31</v>
      </c>
      <c r="G9" s="25">
        <v>35.86</v>
      </c>
      <c r="H9" s="34">
        <v>2660</v>
      </c>
      <c r="I9" s="34">
        <v>1</v>
      </c>
      <c r="J9" s="34">
        <f t="shared" si="1"/>
        <v>2661</v>
      </c>
      <c r="K9" s="29"/>
    </row>
    <row r="10" spans="1:11" s="30" customFormat="1" x14ac:dyDescent="0.2">
      <c r="A10" s="29"/>
      <c r="B10" s="2" t="s">
        <v>34</v>
      </c>
      <c r="C10" s="5">
        <v>8</v>
      </c>
      <c r="D10" s="28">
        <v>0.5</v>
      </c>
      <c r="E10" s="5">
        <f t="shared" si="2"/>
        <v>4</v>
      </c>
      <c r="F10" s="21" t="s">
        <v>31</v>
      </c>
      <c r="G10" s="25">
        <v>35.86</v>
      </c>
      <c r="H10" s="25">
        <f t="shared" si="3"/>
        <v>143.44</v>
      </c>
      <c r="I10" s="25">
        <f t="shared" si="0"/>
        <v>19.93816</v>
      </c>
      <c r="J10" s="25">
        <f t="shared" si="1"/>
        <v>163.37816000000001</v>
      </c>
      <c r="K10" s="2"/>
    </row>
    <row r="11" spans="1:11" s="30" customFormat="1" x14ac:dyDescent="0.2">
      <c r="A11" s="29"/>
      <c r="B11" s="2"/>
      <c r="C11" s="5"/>
      <c r="D11" s="28"/>
      <c r="E11" s="5">
        <f t="shared" si="2"/>
        <v>0</v>
      </c>
      <c r="F11" s="21"/>
      <c r="G11" s="25"/>
      <c r="H11" s="25">
        <f t="shared" si="3"/>
        <v>0</v>
      </c>
      <c r="I11" s="25">
        <f t="shared" si="0"/>
        <v>0</v>
      </c>
      <c r="J11" s="25">
        <f t="shared" si="1"/>
        <v>0</v>
      </c>
      <c r="K11" s="2"/>
    </row>
    <row r="12" spans="1:11" x14ac:dyDescent="0.2">
      <c r="A12" s="2"/>
      <c r="B12" s="2" t="s">
        <v>35</v>
      </c>
      <c r="C12" s="5">
        <v>1</v>
      </c>
      <c r="D12" s="28">
        <v>40</v>
      </c>
      <c r="E12" s="5">
        <f t="shared" si="2"/>
        <v>40</v>
      </c>
      <c r="F12" s="21" t="s">
        <v>31</v>
      </c>
      <c r="G12" s="25">
        <v>35.86</v>
      </c>
      <c r="H12" s="25">
        <f t="shared" si="3"/>
        <v>1434.4</v>
      </c>
      <c r="I12" s="25">
        <f t="shared" si="0"/>
        <v>199.38160000000002</v>
      </c>
      <c r="J12" s="25">
        <f t="shared" si="1"/>
        <v>1633.7816</v>
      </c>
      <c r="K12" s="2"/>
    </row>
    <row r="13" spans="1:11" x14ac:dyDescent="0.2">
      <c r="A13" s="2"/>
      <c r="B13" s="2" t="s">
        <v>36</v>
      </c>
      <c r="C13" s="5"/>
      <c r="D13" s="28"/>
      <c r="E13" s="5">
        <f t="shared" si="2"/>
        <v>0</v>
      </c>
      <c r="F13" s="21"/>
      <c r="G13" s="25"/>
      <c r="H13" s="25">
        <f t="shared" si="3"/>
        <v>0</v>
      </c>
      <c r="I13" s="25">
        <f t="shared" si="0"/>
        <v>0</v>
      </c>
      <c r="J13" s="25">
        <f t="shared" si="1"/>
        <v>0</v>
      </c>
      <c r="K13" s="2"/>
    </row>
    <row r="14" spans="1:11" s="30" customFormat="1" x14ac:dyDescent="0.2">
      <c r="A14" s="29"/>
      <c r="B14" s="29" t="s">
        <v>37</v>
      </c>
      <c r="C14" s="31">
        <v>1</v>
      </c>
      <c r="D14" s="32">
        <v>80</v>
      </c>
      <c r="E14" s="31">
        <f t="shared" si="2"/>
        <v>80</v>
      </c>
      <c r="F14" s="33" t="s">
        <v>39</v>
      </c>
      <c r="G14" s="34">
        <v>42.98</v>
      </c>
      <c r="H14" s="34">
        <f t="shared" si="3"/>
        <v>3438.3999999999996</v>
      </c>
      <c r="I14" s="34">
        <f t="shared" si="0"/>
        <v>477.93759999999997</v>
      </c>
      <c r="J14" s="34">
        <f t="shared" si="1"/>
        <v>3916.3375999999998</v>
      </c>
      <c r="K14" s="29"/>
    </row>
    <row r="15" spans="1:11" s="30" customFormat="1" x14ac:dyDescent="0.2">
      <c r="A15" s="29"/>
      <c r="B15" s="29" t="s">
        <v>38</v>
      </c>
      <c r="C15" s="31">
        <v>1</v>
      </c>
      <c r="D15" s="32">
        <v>0.3</v>
      </c>
      <c r="E15" s="31">
        <f t="shared" si="2"/>
        <v>0.3</v>
      </c>
      <c r="F15" s="33" t="s">
        <v>31</v>
      </c>
      <c r="G15" s="25">
        <v>35.86</v>
      </c>
      <c r="H15" s="34">
        <f t="shared" si="3"/>
        <v>10.757999999999999</v>
      </c>
      <c r="I15" s="34">
        <f t="shared" si="0"/>
        <v>1.4953620000000001</v>
      </c>
      <c r="J15" s="34">
        <f t="shared" si="1"/>
        <v>12.253361999999999</v>
      </c>
      <c r="K15" s="29"/>
    </row>
    <row r="16" spans="1:11" x14ac:dyDescent="0.2">
      <c r="A16" s="29"/>
      <c r="B16" s="29" t="s">
        <v>41</v>
      </c>
      <c r="C16" s="31">
        <v>1954400</v>
      </c>
      <c r="D16" s="32">
        <v>5.9999999999999995E-4</v>
      </c>
      <c r="E16" s="31">
        <f t="shared" si="2"/>
        <v>1172.6399999999999</v>
      </c>
      <c r="F16" s="33" t="s">
        <v>31</v>
      </c>
      <c r="G16" s="25">
        <v>35.86</v>
      </c>
      <c r="H16" s="34">
        <f t="shared" si="3"/>
        <v>42050.870399999993</v>
      </c>
      <c r="I16" s="34">
        <f t="shared" si="0"/>
        <v>5845.0709855999994</v>
      </c>
      <c r="J16" s="34">
        <f t="shared" si="1"/>
        <v>47895.941385599988</v>
      </c>
      <c r="K16" s="29"/>
    </row>
    <row r="17" spans="1:11" s="30" customFormat="1" x14ac:dyDescent="0.2">
      <c r="A17" s="29"/>
      <c r="B17" s="29"/>
      <c r="C17" s="31"/>
      <c r="D17" s="32"/>
      <c r="E17" s="31">
        <f t="shared" si="2"/>
        <v>0</v>
      </c>
      <c r="F17" s="33"/>
      <c r="G17" s="34"/>
      <c r="H17" s="34">
        <f t="shared" si="3"/>
        <v>0</v>
      </c>
      <c r="I17" s="34">
        <f t="shared" si="0"/>
        <v>0</v>
      </c>
      <c r="J17" s="34">
        <f t="shared" si="1"/>
        <v>0</v>
      </c>
      <c r="K17" s="29"/>
    </row>
    <row r="18" spans="1:11" s="30" customFormat="1" x14ac:dyDescent="0.2">
      <c r="A18" s="2"/>
      <c r="B18" s="2"/>
      <c r="C18" s="5"/>
      <c r="D18" s="28"/>
      <c r="E18" s="5">
        <f t="shared" ref="E18:E24" si="4">+C18*D18</f>
        <v>0</v>
      </c>
      <c r="F18" s="21"/>
      <c r="G18" s="25"/>
      <c r="H18" s="25">
        <f t="shared" ref="H18:H23" si="5">+E18*G18</f>
        <v>0</v>
      </c>
      <c r="I18" s="25">
        <f t="shared" ref="I18:I23" si="6">+H18*0.139</f>
        <v>0</v>
      </c>
      <c r="J18" s="25">
        <f t="shared" ref="J18:J23" si="7">+H18+I18</f>
        <v>0</v>
      </c>
      <c r="K18" s="2"/>
    </row>
    <row r="19" spans="1:11" s="30" customFormat="1" x14ac:dyDescent="0.2">
      <c r="A19" s="2"/>
      <c r="B19" s="2"/>
      <c r="C19" s="5"/>
      <c r="D19" s="28"/>
      <c r="E19" s="5">
        <f t="shared" si="4"/>
        <v>0</v>
      </c>
      <c r="F19" s="21"/>
      <c r="G19" s="25"/>
      <c r="H19" s="25">
        <f t="shared" si="5"/>
        <v>0</v>
      </c>
      <c r="I19" s="25">
        <f t="shared" si="6"/>
        <v>0</v>
      </c>
      <c r="J19" s="25">
        <f t="shared" si="7"/>
        <v>0</v>
      </c>
      <c r="K19" s="2"/>
    </row>
    <row r="20" spans="1:11" s="30" customFormat="1" x14ac:dyDescent="0.2">
      <c r="A20" s="2"/>
      <c r="B20" s="2"/>
      <c r="C20" s="5"/>
      <c r="D20" s="28"/>
      <c r="E20" s="5">
        <f t="shared" si="4"/>
        <v>0</v>
      </c>
      <c r="F20" s="21"/>
      <c r="G20" s="25"/>
      <c r="H20" s="25">
        <f t="shared" si="5"/>
        <v>0</v>
      </c>
      <c r="I20" s="25">
        <f t="shared" si="6"/>
        <v>0</v>
      </c>
      <c r="J20" s="25">
        <f t="shared" si="7"/>
        <v>0</v>
      </c>
      <c r="K20" s="2"/>
    </row>
    <row r="21" spans="1:11" s="30" customFormat="1" x14ac:dyDescent="0.2">
      <c r="A21" s="2"/>
      <c r="B21" s="2"/>
      <c r="C21" s="5"/>
      <c r="D21" s="28"/>
      <c r="E21" s="5">
        <f t="shared" si="4"/>
        <v>0</v>
      </c>
      <c r="F21" s="21"/>
      <c r="G21" s="25"/>
      <c r="H21" s="25">
        <f t="shared" si="5"/>
        <v>0</v>
      </c>
      <c r="I21" s="25">
        <f t="shared" si="6"/>
        <v>0</v>
      </c>
      <c r="J21" s="25">
        <f t="shared" si="7"/>
        <v>0</v>
      </c>
      <c r="K21" s="2"/>
    </row>
    <row r="22" spans="1:11" x14ac:dyDescent="0.2">
      <c r="A22" s="2"/>
      <c r="B22" s="2"/>
      <c r="C22" s="5"/>
      <c r="D22" s="28"/>
      <c r="E22" s="5">
        <f t="shared" si="4"/>
        <v>0</v>
      </c>
      <c r="F22" s="21"/>
      <c r="G22" s="25"/>
      <c r="H22" s="25">
        <f t="shared" si="5"/>
        <v>0</v>
      </c>
      <c r="I22" s="25">
        <f t="shared" si="6"/>
        <v>0</v>
      </c>
      <c r="J22" s="25">
        <f t="shared" si="7"/>
        <v>0</v>
      </c>
      <c r="K22" s="2"/>
    </row>
    <row r="23" spans="1:11" x14ac:dyDescent="0.2">
      <c r="A23" s="2"/>
      <c r="B23" s="2"/>
      <c r="C23" s="5"/>
      <c r="D23" s="28"/>
      <c r="E23" s="5">
        <f t="shared" si="4"/>
        <v>0</v>
      </c>
      <c r="F23" s="21"/>
      <c r="G23" s="25"/>
      <c r="H23" s="25">
        <f t="shared" si="5"/>
        <v>0</v>
      </c>
      <c r="I23" s="25">
        <f t="shared" si="6"/>
        <v>0</v>
      </c>
      <c r="J23" s="25">
        <f t="shared" si="7"/>
        <v>0</v>
      </c>
      <c r="K23" s="2"/>
    </row>
    <row r="24" spans="1:11" x14ac:dyDescent="0.2">
      <c r="A24" s="29"/>
      <c r="B24" s="29"/>
      <c r="C24" s="31"/>
      <c r="D24" s="32"/>
      <c r="E24" s="31">
        <f t="shared" si="4"/>
        <v>0</v>
      </c>
      <c r="F24" s="33"/>
      <c r="G24" s="34"/>
      <c r="H24" s="34">
        <f t="shared" ref="H24:H34" si="8">+E24*G24</f>
        <v>0</v>
      </c>
      <c r="I24" s="34">
        <f t="shared" ref="I24:I34" si="9">+H24*0.139</f>
        <v>0</v>
      </c>
      <c r="J24" s="34">
        <f t="shared" ref="J24:J34" si="10">+H24+I24</f>
        <v>0</v>
      </c>
      <c r="K24" s="29"/>
    </row>
    <row r="25" spans="1:11" x14ac:dyDescent="0.2">
      <c r="A25" s="2"/>
      <c r="B25" s="2"/>
      <c r="C25" s="5"/>
      <c r="D25" s="28"/>
      <c r="E25" s="5">
        <f>+C25*D25</f>
        <v>0</v>
      </c>
      <c r="F25" s="21"/>
      <c r="G25" s="25"/>
      <c r="H25" s="25">
        <f>+E25*G25</f>
        <v>0</v>
      </c>
      <c r="I25" s="25">
        <f>+H25*0.139</f>
        <v>0</v>
      </c>
      <c r="J25" s="25">
        <f>+H25+I25</f>
        <v>0</v>
      </c>
      <c r="K25" s="2"/>
    </row>
    <row r="26" spans="1:11" x14ac:dyDescent="0.2">
      <c r="A26" s="29"/>
      <c r="B26" s="29"/>
      <c r="C26" s="31"/>
      <c r="D26" s="32"/>
      <c r="E26" s="31">
        <f t="shared" ref="E26:E34" si="11">+C26*D26</f>
        <v>0</v>
      </c>
      <c r="F26" s="33"/>
      <c r="G26" s="34"/>
      <c r="H26" s="34">
        <f t="shared" si="8"/>
        <v>0</v>
      </c>
      <c r="I26" s="34">
        <f t="shared" si="9"/>
        <v>0</v>
      </c>
      <c r="J26" s="34">
        <f t="shared" si="10"/>
        <v>0</v>
      </c>
      <c r="K26" s="29"/>
    </row>
    <row r="27" spans="1:11" x14ac:dyDescent="0.2">
      <c r="A27" s="29"/>
      <c r="B27" s="29"/>
      <c r="C27" s="31"/>
      <c r="D27" s="32"/>
      <c r="E27" s="31">
        <f t="shared" si="11"/>
        <v>0</v>
      </c>
      <c r="F27" s="33"/>
      <c r="G27" s="34"/>
      <c r="H27" s="34">
        <f t="shared" si="8"/>
        <v>0</v>
      </c>
      <c r="I27" s="34">
        <f t="shared" si="9"/>
        <v>0</v>
      </c>
      <c r="J27" s="34">
        <f t="shared" si="10"/>
        <v>0</v>
      </c>
      <c r="K27" s="29"/>
    </row>
    <row r="28" spans="1:11" x14ac:dyDescent="0.2">
      <c r="A28" s="29"/>
      <c r="B28" s="29"/>
      <c r="C28" s="31"/>
      <c r="D28" s="32"/>
      <c r="E28" s="31">
        <f t="shared" si="11"/>
        <v>0</v>
      </c>
      <c r="F28" s="33"/>
      <c r="G28" s="34"/>
      <c r="H28" s="34">
        <f t="shared" si="8"/>
        <v>0</v>
      </c>
      <c r="I28" s="34">
        <f t="shared" si="9"/>
        <v>0</v>
      </c>
      <c r="J28" s="34">
        <f t="shared" si="10"/>
        <v>0</v>
      </c>
      <c r="K28" s="29"/>
    </row>
    <row r="29" spans="1:11" x14ac:dyDescent="0.2">
      <c r="A29" s="29"/>
      <c r="B29" s="29"/>
      <c r="C29" s="31"/>
      <c r="D29" s="32"/>
      <c r="E29" s="31">
        <f t="shared" si="11"/>
        <v>0</v>
      </c>
      <c r="F29" s="33"/>
      <c r="G29" s="34"/>
      <c r="H29" s="34">
        <f t="shared" si="8"/>
        <v>0</v>
      </c>
      <c r="I29" s="34">
        <f t="shared" si="9"/>
        <v>0</v>
      </c>
      <c r="J29" s="34">
        <f t="shared" si="10"/>
        <v>0</v>
      </c>
      <c r="K29" s="29"/>
    </row>
    <row r="30" spans="1:11" x14ac:dyDescent="0.2">
      <c r="A30" s="29"/>
      <c r="B30" s="29"/>
      <c r="C30" s="35"/>
      <c r="D30" s="36"/>
      <c r="E30" s="35">
        <f t="shared" si="11"/>
        <v>0</v>
      </c>
      <c r="F30" s="37"/>
      <c r="G30" s="34"/>
      <c r="H30" s="40">
        <f t="shared" si="8"/>
        <v>0</v>
      </c>
      <c r="I30" s="40">
        <f t="shared" si="9"/>
        <v>0</v>
      </c>
      <c r="J30" s="40">
        <f t="shared" si="10"/>
        <v>0</v>
      </c>
      <c r="K30" s="29"/>
    </row>
    <row r="31" spans="1:11" x14ac:dyDescent="0.2">
      <c r="A31" s="29"/>
      <c r="B31" s="38"/>
      <c r="C31" s="31"/>
      <c r="D31" s="32"/>
      <c r="E31" s="31">
        <f t="shared" si="11"/>
        <v>0</v>
      </c>
      <c r="F31" s="33"/>
      <c r="G31" s="34"/>
      <c r="H31" s="34">
        <f t="shared" si="8"/>
        <v>0</v>
      </c>
      <c r="I31" s="34">
        <f t="shared" si="9"/>
        <v>0</v>
      </c>
      <c r="J31" s="34">
        <f t="shared" si="10"/>
        <v>0</v>
      </c>
      <c r="K31" s="29"/>
    </row>
    <row r="32" spans="1:11" s="30" customFormat="1" x14ac:dyDescent="0.2">
      <c r="A32" s="29"/>
      <c r="B32" s="29"/>
      <c r="C32" s="31"/>
      <c r="D32" s="32"/>
      <c r="E32" s="31">
        <f t="shared" si="11"/>
        <v>0</v>
      </c>
      <c r="F32" s="33"/>
      <c r="G32" s="34"/>
      <c r="H32" s="34">
        <f t="shared" si="8"/>
        <v>0</v>
      </c>
      <c r="I32" s="34">
        <f t="shared" si="9"/>
        <v>0</v>
      </c>
      <c r="J32" s="34">
        <f t="shared" si="10"/>
        <v>0</v>
      </c>
      <c r="K32" s="29"/>
    </row>
    <row r="33" spans="1:11" x14ac:dyDescent="0.2">
      <c r="A33" s="29"/>
      <c r="B33" s="29"/>
      <c r="C33" s="31"/>
      <c r="D33" s="32"/>
      <c r="E33" s="31">
        <f t="shared" si="11"/>
        <v>0</v>
      </c>
      <c r="F33" s="33"/>
      <c r="G33" s="34"/>
      <c r="H33" s="34">
        <f t="shared" si="8"/>
        <v>0</v>
      </c>
      <c r="I33" s="34">
        <f t="shared" si="9"/>
        <v>0</v>
      </c>
      <c r="J33" s="34">
        <f t="shared" si="10"/>
        <v>0</v>
      </c>
      <c r="K33" s="29"/>
    </row>
    <row r="34" spans="1:11" s="30" customFormat="1" x14ac:dyDescent="0.2">
      <c r="A34" s="29"/>
      <c r="B34" s="29"/>
      <c r="C34" s="31"/>
      <c r="D34" s="32"/>
      <c r="E34" s="31">
        <f t="shared" si="11"/>
        <v>0</v>
      </c>
      <c r="F34" s="33"/>
      <c r="G34" s="34"/>
      <c r="H34" s="34">
        <f t="shared" si="8"/>
        <v>0</v>
      </c>
      <c r="I34" s="34">
        <f t="shared" si="9"/>
        <v>0</v>
      </c>
      <c r="J34" s="34">
        <f t="shared" si="10"/>
        <v>0</v>
      </c>
      <c r="K34" s="29"/>
    </row>
    <row r="35" spans="1:11" s="30" customFormat="1" x14ac:dyDescent="0.2">
      <c r="A35" s="27" t="s">
        <v>25</v>
      </c>
      <c r="B35" s="2"/>
      <c r="C35" s="5"/>
      <c r="D35" s="24"/>
      <c r="E35" s="5">
        <f>SUM(E6:E34)</f>
        <v>3627.94</v>
      </c>
      <c r="F35" s="26"/>
      <c r="G35" s="25"/>
      <c r="H35" s="25">
        <f>SUM(H6:H34)</f>
        <v>130458.72839999999</v>
      </c>
      <c r="I35" s="25">
        <f>SUM(I6:I34)</f>
        <v>17765.023247600002</v>
      </c>
      <c r="J35" s="25">
        <f>SUM(J6:J34)</f>
        <v>148223.75164759997</v>
      </c>
      <c r="K35" s="2"/>
    </row>
    <row r="36" spans="1:11" s="30" customFormat="1" x14ac:dyDescent="0.2">
      <c r="A36" s="1" t="s">
        <v>28</v>
      </c>
      <c r="B36" s="1"/>
      <c r="C36" s="1"/>
      <c r="D36" s="10"/>
      <c r="E36" s="11"/>
      <c r="F36" s="13"/>
      <c r="G36" s="14"/>
      <c r="H36" s="11"/>
      <c r="I36" s="16"/>
      <c r="J36" s="16"/>
      <c r="K36" s="1"/>
    </row>
    <row r="37" spans="1:11" s="30" customFormat="1" x14ac:dyDescent="0.2">
      <c r="A37" s="1" t="s">
        <v>27</v>
      </c>
      <c r="B37" s="1"/>
      <c r="C37" s="1"/>
      <c r="D37" s="10"/>
      <c r="E37" s="11"/>
      <c r="F37" s="13"/>
      <c r="G37" s="14"/>
      <c r="H37" s="11"/>
      <c r="I37" s="16"/>
      <c r="J37" s="16"/>
      <c r="K37" s="1"/>
    </row>
    <row r="38" spans="1:11" s="30" customFormat="1" x14ac:dyDescent="0.2">
      <c r="A38" s="1"/>
      <c r="B38" s="1"/>
      <c r="C38" s="1"/>
      <c r="D38" s="10"/>
      <c r="E38" s="11"/>
      <c r="F38" s="13"/>
      <c r="G38" s="14"/>
      <c r="H38" s="11"/>
      <c r="I38" s="16"/>
      <c r="J38" s="16"/>
      <c r="K38" s="1"/>
    </row>
    <row r="39" spans="1:11" s="30" customFormat="1" x14ac:dyDescent="0.2">
      <c r="A39" s="1"/>
      <c r="B39" s="1"/>
      <c r="C39" s="1"/>
      <c r="D39" s="10"/>
      <c r="E39" s="11"/>
      <c r="F39" s="13"/>
      <c r="G39" s="14"/>
      <c r="H39" s="11"/>
      <c r="I39" s="16"/>
      <c r="J39" s="16"/>
      <c r="K39" s="1"/>
    </row>
    <row r="40" spans="1:11" s="30" customFormat="1" x14ac:dyDescent="0.2">
      <c r="A40" s="1"/>
      <c r="B40" s="1"/>
      <c r="C40" s="1"/>
      <c r="D40" s="10"/>
      <c r="E40" s="11"/>
      <c r="F40" s="13"/>
      <c r="G40" s="14"/>
      <c r="H40" s="11"/>
      <c r="I40" s="16"/>
      <c r="J40" s="16"/>
      <c r="K40" s="1"/>
    </row>
    <row r="41" spans="1:11" s="30" customFormat="1" x14ac:dyDescent="0.2">
      <c r="A41" s="1"/>
      <c r="B41" s="1"/>
      <c r="C41" s="1"/>
      <c r="D41" s="10"/>
      <c r="E41" s="11"/>
      <c r="F41" s="13"/>
      <c r="G41" s="14"/>
      <c r="H41" s="11"/>
      <c r="I41" s="16"/>
      <c r="J41" s="16"/>
      <c r="K41" s="1"/>
    </row>
    <row r="42" spans="1:11" s="30" customFormat="1" x14ac:dyDescent="0.2">
      <c r="A42" s="1"/>
      <c r="B42" s="1"/>
      <c r="C42" s="1"/>
      <c r="D42" s="10"/>
      <c r="E42" s="11"/>
      <c r="F42" s="13"/>
      <c r="G42" s="14"/>
      <c r="H42" s="11"/>
      <c r="I42" s="16"/>
      <c r="J42" s="16"/>
      <c r="K42" s="1"/>
    </row>
    <row r="50" spans="1:11" s="1" customFormat="1" x14ac:dyDescent="0.2">
      <c r="A50"/>
      <c r="B50"/>
      <c r="C50"/>
      <c r="D50" s="9"/>
      <c r="E50" s="7"/>
      <c r="F50" s="12"/>
      <c r="G50" s="4"/>
      <c r="H50" s="7"/>
      <c r="I50" s="15"/>
      <c r="J50" s="15"/>
      <c r="K50"/>
    </row>
  </sheetData>
  <mergeCells count="6">
    <mergeCell ref="A2:G2"/>
    <mergeCell ref="A1:H1"/>
    <mergeCell ref="A3:B3"/>
    <mergeCell ref="A5:B5"/>
    <mergeCell ref="F3:G3"/>
    <mergeCell ref="H2:I2"/>
  </mergeCells>
  <phoneticPr fontId="0" type="noConversion"/>
  <pageMargins left="0.25" right="0.25" top="0.25" bottom="0.5" header="0.25" footer="0.25"/>
  <pageSetup orientation="landscape" horizontalDpi="4294967294" verticalDpi="4294967294" r:id="rId1"/>
  <headerFooter alignWithMargins="0">
    <oddHeader>&amp;R&amp;8Page &amp;P of &amp;N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7"/>
  <sheetViews>
    <sheetView workbookViewId="0">
      <selection activeCell="F28" sqref="F28"/>
    </sheetView>
  </sheetViews>
  <sheetFormatPr defaultRowHeight="12.75" x14ac:dyDescent="0.2"/>
  <cols>
    <col min="3" max="3" width="12.7109375" bestFit="1" customWidth="1"/>
  </cols>
  <sheetData>
    <row r="3" spans="1:1" x14ac:dyDescent="0.2">
      <c r="A3" s="7"/>
    </row>
    <row r="4" spans="1:1" x14ac:dyDescent="0.2">
      <c r="A4" s="7"/>
    </row>
    <row r="5" spans="1:1" x14ac:dyDescent="0.2">
      <c r="A5" s="7"/>
    </row>
    <row r="6" spans="1:1" x14ac:dyDescent="0.2">
      <c r="A6" s="7"/>
    </row>
    <row r="7" spans="1:1" x14ac:dyDescent="0.2">
      <c r="A7" s="39"/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oject_x0020_Name xmlns="7e5b9ae7-a347-4d92-9f74-fe480936de16">Spain Clementines</Project_x0020_Name>
    <Content_x0020_Type xmlns="7e5b9ae7-a347-4d92-9f74-fe480936de16">Renewal</Content_x0020_Type>
    <OMB_x0020_control_x0020__x0023_ xmlns="7e5b9ae7-a347-4d92-9f74-fe480936de16">0579-0203</OMB_x0020_control_x0020__x0023_>
    <Prject_x0020_Type xmlns="7e5b9ae7-a347-4d92-9f74-fe480936de16">Imports- Q56 and Q37</Prject_x0020_Type>
    <APHIS_x0020_docket_x0020__x0023_ xmlns="7e5b9ae7-a347-4d92-9f74-fe480936de16" xsi:nil="true"/>
    <Document_x0020_type xmlns="7e5b9ae7-a347-4d92-9f74-fe480936de16">APHIS 79</Document_x0020_type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005BF5F0F7C2A45A314A117841627F4" ma:contentTypeVersion="7" ma:contentTypeDescription="Create a new document." ma:contentTypeScope="" ma:versionID="8e6d30b4b62a15b16a24bae5b1b219ab">
  <xsd:schema xmlns:xsd="http://www.w3.org/2001/XMLSchema" xmlns:xs="http://www.w3.org/2001/XMLSchema" xmlns:p="http://schemas.microsoft.com/office/2006/metadata/properties" xmlns:ns2="7e5b9ae7-a347-4d92-9f74-fe480936de16" xmlns:ns3="30fd08c8-6eec-448f-b918-567415d0039b" targetNamespace="http://schemas.microsoft.com/office/2006/metadata/properties" ma:root="true" ma:fieldsID="5d82304e02c969d61536444d35d12ab5" ns2:_="" ns3:_="">
    <xsd:import namespace="7e5b9ae7-a347-4d92-9f74-fe480936de16"/>
    <xsd:import namespace="30fd08c8-6eec-448f-b918-567415d0039b"/>
    <xsd:element name="properties">
      <xsd:complexType>
        <xsd:sequence>
          <xsd:element name="documentManagement">
            <xsd:complexType>
              <xsd:all>
                <xsd:element ref="ns2:Content_x0020_Type" minOccurs="0"/>
                <xsd:element ref="ns2:APHIS_x0020_docket_x0020__x0023_" minOccurs="0"/>
                <xsd:element ref="ns2:OMB_x0020_control_x0020__x0023_" minOccurs="0"/>
                <xsd:element ref="ns2:Document_x0020_type" minOccurs="0"/>
                <xsd:element ref="ns2:Prject_x0020_Type" minOccurs="0"/>
                <xsd:element ref="ns2:Project_x0020_Name" minOccurs="0"/>
                <xsd:element ref="ns3:_dlc_DocId" minOccurs="0"/>
                <xsd:element ref="ns3:_dlc_DocIdUrl" minOccurs="0"/>
                <xsd:element ref="ns3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5b9ae7-a347-4d92-9f74-fe480936de16" elementFormDefault="qualified">
    <xsd:import namespace="http://schemas.microsoft.com/office/2006/documentManagement/types"/>
    <xsd:import namespace="http://schemas.microsoft.com/office/infopath/2007/PartnerControls"/>
    <xsd:element name="Content_x0020_Type" ma:index="4" nillable="true" ma:displayName="Content Type" ma:default="New" ma:format="RadioButtons" ma:internalName="Content_x0020_Type" ma:readOnly="false">
      <xsd:simpleType>
        <xsd:restriction base="dms:Choice">
          <xsd:enumeration value="New"/>
          <xsd:enumeration value="Renewal"/>
        </xsd:restriction>
      </xsd:simpleType>
    </xsd:element>
    <xsd:element name="APHIS_x0020_docket_x0020__x0023_" ma:index="5" nillable="true" ma:displayName="APHIS docket #" ma:description="The docket number should go in here" ma:internalName="APHIS_x0020_docket_x0020__x0023_" ma:readOnly="false">
      <xsd:simpleType>
        <xsd:restriction base="dms:Text">
          <xsd:maxLength value="255"/>
        </xsd:restriction>
      </xsd:simpleType>
    </xsd:element>
    <xsd:element name="OMB_x0020_control_x0020__x0023_" ma:index="6" nillable="true" ma:displayName="OMB control #" ma:internalName="OMB_x0020_control_x0020__x0023_" ma:readOnly="false">
      <xsd:simpleType>
        <xsd:restriction base="dms:Text"/>
      </xsd:simpleType>
    </xsd:element>
    <xsd:element name="Document_x0020_type" ma:index="7" nillable="true" ma:displayName="Document type" ma:default="APHIS 71" ma:format="Dropdown" ma:internalName="Document_x0020_type" ma:readOnly="false">
      <xsd:simpleType>
        <xsd:restriction base="dms:Choice">
          <xsd:enumeration value="APHIS 71"/>
          <xsd:enumeration value="APHIS 79"/>
          <xsd:enumeration value="Cover Sheet"/>
          <xsd:enumeration value="Draft Workplan"/>
          <xsd:enumeration value="IC formal check list"/>
          <xsd:enumeration value="Notice"/>
          <xsd:enumeration value="Paperwork burden Worksheet"/>
          <xsd:enumeration value="Supporting Statement"/>
        </xsd:restriction>
      </xsd:simpleType>
    </xsd:element>
    <xsd:element name="Prject_x0020_Type" ma:index="8" nillable="true" ma:displayName="Project Type" ma:default="Domestic" ma:format="Dropdown" ma:internalName="Prject_x0020_Type" ma:readOnly="false">
      <xsd:simpleType>
        <xsd:restriction base="dms:Choice">
          <xsd:enumeration value="Domestic"/>
          <xsd:enumeration value="Forms"/>
          <xsd:enumeration value="Imports- Q56 and Q37"/>
          <xsd:enumeration value="Other"/>
        </xsd:restriction>
      </xsd:simpleType>
    </xsd:element>
    <xsd:element name="Project_x0020_Name" ma:index="9" nillable="true" ma:displayName="Project Name" ma:internalName="Project_x0020_Name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fd08c8-6eec-448f-b918-567415d0039b" elementFormDefault="qualified">
    <xsd:import namespace="http://schemas.microsoft.com/office/2006/documentManagement/types"/>
    <xsd:import namespace="http://schemas.microsoft.com/office/infopath/2007/PartnerControls"/>
    <xsd:element name="_dlc_DocId" ma:index="10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1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2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3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3E28B69A-A992-4844-9365-E7C1E75BAE54}">
  <ds:schemaRefs>
    <ds:schemaRef ds:uri="http://schemas.microsoft.com/office/2006/metadata/properties"/>
    <ds:schemaRef ds:uri="7e5b9ae7-a347-4d92-9f74-fe480936de16"/>
    <ds:schemaRef ds:uri="30fd08c8-6eec-448f-b918-567415d0039b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307666DB-0B11-473C-88E2-E53C3208735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e5b9ae7-a347-4d92-9f74-fe480936de16"/>
    <ds:schemaRef ds:uri="30fd08c8-6eec-448f-b918-567415d0039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5DF1F42-110F-42D2-B456-036A4C2912C5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F68F532E-D5C1-40B6-ADD3-7F4AD4F79D62}">
  <ds:schemaRefs>
    <ds:schemaRef ds:uri="http://schemas.microsoft.com/sharepoint/v3/contenttype/forms"/>
  </ds:schemaRefs>
</ds:datastoreItem>
</file>

<file path=customXml/itemProps5.xml><?xml version="1.0" encoding="utf-8"?>
<ds:datastoreItem xmlns:ds="http://schemas.openxmlformats.org/officeDocument/2006/customXml" ds:itemID="{4E5EEE16-0158-4EDC-8373-FB22884153A2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APHIS Form 79</vt:lpstr>
      <vt:lpstr>Respondents and Record Keepers</vt:lpstr>
      <vt:lpstr>'APHIS Form 79'!Print_Titles</vt:lpstr>
    </vt:vector>
  </TitlesOfParts>
  <Company>USDA GIPSA PSP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IRM</dc:creator>
  <cp:lastModifiedBy>Harris, Sheniqua M - APHIS</cp:lastModifiedBy>
  <cp:lastPrinted>2014-06-17T17:20:21Z</cp:lastPrinted>
  <dcterms:created xsi:type="dcterms:W3CDTF">2001-05-15T11:23:39Z</dcterms:created>
  <dcterms:modified xsi:type="dcterms:W3CDTF">2018-06-19T17:45:52Z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">
    <vt:lpwstr>23AXXXC3UW4Z-1926130773-772</vt:lpwstr>
  </property>
  <property fmtid="{D5CDD505-2E9C-101B-9397-08002B2CF9AE}" pid="3" name="_dlc_DocIdItemGuid">
    <vt:lpwstr>7e6c623d-47ce-4a7e-b67b-7f7c96c63698</vt:lpwstr>
  </property>
  <property fmtid="{D5CDD505-2E9C-101B-9397-08002B2CF9AE}" pid="4" name="_dlc_DocIdUrl">
    <vt:lpwstr>https://ems-team.usda.gov/sites/aphis-ppq-policy/php/PCC/Paperwork Burden/_layouts/15/DocIdRedir.aspx?ID=23AXXXC3UW4Z-1926130773-772, 23AXXXC3UW4Z-1926130773-772</vt:lpwstr>
  </property>
</Properties>
</file>