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51 Longans from Taiwan 2011\0351 (2018)\"/>
    </mc:Choice>
  </mc:AlternateContent>
  <bookViews>
    <workbookView xWindow="0" yWindow="0" windowWidth="23040" windowHeight="94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/>
  <c r="J14" i="2" s="1"/>
  <c r="E15" i="2"/>
  <c r="H15" i="2" s="1"/>
  <c r="E16" i="2"/>
  <c r="H16" i="2"/>
  <c r="E6" i="2"/>
  <c r="H6" i="2" s="1"/>
  <c r="E38" i="2"/>
  <c r="H38" i="2"/>
  <c r="E37" i="2"/>
  <c r="E35" i="2"/>
  <c r="H35" i="2"/>
  <c r="E28" i="2"/>
  <c r="H28" i="2"/>
  <c r="I28" i="2" s="1"/>
  <c r="E17" i="2"/>
  <c r="H17" i="2"/>
  <c r="J17" i="2"/>
  <c r="H37" i="2"/>
  <c r="I37" i="2" s="1"/>
  <c r="H8" i="2"/>
  <c r="I8" i="2"/>
  <c r="J8" i="2" s="1"/>
  <c r="E11" i="2"/>
  <c r="H11" i="2" s="1"/>
  <c r="E10" i="2"/>
  <c r="H10" i="2"/>
  <c r="J10" i="2" s="1"/>
  <c r="E34" i="2"/>
  <c r="H34" i="2" s="1"/>
  <c r="E13" i="2"/>
  <c r="H13" i="2"/>
  <c r="I13" i="2" s="1"/>
  <c r="E7" i="2"/>
  <c r="H7" i="2"/>
  <c r="J7" i="2" s="1"/>
  <c r="E12" i="2"/>
  <c r="H12" i="2"/>
  <c r="E29" i="2"/>
  <c r="H29" i="2"/>
  <c r="E26" i="2"/>
  <c r="H26" i="2" s="1"/>
  <c r="E21" i="2"/>
  <c r="H21" i="2"/>
  <c r="J21" i="2" s="1"/>
  <c r="E24" i="2"/>
  <c r="H24" i="2" s="1"/>
  <c r="E22" i="2"/>
  <c r="H22" i="2"/>
  <c r="J22" i="2"/>
  <c r="E23" i="2"/>
  <c r="H23" i="2"/>
  <c r="J23" i="2" s="1"/>
  <c r="E25" i="2"/>
  <c r="H25" i="2"/>
  <c r="I25" i="2" s="1"/>
  <c r="E36" i="2"/>
  <c r="H36" i="2"/>
  <c r="E32" i="2"/>
  <c r="H32" i="2"/>
  <c r="E33" i="2"/>
  <c r="H33" i="2"/>
  <c r="J33" i="2" s="1"/>
  <c r="E30" i="2"/>
  <c r="H30" i="2" s="1"/>
  <c r="E18" i="2"/>
  <c r="H18" i="2"/>
  <c r="J18" i="2" s="1"/>
  <c r="E19" i="2"/>
  <c r="H19" i="2" s="1"/>
  <c r="E20" i="2"/>
  <c r="H20" i="2"/>
  <c r="J20" i="2" s="1"/>
  <c r="E27" i="2"/>
  <c r="H27" i="2"/>
  <c r="J27" i="2" s="1"/>
  <c r="E31" i="2"/>
  <c r="H31" i="2"/>
  <c r="J31" i="2" s="1"/>
  <c r="I22" i="2"/>
  <c r="I29" i="2"/>
  <c r="J29" i="2" s="1"/>
  <c r="I17" i="2"/>
  <c r="I20" i="2"/>
  <c r="I16" i="2"/>
  <c r="J16" i="2"/>
  <c r="I38" i="2"/>
  <c r="J38" i="2"/>
  <c r="I33" i="2"/>
  <c r="I23" i="2"/>
  <c r="I31" i="2"/>
  <c r="I36" i="2"/>
  <c r="J36" i="2"/>
  <c r="I18" i="2"/>
  <c r="I10" i="2"/>
  <c r="I35" i="2"/>
  <c r="J35" i="2"/>
  <c r="I14" i="2"/>
  <c r="I21" i="2"/>
  <c r="I7" i="2"/>
  <c r="I27" i="2"/>
  <c r="I19" i="2" l="1"/>
  <c r="J19" i="2"/>
  <c r="I26" i="2"/>
  <c r="J26" i="2" s="1"/>
  <c r="I11" i="2"/>
  <c r="J11" i="2"/>
  <c r="I24" i="2"/>
  <c r="J24" i="2"/>
  <c r="I34" i="2"/>
  <c r="J34" i="2"/>
  <c r="I15" i="2"/>
  <c r="J15" i="2" s="1"/>
  <c r="H39" i="2"/>
  <c r="I6" i="2"/>
  <c r="J6" i="2" s="1"/>
  <c r="I30" i="2"/>
  <c r="J30" i="2" s="1"/>
  <c r="J12" i="2"/>
  <c r="J25" i="2"/>
  <c r="J13" i="2"/>
  <c r="J28" i="2"/>
  <c r="E39" i="2"/>
  <c r="J37" i="2"/>
  <c r="I12" i="2"/>
  <c r="I32" i="2"/>
  <c r="J32" i="2" s="1"/>
  <c r="J39" i="2" l="1"/>
  <c r="I39" i="2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<sst xmlns="http://schemas.openxmlformats.org/spreadsheetml/2006/main" count="35" uniqueCount="34">
  <si>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</si>
  <si>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</si>
  <si>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</si>
  <si>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</si>
  <si>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</si>
  <si>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</si>
  <si>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</si>
  <si>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</si>
  <si>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</si>
  <si>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</si>
  <si>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</si>
  <si>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</si>
  <si>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</si>
  <si>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</si>
  <si>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</si>
  <si>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</si>
  <si>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</si>
  <si>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</si>
  <si>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</si>
  <si>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</si>
  <si>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</si>
  <si>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</si>
  <si>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</si>
  <si>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</si>
  <si>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</si>
  <si>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</si>
  <si>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</si>
  <si>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</si>
  <si>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</si>
  <si>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 w/Declaration</t>
  </si>
  <si>
    <t>Importation of Longan from Taiwan</t>
  </si>
  <si>
    <t>11</t>
  </si>
  <si>
    <t>OMB Control No.
0579-0351</t>
  </si>
  <si>
    <t>PPQ 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</si>
</sst>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130" zoomScaleNormal="130" workbookViewId="0">
      <selection activeCell="G20" sqref="G20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 t="s">
        <v>30</v>
      </c>
      <c r="B2" s="41"/>
      <c r="C2" s="41"/>
      <c r="D2" s="41"/>
      <c r="E2" s="41"/>
      <c r="F2" s="41"/>
      <c r="G2" s="41"/>
      <c r="H2" s="47" t="s">
        <v>32</v>
      </c>
      <c r="I2" s="48"/>
      <c r="J2" s="16"/>
      <c r="K2" s="8"/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9</v>
      </c>
      <c r="D6" s="28">
        <v>0.5</v>
      </c>
      <c r="E6" s="5">
        <f t="shared" ref="E6:E17" si="0">+C6*D6</f>
        <v>4.5</v>
      </c>
      <c r="F6" s="21" t="s">
        <v>31</v>
      </c>
      <c r="G6" s="25">
        <v>35.86</v>
      </c>
      <c r="H6" s="25">
        <f t="shared" ref="H6:H17" si="1">+E6*G6</f>
        <v>161.37</v>
      </c>
      <c r="I6" s="25">
        <f t="shared" ref="I6:I17" si="2">+H6*0.139</f>
        <v>22.430430000000001</v>
      </c>
      <c r="J6" s="25">
        <f t="shared" ref="J6:J17" si="3">+H6+I6</f>
        <v>183.80043000000001</v>
      </c>
      <c r="K6" s="2"/>
    </row>
    <row r="7" spans="1:11" x14ac:dyDescent="0.2">
      <c r="A7" s="2"/>
      <c r="B7" s="2"/>
      <c r="C7" s="5"/>
      <c r="D7" s="28"/>
      <c r="E7" s="5">
        <f t="shared" si="0"/>
        <v>0</v>
      </c>
      <c r="F7" s="21"/>
      <c r="G7" s="25"/>
      <c r="H7" s="25">
        <f t="shared" si="1"/>
        <v>0</v>
      </c>
      <c r="I7" s="25">
        <f t="shared" si="2"/>
        <v>0</v>
      </c>
      <c r="J7" s="25">
        <f t="shared" si="3"/>
        <v>0</v>
      </c>
      <c r="K7" s="2"/>
    </row>
    <row r="8" spans="1:11" s="30" customFormat="1" x14ac:dyDescent="0.2">
      <c r="A8" s="29"/>
      <c r="B8" s="29" t="s">
        <v>33</v>
      </c>
      <c r="C8" s="31">
        <v>1</v>
      </c>
      <c r="D8" s="32">
        <v>0.3</v>
      </c>
      <c r="E8" s="31">
        <v>0.16</v>
      </c>
      <c r="F8" s="33" t="s">
        <v>31</v>
      </c>
      <c r="G8" s="34">
        <v>35.86</v>
      </c>
      <c r="H8" s="34">
        <f t="shared" si="1"/>
        <v>5.7375999999999996</v>
      </c>
      <c r="I8" s="34">
        <f t="shared" si="2"/>
        <v>0.79752639999999997</v>
      </c>
      <c r="J8" s="34">
        <f t="shared" si="3"/>
        <v>6.5351263999999993</v>
      </c>
      <c r="K8" s="29"/>
    </row>
    <row r="9" spans="1:11" s="30" customFormat="1" x14ac:dyDescent="0.2">
      <c r="A9" s="29"/>
      <c r="B9" s="29"/>
      <c r="C9" s="31"/>
      <c r="D9" s="32"/>
      <c r="E9" s="31">
        <v>0.16</v>
      </c>
      <c r="F9" s="33"/>
      <c r="G9" s="34"/>
      <c r="H9" s="34">
        <v>0</v>
      </c>
      <c r="I9" s="34">
        <v>0</v>
      </c>
      <c r="J9" s="34">
        <v>0</v>
      </c>
      <c r="K9" s="29"/>
    </row>
    <row r="10" spans="1:11" s="30" customFormat="1" x14ac:dyDescent="0.2">
      <c r="A10" s="29"/>
      <c r="B10" s="2"/>
      <c r="C10" s="5"/>
      <c r="D10" s="28"/>
      <c r="E10" s="5">
        <f t="shared" si="0"/>
        <v>0</v>
      </c>
      <c r="F10" s="21"/>
      <c r="G10" s="25"/>
      <c r="H10" s="25">
        <f t="shared" si="1"/>
        <v>0</v>
      </c>
      <c r="I10" s="25">
        <f t="shared" si="2"/>
        <v>0</v>
      </c>
      <c r="J10" s="25">
        <f t="shared" si="3"/>
        <v>0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0"/>
        <v>0</v>
      </c>
      <c r="F11" s="21"/>
      <c r="G11" s="25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"/>
      <c r="C12" s="5"/>
      <c r="D12" s="28"/>
      <c r="E12" s="5">
        <f t="shared" si="0"/>
        <v>0</v>
      </c>
      <c r="F12" s="21"/>
      <c r="G12" s="25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x14ac:dyDescent="0.2">
      <c r="A13" s="2"/>
      <c r="B13" s="2"/>
      <c r="C13" s="5"/>
      <c r="D13" s="28"/>
      <c r="E13" s="5">
        <f t="shared" si="0"/>
        <v>0</v>
      </c>
      <c r="F13" s="21"/>
      <c r="G13" s="25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x14ac:dyDescent="0.2">
      <c r="A14" s="29"/>
      <c r="B14" s="29"/>
      <c r="C14" s="31"/>
      <c r="D14" s="32"/>
      <c r="E14" s="31">
        <f t="shared" si="0"/>
        <v>0</v>
      </c>
      <c r="F14" s="33"/>
      <c r="G14" s="34"/>
      <c r="H14" s="34">
        <f t="shared" si="1"/>
        <v>0</v>
      </c>
      <c r="I14" s="34">
        <f t="shared" si="2"/>
        <v>0</v>
      </c>
      <c r="J14" s="34">
        <f t="shared" si="3"/>
        <v>0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0"/>
        <v>0</v>
      </c>
      <c r="F15" s="33"/>
      <c r="G15" s="34"/>
      <c r="H15" s="34">
        <f t="shared" si="1"/>
        <v>0</v>
      </c>
      <c r="I15" s="34">
        <f t="shared" si="2"/>
        <v>0</v>
      </c>
      <c r="J15" s="34">
        <f t="shared" si="3"/>
        <v>0</v>
      </c>
      <c r="K15" s="29"/>
    </row>
    <row r="16" spans="1:11" x14ac:dyDescent="0.2">
      <c r="A16" s="29"/>
      <c r="B16" s="29"/>
      <c r="C16" s="31"/>
      <c r="D16" s="32"/>
      <c r="E16" s="31">
        <f t="shared" si="0"/>
        <v>0</v>
      </c>
      <c r="F16" s="33"/>
      <c r="G16" s="34"/>
      <c r="H16" s="34">
        <f t="shared" si="1"/>
        <v>0</v>
      </c>
      <c r="I16" s="34">
        <f t="shared" si="2"/>
        <v>0</v>
      </c>
      <c r="J16" s="34">
        <f t="shared" si="3"/>
        <v>0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0"/>
        <v>0</v>
      </c>
      <c r="F17" s="33"/>
      <c r="G17" s="34"/>
      <c r="H17" s="34">
        <f t="shared" si="1"/>
        <v>0</v>
      </c>
      <c r="I17" s="34">
        <f t="shared" si="2"/>
        <v>0</v>
      </c>
      <c r="J17" s="34">
        <f t="shared" si="3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8" si="4">+C18*D18</f>
        <v>0</v>
      </c>
      <c r="F18" s="21"/>
      <c r="G18" s="25"/>
      <c r="H18" s="25">
        <f t="shared" ref="H18:H27" si="5">+E18*G18</f>
        <v>0</v>
      </c>
      <c r="I18" s="25">
        <f t="shared" ref="I18:I27" si="6">+H18*0.139</f>
        <v>0</v>
      </c>
      <c r="J18" s="25">
        <f t="shared" ref="J18:J27" si="7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4"/>
        <v>0</v>
      </c>
      <c r="F19" s="21"/>
      <c r="G19" s="25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4"/>
        <v>0</v>
      </c>
      <c r="F24" s="21"/>
      <c r="G24" s="25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4"/>
        <v>0</v>
      </c>
      <c r="F25" s="21"/>
      <c r="G25" s="25"/>
      <c r="H25" s="25">
        <f t="shared" si="5"/>
        <v>0</v>
      </c>
      <c r="I25" s="25">
        <f t="shared" si="6"/>
        <v>0</v>
      </c>
      <c r="J25" s="25">
        <f t="shared" si="7"/>
        <v>0</v>
      </c>
      <c r="K25" s="2"/>
    </row>
    <row r="26" spans="1:11" x14ac:dyDescent="0.2">
      <c r="A26" s="2"/>
      <c r="B26" s="2"/>
      <c r="C26" s="5"/>
      <c r="D26" s="28"/>
      <c r="E26" s="5">
        <f t="shared" si="4"/>
        <v>0</v>
      </c>
      <c r="F26" s="21"/>
      <c r="G26" s="25"/>
      <c r="H26" s="25">
        <f t="shared" si="5"/>
        <v>0</v>
      </c>
      <c r="I26" s="25">
        <f t="shared" si="6"/>
        <v>0</v>
      </c>
      <c r="J26" s="25">
        <f t="shared" si="7"/>
        <v>0</v>
      </c>
      <c r="K26" s="2"/>
    </row>
    <row r="27" spans="1:11" x14ac:dyDescent="0.2">
      <c r="A27" s="2"/>
      <c r="B27" s="2"/>
      <c r="C27" s="5"/>
      <c r="D27" s="28"/>
      <c r="E27" s="5">
        <f t="shared" si="4"/>
        <v>0</v>
      </c>
      <c r="F27" s="21"/>
      <c r="G27" s="25"/>
      <c r="H27" s="25">
        <f t="shared" si="5"/>
        <v>0</v>
      </c>
      <c r="I27" s="25">
        <f t="shared" si="6"/>
        <v>0</v>
      </c>
      <c r="J27" s="25">
        <f t="shared" si="7"/>
        <v>0</v>
      </c>
      <c r="K27" s="2"/>
    </row>
    <row r="28" spans="1:11" x14ac:dyDescent="0.2">
      <c r="A28" s="29"/>
      <c r="B28" s="29"/>
      <c r="C28" s="31"/>
      <c r="D28" s="32"/>
      <c r="E28" s="31">
        <f t="shared" si="4"/>
        <v>0</v>
      </c>
      <c r="F28" s="33"/>
      <c r="G28" s="34"/>
      <c r="H28" s="34">
        <f t="shared" ref="H28:H38" si="8">+E28*G28</f>
        <v>0</v>
      </c>
      <c r="I28" s="34">
        <f t="shared" ref="I28:I38" si="9">+H28*0.139</f>
        <v>0</v>
      </c>
      <c r="J28" s="34">
        <f t="shared" ref="J28:J38" si="10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1">+C30*D30</f>
        <v>0</v>
      </c>
      <c r="F30" s="33"/>
      <c r="G30" s="34"/>
      <c r="H30" s="34">
        <f t="shared" si="8"/>
        <v>0</v>
      </c>
      <c r="I30" s="34">
        <f t="shared" si="9"/>
        <v>0</v>
      </c>
      <c r="J30" s="34">
        <f t="shared" si="10"/>
        <v>0</v>
      </c>
      <c r="K30" s="29"/>
    </row>
    <row r="31" spans="1:11" x14ac:dyDescent="0.2">
      <c r="A31" s="29"/>
      <c r="B31" s="29"/>
      <c r="C31" s="31"/>
      <c r="D31" s="32"/>
      <c r="E31" s="31">
        <f t="shared" si="11"/>
        <v>0</v>
      </c>
      <c r="F31" s="33"/>
      <c r="G31" s="34"/>
      <c r="H31" s="34">
        <f t="shared" si="8"/>
        <v>0</v>
      </c>
      <c r="I31" s="34">
        <f t="shared" si="9"/>
        <v>0</v>
      </c>
      <c r="J31" s="34">
        <f t="shared" si="10"/>
        <v>0</v>
      </c>
      <c r="K31" s="29"/>
    </row>
    <row r="32" spans="1:1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4">
        <f t="shared" si="8"/>
        <v>0</v>
      </c>
      <c r="I32" s="34">
        <f t="shared" si="9"/>
        <v>0</v>
      </c>
      <c r="J32" s="34">
        <f t="shared" si="10"/>
        <v>0</v>
      </c>
      <c r="K32" s="29"/>
    </row>
    <row r="33" spans="1:1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4">
        <f t="shared" si="8"/>
        <v>0</v>
      </c>
      <c r="I33" s="34">
        <f t="shared" si="9"/>
        <v>0</v>
      </c>
      <c r="J33" s="34">
        <f t="shared" si="10"/>
        <v>0</v>
      </c>
      <c r="K33" s="29"/>
    </row>
    <row r="34" spans="1:11" x14ac:dyDescent="0.2">
      <c r="A34" s="29"/>
      <c r="B34" s="29"/>
      <c r="C34" s="35"/>
      <c r="D34" s="36"/>
      <c r="E34" s="35">
        <f t="shared" si="11"/>
        <v>0</v>
      </c>
      <c r="F34" s="37"/>
      <c r="G34" s="34"/>
      <c r="H34" s="49">
        <f t="shared" si="8"/>
        <v>0</v>
      </c>
      <c r="I34" s="49">
        <f t="shared" si="9"/>
        <v>0</v>
      </c>
      <c r="J34" s="49">
        <f t="shared" si="10"/>
        <v>0</v>
      </c>
      <c r="K34" s="29"/>
    </row>
    <row r="35" spans="1:11" x14ac:dyDescent="0.2">
      <c r="A35" s="29"/>
      <c r="B35" s="38"/>
      <c r="C35" s="31"/>
      <c r="D35" s="32"/>
      <c r="E35" s="31">
        <f t="shared" si="11"/>
        <v>0</v>
      </c>
      <c r="F35" s="33"/>
      <c r="G35" s="34"/>
      <c r="H35" s="34">
        <f t="shared" si="8"/>
        <v>0</v>
      </c>
      <c r="I35" s="34">
        <f t="shared" si="9"/>
        <v>0</v>
      </c>
      <c r="J35" s="34">
        <f t="shared" si="10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1"/>
        <v>0</v>
      </c>
      <c r="F36" s="33"/>
      <c r="G36" s="34"/>
      <c r="H36" s="34">
        <f t="shared" si="8"/>
        <v>0</v>
      </c>
      <c r="I36" s="34">
        <f t="shared" si="9"/>
        <v>0</v>
      </c>
      <c r="J36" s="34">
        <f t="shared" si="10"/>
        <v>0</v>
      </c>
      <c r="K36" s="29"/>
    </row>
    <row r="37" spans="1:11" x14ac:dyDescent="0.2">
      <c r="A37" s="29"/>
      <c r="B37" s="29"/>
      <c r="C37" s="31"/>
      <c r="D37" s="32"/>
      <c r="E37" s="31">
        <f t="shared" si="11"/>
        <v>0</v>
      </c>
      <c r="F37" s="33"/>
      <c r="G37" s="34"/>
      <c r="H37" s="34">
        <f t="shared" si="8"/>
        <v>0</v>
      </c>
      <c r="I37" s="34">
        <f t="shared" si="9"/>
        <v>0</v>
      </c>
      <c r="J37" s="34">
        <f t="shared" si="10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1"/>
        <v>0</v>
      </c>
      <c r="F38" s="33"/>
      <c r="G38" s="34"/>
      <c r="H38" s="34">
        <f t="shared" si="8"/>
        <v>0</v>
      </c>
      <c r="I38" s="34">
        <f t="shared" si="9"/>
        <v>0</v>
      </c>
      <c r="J38" s="34">
        <f t="shared" si="10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5">
        <f>SUM(E6:E38)</f>
        <v>4.82</v>
      </c>
      <c r="F39" s="26"/>
      <c r="G39" s="25"/>
      <c r="H39" s="25">
        <f>SUM(H6:H38)</f>
        <v>167.10759999999999</v>
      </c>
      <c r="I39" s="25">
        <f>SUM(I6:I38)</f>
        <v>23.2279564</v>
      </c>
      <c r="J39" s="25">
        <f>SUM(J6:J38)</f>
        <v>190.3355564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Taiwan Longan</Project_x0020_Name>
    <Content_x0020_Type xmlns="7e5b9ae7-a347-4d92-9f74-fe480936de16">Renewal</Content_x0020_Type>
    <OMB_x0020_control_x0020__x0023_ xmlns="7e5b9ae7-a347-4d92-9f74-fe480936de16">0579-0351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D867AD-09F7-41BB-AF37-2537922F4D4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E5A6D7B-8017-4ADF-8867-F49CB2DF97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02A77BA-D09B-4EFB-891A-AE6E1191F4E1}">
  <ds:schemaRefs>
    <ds:schemaRef ds:uri="30fd08c8-6eec-448f-b918-567415d0039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5b9ae7-a347-4d92-9f74-fe480936de1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9AB6BBB-2A80-4AFC-9C73-9F058216075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4D67AB6-F986-4586-876F-B7C331889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2018-03-01T18:56:37Z</cp:lastPrinted>
  <dcterms:created xsi:type="dcterms:W3CDTF">2001-05-15T11:23:39Z</dcterms:created>
  <dcterms:modified xsi:type="dcterms:W3CDTF">2018-03-01T18:56:55Z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23AXXXC3UW4Z-1926130773-775</vt:lpwstr>
  </property>
  <property fmtid="{D5CDD505-2E9C-101B-9397-08002B2CF9AE}" pid="3" name="_dlc_DocIdItemGuid">
    <vt:lpwstr>a1df6941-8576-476f-8692-d938a6717e86</vt:lpwstr>
  </property>
  <property fmtid="{D5CDD505-2E9C-101B-9397-08002B2CF9AE}" pid="4" name="_dlc_DocIdUrl">
    <vt:lpwstr>https://ems-team.usda.gov/sites/aphis-ppq-policy/php/PCC/Paperwork Burden/_layouts/15/DocIdRedir.aspx?ID=23AXXXC3UW4Z-1926130773-775, 23AXXXC3UW4Z-1926130773-775</vt:lpwstr>
  </property>
</Properties>
</file>