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Diprofio\AppData\Local\Box\Box Edit\Documents\gIngS1Ok5kilvK1omjXIOQ==\"/>
    </mc:Choice>
  </mc:AlternateContent>
  <bookViews>
    <workbookView minimized="1" xWindow="0" yWindow="-465" windowWidth="16005" windowHeight="12000"/>
  </bookViews>
  <sheets>
    <sheet name="Burden Estimate" sheetId="20" r:id="rId1"/>
  </sheets>
  <definedNames>
    <definedName name="_xlnm.Print_Area" localSheetId="0">'Burden Estimate'!$A$1:$Q$18</definedName>
    <definedName name="_xlnm.Print_Titles" localSheetId="0">'Burden Estimate'!$1:$1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0" l="1"/>
  <c r="C12" i="20" l="1"/>
  <c r="C13" i="20"/>
  <c r="C14" i="20"/>
  <c r="C15" i="20"/>
  <c r="C16" i="20"/>
  <c r="G2" i="20" l="1"/>
  <c r="H2" i="20" s="1"/>
  <c r="G3" i="20"/>
  <c r="H3" i="20" s="1"/>
  <c r="G6" i="20"/>
  <c r="H6" i="20"/>
  <c r="C2" i="20"/>
  <c r="K2" i="20" s="1"/>
  <c r="N2" i="20"/>
  <c r="C3" i="20"/>
  <c r="K3" i="20" s="1"/>
  <c r="N3" i="20"/>
  <c r="C4" i="20"/>
  <c r="K4" i="20" s="1"/>
  <c r="N4" i="20"/>
  <c r="C5" i="20"/>
  <c r="K5" i="20" s="1"/>
  <c r="N5" i="20"/>
  <c r="C6" i="20"/>
  <c r="K6" i="20" s="1"/>
  <c r="N6" i="20"/>
  <c r="G5" i="20"/>
  <c r="H5" i="20" s="1"/>
  <c r="D16" i="20" s="1"/>
  <c r="G4" i="20"/>
  <c r="H4" i="20" s="1"/>
  <c r="D7" i="20"/>
  <c r="J4" i="20" l="1"/>
  <c r="E15" i="20" s="1"/>
  <c r="D15" i="20"/>
  <c r="J6" i="20"/>
  <c r="E14" i="20" s="1"/>
  <c r="D14" i="20"/>
  <c r="J3" i="20"/>
  <c r="E13" i="20" s="1"/>
  <c r="D13" i="20"/>
  <c r="J2" i="20"/>
  <c r="E12" i="20" s="1"/>
  <c r="D12" i="20"/>
  <c r="J5" i="20"/>
  <c r="E16" i="20" s="1"/>
  <c r="K7" i="20"/>
  <c r="C17" i="20" s="1"/>
  <c r="O6" i="20"/>
  <c r="Q6" i="20" s="1"/>
  <c r="O3" i="20"/>
  <c r="Q3" i="20" s="1"/>
  <c r="C7" i="20"/>
  <c r="O4" i="20"/>
  <c r="Q4" i="20" s="1"/>
  <c r="O5" i="20"/>
  <c r="Q5" i="20" s="1"/>
  <c r="O2" i="20"/>
  <c r="Q2" i="20" s="1"/>
  <c r="H7" i="20"/>
  <c r="J7" i="20" l="1"/>
  <c r="Q7" i="20"/>
  <c r="E17" i="20" s="1"/>
  <c r="O7" i="20"/>
  <c r="D17" i="20" s="1"/>
</calcChain>
</file>

<file path=xl/sharedStrings.xml><?xml version="1.0" encoding="utf-8"?>
<sst xmlns="http://schemas.openxmlformats.org/spreadsheetml/2006/main" count="48" uniqueCount="36">
  <si>
    <t>DESCRIPTION</t>
  </si>
  <si>
    <t>NWOS Surveys (NWOS Long; NWOS Short +Science Modules; NWOS Short + State)</t>
  </si>
  <si>
    <t>NWOS Urban Survey</t>
  </si>
  <si>
    <t>NWOS Corporate Survey</t>
  </si>
  <si>
    <t>NWOS Public Lands Survey</t>
  </si>
  <si>
    <t>NWOS Focus Groups &amp; Cognitive Interviews</t>
  </si>
  <si>
    <t>Total</t>
  </si>
  <si>
    <t>Sample Size</t>
  </si>
  <si>
    <t>Number of Respondents</t>
  </si>
  <si>
    <t>Burden Hour Per Respondent</t>
  </si>
  <si>
    <t>Total Burden Hours for Respondents</t>
  </si>
  <si>
    <t>Number of Nonrespondents</t>
  </si>
  <si>
    <t>Burden Hour Per Nonrespondent</t>
  </si>
  <si>
    <t>Total Burden Hours for Nonrespondents</t>
  </si>
  <si>
    <t>Number</t>
  </si>
  <si>
    <t>Hours</t>
  </si>
  <si>
    <t>Individuals</t>
  </si>
  <si>
    <t>Companies</t>
  </si>
  <si>
    <t>State &amp; Tribal</t>
  </si>
  <si>
    <t>Nonrespondents</t>
  </si>
  <si>
    <t>Category</t>
  </si>
  <si>
    <t>Cost</t>
  </si>
  <si>
    <t>Total Cost for Respondents</t>
  </si>
  <si>
    <t>Total Cost for Nonrespondents</t>
  </si>
  <si>
    <t>Cost Per Hour for Respondents**</t>
  </si>
  <si>
    <t>Cost Per Hour for Nonrespondents**</t>
  </si>
  <si>
    <t>** Based on the U.S. Census Bureau’s 2010 Statistical Abstract “Mean hourly earnings and weekly hours by selected characteristics” (www.census.gov/compendia/statab/cats/labor_force_employment_earnings.html)</t>
  </si>
  <si>
    <t>Individual</t>
  </si>
  <si>
    <t>Form</t>
  </si>
  <si>
    <t>Across all forms</t>
  </si>
  <si>
    <t>Number of Responses per Respondent</t>
  </si>
  <si>
    <t>Total Annual Number of Respnses</t>
  </si>
  <si>
    <t>Number of Responses per Non-Respondent</t>
  </si>
  <si>
    <t>Total Annual Number of Non-Respnses</t>
  </si>
  <si>
    <t>1,228</t>
  </si>
  <si>
    <t>Private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</si>
</sst>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2"/>
      <name val="Times New Roman"/>
    </font>
    <font>
      <sz val="12"/>
      <color rgb="FF000000"/>
      <name val="Times New Roman"/>
    </font>
    <font>
      <b/>
      <sz val="12"/>
      <name val="Times New Roman"/>
    </font>
    <font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6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/>
    <xf numFmtId="4" fontId="5" fillId="0" borderId="0" xfId="0" applyNumberFormat="1" applyFont="1"/>
    <xf numFmtId="0" fontId="5" fillId="0" borderId="0" xfId="0" applyFont="1" applyBorder="1" applyProtection="1"/>
    <xf numFmtId="0" fontId="5" fillId="0" borderId="0" xfId="0" applyFont="1" applyProtection="1"/>
    <xf numFmtId="4" fontId="5" fillId="0" borderId="0" xfId="0" applyNumberFormat="1" applyFont="1" applyProtection="1"/>
    <xf numFmtId="0" fontId="7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Border="1" applyProtection="1">
      <protection locked="0"/>
    </xf>
    <xf numFmtId="3" fontId="5" fillId="0" borderId="0" xfId="0" applyNumberFormat="1" applyFont="1" applyBorder="1" applyProtection="1"/>
    <xf numFmtId="2" fontId="5" fillId="0" borderId="0" xfId="0" applyNumberFormat="1" applyFont="1" applyBorder="1" applyProtection="1">
      <protection locked="0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/>
    <xf numFmtId="3" fontId="5" fillId="0" borderId="0" xfId="3" applyNumberFormat="1" applyFont="1"/>
    <xf numFmtId="0" fontId="5" fillId="0" borderId="0" xfId="0" applyFont="1" applyProtection="1">
      <protection locked="0"/>
    </xf>
    <xf numFmtId="3" fontId="5" fillId="0" borderId="0" xfId="0" applyNumberFormat="1" applyFont="1" applyProtection="1"/>
    <xf numFmtId="2" fontId="5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3" fontId="5" fillId="0" borderId="0" xfId="0" applyNumberFormat="1" applyFont="1" applyBorder="1"/>
    <xf numFmtId="16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/>
    </xf>
    <xf numFmtId="0" fontId="8" fillId="0" borderId="2" xfId="0" applyFont="1" applyBorder="1" applyProtection="1"/>
    <xf numFmtId="164" fontId="5" fillId="0" borderId="0" xfId="3" applyNumberFormat="1" applyFont="1"/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164" fontId="9" fillId="0" borderId="0" xfId="3" applyNumberFormat="1" applyFont="1"/>
  </cellXfs>
  <cellStyles count="26">
    <cellStyle name="Comma" xfId="3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1"/>
    <cellStyle name="Normal 3" xfId="2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</dxf>
    <dxf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Q7" totalsRowCount="1" headerRowDxfId="44" dataDxfId="43" totalsRowDxfId="41" tableBorderDxfId="42">
  <tableColumns count="17">
    <tableColumn id="1" name="DESCRIPTION" totalsRowLabel="Total" dataDxfId="40" totalsRowDxfId="16"/>
    <tableColumn id="11" name="Category" dataDxfId="39" totalsRowDxfId="15"/>
    <tableColumn id="2" name="Sample Size" totalsRowFunction="sum" dataDxfId="38" totalsRowDxfId="14"/>
    <tableColumn id="3" name="Number of Respondents" totalsRowFunction="sum" dataDxfId="37" totalsRowDxfId="13"/>
    <tableColumn id="15" name="Number of Responses per Respondent" dataDxfId="36" totalsRowDxfId="12"/>
    <tableColumn id="14" name="Total Annual Number of Respnses" totalsRowFunction="custom" dataDxfId="35" totalsRowDxfId="11">
      <totalsRowFormula>SUBTOTAL(109,Table1[Number of Respondents])</totalsRowFormula>
    </tableColumn>
    <tableColumn id="4" name="Burden Hour Per Respondent" dataDxfId="34" totalsRowDxfId="10"/>
    <tableColumn id="5" name="Total Burden Hours for Respondents" totalsRowFunction="sum" dataDxfId="33" totalsRowDxfId="9"/>
    <tableColumn id="13" name="Cost Per Hour for Respondents**" dataDxfId="32" totalsRowDxfId="8"/>
    <tableColumn id="12" name="Total Cost for Respondents" totalsRowFunction="custom" dataDxfId="31" totalsRowDxfId="7">
      <calculatedColumnFormula>Table1[[#This Row],[Total Burden Hours for Respondents]]*Table1[[#This Row],[Cost Per Hour for Respondents**]]</calculatedColumnFormula>
      <totalsRowFormula>SUM(Table1[Total Cost for Respondents])</totalsRowFormula>
    </tableColumn>
    <tableColumn id="6" name="Number of Nonrespondents" totalsRowFunction="sum" dataDxfId="30" totalsRowDxfId="6"/>
    <tableColumn id="17" name="Number of Responses per Non-Respondent" dataDxfId="18" totalsRowDxfId="5"/>
    <tableColumn id="16" name="Total Annual Number of Non-Respnses" totalsRowLabel="1,228" dataDxfId="17" totalsRowDxfId="4"/>
    <tableColumn id="7" name="Burden Hour Per Nonrespondent" dataDxfId="29" totalsRowDxfId="3"/>
    <tableColumn id="8" name="Total Burden Hours for Nonrespondents" totalsRowFunction="sum" dataDxfId="28" totalsRowDxfId="2"/>
    <tableColumn id="9" name="Cost Per Hour for Nonrespondents**" dataDxfId="27" totalsRowDxfId="1"/>
    <tableColumn id="10" name="Total Cost for Nonrespondents" totalsRowFunction="custom" dataDxfId="26" totalsRowDxfId="0">
      <calculatedColumnFormula>Table1[[#This Row],[Total Burden Hours for Nonrespondents]]*Table1[[#This Row],[Cost Per Hour for Nonrespondents**]]</calculatedColumnFormula>
      <totalsRowFormula>SUM(Table1[Total Cost for Nonrespondents])</totalsRow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1:E17" totalsRowShown="0" headerRowDxfId="25" dataDxfId="24">
  <tableColumns count="5">
    <tableColumn id="1" name="Category" dataDxfId="23"/>
    <tableColumn id="5" name="Form" dataDxfId="22"/>
    <tableColumn id="2" name="Number" dataDxfId="21"/>
    <tableColumn id="3" name="Hours" dataDxfId="20" dataCellStyle="Comma"/>
    <tableColumn id="4" name="Cost" dataDxfId="1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2">
    <pageSetUpPr fitToPage="1"/>
  </sheetPr>
  <dimension ref="A1:T87"/>
  <sheetViews>
    <sheetView tabSelected="1" zoomScaleSheetLayoutView="75" workbookViewId="0">
      <selection activeCell="M3" sqref="M3"/>
    </sheetView>
  </sheetViews>
  <sheetFormatPr defaultColWidth="9.140625" defaultRowHeight="15.75" x14ac:dyDescent="0.25"/>
  <cols>
    <col min="1" max="1" width="27.42578125" style="1" customWidth="1"/>
    <col min="2" max="2" width="17.5703125" style="19" customWidth="1"/>
    <col min="3" max="3" width="14.7109375" style="19" customWidth="1"/>
    <col min="4" max="4" width="14.140625" style="20" customWidth="1"/>
    <col min="5" max="7" width="16.28515625" style="21" customWidth="1"/>
    <col min="8" max="8" width="16.7109375" style="1" customWidth="1"/>
    <col min="9" max="9" width="14.140625" style="22" customWidth="1"/>
    <col min="10" max="10" width="17.28515625" style="19" customWidth="1"/>
    <col min="11" max="11" width="18.7109375" style="7" customWidth="1"/>
    <col min="12" max="12" width="15" style="1" customWidth="1"/>
    <col min="13" max="13" width="10.140625" style="1" bestFit="1" customWidth="1"/>
    <col min="14" max="16" width="9.140625" style="1"/>
    <col min="17" max="17" width="14.7109375" style="1" customWidth="1"/>
    <col min="18" max="16384" width="9.140625" style="1"/>
  </cols>
  <sheetData>
    <row r="1" spans="1:20" ht="94.5" x14ac:dyDescent="0.25">
      <c r="A1" s="3" t="s">
        <v>0</v>
      </c>
      <c r="B1" s="3" t="s">
        <v>20</v>
      </c>
      <c r="C1" s="4" t="s">
        <v>7</v>
      </c>
      <c r="D1" s="5" t="s">
        <v>8</v>
      </c>
      <c r="E1" s="5" t="s">
        <v>30</v>
      </c>
      <c r="F1" s="5" t="s">
        <v>31</v>
      </c>
      <c r="G1" s="5" t="s">
        <v>9</v>
      </c>
      <c r="H1" s="5" t="s">
        <v>10</v>
      </c>
      <c r="I1" s="5" t="s">
        <v>24</v>
      </c>
      <c r="J1" s="5" t="s">
        <v>22</v>
      </c>
      <c r="K1" s="6" t="s">
        <v>11</v>
      </c>
      <c r="L1" s="5" t="s">
        <v>32</v>
      </c>
      <c r="M1" s="5" t="s">
        <v>33</v>
      </c>
      <c r="N1" s="5" t="s">
        <v>12</v>
      </c>
      <c r="O1" s="5" t="s">
        <v>13</v>
      </c>
      <c r="P1" s="5" t="s">
        <v>25</v>
      </c>
      <c r="Q1" s="5" t="s">
        <v>23</v>
      </c>
    </row>
    <row r="2" spans="1:20" ht="60" customHeight="1" x14ac:dyDescent="0.25">
      <c r="A2" s="3" t="s">
        <v>1</v>
      </c>
      <c r="B2" s="35" t="s">
        <v>27</v>
      </c>
      <c r="C2" s="23">
        <f>CEILING(D2/0.8,1)</f>
        <v>3688</v>
      </c>
      <c r="D2" s="24">
        <v>2950</v>
      </c>
      <c r="E2" s="24">
        <v>1</v>
      </c>
      <c r="F2" s="24">
        <v>2950</v>
      </c>
      <c r="G2" s="25">
        <f>(25/60) + (4/60)</f>
        <v>0.48333333333333334</v>
      </c>
      <c r="H2" s="24">
        <f>D2*G2</f>
        <v>1425.8333333333333</v>
      </c>
      <c r="I2" s="30">
        <v>21.29</v>
      </c>
      <c r="J2" s="30">
        <f>Table1[[#This Row],[Total Burden Hours for Respondents]]*Table1[[#This Row],[Cost Per Hour for Respondents**]]</f>
        <v>30355.991666666665</v>
      </c>
      <c r="K2" s="24">
        <f>C2-D2</f>
        <v>738</v>
      </c>
      <c r="L2" s="24">
        <v>1</v>
      </c>
      <c r="M2" s="24">
        <v>738</v>
      </c>
      <c r="N2" s="25">
        <f>(3/60)</f>
        <v>0.05</v>
      </c>
      <c r="O2" s="24">
        <f>K2*N2</f>
        <v>36.9</v>
      </c>
      <c r="P2" s="30">
        <v>21.29</v>
      </c>
      <c r="Q2" s="30">
        <f>Table1[[#This Row],[Total Burden Hours for Nonrespondents]]*Table1[[#This Row],[Cost Per Hour for Nonrespondents**]]</f>
        <v>785.60099999999989</v>
      </c>
      <c r="S2" s="8"/>
    </row>
    <row r="3" spans="1:20" s="9" customFormat="1" ht="26.25" customHeight="1" x14ac:dyDescent="0.25">
      <c r="A3" s="3" t="s">
        <v>2</v>
      </c>
      <c r="B3" s="35" t="s">
        <v>27</v>
      </c>
      <c r="C3" s="23">
        <f>CEILING(D3/0.8,1)</f>
        <v>700</v>
      </c>
      <c r="D3" s="24">
        <v>560</v>
      </c>
      <c r="E3" s="24">
        <v>1</v>
      </c>
      <c r="F3" s="24">
        <v>560</v>
      </c>
      <c r="G3" s="25">
        <f>(25/60) + (4/60)</f>
        <v>0.48333333333333334</v>
      </c>
      <c r="H3" s="24">
        <f>D3*G3</f>
        <v>270.66666666666669</v>
      </c>
      <c r="I3" s="30">
        <v>22.29</v>
      </c>
      <c r="J3" s="30">
        <f>Table1[[#This Row],[Total Burden Hours for Respondents]]*Table1[[#This Row],[Cost Per Hour for Respondents**]]</f>
        <v>6033.16</v>
      </c>
      <c r="K3" s="24">
        <f>C3-D3</f>
        <v>140</v>
      </c>
      <c r="L3" s="24">
        <v>1</v>
      </c>
      <c r="M3" s="24">
        <v>140</v>
      </c>
      <c r="N3" s="25">
        <f>(3/60)</f>
        <v>0.05</v>
      </c>
      <c r="O3" s="24">
        <f>K3*N3</f>
        <v>7</v>
      </c>
      <c r="P3" s="30">
        <v>21.29</v>
      </c>
      <c r="Q3" s="30">
        <f>Table1[[#This Row],[Total Burden Hours for Nonrespondents]]*Table1[[#This Row],[Cost Per Hour for Nonrespondents**]]</f>
        <v>149.03</v>
      </c>
      <c r="R3" s="10"/>
      <c r="S3" s="11"/>
      <c r="T3" s="10"/>
    </row>
    <row r="4" spans="1:20" s="9" customFormat="1" ht="30" customHeight="1" x14ac:dyDescent="0.25">
      <c r="A4" s="3" t="s">
        <v>3</v>
      </c>
      <c r="B4" s="35" t="s">
        <v>35</v>
      </c>
      <c r="C4" s="23">
        <f>CEILING(D4/0.8,1)</f>
        <v>138</v>
      </c>
      <c r="D4" s="24">
        <v>110</v>
      </c>
      <c r="E4" s="24">
        <v>1</v>
      </c>
      <c r="F4" s="24">
        <v>110</v>
      </c>
      <c r="G4" s="25">
        <f>(30/60) + (4/60)</f>
        <v>0.56666666666666665</v>
      </c>
      <c r="H4" s="24">
        <f>D4*G4</f>
        <v>62.333333333333329</v>
      </c>
      <c r="I4" s="30">
        <v>23.29</v>
      </c>
      <c r="J4" s="30">
        <f>Table1[[#This Row],[Total Burden Hours for Respondents]]*Table1[[#This Row],[Cost Per Hour for Respondents**]]</f>
        <v>1451.7433333333331</v>
      </c>
      <c r="K4" s="24">
        <f>C4-D4</f>
        <v>28</v>
      </c>
      <c r="L4" s="24">
        <v>1</v>
      </c>
      <c r="M4" s="24">
        <v>28</v>
      </c>
      <c r="N4" s="25">
        <f>(3/60)</f>
        <v>0.05</v>
      </c>
      <c r="O4" s="24">
        <f>K4*N4</f>
        <v>1.4000000000000001</v>
      </c>
      <c r="P4" s="30">
        <v>21.29</v>
      </c>
      <c r="Q4" s="30">
        <f>Table1[[#This Row],[Total Burden Hours for Nonrespondents]]*Table1[[#This Row],[Cost Per Hour for Nonrespondents**]]</f>
        <v>29.806000000000001</v>
      </c>
    </row>
    <row r="5" spans="1:20" s="9" customFormat="1" ht="30" customHeight="1" x14ac:dyDescent="0.25">
      <c r="A5" s="3" t="s">
        <v>4</v>
      </c>
      <c r="B5" s="35" t="s">
        <v>18</v>
      </c>
      <c r="C5" s="23">
        <f>CEILING(D5/0.8,1)</f>
        <v>650</v>
      </c>
      <c r="D5" s="24">
        <v>520</v>
      </c>
      <c r="E5" s="24">
        <v>1</v>
      </c>
      <c r="F5" s="24">
        <v>520</v>
      </c>
      <c r="G5" s="25">
        <f>(25/60) + (4/60)</f>
        <v>0.48333333333333334</v>
      </c>
      <c r="H5" s="24">
        <f>D5*G5</f>
        <v>251.33333333333334</v>
      </c>
      <c r="I5" s="30">
        <v>24.29</v>
      </c>
      <c r="J5" s="30">
        <f>Table1[[#This Row],[Total Burden Hours for Respondents]]*Table1[[#This Row],[Cost Per Hour for Respondents**]]</f>
        <v>6104.8866666666663</v>
      </c>
      <c r="K5" s="24">
        <f>C5-D5</f>
        <v>130</v>
      </c>
      <c r="L5" s="24">
        <v>1</v>
      </c>
      <c r="M5" s="24">
        <v>130</v>
      </c>
      <c r="N5" s="25">
        <f>(3/60)</f>
        <v>0.05</v>
      </c>
      <c r="O5" s="24">
        <f>K5*N5</f>
        <v>6.5</v>
      </c>
      <c r="P5" s="30">
        <v>21.29</v>
      </c>
      <c r="Q5" s="30">
        <f>Table1[[#This Row],[Total Burden Hours for Nonrespondents]]*Table1[[#This Row],[Cost Per Hour for Nonrespondents**]]</f>
        <v>138.38499999999999</v>
      </c>
    </row>
    <row r="6" spans="1:20" s="9" customFormat="1" ht="30" customHeight="1" x14ac:dyDescent="0.25">
      <c r="A6" s="3" t="s">
        <v>5</v>
      </c>
      <c r="B6" s="35" t="s">
        <v>27</v>
      </c>
      <c r="C6" s="23">
        <f>CEILING(D6/0.2,1)</f>
        <v>240</v>
      </c>
      <c r="D6" s="24">
        <v>48</v>
      </c>
      <c r="E6" s="24">
        <v>1</v>
      </c>
      <c r="F6" s="24">
        <v>48</v>
      </c>
      <c r="G6" s="25">
        <f>(120/60) + (10/60)</f>
        <v>2.1666666666666665</v>
      </c>
      <c r="H6" s="24">
        <f>D6*G6</f>
        <v>104</v>
      </c>
      <c r="I6" s="30">
        <v>25.29</v>
      </c>
      <c r="J6" s="30">
        <f>Table1[[#This Row],[Total Burden Hours for Respondents]]*Table1[[#This Row],[Cost Per Hour for Respondents**]]</f>
        <v>2630.16</v>
      </c>
      <c r="K6" s="24">
        <f>C6-D6</f>
        <v>192</v>
      </c>
      <c r="L6" s="24">
        <v>1</v>
      </c>
      <c r="M6" s="24">
        <v>192</v>
      </c>
      <c r="N6" s="25">
        <f>10/60</f>
        <v>0.16666666666666666</v>
      </c>
      <c r="O6" s="24">
        <f>K6*N6</f>
        <v>32</v>
      </c>
      <c r="P6" s="30">
        <v>21.29</v>
      </c>
      <c r="Q6" s="30">
        <f>Table1[[#This Row],[Total Burden Hours for Nonrespondents]]*Table1[[#This Row],[Cost Per Hour for Nonrespondents**]]</f>
        <v>681.28</v>
      </c>
    </row>
    <row r="7" spans="1:20" s="7" customFormat="1" ht="15" customHeight="1" x14ac:dyDescent="0.25">
      <c r="A7" s="12" t="s">
        <v>6</v>
      </c>
      <c r="B7" s="12"/>
      <c r="C7" s="26">
        <f>SUBTOTAL(109,Table1[Sample Size])</f>
        <v>5416</v>
      </c>
      <c r="D7" s="27">
        <f>SUBTOTAL(109,Table1[Number of Respondents])</f>
        <v>4188</v>
      </c>
      <c r="E7" s="27"/>
      <c r="F7" s="27">
        <f>SUBTOTAL(109,Table1[Number of Respondents])</f>
        <v>4188</v>
      </c>
      <c r="G7" s="27"/>
      <c r="H7" s="27">
        <f>SUBTOTAL(109,Table1[Total Burden Hours for Respondents])</f>
        <v>2114.1666666666665</v>
      </c>
      <c r="I7" s="27"/>
      <c r="J7" s="31">
        <f>SUM(Table1[Total Cost for Respondents])</f>
        <v>46575.941666666666</v>
      </c>
      <c r="K7" s="27">
        <f>SUBTOTAL(109,Table1[Number of Nonrespondents])</f>
        <v>1228</v>
      </c>
      <c r="L7" s="27"/>
      <c r="M7" s="27" t="s">
        <v>34</v>
      </c>
      <c r="N7" s="27"/>
      <c r="O7" s="27">
        <f>SUBTOTAL(109,Table1[Total Burden Hours for Nonrespondents])</f>
        <v>83.8</v>
      </c>
      <c r="P7" s="28"/>
      <c r="Q7" s="31">
        <f>SUM(Table1[Total Cost for Nonrespondents])</f>
        <v>1784.1019999999999</v>
      </c>
    </row>
    <row r="8" spans="1:20" s="7" customFormat="1" x14ac:dyDescent="0.25">
      <c r="A8" s="33" t="s">
        <v>26</v>
      </c>
      <c r="B8" s="13"/>
      <c r="C8" s="13"/>
      <c r="D8" s="14"/>
      <c r="E8" s="15"/>
      <c r="F8" s="15"/>
      <c r="G8" s="15"/>
      <c r="I8" s="16"/>
      <c r="J8" s="13"/>
      <c r="L8" s="32"/>
    </row>
    <row r="9" spans="1:20" s="7" customFormat="1" x14ac:dyDescent="0.25">
      <c r="B9" s="13"/>
      <c r="C9" s="13"/>
      <c r="D9" s="14"/>
      <c r="E9" s="15"/>
      <c r="F9" s="15"/>
      <c r="G9" s="15"/>
      <c r="I9" s="16"/>
      <c r="J9" s="13"/>
    </row>
    <row r="10" spans="1:20" s="7" customFormat="1" x14ac:dyDescent="0.25">
      <c r="B10" s="13"/>
      <c r="C10" s="13"/>
      <c r="D10" s="14"/>
      <c r="E10" s="15"/>
      <c r="F10" s="15"/>
      <c r="G10" s="15"/>
      <c r="I10" s="16"/>
      <c r="J10" s="13"/>
    </row>
    <row r="11" spans="1:20" s="7" customFormat="1" x14ac:dyDescent="0.25">
      <c r="A11" s="1" t="s">
        <v>20</v>
      </c>
      <c r="B11" s="36" t="s">
        <v>28</v>
      </c>
      <c r="C11" s="1" t="s">
        <v>14</v>
      </c>
      <c r="D11" s="1" t="s">
        <v>15</v>
      </c>
      <c r="E11" s="14" t="s">
        <v>21</v>
      </c>
      <c r="F11" s="15"/>
      <c r="G11" s="15"/>
      <c r="H11" s="15"/>
      <c r="J11" s="16"/>
      <c r="K11" s="13"/>
    </row>
    <row r="12" spans="1:20" s="7" customFormat="1" ht="49.5" customHeight="1" x14ac:dyDescent="0.25">
      <c r="A12" s="2" t="s">
        <v>16</v>
      </c>
      <c r="B12" s="35" t="s">
        <v>1</v>
      </c>
      <c r="C12" s="17">
        <f>D2</f>
        <v>2950</v>
      </c>
      <c r="D12" s="18">
        <f>H2</f>
        <v>1425.8333333333333</v>
      </c>
      <c r="E12" s="34">
        <f>J2</f>
        <v>30355.991666666665</v>
      </c>
      <c r="F12" s="15"/>
      <c r="G12" s="15"/>
      <c r="H12" s="15"/>
      <c r="J12" s="16"/>
      <c r="K12" s="13"/>
    </row>
    <row r="13" spans="1:20" s="7" customFormat="1" x14ac:dyDescent="0.25">
      <c r="A13" s="2" t="s">
        <v>16</v>
      </c>
      <c r="B13" s="35" t="s">
        <v>2</v>
      </c>
      <c r="C13" s="38">
        <f>D3</f>
        <v>560</v>
      </c>
      <c r="D13" s="38">
        <f>H3</f>
        <v>270.66666666666669</v>
      </c>
      <c r="E13" s="39">
        <f>J3</f>
        <v>6033.16</v>
      </c>
      <c r="F13" s="15"/>
      <c r="G13" s="15"/>
      <c r="H13" s="15"/>
      <c r="J13" s="16"/>
      <c r="K13" s="13"/>
    </row>
    <row r="14" spans="1:20" s="7" customFormat="1" ht="31.5" x14ac:dyDescent="0.25">
      <c r="A14" s="2" t="s">
        <v>16</v>
      </c>
      <c r="B14" s="35" t="s">
        <v>5</v>
      </c>
      <c r="C14" s="38">
        <f>D6</f>
        <v>48</v>
      </c>
      <c r="D14" s="38">
        <f>H6</f>
        <v>104</v>
      </c>
      <c r="E14" s="39">
        <f>J6</f>
        <v>2630.16</v>
      </c>
      <c r="F14" s="15"/>
      <c r="G14" s="15"/>
      <c r="H14" s="15"/>
      <c r="J14" s="16"/>
      <c r="K14" s="13"/>
    </row>
    <row r="15" spans="1:20" s="7" customFormat="1" x14ac:dyDescent="0.25">
      <c r="A15" s="2" t="s">
        <v>17</v>
      </c>
      <c r="B15" s="35" t="s">
        <v>3</v>
      </c>
      <c r="C15" s="17">
        <f>D4</f>
        <v>110</v>
      </c>
      <c r="D15" s="17">
        <f>H4</f>
        <v>62.333333333333329</v>
      </c>
      <c r="E15" s="34">
        <f>J4</f>
        <v>1451.7433333333331</v>
      </c>
      <c r="F15" s="15"/>
      <c r="G15" s="15"/>
      <c r="H15" s="15"/>
      <c r="J15" s="16"/>
      <c r="K15" s="13"/>
    </row>
    <row r="16" spans="1:20" s="7" customFormat="1" x14ac:dyDescent="0.25">
      <c r="A16" s="2" t="s">
        <v>18</v>
      </c>
      <c r="B16" s="35" t="s">
        <v>4</v>
      </c>
      <c r="C16" s="17">
        <f>D5</f>
        <v>520</v>
      </c>
      <c r="D16" s="17">
        <f>H5</f>
        <v>251.33333333333334</v>
      </c>
      <c r="E16" s="34">
        <f>J5</f>
        <v>6104.8866666666663</v>
      </c>
      <c r="F16" s="15"/>
      <c r="G16" s="15"/>
      <c r="H16" s="15"/>
      <c r="J16" s="16"/>
      <c r="K16" s="13"/>
      <c r="M16" s="29"/>
    </row>
    <row r="17" spans="1:11" s="7" customFormat="1" x14ac:dyDescent="0.25">
      <c r="A17" s="2" t="s">
        <v>19</v>
      </c>
      <c r="B17" s="37" t="s">
        <v>29</v>
      </c>
      <c r="C17" s="17">
        <f>Table1[[#Totals],[Number of Nonrespondents]]</f>
        <v>1228</v>
      </c>
      <c r="D17" s="18">
        <f>Table1[[#Totals],[Total Burden Hours for Nonrespondents]]</f>
        <v>83.8</v>
      </c>
      <c r="E17" s="34">
        <f>Table1[[#Totals],[Total Cost for Nonrespondents]]</f>
        <v>1784.1019999999999</v>
      </c>
      <c r="F17" s="15"/>
      <c r="G17" s="15"/>
      <c r="H17" s="15"/>
      <c r="J17" s="16"/>
      <c r="K17" s="13"/>
    </row>
    <row r="18" spans="1:11" s="7" customFormat="1" x14ac:dyDescent="0.25">
      <c r="A18" s="33" t="s">
        <v>26</v>
      </c>
      <c r="B18" s="13"/>
      <c r="C18" s="13"/>
      <c r="D18" s="14"/>
      <c r="E18" s="15"/>
      <c r="F18" s="15"/>
      <c r="G18" s="15"/>
      <c r="I18" s="16"/>
      <c r="J18" s="13"/>
    </row>
    <row r="19" spans="1:11" s="7" customFormat="1" x14ac:dyDescent="0.25">
      <c r="B19" s="13"/>
      <c r="C19" s="13"/>
      <c r="D19" s="14"/>
      <c r="E19" s="15"/>
      <c r="F19" s="15"/>
      <c r="G19" s="15"/>
      <c r="I19" s="16"/>
      <c r="J19" s="13"/>
    </row>
    <row r="20" spans="1:11" s="7" customFormat="1" x14ac:dyDescent="0.25">
      <c r="B20" s="13"/>
      <c r="C20" s="13"/>
      <c r="D20" s="14"/>
      <c r="E20" s="15"/>
      <c r="F20" s="15"/>
      <c r="G20" s="15"/>
      <c r="I20" s="16"/>
      <c r="J20" s="13"/>
    </row>
    <row r="21" spans="1:11" s="7" customFormat="1" x14ac:dyDescent="0.25">
      <c r="B21" s="13"/>
      <c r="C21" s="13"/>
      <c r="D21" s="14"/>
      <c r="E21" s="15"/>
      <c r="F21" s="15"/>
      <c r="G21" s="15"/>
      <c r="I21" s="16"/>
      <c r="J21" s="13"/>
    </row>
    <row r="22" spans="1:11" s="7" customFormat="1" x14ac:dyDescent="0.25">
      <c r="B22" s="13"/>
      <c r="C22" s="13"/>
      <c r="D22" s="14"/>
      <c r="E22" s="15"/>
      <c r="F22" s="15"/>
      <c r="G22" s="15"/>
      <c r="I22" s="16"/>
      <c r="J22" s="13"/>
    </row>
    <row r="23" spans="1:11" s="7" customFormat="1" x14ac:dyDescent="0.25">
      <c r="B23" s="13"/>
      <c r="C23" s="13"/>
      <c r="D23" s="14"/>
      <c r="E23" s="15"/>
      <c r="F23" s="15"/>
      <c r="G23" s="15"/>
      <c r="I23" s="16"/>
      <c r="J23" s="13"/>
    </row>
    <row r="24" spans="1:11" s="7" customFormat="1" x14ac:dyDescent="0.25">
      <c r="B24" s="13"/>
      <c r="C24" s="13"/>
      <c r="D24" s="14"/>
      <c r="E24" s="15"/>
      <c r="F24" s="15"/>
      <c r="G24" s="15"/>
      <c r="I24" s="16"/>
      <c r="J24" s="13"/>
    </row>
    <row r="25" spans="1:11" s="7" customFormat="1" x14ac:dyDescent="0.25">
      <c r="B25" s="13"/>
      <c r="C25" s="13"/>
      <c r="D25" s="14"/>
      <c r="E25" s="15"/>
      <c r="F25" s="15"/>
      <c r="G25" s="15"/>
      <c r="I25" s="16"/>
      <c r="J25" s="13"/>
    </row>
    <row r="26" spans="1:11" s="7" customFormat="1" x14ac:dyDescent="0.25">
      <c r="B26" s="13"/>
      <c r="C26" s="13"/>
      <c r="D26" s="14"/>
      <c r="E26" s="15"/>
      <c r="F26" s="15"/>
      <c r="G26" s="15"/>
      <c r="I26" s="16"/>
      <c r="J26" s="13"/>
    </row>
    <row r="27" spans="1:11" s="7" customFormat="1" x14ac:dyDescent="0.25">
      <c r="B27" s="13"/>
      <c r="C27" s="13"/>
      <c r="D27" s="14"/>
      <c r="E27" s="15"/>
      <c r="F27" s="15"/>
      <c r="G27" s="15"/>
      <c r="I27" s="16"/>
      <c r="J27" s="13"/>
    </row>
    <row r="28" spans="1:11" s="7" customFormat="1" x14ac:dyDescent="0.25">
      <c r="B28" s="13"/>
      <c r="C28" s="13"/>
      <c r="D28" s="14"/>
      <c r="E28" s="15"/>
      <c r="F28" s="15"/>
      <c r="G28" s="15"/>
      <c r="I28" s="16"/>
      <c r="J28" s="13"/>
    </row>
    <row r="29" spans="1:11" s="7" customFormat="1" x14ac:dyDescent="0.25">
      <c r="B29" s="13"/>
      <c r="C29" s="13"/>
      <c r="D29" s="14"/>
      <c r="E29" s="15"/>
      <c r="F29" s="15"/>
      <c r="G29" s="15"/>
      <c r="I29" s="16"/>
      <c r="J29" s="13"/>
    </row>
    <row r="30" spans="1:11" s="7" customFormat="1" x14ac:dyDescent="0.25">
      <c r="B30" s="13"/>
      <c r="C30" s="13"/>
      <c r="D30" s="14"/>
      <c r="E30" s="15"/>
      <c r="F30" s="15"/>
      <c r="G30" s="15"/>
      <c r="I30" s="16"/>
      <c r="J30" s="13"/>
    </row>
    <row r="31" spans="1:11" s="7" customFormat="1" x14ac:dyDescent="0.25">
      <c r="B31" s="13"/>
      <c r="C31" s="13"/>
      <c r="D31" s="14"/>
      <c r="E31" s="15"/>
      <c r="F31" s="15"/>
      <c r="G31" s="15"/>
      <c r="I31" s="16"/>
      <c r="J31" s="13"/>
    </row>
    <row r="32" spans="1:11" s="7" customFormat="1" x14ac:dyDescent="0.25">
      <c r="B32" s="13"/>
      <c r="C32" s="13"/>
      <c r="D32" s="14"/>
      <c r="E32" s="15"/>
      <c r="F32" s="15"/>
      <c r="G32" s="15"/>
      <c r="I32" s="16"/>
      <c r="J32" s="13"/>
    </row>
    <row r="33" spans="2:10" s="7" customFormat="1" x14ac:dyDescent="0.25">
      <c r="B33" s="13"/>
      <c r="C33" s="13"/>
      <c r="D33" s="14"/>
      <c r="E33" s="15"/>
      <c r="F33" s="15"/>
      <c r="G33" s="15"/>
      <c r="I33" s="16"/>
      <c r="J33" s="13"/>
    </row>
    <row r="34" spans="2:10" s="7" customFormat="1" x14ac:dyDescent="0.25">
      <c r="B34" s="13"/>
      <c r="C34" s="13"/>
      <c r="D34" s="14"/>
      <c r="E34" s="15"/>
      <c r="F34" s="15"/>
      <c r="G34" s="15"/>
      <c r="I34" s="16"/>
      <c r="J34" s="13"/>
    </row>
    <row r="35" spans="2:10" s="7" customFormat="1" x14ac:dyDescent="0.25">
      <c r="B35" s="13"/>
      <c r="C35" s="13"/>
      <c r="D35" s="14"/>
      <c r="E35" s="15"/>
      <c r="F35" s="15"/>
      <c r="G35" s="15"/>
      <c r="I35" s="16"/>
      <c r="J35" s="13"/>
    </row>
    <row r="36" spans="2:10" s="7" customFormat="1" x14ac:dyDescent="0.25">
      <c r="B36" s="13"/>
      <c r="C36" s="13"/>
      <c r="D36" s="14"/>
      <c r="E36" s="15"/>
      <c r="F36" s="15"/>
      <c r="G36" s="15"/>
      <c r="I36" s="16"/>
      <c r="J36" s="13"/>
    </row>
    <row r="37" spans="2:10" s="7" customFormat="1" x14ac:dyDescent="0.25">
      <c r="B37" s="13"/>
      <c r="C37" s="13"/>
      <c r="D37" s="14"/>
      <c r="E37" s="15"/>
      <c r="F37" s="15"/>
      <c r="G37" s="15"/>
      <c r="I37" s="16"/>
      <c r="J37" s="13"/>
    </row>
    <row r="38" spans="2:10" s="7" customFormat="1" x14ac:dyDescent="0.25">
      <c r="B38" s="13"/>
      <c r="C38" s="13"/>
      <c r="D38" s="14"/>
      <c r="E38" s="15"/>
      <c r="F38" s="15"/>
      <c r="G38" s="15"/>
      <c r="I38" s="16"/>
      <c r="J38" s="13"/>
    </row>
    <row r="39" spans="2:10" s="7" customFormat="1" x14ac:dyDescent="0.25">
      <c r="B39" s="13"/>
      <c r="C39" s="13"/>
      <c r="D39" s="14"/>
      <c r="E39" s="15"/>
      <c r="F39" s="15"/>
      <c r="G39" s="15"/>
      <c r="I39" s="16"/>
      <c r="J39" s="13"/>
    </row>
    <row r="40" spans="2:10" s="7" customFormat="1" x14ac:dyDescent="0.25">
      <c r="B40" s="13"/>
      <c r="C40" s="13"/>
      <c r="D40" s="14"/>
      <c r="E40" s="15"/>
      <c r="F40" s="15"/>
      <c r="G40" s="15"/>
      <c r="I40" s="16"/>
      <c r="J40" s="13"/>
    </row>
    <row r="41" spans="2:10" s="7" customFormat="1" x14ac:dyDescent="0.25">
      <c r="B41" s="13"/>
      <c r="C41" s="13"/>
      <c r="D41" s="14"/>
      <c r="E41" s="15"/>
      <c r="F41" s="15"/>
      <c r="G41" s="15"/>
      <c r="I41" s="16"/>
      <c r="J41" s="13"/>
    </row>
    <row r="42" spans="2:10" s="7" customFormat="1" x14ac:dyDescent="0.25">
      <c r="B42" s="13"/>
      <c r="C42" s="13"/>
      <c r="D42" s="14"/>
      <c r="E42" s="15"/>
      <c r="F42" s="15"/>
      <c r="G42" s="15"/>
      <c r="I42" s="16"/>
      <c r="J42" s="13"/>
    </row>
    <row r="43" spans="2:10" s="7" customFormat="1" x14ac:dyDescent="0.25">
      <c r="B43" s="13"/>
      <c r="C43" s="13"/>
      <c r="D43" s="14"/>
      <c r="E43" s="15"/>
      <c r="F43" s="15"/>
      <c r="G43" s="15"/>
      <c r="I43" s="16"/>
      <c r="J43" s="13"/>
    </row>
    <row r="44" spans="2:10" s="7" customFormat="1" x14ac:dyDescent="0.25">
      <c r="B44" s="13"/>
      <c r="C44" s="13"/>
      <c r="D44" s="14"/>
      <c r="E44" s="15"/>
      <c r="F44" s="15"/>
      <c r="G44" s="15"/>
      <c r="I44" s="16"/>
      <c r="J44" s="13"/>
    </row>
    <row r="45" spans="2:10" s="7" customFormat="1" x14ac:dyDescent="0.25">
      <c r="B45" s="13"/>
      <c r="C45" s="13"/>
      <c r="D45" s="14"/>
      <c r="E45" s="15"/>
      <c r="F45" s="15"/>
      <c r="G45" s="15"/>
      <c r="I45" s="16"/>
      <c r="J45" s="13"/>
    </row>
    <row r="46" spans="2:10" s="7" customFormat="1" x14ac:dyDescent="0.25">
      <c r="B46" s="13"/>
      <c r="C46" s="13"/>
      <c r="D46" s="14"/>
      <c r="E46" s="15"/>
      <c r="F46" s="15"/>
      <c r="G46" s="15"/>
      <c r="I46" s="16"/>
      <c r="J46" s="13"/>
    </row>
    <row r="47" spans="2:10" s="7" customFormat="1" x14ac:dyDescent="0.25">
      <c r="B47" s="13"/>
      <c r="C47" s="13"/>
      <c r="D47" s="14"/>
      <c r="E47" s="15"/>
      <c r="F47" s="15"/>
      <c r="G47" s="15"/>
      <c r="I47" s="16"/>
      <c r="J47" s="13"/>
    </row>
    <row r="48" spans="2:10" s="7" customFormat="1" x14ac:dyDescent="0.25">
      <c r="B48" s="13"/>
      <c r="C48" s="13"/>
      <c r="D48" s="14"/>
      <c r="E48" s="15"/>
      <c r="F48" s="15"/>
      <c r="G48" s="15"/>
      <c r="I48" s="16"/>
      <c r="J48" s="13"/>
    </row>
    <row r="49" spans="2:10" s="7" customFormat="1" x14ac:dyDescent="0.25">
      <c r="B49" s="13"/>
      <c r="C49" s="13"/>
      <c r="D49" s="14"/>
      <c r="E49" s="15"/>
      <c r="F49" s="15"/>
      <c r="G49" s="15"/>
      <c r="I49" s="16"/>
      <c r="J49" s="13"/>
    </row>
    <row r="50" spans="2:10" s="7" customFormat="1" x14ac:dyDescent="0.25">
      <c r="B50" s="13"/>
      <c r="C50" s="13"/>
      <c r="D50" s="14"/>
      <c r="E50" s="15"/>
      <c r="F50" s="15"/>
      <c r="G50" s="15"/>
      <c r="I50" s="16"/>
      <c r="J50" s="13"/>
    </row>
    <row r="51" spans="2:10" s="7" customFormat="1" x14ac:dyDescent="0.25">
      <c r="B51" s="13"/>
      <c r="C51" s="13"/>
      <c r="D51" s="14"/>
      <c r="E51" s="15"/>
      <c r="F51" s="15"/>
      <c r="G51" s="15"/>
      <c r="I51" s="16"/>
      <c r="J51" s="13"/>
    </row>
    <row r="52" spans="2:10" s="7" customFormat="1" x14ac:dyDescent="0.25">
      <c r="B52" s="13"/>
      <c r="C52" s="13"/>
      <c r="D52" s="14"/>
      <c r="E52" s="15"/>
      <c r="F52" s="15"/>
      <c r="G52" s="15"/>
      <c r="I52" s="16"/>
      <c r="J52" s="13"/>
    </row>
    <row r="53" spans="2:10" s="7" customFormat="1" x14ac:dyDescent="0.25">
      <c r="B53" s="13"/>
      <c r="C53" s="13"/>
      <c r="D53" s="14"/>
      <c r="E53" s="15"/>
      <c r="F53" s="15"/>
      <c r="G53" s="15"/>
      <c r="I53" s="16"/>
      <c r="J53" s="13"/>
    </row>
    <row r="54" spans="2:10" s="7" customFormat="1" x14ac:dyDescent="0.25">
      <c r="B54" s="13"/>
      <c r="C54" s="13"/>
      <c r="D54" s="14"/>
      <c r="E54" s="15"/>
      <c r="F54" s="15"/>
      <c r="G54" s="15"/>
      <c r="I54" s="16"/>
      <c r="J54" s="13"/>
    </row>
    <row r="55" spans="2:10" s="7" customFormat="1" x14ac:dyDescent="0.25">
      <c r="B55" s="13"/>
      <c r="C55" s="13"/>
      <c r="D55" s="14"/>
      <c r="E55" s="15"/>
      <c r="F55" s="15"/>
      <c r="G55" s="15"/>
      <c r="I55" s="16"/>
      <c r="J55" s="13"/>
    </row>
    <row r="56" spans="2:10" s="7" customFormat="1" x14ac:dyDescent="0.25">
      <c r="B56" s="13"/>
      <c r="C56" s="13"/>
      <c r="D56" s="14"/>
      <c r="E56" s="15"/>
      <c r="F56" s="15"/>
      <c r="G56" s="15"/>
      <c r="I56" s="16"/>
      <c r="J56" s="13"/>
    </row>
    <row r="57" spans="2:10" s="7" customFormat="1" x14ac:dyDescent="0.25">
      <c r="B57" s="13"/>
      <c r="C57" s="13"/>
      <c r="D57" s="14"/>
      <c r="E57" s="15"/>
      <c r="F57" s="15"/>
      <c r="G57" s="15"/>
      <c r="I57" s="16"/>
      <c r="J57" s="13"/>
    </row>
    <row r="58" spans="2:10" s="7" customFormat="1" x14ac:dyDescent="0.25">
      <c r="B58" s="13"/>
      <c r="C58" s="13"/>
      <c r="D58" s="14"/>
      <c r="E58" s="15"/>
      <c r="F58" s="15"/>
      <c r="G58" s="15"/>
      <c r="I58" s="16"/>
      <c r="J58" s="13"/>
    </row>
    <row r="59" spans="2:10" s="7" customFormat="1" x14ac:dyDescent="0.25">
      <c r="B59" s="13"/>
      <c r="C59" s="13"/>
      <c r="D59" s="14"/>
      <c r="E59" s="15"/>
      <c r="F59" s="15"/>
      <c r="G59" s="15"/>
      <c r="I59" s="16"/>
      <c r="J59" s="13"/>
    </row>
    <row r="60" spans="2:10" s="7" customFormat="1" x14ac:dyDescent="0.25">
      <c r="B60" s="13"/>
      <c r="C60" s="13"/>
      <c r="D60" s="14"/>
      <c r="E60" s="15"/>
      <c r="F60" s="15"/>
      <c r="G60" s="15"/>
      <c r="I60" s="16"/>
      <c r="J60" s="13"/>
    </row>
    <row r="61" spans="2:10" s="7" customFormat="1" x14ac:dyDescent="0.25">
      <c r="B61" s="13"/>
      <c r="C61" s="13"/>
      <c r="D61" s="14"/>
      <c r="E61" s="15"/>
      <c r="F61" s="15"/>
      <c r="G61" s="15"/>
      <c r="I61" s="16"/>
      <c r="J61" s="13"/>
    </row>
    <row r="62" spans="2:10" s="7" customFormat="1" x14ac:dyDescent="0.25">
      <c r="B62" s="13"/>
      <c r="C62" s="13"/>
      <c r="D62" s="14"/>
      <c r="E62" s="15"/>
      <c r="F62" s="15"/>
      <c r="G62" s="15"/>
      <c r="I62" s="16"/>
      <c r="J62" s="13"/>
    </row>
    <row r="63" spans="2:10" s="7" customFormat="1" x14ac:dyDescent="0.25">
      <c r="B63" s="13"/>
      <c r="C63" s="13"/>
      <c r="D63" s="14"/>
      <c r="E63" s="15"/>
      <c r="F63" s="15"/>
      <c r="G63" s="15"/>
      <c r="I63" s="16"/>
      <c r="J63" s="13"/>
    </row>
    <row r="64" spans="2:10" s="7" customFormat="1" x14ac:dyDescent="0.25">
      <c r="B64" s="13"/>
      <c r="C64" s="13"/>
      <c r="D64" s="14"/>
      <c r="E64" s="15"/>
      <c r="F64" s="15"/>
      <c r="G64" s="15"/>
      <c r="I64" s="16"/>
      <c r="J64" s="13"/>
    </row>
    <row r="65" spans="2:10" s="7" customFormat="1" x14ac:dyDescent="0.25">
      <c r="B65" s="13"/>
      <c r="C65" s="13"/>
      <c r="D65" s="14"/>
      <c r="E65" s="15"/>
      <c r="F65" s="15"/>
      <c r="G65" s="15"/>
      <c r="I65" s="16"/>
      <c r="J65" s="13"/>
    </row>
    <row r="66" spans="2:10" s="7" customFormat="1" x14ac:dyDescent="0.25">
      <c r="B66" s="13"/>
      <c r="C66" s="13"/>
      <c r="D66" s="14"/>
      <c r="E66" s="15"/>
      <c r="F66" s="15"/>
      <c r="G66" s="15"/>
      <c r="I66" s="16"/>
      <c r="J66" s="13"/>
    </row>
    <row r="67" spans="2:10" s="7" customFormat="1" x14ac:dyDescent="0.25">
      <c r="B67" s="13"/>
      <c r="C67" s="13"/>
      <c r="D67" s="14"/>
      <c r="E67" s="15"/>
      <c r="F67" s="15"/>
      <c r="G67" s="15"/>
      <c r="I67" s="16"/>
      <c r="J67" s="13"/>
    </row>
    <row r="68" spans="2:10" s="7" customFormat="1" x14ac:dyDescent="0.25">
      <c r="B68" s="13"/>
      <c r="C68" s="13"/>
      <c r="D68" s="14"/>
      <c r="E68" s="15"/>
      <c r="F68" s="15"/>
      <c r="G68" s="15"/>
      <c r="I68" s="16"/>
      <c r="J68" s="13"/>
    </row>
    <row r="69" spans="2:10" s="7" customFormat="1" x14ac:dyDescent="0.25">
      <c r="B69" s="13"/>
      <c r="C69" s="13"/>
      <c r="D69" s="14"/>
      <c r="E69" s="15"/>
      <c r="F69" s="15"/>
      <c r="G69" s="15"/>
      <c r="I69" s="16"/>
      <c r="J69" s="13"/>
    </row>
    <row r="70" spans="2:10" s="7" customFormat="1" x14ac:dyDescent="0.25">
      <c r="B70" s="13"/>
      <c r="C70" s="13"/>
      <c r="D70" s="14"/>
      <c r="E70" s="15"/>
      <c r="F70" s="15"/>
      <c r="G70" s="15"/>
      <c r="I70" s="16"/>
      <c r="J70" s="13"/>
    </row>
    <row r="71" spans="2:10" s="7" customFormat="1" x14ac:dyDescent="0.25">
      <c r="B71" s="13"/>
      <c r="C71" s="13"/>
      <c r="D71" s="14"/>
      <c r="E71" s="15"/>
      <c r="F71" s="15"/>
      <c r="G71" s="15"/>
      <c r="I71" s="16"/>
      <c r="J71" s="13"/>
    </row>
    <row r="72" spans="2:10" s="7" customFormat="1" x14ac:dyDescent="0.25">
      <c r="B72" s="13"/>
      <c r="C72" s="13"/>
      <c r="D72" s="14"/>
      <c r="E72" s="15"/>
      <c r="F72" s="15"/>
      <c r="G72" s="15"/>
      <c r="I72" s="16"/>
      <c r="J72" s="13"/>
    </row>
    <row r="73" spans="2:10" s="7" customFormat="1" x14ac:dyDescent="0.25">
      <c r="B73" s="13"/>
      <c r="C73" s="13"/>
      <c r="D73" s="14"/>
      <c r="E73" s="15"/>
      <c r="F73" s="15"/>
      <c r="G73" s="15"/>
      <c r="I73" s="16"/>
      <c r="J73" s="13"/>
    </row>
    <row r="74" spans="2:10" s="7" customFormat="1" x14ac:dyDescent="0.25">
      <c r="B74" s="13"/>
      <c r="C74" s="13"/>
      <c r="D74" s="14"/>
      <c r="E74" s="15"/>
      <c r="F74" s="15"/>
      <c r="G74" s="15"/>
      <c r="I74" s="16"/>
      <c r="J74" s="13"/>
    </row>
    <row r="75" spans="2:10" s="7" customFormat="1" x14ac:dyDescent="0.25">
      <c r="B75" s="13"/>
      <c r="C75" s="13"/>
      <c r="D75" s="14"/>
      <c r="E75" s="15"/>
      <c r="F75" s="15"/>
      <c r="G75" s="15"/>
      <c r="I75" s="16"/>
      <c r="J75" s="13"/>
    </row>
    <row r="76" spans="2:10" s="7" customFormat="1" x14ac:dyDescent="0.25">
      <c r="B76" s="13"/>
      <c r="C76" s="13"/>
      <c r="D76" s="14"/>
      <c r="E76" s="15"/>
      <c r="F76" s="15"/>
      <c r="G76" s="15"/>
      <c r="I76" s="16"/>
      <c r="J76" s="13"/>
    </row>
    <row r="77" spans="2:10" s="7" customFormat="1" x14ac:dyDescent="0.25">
      <c r="B77" s="13"/>
      <c r="C77" s="13"/>
      <c r="D77" s="14"/>
      <c r="E77" s="15"/>
      <c r="F77" s="15"/>
      <c r="G77" s="15"/>
      <c r="I77" s="16"/>
      <c r="J77" s="13"/>
    </row>
    <row r="78" spans="2:10" s="7" customFormat="1" x14ac:dyDescent="0.25">
      <c r="B78" s="13"/>
      <c r="C78" s="13"/>
      <c r="D78" s="14"/>
      <c r="E78" s="15"/>
      <c r="F78" s="15"/>
      <c r="G78" s="15"/>
      <c r="I78" s="16"/>
      <c r="J78" s="13"/>
    </row>
    <row r="79" spans="2:10" s="7" customFormat="1" x14ac:dyDescent="0.25">
      <c r="B79" s="13"/>
      <c r="C79" s="13"/>
      <c r="D79" s="14"/>
      <c r="E79" s="15"/>
      <c r="F79" s="15"/>
      <c r="G79" s="15"/>
      <c r="I79" s="16"/>
      <c r="J79" s="13"/>
    </row>
    <row r="80" spans="2:10" s="7" customFormat="1" x14ac:dyDescent="0.25">
      <c r="B80" s="13"/>
      <c r="C80" s="13"/>
      <c r="D80" s="14"/>
      <c r="E80" s="15"/>
      <c r="F80" s="15"/>
      <c r="G80" s="15"/>
      <c r="I80" s="16"/>
      <c r="J80" s="13"/>
    </row>
    <row r="81" spans="1:10" s="7" customFormat="1" x14ac:dyDescent="0.25">
      <c r="B81" s="13"/>
      <c r="C81" s="13"/>
      <c r="D81" s="14"/>
      <c r="E81" s="15"/>
      <c r="F81" s="15"/>
      <c r="G81" s="15"/>
      <c r="I81" s="16"/>
      <c r="J81" s="13"/>
    </row>
    <row r="82" spans="1:10" s="7" customFormat="1" x14ac:dyDescent="0.25">
      <c r="B82" s="13"/>
      <c r="C82" s="13"/>
      <c r="D82" s="14"/>
      <c r="E82" s="15"/>
      <c r="F82" s="15"/>
      <c r="G82" s="15"/>
      <c r="I82" s="16"/>
      <c r="J82" s="13"/>
    </row>
    <row r="83" spans="1:10" s="7" customFormat="1" x14ac:dyDescent="0.25">
      <c r="B83" s="13"/>
      <c r="C83" s="13"/>
      <c r="D83" s="14"/>
      <c r="E83" s="15"/>
      <c r="F83" s="15"/>
      <c r="G83" s="15"/>
      <c r="I83" s="16"/>
      <c r="J83" s="13"/>
    </row>
    <row r="84" spans="1:10" s="7" customFormat="1" x14ac:dyDescent="0.25">
      <c r="B84" s="13"/>
      <c r="C84" s="13"/>
      <c r="D84" s="14"/>
      <c r="E84" s="15"/>
      <c r="F84" s="15"/>
      <c r="G84" s="15"/>
      <c r="I84" s="16"/>
      <c r="J84" s="13"/>
    </row>
    <row r="85" spans="1:10" s="7" customFormat="1" x14ac:dyDescent="0.25">
      <c r="B85" s="13"/>
      <c r="C85" s="13"/>
      <c r="D85" s="14"/>
      <c r="E85" s="15"/>
      <c r="F85" s="15"/>
      <c r="G85" s="15"/>
      <c r="I85" s="16"/>
      <c r="J85" s="13"/>
    </row>
    <row r="86" spans="1:10" s="7" customFormat="1" x14ac:dyDescent="0.25">
      <c r="B86" s="13"/>
      <c r="C86" s="13"/>
      <c r="D86" s="14"/>
      <c r="E86" s="15"/>
      <c r="F86" s="15"/>
      <c r="G86" s="15"/>
      <c r="I86" s="16"/>
      <c r="J86" s="13"/>
    </row>
    <row r="87" spans="1:10" x14ac:dyDescent="0.25">
      <c r="A87" s="7"/>
      <c r="B87" s="13"/>
      <c r="C87" s="13"/>
      <c r="D87" s="14"/>
      <c r="E87" s="15"/>
      <c r="F87" s="15"/>
      <c r="G87" s="15"/>
      <c r="H87" s="7"/>
      <c r="I87" s="16"/>
      <c r="J87" s="13"/>
    </row>
  </sheetData>
  <sheetProtection selectLockedCells="1" selectUnlockedCells="1"/>
  <printOptions horizontalCentered="1"/>
  <pageMargins left="0.25" right="0.25" top="0.4" bottom="0.5" header="0.25" footer="0"/>
  <pageSetup scale="53" fitToHeight="0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Burden Estimate</vt:lpstr>
      <vt:lpstr>'Burden Estimate'!Print_Area</vt:lpstr>
      <vt:lpstr>'Burden Estimate'!Print_Titles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DiProfio, Nicholas - FS</cp:lastModifiedBy>
  <cp:lastPrinted>2018-08-16T15:41:41Z</cp:lastPrinted>
  <dcterms:created xsi:type="dcterms:W3CDTF">2000-01-10T18:54:20Z</dcterms:created>
  <dcterms:modified xsi:type="dcterms:W3CDTF">2018-08-16T15:55:42Z</dcterms:modified>
</cp:coreProperties>
</file>