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LB21 NLG-L_FY 2017 - 2016\"/>
    </mc:Choice>
  </mc:AlternateContent>
  <bookViews>
    <workbookView xWindow="60" yWindow="5730" windowWidth="19140" windowHeight="6330" tabRatio="903"/>
  </bookViews>
  <sheets>
    <sheet name="1. Justification Statement Calc" sheetId="4" r:id="rId1"/>
    <sheet name="2. Applications by Program-0029" sheetId="2" r:id="rId2"/>
    <sheet name="5. Small entity &amp; report elect." sheetId="5" r:id="rId3"/>
    <sheet name="IMLS Staff Costs" sheetId="6" r:id="rId4"/>
  </sheets>
  <definedNames>
    <definedName name="_xlnm.Print_Area" localSheetId="1">'2. Applications by Program-0029'!$A$1:$AF$36</definedName>
  </definedNames>
  <calcPr calcId="152511"/>
</workbook>
</file>

<file path=xl/calcChain.xml><?xml version="1.0" encoding="utf-8"?>
<calcChain xmlns="http://schemas.openxmlformats.org/spreadsheetml/2006/main">
  <c r="F4" i="4" l="1"/>
  <c r="E3" i="2" l="1"/>
  <c r="C6" i="5" l="1"/>
  <c r="B6" i="5"/>
  <c r="D8" i="6"/>
  <c r="G5" i="6"/>
  <c r="G4" i="6" l="1"/>
  <c r="E3" i="6"/>
  <c r="G3" i="6" s="1"/>
  <c r="G8" i="6" s="1"/>
  <c r="E8" i="6" l="1"/>
  <c r="D4" i="2"/>
  <c r="E4" i="2" s="1"/>
  <c r="D3" i="2"/>
  <c r="C6" i="2" l="1"/>
  <c r="B5" i="2" l="1"/>
  <c r="C5" i="2"/>
  <c r="D5" i="2" l="1"/>
  <c r="H4" i="2" l="1"/>
  <c r="H3" i="2"/>
  <c r="E5" i="2" l="1"/>
</calcChain>
</file>

<file path=xl/sharedStrings.xml><?xml version="1.0" encoding="utf-8"?>
<sst xmlns="http://schemas.openxmlformats.org/spreadsheetml/2006/main" count="46" uniqueCount="43">
  <si>
    <t>Cost</t>
  </si>
  <si>
    <t>TOTALS</t>
  </si>
  <si>
    <t>Preparing/submitting grant applications by grant program</t>
  </si>
  <si>
    <t>Time per response (in hours)</t>
  </si>
  <si>
    <t>Laura Bush 21st Century Librarian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</si>
  <si>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</si>
  <si>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</si>
  <si>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</si>
  <si>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</si>
  <si>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</si>
  <si>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</si>
  <si>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</si>
  <si>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</si>
  <si>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</si>
  <si>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</si>
  <si>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</si>
  <si>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</si>
  <si>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</si>
  <si>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National Leadership Grant (includes Sparks!) *</t>
  </si>
  <si>
    <t>hours for ROCIS / time per response</t>
  </si>
  <si>
    <t>ROCIS wage/ROCIS hours per 1 response</t>
  </si>
  <si>
    <t>Apps</t>
  </si>
  <si>
    <t>3137-XXXX</t>
  </si>
  <si>
    <t xml:space="preserve">Application forms </t>
  </si>
  <si>
    <t>Number of Responses (FY2014)</t>
  </si>
  <si>
    <t>Number of Respondents for Small Entity (FY2014)</t>
  </si>
  <si>
    <t>Percentage of Respondents Reporting Electronically (FY2014)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</si>
  <si>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</si>
  <si>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</si>
  <si>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</si>
  <si>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</si>
  <si>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</si>
  <si>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</si>
  <si>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</si>
  <si>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</si>
  <si>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</si>
  <si>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</si>
  <si>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LB21 &amp; NLG-L Applications 
including SF-424S
(data entry, first-check, budget check)</t>
  </si>
  <si>
    <t>totals</t>
  </si>
  <si>
    <t>* Average salary of IMLS employees</t>
  </si>
  <si>
    <r>
      <t>Cost (30.77 per hour)</t>
    </r>
    <r>
      <rPr>
        <b/>
        <vertAlign val="superscript"/>
        <sz val="10"/>
        <rFont val="Arial"/>
        <family val="2"/>
      </rPr>
      <t>1</t>
    </r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</si>
  <si>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university and non-profit employee, BLS Occupational Employment and Wages</t>
    </r>
  </si>
  <si>
    <t xml:space="preserve">National Leadership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</si>
</sst>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/>
    <xf numFmtId="0" fontId="3" fillId="0" borderId="0" xfId="0" applyFont="1"/>
    <xf numFmtId="0" fontId="10" fillId="0" borderId="0" xfId="0" applyFont="1" applyAlignment="1">
      <alignment wrapText="1"/>
    </xf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4" borderId="1" xfId="0" applyFont="1" applyFill="1" applyBorder="1"/>
    <xf numFmtId="165" fontId="2" fillId="2" borderId="1" xfId="1" applyNumberFormat="1" applyFont="1" applyFill="1" applyBorder="1"/>
    <xf numFmtId="165" fontId="2" fillId="4" borderId="1" xfId="1" applyNumberFormat="1" applyFont="1" applyFill="1" applyBorder="1"/>
    <xf numFmtId="0" fontId="3" fillId="0" borderId="0" xfId="0" applyFont="1" applyAlignment="1">
      <alignment horizontal="left" wrapText="1"/>
    </xf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wrapText="1"/>
    </xf>
    <xf numFmtId="164" fontId="13" fillId="6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2" fillId="0" borderId="3" xfId="0" applyFont="1" applyFill="1" applyBorder="1"/>
    <xf numFmtId="0" fontId="0" fillId="0" borderId="0" xfId="0" applyBorder="1"/>
    <xf numFmtId="0" fontId="2" fillId="0" borderId="4" xfId="0" applyFont="1" applyFill="1" applyBorder="1"/>
    <xf numFmtId="164" fontId="2" fillId="0" borderId="3" xfId="0" applyNumberFormat="1" applyFont="1" applyFill="1" applyBorder="1"/>
    <xf numFmtId="0" fontId="2" fillId="5" borderId="2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2" fillId="0" borderId="2" xfId="0" applyFont="1" applyBorder="1"/>
    <xf numFmtId="0" fontId="0" fillId="0" borderId="2" xfId="0" applyFill="1" applyBorder="1" applyAlignment="1">
      <alignment wrapText="1"/>
    </xf>
    <xf numFmtId="0" fontId="3" fillId="0" borderId="2" xfId="0" applyFont="1" applyFill="1" applyBorder="1" applyAlignment="1"/>
    <xf numFmtId="10" fontId="0" fillId="0" borderId="2" xfId="2" applyNumberFormat="1" applyFont="1" applyBorder="1"/>
    <xf numFmtId="0" fontId="3" fillId="0" borderId="2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zoomScaleNormal="100" workbookViewId="0">
      <selection activeCell="F10" sqref="F10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2" spans="1:7" x14ac:dyDescent="0.2">
      <c r="A2" s="6" t="s">
        <v>22</v>
      </c>
      <c r="D2" s="29"/>
    </row>
    <row r="3" spans="1:7" ht="39.75" customHeight="1" x14ac:dyDescent="0.2">
      <c r="A3" s="2" t="s">
        <v>5</v>
      </c>
      <c r="B3" s="9" t="s">
        <v>6</v>
      </c>
      <c r="C3" s="3" t="s">
        <v>7</v>
      </c>
      <c r="D3" s="9" t="s">
        <v>8</v>
      </c>
      <c r="E3" s="3" t="s">
        <v>9</v>
      </c>
      <c r="F3" s="9" t="s">
        <v>0</v>
      </c>
    </row>
    <row r="4" spans="1:7" ht="49.5" customHeight="1" x14ac:dyDescent="0.2">
      <c r="A4" s="1" t="s">
        <v>10</v>
      </c>
      <c r="B4" s="30">
        <v>381</v>
      </c>
      <c r="C4" s="19" t="s">
        <v>11</v>
      </c>
      <c r="D4" s="31">
        <v>15240</v>
      </c>
      <c r="E4" s="19" t="s">
        <v>12</v>
      </c>
      <c r="F4" s="32">
        <f>D4*30.77</f>
        <v>468934.8</v>
      </c>
      <c r="G4" s="22"/>
    </row>
    <row r="5" spans="1:7" x14ac:dyDescent="0.2">
      <c r="A5" s="4"/>
      <c r="B5" s="33"/>
      <c r="C5" s="5"/>
      <c r="D5" s="34"/>
      <c r="E5" s="5"/>
      <c r="F5" s="35"/>
    </row>
    <row r="6" spans="1:7" x14ac:dyDescent="0.2">
      <c r="A6" s="4"/>
      <c r="B6" s="33"/>
      <c r="C6" s="5"/>
      <c r="D6" s="34"/>
      <c r="E6" s="5"/>
      <c r="F6" s="35"/>
    </row>
    <row r="7" spans="1:7" x14ac:dyDescent="0.2">
      <c r="B7" s="10"/>
      <c r="C7" s="7"/>
      <c r="D7" s="10"/>
      <c r="E7" s="7"/>
      <c r="F7" s="10"/>
    </row>
    <row r="8" spans="1:7" x14ac:dyDescent="0.2">
      <c r="B8" s="10"/>
      <c r="C8" s="7"/>
      <c r="D8" s="10"/>
      <c r="E8" s="7"/>
      <c r="F8" s="10"/>
    </row>
    <row r="9" spans="1:7" x14ac:dyDescent="0.2">
      <c r="B9"/>
      <c r="D9"/>
      <c r="F9"/>
    </row>
    <row r="11" spans="1:7" x14ac:dyDescent="0.2">
      <c r="A11" s="7"/>
    </row>
    <row r="13" spans="1:7" x14ac:dyDescent="0.2">
      <c r="A13" s="16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27.8554687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16</v>
      </c>
    </row>
    <row r="2" spans="1:10" ht="51" x14ac:dyDescent="0.2">
      <c r="A2" s="8" t="s">
        <v>2</v>
      </c>
      <c r="B2" s="9" t="s">
        <v>14</v>
      </c>
      <c r="C2" s="9" t="s">
        <v>3</v>
      </c>
      <c r="D2" s="9" t="s">
        <v>13</v>
      </c>
      <c r="E2" s="9" t="s">
        <v>40</v>
      </c>
      <c r="F2" s="20" t="s">
        <v>15</v>
      </c>
      <c r="G2" s="20" t="s">
        <v>19</v>
      </c>
      <c r="H2" s="9" t="s">
        <v>20</v>
      </c>
    </row>
    <row r="3" spans="1:10" ht="25.5" x14ac:dyDescent="0.2">
      <c r="A3" s="13" t="s">
        <v>4</v>
      </c>
      <c r="B3" s="21">
        <v>116</v>
      </c>
      <c r="C3" s="28">
        <v>40</v>
      </c>
      <c r="D3" s="12">
        <f>B3*C3</f>
        <v>4640</v>
      </c>
      <c r="E3" s="14">
        <f>SUM(D3*30.77)</f>
        <v>142772.79999999999</v>
      </c>
      <c r="F3">
        <v>2015</v>
      </c>
      <c r="G3" s="18"/>
      <c r="H3">
        <f t="shared" ref="H3:H4" si="0">SUM(G3*27.67)</f>
        <v>0</v>
      </c>
      <c r="J3" s="21">
        <v>96</v>
      </c>
    </row>
    <row r="4" spans="1:10" ht="25.5" x14ac:dyDescent="0.2">
      <c r="A4" s="15" t="s">
        <v>18</v>
      </c>
      <c r="B4" s="11">
        <v>265</v>
      </c>
      <c r="C4" s="36">
        <v>40</v>
      </c>
      <c r="D4" s="12">
        <f t="shared" ref="D4" si="1">B4*C4</f>
        <v>10600</v>
      </c>
      <c r="E4" s="14">
        <f>SUM(D4*30.77)</f>
        <v>326162</v>
      </c>
      <c r="F4">
        <v>2015</v>
      </c>
      <c r="G4" s="18"/>
      <c r="H4">
        <f t="shared" si="0"/>
        <v>0</v>
      </c>
      <c r="J4" s="11">
        <v>355</v>
      </c>
    </row>
    <row r="5" spans="1:10" x14ac:dyDescent="0.2">
      <c r="A5" s="37" t="s">
        <v>1</v>
      </c>
      <c r="B5" s="40">
        <f>SUM(B3:B4)</f>
        <v>381</v>
      </c>
      <c r="C5" s="38">
        <f>SUM(C3:C4)</f>
        <v>80</v>
      </c>
      <c r="D5" s="23">
        <f>SUM(D3:D4)</f>
        <v>15240</v>
      </c>
      <c r="E5" s="24">
        <f>SUM(E3:E4)</f>
        <v>468934.8</v>
      </c>
    </row>
    <row r="6" spans="1:10" x14ac:dyDescent="0.2">
      <c r="A6" s="39" t="s">
        <v>17</v>
      </c>
      <c r="B6" s="41"/>
      <c r="C6" s="25">
        <f>AVERAGE(C3:C4)</f>
        <v>40</v>
      </c>
      <c r="D6" s="26"/>
      <c r="E6" s="27"/>
    </row>
    <row r="8" spans="1:10" x14ac:dyDescent="0.2">
      <c r="A8" s="64" t="s">
        <v>41</v>
      </c>
      <c r="B8" s="65"/>
      <c r="C8" s="65"/>
      <c r="D8" s="65"/>
      <c r="E8" s="66"/>
      <c r="F8" s="67"/>
      <c r="G8" s="67"/>
    </row>
    <row r="9" spans="1:10" x14ac:dyDescent="0.2">
      <c r="A9" s="17"/>
    </row>
    <row r="10" spans="1:10" x14ac:dyDescent="0.2">
      <c r="A10" s="42"/>
      <c r="B10" s="42"/>
      <c r="C10" s="42"/>
    </row>
  </sheetData>
  <mergeCells count="1">
    <mergeCell ref="A8:G8"/>
  </mergeCells>
  <phoneticPr fontId="1" type="noConversion"/>
  <pageMargins left="0.25" right="0.25" top="0.75" bottom="0.75" header="0.3" footer="0.3"/>
  <pageSetup scale="40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zoomScaleNormal="100" workbookViewId="0">
      <selection activeCell="D23" sqref="D23"/>
    </sheetView>
  </sheetViews>
  <sheetFormatPr defaultRowHeight="12.75" x14ac:dyDescent="0.2"/>
  <cols>
    <col min="1" max="1" width="21.57031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55" t="s">
        <v>23</v>
      </c>
      <c r="B2" s="55" t="s">
        <v>24</v>
      </c>
      <c r="C2" s="56" t="s">
        <v>25</v>
      </c>
      <c r="D2" s="55" t="s">
        <v>26</v>
      </c>
      <c r="E2" s="57" t="s">
        <v>27</v>
      </c>
      <c r="F2" s="55" t="s">
        <v>28</v>
      </c>
    </row>
    <row r="3" spans="1:6" x14ac:dyDescent="0.2">
      <c r="A3" s="58" t="s">
        <v>21</v>
      </c>
      <c r="B3" s="47"/>
      <c r="C3" s="47"/>
      <c r="D3" s="47"/>
      <c r="E3" s="47"/>
      <c r="F3" s="47"/>
    </row>
    <row r="4" spans="1:6" ht="25.5" x14ac:dyDescent="0.2">
      <c r="A4" s="59" t="s">
        <v>4</v>
      </c>
      <c r="B4" s="60">
        <v>116</v>
      </c>
      <c r="C4" s="47">
        <v>21</v>
      </c>
      <c r="D4" s="47"/>
      <c r="E4" s="47"/>
      <c r="F4" s="61">
        <v>0.18099999999999999</v>
      </c>
    </row>
    <row r="5" spans="1:6" ht="25.5" x14ac:dyDescent="0.2">
      <c r="A5" s="46" t="s">
        <v>42</v>
      </c>
      <c r="B5" s="62">
        <v>265</v>
      </c>
      <c r="C5" s="47">
        <v>76</v>
      </c>
      <c r="D5" s="47"/>
      <c r="E5" s="47"/>
      <c r="F5" s="61">
        <v>0.2868</v>
      </c>
    </row>
    <row r="6" spans="1:6" x14ac:dyDescent="0.2">
      <c r="A6" s="63" t="s">
        <v>38</v>
      </c>
      <c r="B6" s="6">
        <f>SUM(B4:B5)</f>
        <v>381</v>
      </c>
      <c r="C6" s="6">
        <f>SUM(C4:C5)</f>
        <v>97</v>
      </c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D13" sqref="D13"/>
    </sheetView>
  </sheetViews>
  <sheetFormatPr defaultRowHeight="12.75" x14ac:dyDescent="0.2"/>
  <cols>
    <col min="1" max="1" width="35.5703125" customWidth="1"/>
    <col min="2" max="2" width="22.5703125" customWidth="1"/>
    <col min="3" max="3" width="23.140625" customWidth="1"/>
    <col min="4" max="4" width="23.42578125" customWidth="1"/>
    <col min="5" max="5" width="19.85546875" customWidth="1"/>
    <col min="6" max="6" width="15.140625" customWidth="1"/>
    <col min="7" max="7" width="17.140625" customWidth="1"/>
  </cols>
  <sheetData>
    <row r="2" spans="1:8" ht="44.25" customHeight="1" x14ac:dyDescent="0.25">
      <c r="A2" s="43" t="s">
        <v>29</v>
      </c>
      <c r="B2" s="44" t="s">
        <v>30</v>
      </c>
      <c r="C2" s="44" t="s">
        <v>31</v>
      </c>
      <c r="D2" s="43" t="s">
        <v>32</v>
      </c>
      <c r="E2" s="43" t="s">
        <v>33</v>
      </c>
      <c r="F2" s="43" t="s">
        <v>34</v>
      </c>
      <c r="G2" s="45" t="s">
        <v>35</v>
      </c>
    </row>
    <row r="3" spans="1:8" ht="41.25" customHeight="1" x14ac:dyDescent="0.2">
      <c r="A3" s="46" t="s">
        <v>37</v>
      </c>
      <c r="B3" s="47">
        <v>1.1599999999999999</v>
      </c>
      <c r="C3" s="47">
        <v>0</v>
      </c>
      <c r="D3" s="47">
        <v>381</v>
      </c>
      <c r="E3" s="47">
        <f>(B3+C3)*D3</f>
        <v>441.96</v>
      </c>
      <c r="F3" s="47">
        <v>41.12</v>
      </c>
      <c r="G3" s="48">
        <f t="shared" ref="G3:G4" si="0">E3*F3</f>
        <v>18173.395199999999</v>
      </c>
    </row>
    <row r="4" spans="1:8" ht="15.75" customHeight="1" x14ac:dyDescent="0.2">
      <c r="A4" s="49" t="s">
        <v>36</v>
      </c>
      <c r="B4" s="49">
        <v>0</v>
      </c>
      <c r="C4" s="49">
        <v>0</v>
      </c>
      <c r="D4" s="49">
        <v>0</v>
      </c>
      <c r="E4" s="49">
        <v>3.5</v>
      </c>
      <c r="F4" s="49">
        <v>41.12</v>
      </c>
      <c r="G4" s="48">
        <f t="shared" si="0"/>
        <v>143.91999999999999</v>
      </c>
    </row>
    <row r="5" spans="1:8" x14ac:dyDescent="0.2">
      <c r="A5" s="50" t="s">
        <v>36</v>
      </c>
      <c r="B5" s="47">
        <v>0</v>
      </c>
      <c r="C5" s="47">
        <v>0</v>
      </c>
      <c r="D5" s="47">
        <v>0</v>
      </c>
      <c r="E5" s="47">
        <v>1</v>
      </c>
      <c r="F5" s="47">
        <v>41.12</v>
      </c>
      <c r="G5" s="47">
        <f t="shared" ref="G5" si="1">SUM(E5*F5)</f>
        <v>41.12</v>
      </c>
    </row>
    <row r="8" spans="1:8" x14ac:dyDescent="0.2">
      <c r="C8" s="52"/>
      <c r="D8" s="51">
        <f>SUM(D3:D5)</f>
        <v>381</v>
      </c>
      <c r="E8" s="53">
        <f>SUM(E3:E5)</f>
        <v>446.46</v>
      </c>
      <c r="F8" s="52"/>
      <c r="G8" s="54">
        <f>SUM(G3:G5)</f>
        <v>18358.435199999996</v>
      </c>
      <c r="H8" s="17" t="s">
        <v>38</v>
      </c>
    </row>
    <row r="12" spans="1:8" x14ac:dyDescent="0.2">
      <c r="A1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5. Small entity &amp; report elect.</vt:lpstr>
      <vt:lpstr>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2016-06-03T21:06:42Z</dcterms:modified>
</cp:coreProperties>
</file>