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43"/>
  </bookViews>
  <sheets>
    <sheet name="Instructions" sheetId="2" r:id="rId1"/>
    <sheet name="Section 1" sheetId="1" r:id="rId2"/>
    <sheet name="Section 2" sheetId="3" r:id="rId3"/>
    <sheet name="Section 3" sheetId="4" r:id="rId4"/>
    <sheet name="Summary" sheetId="8" r:id="rId5"/>
    <sheet name="Reference List" sheetId="11" r:id="rId6"/>
    <sheet name="Lists" sheetId="7" state="hidden" r:id="rId7"/>
    <sheet name="Checks" sheetId="9" state="hidden" r:id="rId8"/>
    <sheet name="OutputForCSV" sheetId="10" state="hidden" r:id="rId9"/>
    <sheet name="TempOutput" sheetId="12" state="hidden" r:id="rId10"/>
  </sheets>
  <definedNames>
    <definedName name="AllError">Checks!$D$16</definedName>
    <definedName name="ClassIIChemicals">Lists!$B$3:$B$44</definedName>
    <definedName name="CompName">OutputForCSV!$G$1</definedName>
    <definedName name="CSVDate">Lists!$H$3</definedName>
    <definedName name="CSVS2End">Lists!$R$3</definedName>
    <definedName name="CSVS3End">Lists!$R$5</definedName>
    <definedName name="CSVS3Start">Lists!$R$4</definedName>
    <definedName name="FormVersion">OutputForCSV!$E$1</definedName>
    <definedName name="LastCol">OutputForCSV!$L$1</definedName>
    <definedName name="LastRow">OutputForCSV!$B$22</definedName>
    <definedName name="LockStatus">Instructions!$H$13</definedName>
    <definedName name="MaxOutput">Lists!$R$6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_xlnm.Print_Area" localSheetId="4">Summary!$C$2:$H$18</definedName>
    <definedName name="Purpose">Lists!$G$3:$G$5</definedName>
    <definedName name="ReportingQuarter">Lists!$F$3:$F$6</definedName>
    <definedName name="ReportingYear">Lists!$D$3:$D$5</definedName>
    <definedName name="ReportQtr">'Section 1'!$D$12</definedName>
    <definedName name="ReportType">Lists!$I$3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Checks!$D$14</definedName>
    <definedName name="Sec2Negatives">Checks!$D$5</definedName>
    <definedName name="Sec2ValidChem">Checks!$D$7</definedName>
    <definedName name="Sec3Complete">Checks!$D$12</definedName>
    <definedName name="Sec3Error">Checks!$D$13</definedName>
    <definedName name="Sec3inSec2">Checks!$D$15</definedName>
    <definedName name="Sec3PasteRow">Lists!$R$7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E3" i="7" l="1"/>
  <c r="G29" i="4" l="1"/>
  <c r="G28" i="4"/>
  <c r="G27" i="4"/>
  <c r="D60" i="4"/>
  <c r="D61" i="4"/>
  <c r="D62" i="4"/>
  <c r="D63" i="4"/>
  <c r="D64" i="4"/>
  <c r="D52" i="4"/>
  <c r="D53" i="4"/>
  <c r="D54" i="4"/>
  <c r="D55" i="4"/>
  <c r="D56" i="4"/>
  <c r="D57" i="4"/>
  <c r="D58" i="4"/>
  <c r="D59" i="4"/>
  <c r="D28" i="4"/>
  <c r="D29" i="4"/>
  <c r="D30" i="4"/>
  <c r="D31" i="4"/>
  <c r="D32" i="4"/>
  <c r="D33" i="4"/>
  <c r="D34" i="4"/>
  <c r="D35" i="4"/>
  <c r="D36" i="4"/>
  <c r="D37" i="4"/>
  <c r="D38" i="4"/>
  <c r="D39" i="4"/>
  <c r="D40" i="4"/>
  <c r="D41" i="4"/>
  <c r="D42" i="4"/>
  <c r="D43" i="4"/>
  <c r="D44" i="4"/>
  <c r="D45" i="4"/>
  <c r="D46" i="4"/>
  <c r="D47" i="4"/>
  <c r="D48" i="4"/>
  <c r="D49" i="4"/>
  <c r="D50" i="4"/>
  <c r="D51" i="4"/>
  <c r="D27" i="4"/>
  <c r="D62" i="3"/>
  <c r="D55" i="3"/>
  <c r="D56" i="3"/>
  <c r="D57" i="3"/>
  <c r="D58" i="3"/>
  <c r="D59" i="3"/>
  <c r="D60" i="3"/>
  <c r="D61"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25" i="3"/>
  <c r="D14" i="1"/>
  <c r="D15" i="1" l="1"/>
  <c r="A510" i="12" l="1"/>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J1" i="10"/>
  <c r="I1" i="10"/>
  <c r="H1" i="10"/>
  <c r="G1" i="10"/>
  <c r="D9" i="9"/>
  <c r="N9" i="7"/>
  <c r="N8" i="7"/>
  <c r="N7" i="7"/>
  <c r="N6" i="7"/>
  <c r="N5" i="7"/>
  <c r="N4" i="7"/>
  <c r="N3" i="7"/>
  <c r="I11" i="1"/>
  <c r="E6" i="8"/>
  <c r="E5" i="8"/>
  <c r="Q25" i="4"/>
  <c r="P25" i="4"/>
  <c r="O25" i="4"/>
  <c r="N25" i="4"/>
  <c r="M25" i="4"/>
  <c r="A25" i="4"/>
  <c r="L25" i="4" s="1"/>
  <c r="Q24" i="4"/>
  <c r="P24" i="4"/>
  <c r="O24" i="4"/>
  <c r="N24" i="4"/>
  <c r="M24" i="4"/>
  <c r="A24" i="4"/>
  <c r="L24" i="4" s="1"/>
  <c r="Q23" i="4"/>
  <c r="P23" i="4"/>
  <c r="O23" i="4"/>
  <c r="N23" i="4"/>
  <c r="M23" i="4"/>
  <c r="A23" i="4"/>
  <c r="L23" i="4" s="1"/>
  <c r="Q22" i="4"/>
  <c r="P22" i="4"/>
  <c r="O22" i="4"/>
  <c r="N22" i="4"/>
  <c r="M22" i="4"/>
  <c r="A22" i="4"/>
  <c r="L22" i="4" s="1"/>
  <c r="Q21" i="4"/>
  <c r="P21" i="4"/>
  <c r="O21" i="4"/>
  <c r="N21" i="4"/>
  <c r="M21" i="4"/>
  <c r="A21" i="4"/>
  <c r="L21" i="4" s="1"/>
  <c r="Q20" i="4"/>
  <c r="P20" i="4"/>
  <c r="O20" i="4"/>
  <c r="N20" i="4"/>
  <c r="M20" i="4"/>
  <c r="A20" i="4"/>
  <c r="L20" i="4" s="1"/>
  <c r="Q19" i="4"/>
  <c r="P19" i="4"/>
  <c r="O19" i="4"/>
  <c r="N19" i="4"/>
  <c r="M19" i="4"/>
  <c r="A19" i="4"/>
  <c r="L19" i="4" s="1"/>
  <c r="Q18" i="4"/>
  <c r="P18" i="4"/>
  <c r="O18" i="4"/>
  <c r="N18" i="4"/>
  <c r="M18" i="4"/>
  <c r="A18" i="4"/>
  <c r="L18" i="4" s="1"/>
  <c r="Q17" i="4"/>
  <c r="P17" i="4"/>
  <c r="O17" i="4"/>
  <c r="N17" i="4"/>
  <c r="M17" i="4"/>
  <c r="L17" i="4"/>
  <c r="A17" i="4"/>
  <c r="Q16" i="4"/>
  <c r="P16" i="4"/>
  <c r="O16" i="4"/>
  <c r="D12" i="9" s="1"/>
  <c r="N16" i="4"/>
  <c r="M16" i="4"/>
  <c r="A16" i="4"/>
  <c r="E6" i="4"/>
  <c r="E5" i="4"/>
  <c r="S23" i="3"/>
  <c r="R23" i="3"/>
  <c r="Q23" i="3"/>
  <c r="P23" i="3"/>
  <c r="K23" i="3"/>
  <c r="A23" i="3"/>
  <c r="O23" i="3" s="1"/>
  <c r="S22" i="3"/>
  <c r="R22" i="3"/>
  <c r="Q22" i="3"/>
  <c r="P22" i="3"/>
  <c r="K22" i="3"/>
  <c r="A22" i="3"/>
  <c r="O22" i="3" s="1"/>
  <c r="S21" i="3"/>
  <c r="R21" i="3"/>
  <c r="Q21" i="3"/>
  <c r="P21" i="3"/>
  <c r="K21" i="3"/>
  <c r="A21" i="3"/>
  <c r="O21" i="3" s="1"/>
  <c r="S20" i="3"/>
  <c r="R20" i="3"/>
  <c r="Q20" i="3"/>
  <c r="P20" i="3"/>
  <c r="K20" i="3"/>
  <c r="A20" i="3"/>
  <c r="O20" i="3" s="1"/>
  <c r="S19" i="3"/>
  <c r="R19" i="3"/>
  <c r="Q19" i="3"/>
  <c r="P19" i="3"/>
  <c r="K19" i="3"/>
  <c r="A19" i="3"/>
  <c r="O19" i="3" s="1"/>
  <c r="S18" i="3"/>
  <c r="R18" i="3"/>
  <c r="Q18" i="3"/>
  <c r="P18" i="3"/>
  <c r="K18" i="3"/>
  <c r="A18" i="3"/>
  <c r="O18" i="3" s="1"/>
  <c r="S17" i="3"/>
  <c r="R17" i="3"/>
  <c r="Q17" i="3"/>
  <c r="P17" i="3"/>
  <c r="K17" i="3"/>
  <c r="A17" i="3"/>
  <c r="O17" i="3" s="1"/>
  <c r="S16" i="3"/>
  <c r="R16" i="3"/>
  <c r="Q16" i="3"/>
  <c r="P16" i="3"/>
  <c r="K16" i="3"/>
  <c r="A16" i="3"/>
  <c r="O16" i="3" s="1"/>
  <c r="S15" i="3"/>
  <c r="R15" i="3"/>
  <c r="Q15" i="3"/>
  <c r="P15" i="3"/>
  <c r="K15" i="3"/>
  <c r="A15" i="3"/>
  <c r="O15" i="3" s="1"/>
  <c r="S14" i="3"/>
  <c r="R14" i="3"/>
  <c r="Q14" i="3"/>
  <c r="D6" i="9" s="1"/>
  <c r="P14" i="3"/>
  <c r="K14" i="3"/>
  <c r="A14" i="3"/>
  <c r="O14" i="3" s="1"/>
  <c r="K13" i="3"/>
  <c r="E6" i="3"/>
  <c r="E5" i="3"/>
  <c r="I12" i="1"/>
  <c r="F12" i="1"/>
  <c r="I10" i="1"/>
  <c r="F10" i="1"/>
  <c r="F9" i="1"/>
  <c r="D5" i="1"/>
  <c r="H3" i="7" s="1"/>
  <c r="D5" i="9" l="1"/>
  <c r="D21" i="10"/>
  <c r="C21" i="10" s="1"/>
  <c r="A21" i="10"/>
  <c r="G12" i="10"/>
  <c r="G14" i="10"/>
  <c r="G16" i="10"/>
  <c r="G18" i="10"/>
  <c r="G20" i="10"/>
  <c r="D12" i="10"/>
  <c r="F13" i="10"/>
  <c r="F15" i="10"/>
  <c r="D18" i="10"/>
  <c r="D20" i="10"/>
  <c r="D14" i="9"/>
  <c r="E12" i="10"/>
  <c r="G13" i="10"/>
  <c r="E14" i="10"/>
  <c r="G15" i="10"/>
  <c r="E16" i="10"/>
  <c r="G17" i="10"/>
  <c r="E18" i="10"/>
  <c r="G19" i="10"/>
  <c r="E20" i="10"/>
  <c r="G21" i="10"/>
  <c r="E13" i="10"/>
  <c r="E15" i="10"/>
  <c r="E17" i="10"/>
  <c r="E19" i="10"/>
  <c r="E21" i="10"/>
  <c r="L16" i="4"/>
  <c r="D14" i="10"/>
  <c r="D16" i="10"/>
  <c r="F17" i="10"/>
  <c r="F19" i="10"/>
  <c r="F21" i="10"/>
  <c r="F12" i="10"/>
  <c r="D13" i="10"/>
  <c r="F14" i="10"/>
  <c r="D15" i="10"/>
  <c r="F16" i="10"/>
  <c r="D17" i="10"/>
  <c r="F18" i="10"/>
  <c r="D19" i="10"/>
  <c r="F20" i="10"/>
  <c r="D11" i="9"/>
  <c r="D10" i="9"/>
  <c r="D15" i="9"/>
  <c r="D4" i="9"/>
  <c r="G11" i="10"/>
  <c r="R6" i="7"/>
  <c r="D7" i="9"/>
  <c r="E2" i="10"/>
  <c r="I2" i="10"/>
  <c r="D3" i="10"/>
  <c r="H3" i="10"/>
  <c r="G4" i="10"/>
  <c r="F5" i="10"/>
  <c r="J5" i="10"/>
  <c r="E6" i="10"/>
  <c r="I6" i="10"/>
  <c r="D7" i="10"/>
  <c r="H7" i="10"/>
  <c r="G8" i="10"/>
  <c r="F9" i="10"/>
  <c r="J9" i="10"/>
  <c r="E10" i="10"/>
  <c r="I10" i="10"/>
  <c r="D11" i="10"/>
  <c r="H11" i="10"/>
  <c r="F2" i="10"/>
  <c r="J2" i="10"/>
  <c r="E3" i="10"/>
  <c r="I3" i="10"/>
  <c r="D4" i="10"/>
  <c r="H4" i="10"/>
  <c r="G5" i="10"/>
  <c r="F6" i="10"/>
  <c r="J6" i="10"/>
  <c r="E7" i="10"/>
  <c r="I7" i="10"/>
  <c r="D8" i="10"/>
  <c r="H8" i="10"/>
  <c r="G9" i="10"/>
  <c r="F10" i="10"/>
  <c r="J10" i="10"/>
  <c r="E11" i="10"/>
  <c r="I11" i="10"/>
  <c r="G2" i="10"/>
  <c r="F3" i="10"/>
  <c r="J3" i="10"/>
  <c r="E4" i="10"/>
  <c r="I4" i="10"/>
  <c r="D5" i="10"/>
  <c r="H5" i="10"/>
  <c r="G6" i="10"/>
  <c r="F7" i="10"/>
  <c r="J7" i="10"/>
  <c r="E8" i="10"/>
  <c r="I8" i="10"/>
  <c r="D9" i="10"/>
  <c r="H9" i="10"/>
  <c r="G10" i="10"/>
  <c r="F11" i="10"/>
  <c r="J11" i="10"/>
  <c r="D16" i="8"/>
  <c r="F16" i="8" s="1"/>
  <c r="D2" i="10"/>
  <c r="H2" i="10"/>
  <c r="G3" i="10"/>
  <c r="F4" i="10"/>
  <c r="J4" i="10"/>
  <c r="E5" i="10"/>
  <c r="I5" i="10"/>
  <c r="D6" i="10"/>
  <c r="H6" i="10"/>
  <c r="G7" i="10"/>
  <c r="F8" i="10"/>
  <c r="J8" i="10"/>
  <c r="E9" i="10"/>
  <c r="I9" i="10"/>
  <c r="D10" i="10"/>
  <c r="H10" i="10"/>
  <c r="D12" i="8"/>
  <c r="D14" i="8"/>
  <c r="D15" i="8"/>
  <c r="D17" i="8"/>
  <c r="D18" i="8"/>
  <c r="D13" i="8"/>
  <c r="F11" i="1"/>
  <c r="D3" i="9" s="1"/>
  <c r="F1" i="10"/>
  <c r="D8" i="9" l="1"/>
  <c r="A13" i="10"/>
  <c r="C13" i="10"/>
  <c r="A20" i="10"/>
  <c r="C20" i="10"/>
  <c r="A12" i="10"/>
  <c r="C12" i="10"/>
  <c r="A16" i="10"/>
  <c r="C16" i="10"/>
  <c r="A18" i="10"/>
  <c r="C18" i="10"/>
  <c r="C19" i="10"/>
  <c r="A19" i="10"/>
  <c r="A15" i="10"/>
  <c r="C15" i="10"/>
  <c r="A14" i="10"/>
  <c r="C14" i="10"/>
  <c r="C17" i="10"/>
  <c r="A17" i="10"/>
  <c r="D22" i="9"/>
  <c r="D13" i="9"/>
  <c r="D16" i="9" s="1"/>
  <c r="D21" i="9"/>
  <c r="C6" i="10"/>
  <c r="A6" i="10"/>
  <c r="C5" i="10"/>
  <c r="A5" i="10"/>
  <c r="C7" i="10"/>
  <c r="A7" i="10"/>
  <c r="G16" i="8"/>
  <c r="C9" i="10"/>
  <c r="A9" i="10"/>
  <c r="E16" i="8"/>
  <c r="A8" i="10"/>
  <c r="C8" i="10"/>
  <c r="C10" i="10"/>
  <c r="A10" i="10"/>
  <c r="C11" i="10"/>
  <c r="A11" i="10"/>
  <c r="C2" i="10"/>
  <c r="A2" i="10"/>
  <c r="A4" i="10"/>
  <c r="C4" i="10"/>
  <c r="C3" i="10"/>
  <c r="A3" i="10"/>
  <c r="F17" i="8"/>
  <c r="E17" i="8"/>
  <c r="G17" i="8"/>
  <c r="F15" i="8"/>
  <c r="E15" i="8"/>
  <c r="G15" i="8"/>
  <c r="F13" i="8"/>
  <c r="E13" i="8"/>
  <c r="G13" i="8"/>
  <c r="F14" i="8"/>
  <c r="E14" i="8"/>
  <c r="G14" i="8"/>
  <c r="F18" i="8"/>
  <c r="E18" i="8"/>
  <c r="G18" i="8"/>
  <c r="F12" i="8"/>
  <c r="E12" i="8"/>
  <c r="G12" i="8"/>
  <c r="D23" i="9" l="1"/>
  <c r="R4" i="7"/>
  <c r="R5" i="7"/>
  <c r="R3" i="7"/>
  <c r="R7" i="7"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List>
</comments>
</file>

<file path=xl/comments2.xml><?xml version="1.0" encoding="utf-8"?>
<comments xmlns="http://schemas.openxmlformats.org/spreadsheetml/2006/main">
  <authors>
    <author>Daniel Lieberman</author>
    <author>Lauren Flinn</author>
    <author>ICF</author>
    <author>Cory Jemison</author>
  </authors>
  <commentList>
    <comment ref="D11" authorId="0" shapeId="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gross quantity (kg) of the chemical produced during the reporting period.</t>
        </r>
      </text>
    </comment>
    <comment ref="F11" authorId="0" shapeId="0">
      <text>
        <r>
          <rPr>
            <sz val="8"/>
            <color indexed="81"/>
            <rFont val="Tahoma"/>
            <family val="2"/>
          </rPr>
          <t xml:space="preserve">Enter the quantity (kg) of the chemical produced for in-house transformation during the reporting period. This quantity must be less than or equal to the gross quantity produced.  </t>
        </r>
      </text>
    </comment>
    <comment ref="G11" authorId="0" shapeId="0">
      <text>
        <r>
          <rPr>
            <sz val="8"/>
            <color indexed="81"/>
            <rFont val="Tahoma"/>
            <family val="2"/>
          </rPr>
          <t xml:space="preserve">Enter the quantity (kg) of the chemical produced for second party transformation during the reporting period. This quantity must be less than or equal to the gross quantity produced.  </t>
        </r>
      </text>
    </comment>
    <comment ref="H11" authorId="0" shapeId="0">
      <text>
        <r>
          <rPr>
            <sz val="8"/>
            <color indexed="81"/>
            <rFont val="Tahoma"/>
            <family val="2"/>
          </rPr>
          <t xml:space="preserve">Enter the quantity (kg) of the chemical produced for in-house destruction during the reporting period. This quantity must be less than or equal to the gross quantity produced.   </t>
        </r>
      </text>
    </comment>
    <comment ref="I11" authorId="0" shapeId="0">
      <text>
        <r>
          <rPr>
            <sz val="8"/>
            <color indexed="81"/>
            <rFont val="Tahoma"/>
            <family val="2"/>
          </rPr>
          <t xml:space="preserve">Enter the quantity (kg) of the chemical produced for second party destruction during the reporting period. This quantity must be less than or equal to the gross quantity produced.  </t>
        </r>
      </text>
    </comment>
    <comment ref="J11" authorId="1" shapeId="0">
      <text>
        <r>
          <rPr>
            <sz val="8"/>
            <color indexed="81"/>
            <rFont val="Tahoma"/>
            <family val="2"/>
          </rPr>
          <t xml:space="preserve">Enter the quantity (kg) of the chemical produced using Article 5 allowances during the reporting period. This quantity must be less than or equal to the gross quantity produced.  </t>
        </r>
      </text>
    </comment>
    <comment ref="K11" authorId="2" shapeId="0">
      <text>
        <r>
          <rPr>
            <sz val="8"/>
            <color indexed="81"/>
            <rFont val="Tahoma"/>
            <family val="2"/>
          </rPr>
          <t>Net production (kg) equals gross production - in-house transformation - 2nd party transformation - in-house destruction - 2nd party destruction - Article 5 production.  This field is autopopulated and cannot be negative.</t>
        </r>
      </text>
    </comment>
    <comment ref="P13" authorId="3" shapeId="0">
      <text>
        <r>
          <rPr>
            <b/>
            <sz val="9"/>
            <color indexed="81"/>
            <rFont val="Tahoma"/>
            <family val="2"/>
          </rPr>
          <t>Cory Jemison:</t>
        </r>
        <r>
          <rPr>
            <sz val="9"/>
            <color indexed="81"/>
            <rFont val="Tahoma"/>
            <family val="2"/>
          </rPr>
          <t xml:space="preserve">
These columns will be hidden</t>
        </r>
      </text>
    </comment>
    <comment ref="A14" authorId="3"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Daniel Lieberman</author>
    <author>Emily Golla</author>
  </authors>
  <commentList>
    <comment ref="D13" authorId="0" shapeId="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produced with Article 5 allowances and sold domestically prior to export.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text>
        <r>
          <rPr>
            <sz val="8"/>
            <color indexed="81"/>
            <rFont val="Tahoma"/>
            <family val="2"/>
          </rPr>
          <t>Enter the name of the company that received or purchased material during the quarter for transformation, destruction, or Article 5 exports.</t>
        </r>
      </text>
    </comment>
    <comment ref="F13" authorId="1" shapeId="0">
      <text>
        <r>
          <rPr>
            <sz val="8"/>
            <color indexed="81"/>
            <rFont val="Tahoma"/>
            <family val="2"/>
          </rPr>
          <t xml:space="preserve">Enter the quantity (kg) of the chemical shipped to or purchased by the recipient company during the reporting period.  </t>
        </r>
      </text>
    </comment>
    <comment ref="G13" authorId="1" shapeId="0">
      <text>
        <r>
          <rPr>
            <sz val="8"/>
            <color indexed="81"/>
            <rFont val="Tahoma"/>
            <family val="2"/>
          </rPr>
          <t>Identify whether the material will be (1) transformed, (2) destroyed, or (3) exported by the recipient company to an Article 5 country.</t>
        </r>
      </text>
    </comment>
  </commentList>
</comments>
</file>

<file path=xl/comments4.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text>
        <r>
          <rPr>
            <b/>
            <sz val="9"/>
            <color indexed="81"/>
            <rFont val="Tahoma"/>
            <family val="2"/>
          </rPr>
          <t>Cory Jemison:</t>
        </r>
        <r>
          <rPr>
            <sz val="9"/>
            <color indexed="81"/>
            <rFont val="Tahoma"/>
            <family val="2"/>
          </rPr>
          <t xml:space="preserve">
Used for export to CSV</t>
        </r>
      </text>
    </comment>
    <comment ref="B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<sst xmlns="http://schemas.openxmlformats.org/spreadsheetml/2006/main" count="312" uniqueCount="216">
  <si>
    <t>Stratospheric Ozone Protection Program</t>
  </si>
  <si>
    <t>U.S. Environmental Protection Agency</t>
  </si>
  <si>
    <t xml:space="preserve">Section 1: Report Identification Information </t>
  </si>
  <si>
    <t>Class II Producer Quarterly Report</t>
  </si>
  <si>
    <t>Class II Producer Quarterly Report 
(Sec 82.24)</t>
  </si>
  <si>
    <t>Instructions</t>
  </si>
  <si>
    <t>Section 2: Production Data</t>
  </si>
  <si>
    <t>Chemical Name</t>
  </si>
  <si>
    <t>Gross Production</t>
  </si>
  <si>
    <t>Net Production</t>
  </si>
  <si>
    <t>Selection</t>
  </si>
  <si>
    <t>kg</t>
  </si>
  <si>
    <t>HCFC-22</t>
  </si>
  <si>
    <t>HCFC-123a</t>
  </si>
  <si>
    <t xml:space="preserve">HCFC-31 </t>
  </si>
  <si>
    <t>Recipient Company Name</t>
  </si>
  <si>
    <t>Quantity</t>
  </si>
  <si>
    <t>Purpose</t>
  </si>
  <si>
    <t>Text</t>
  </si>
  <si>
    <t>Company A</t>
  </si>
  <si>
    <t>Transformation</t>
  </si>
  <si>
    <t>Submission Type</t>
  </si>
  <si>
    <t>Reporting Year:</t>
  </si>
  <si>
    <t>Reporting Year</t>
  </si>
  <si>
    <t>Reporting Quarter</t>
  </si>
  <si>
    <t>Submission Type:</t>
  </si>
  <si>
    <t>Reporting Quarter:</t>
  </si>
  <si>
    <t>HCFC-21</t>
  </si>
  <si>
    <t xml:space="preserve">HCFC-121 </t>
  </si>
  <si>
    <t xml:space="preserve">HCFC-122 </t>
  </si>
  <si>
    <t>HCFC-123</t>
  </si>
  <si>
    <t>HCFC-124</t>
  </si>
  <si>
    <t>HCFC-124a</t>
  </si>
  <si>
    <t xml:space="preserve">HCFC-131 </t>
  </si>
  <si>
    <t>HCFC-141b</t>
  </si>
  <si>
    <t>HCFC-142b</t>
  </si>
  <si>
    <t xml:space="preserve">HCFC-151 </t>
  </si>
  <si>
    <t xml:space="preserve">HCFC-221 </t>
  </si>
  <si>
    <t xml:space="preserve">HCFC-222 </t>
  </si>
  <si>
    <t xml:space="preserve">HCFC-223 </t>
  </si>
  <si>
    <t xml:space="preserve">HCFC-224 </t>
  </si>
  <si>
    <t>HCFC-225ca</t>
  </si>
  <si>
    <t>HCFC-225cb</t>
  </si>
  <si>
    <t xml:space="preserve">HCFC-226 </t>
  </si>
  <si>
    <t xml:space="preserve">HCFC-231 </t>
  </si>
  <si>
    <t xml:space="preserve">HCFC-232 </t>
  </si>
  <si>
    <t>HCFC-123b</t>
  </si>
  <si>
    <t>Original Submission</t>
  </si>
  <si>
    <t>Re-Submittal</t>
  </si>
  <si>
    <t>Destruction</t>
  </si>
  <si>
    <t xml:space="preserve">Company Name: </t>
  </si>
  <si>
    <t>Allowance Summary</t>
  </si>
  <si>
    <t xml:space="preserve">Consumption </t>
  </si>
  <si>
    <t xml:space="preserve">Production </t>
  </si>
  <si>
    <t>Article 5</t>
  </si>
  <si>
    <t>Complete all fields below.  No fields may be left blank.</t>
  </si>
  <si>
    <t>Form Type</t>
  </si>
  <si>
    <t>Current Year</t>
  </si>
  <si>
    <t>Section 1</t>
  </si>
  <si>
    <t>Entry</t>
  </si>
  <si>
    <t>Duplicate Check</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</si>
  <si>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</si>
  <si>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</si>
  <si>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</si>
  <si>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</si>
  <si>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</si>
  <si>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Production Check</t>
  </si>
  <si>
    <t>Gross Production Check</t>
  </si>
  <si>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</si>
  <si>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</si>
  <si>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</si>
  <si>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</si>
  <si>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</si>
  <si>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</si>
  <si>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</si>
  <si>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</si>
  <si>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</si>
  <si>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</si>
  <si>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</si>
  <si>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</si>
  <si>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</si>
  <si>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</si>
  <si>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</si>
  <si>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</si>
  <si>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</si>
  <si>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</si>
  <si>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</si>
  <si>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</si>
  <si>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</si>
  <si>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</si>
  <si>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</si>
  <si>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</si>
  <si>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</si>
  <si>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</si>
  <si>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</si>
  <si>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</si>
  <si>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</si>
  <si>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</si>
  <si>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</si>
  <si>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</si>
  <si>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</si>
  <si>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</si>
  <si>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</si>
  <si>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</si>
  <si>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</si>
  <si>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</si>
  <si>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</si>
  <si>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</si>
  <si>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</si>
  <si>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</si>
  <si>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</si>
  <si>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</si>
  <si>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</si>
  <si>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</si>
  <si>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</si>
  <si>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</si>
  <si>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</si>
  <si>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</si>
  <si>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</si>
  <si>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</si>
  <si>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</si>
  <si>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</si>
  <si>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Allowances Expended (kg)</t>
  </si>
  <si>
    <t>Sec 3 Inclusion</t>
  </si>
  <si>
    <t>Sec2 2nd party trans/destruction reflected in Sec 3?</t>
  </si>
  <si>
    <t>Sec 2 Inclusion</t>
  </si>
  <si>
    <t>Sec 3 reflected in Sec 2?</t>
  </si>
  <si>
    <t>Check Description</t>
  </si>
  <si>
    <t>LastRow</t>
  </si>
  <si>
    <t>LastColumn</t>
  </si>
  <si>
    <t>Completeness check</t>
  </si>
  <si>
    <t>Complete?</t>
  </si>
  <si>
    <t>Autopopulated</t>
  </si>
  <si>
    <t>Valid Chem Name</t>
  </si>
  <si>
    <t>Selected?</t>
  </si>
  <si>
    <t>Chem List with Allowances</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</si>
  <si>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</si>
  <si>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</si>
  <si>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</si>
  <si>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</si>
  <si>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</si>
  <si>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</si>
  <si>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</si>
  <si>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</si>
  <si>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r>
      <rPr>
        <b/>
        <i/>
        <sz val="10"/>
        <color theme="1"/>
        <rFont val="Calibri"/>
        <family val="2"/>
        <scheme val="minor"/>
      </rPr>
      <t xml:space="preserve">Note: </t>
    </r>
    <r>
      <rPr>
        <i/>
        <sz val="10"/>
        <color theme="1"/>
        <rFont val="Calibri"/>
        <family val="2"/>
        <scheme val="minor"/>
      </rPr>
      <t>Due to a potential time lag between the date of production and the date of shipment, it is recognized that for a given quarter the information in Section 3 may not match the information reported in Section 2; however, it is expected that all material produced for second party transformation or second party destruction will eventually be shipped to a second party and must be reported as such in the applicable quarterly report.</t>
    </r>
  </si>
  <si>
    <t>Section 3: Shipment/Sales Data</t>
  </si>
  <si>
    <t xml:space="preserve">In-House Transformation </t>
  </si>
  <si>
    <t xml:space="preserve">In-House Destruction </t>
  </si>
  <si>
    <t xml:space="preserve">Article 5 </t>
  </si>
  <si>
    <r>
      <t xml:space="preserve">In the table below, enter the quantity of each class II controlled substance that was produced during the reporting period.  If no controlled substances were produced, the table may be left blank.  As a reminder, </t>
    </r>
    <r>
      <rPr>
        <b/>
        <i/>
        <sz val="10"/>
        <color theme="1"/>
        <rFont val="Calibri"/>
        <family val="2"/>
        <scheme val="minor"/>
      </rPr>
      <t xml:space="preserve">if material was produced for second party transformation, second party destruction, or produced using Article 5 allowances (but sold domestically prior to export), </t>
    </r>
    <r>
      <rPr>
        <i/>
        <sz val="10"/>
        <color theme="1"/>
        <rFont val="Calibri"/>
        <family val="2"/>
        <scheme val="minor"/>
      </rPr>
      <t xml:space="preserve">a copy of the transformation, destruction, and/or Article 5 verification from each company for whom material was produced must be provided to EPA along with the submission of this report.
</t>
    </r>
    <r>
      <rPr>
        <b/>
        <i/>
        <sz val="10"/>
        <color theme="1"/>
        <rFont val="Calibri"/>
        <family val="2"/>
        <scheme val="minor"/>
      </rPr>
      <t/>
    </r>
  </si>
  <si>
    <r>
      <t xml:space="preserve">Identify the recipient company(s) of the material produced for second party transformation, second party destruction, or produced with Article 5 allowances (but sold domestically), and the amount shipped to each company during the quarter. </t>
    </r>
    <r>
      <rPr>
        <b/>
        <i/>
        <sz val="10"/>
        <color theme="1"/>
        <rFont val="Calibri"/>
        <family val="2"/>
        <scheme val="minor"/>
      </rPr>
      <t/>
    </r>
  </si>
  <si>
    <t>MaxRow</t>
  </si>
  <si>
    <t>Row #</t>
  </si>
  <si>
    <t>Variables for Data Submission</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</si>
  <si>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</si>
  <si>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</si>
  <si>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</si>
  <si>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</si>
  <si>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</si>
  <si>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</si>
  <si>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</si>
  <si>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</si>
  <si>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Date for CSV Title</t>
  </si>
  <si>
    <t>Form Name for CSV Title</t>
  </si>
  <si>
    <t>The values in the table below are calculated based on data entered in Section 2 for chemicals that have allowances.  If the totals appear to be incorrect, please return to Section 2 to review your data.</t>
  </si>
  <si>
    <t xml:space="preserve">Second Party Transformation </t>
  </si>
  <si>
    <t xml:space="preserve">Second Party Destruction </t>
  </si>
  <si>
    <t>As a reminder, a copy of the transformation, destruction, and/or Article 5 verification from each company for which material was produced must be provided to EPA along with the submission of this report.</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</si>
  <si>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</si>
  <si>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</si>
  <si>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</si>
  <si>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Name of the Class II Chemical Produced</t>
  </si>
  <si>
    <t>OMB Control Number: 2060-0498</t>
  </si>
  <si>
    <t>EPA Form #5900-202</t>
  </si>
  <si>
    <t>Expiration Date: 4/30/2019</t>
  </si>
  <si>
    <t>HCFC-31</t>
  </si>
  <si>
    <t>HCFC-121</t>
  </si>
  <si>
    <t>HCFC-122</t>
  </si>
  <si>
    <t>HCFC-131</t>
  </si>
  <si>
    <t>HCFC-151</t>
  </si>
  <si>
    <t>HCFC-221</t>
  </si>
  <si>
    <t>HCFC-222</t>
  </si>
  <si>
    <t>HCFC-223</t>
  </si>
  <si>
    <t>HCFC-224</t>
  </si>
  <si>
    <t>HCFC-226</t>
  </si>
  <si>
    <t>HCFC-231</t>
  </si>
  <si>
    <t>HCFC-232</t>
  </si>
  <si>
    <t>HCFC-233</t>
  </si>
  <si>
    <t>HCFC-234</t>
  </si>
  <si>
    <t>HCFC-235</t>
  </si>
  <si>
    <t>HCFC-241</t>
  </si>
  <si>
    <t>HCFC-242</t>
  </si>
  <si>
    <t>HCFC-243</t>
  </si>
  <si>
    <t>HCFC-244</t>
  </si>
  <si>
    <t>HCFC-251</t>
  </si>
  <si>
    <t>HCFC-252</t>
  </si>
  <si>
    <t>HCFC-253</t>
  </si>
  <si>
    <t>HCFC-261</t>
  </si>
  <si>
    <t>HCFC-262</t>
  </si>
  <si>
    <t>HCFC-271</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</si>
  <si>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</si>
  <si>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</si>
  <si>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</si>
  <si>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</si>
  <si>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</si>
  <si>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1</t>
  </si>
  <si>
    <t>HCFC-141</t>
  </si>
  <si>
    <t>HCFC-141a</t>
  </si>
  <si>
    <t>HCFC-142</t>
  </si>
  <si>
    <t>HCFC-142a</t>
  </si>
  <si>
    <t xml:space="preserve">   Date Prepared:</t>
  </si>
  <si>
    <t>Version 1.0</t>
  </si>
  <si>
    <t>HCFC-133a</t>
  </si>
  <si>
    <t>HCFC-132b</t>
  </si>
  <si>
    <t>icf</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</si>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</sst>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1"/>
      <name val="Calibri"/>
      <family val="2"/>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3" fillId="0" borderId="0"/>
    <xf numFmtId="0" fontId="33" fillId="0" borderId="0"/>
  </cellStyleXfs>
  <cellXfs count="204">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21" fillId="0" borderId="0" xfId="0" applyFont="1" applyBorder="1" applyAlignment="1">
      <alignment horizontal="left"/>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2" borderId="12" xfId="0" applyFill="1" applyBorder="1"/>
    <xf numFmtId="0" fontId="0" fillId="2" borderId="11"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27" fillId="0" borderId="0" xfId="0" applyFont="1" applyFill="1" applyAlignment="1">
      <alignment horizontal="left"/>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18" fillId="0" borderId="1" xfId="0" applyFont="1" applyBorder="1" applyAlignment="1">
      <alignment vertical="top"/>
    </xf>
    <xf numFmtId="0" fontId="28" fillId="0" borderId="1" xfId="0" applyFont="1" applyBorder="1"/>
    <xf numFmtId="0" fontId="12" fillId="0" borderId="1" xfId="0" applyFont="1" applyBorder="1" applyAlignment="1">
      <alignment horizontal="center" wrapText="1"/>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0" fillId="0" borderId="0" xfId="0" applyFont="1" applyBorder="1" applyAlignment="1">
      <alignment vertical="center" wrapText="1"/>
    </xf>
    <xf numFmtId="0" fontId="2" fillId="0" borderId="0" xfId="0" applyFont="1" applyFill="1" applyBorder="1" applyAlignment="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0" fillId="2" borderId="0" xfId="0" applyFill="1" applyBorder="1" applyProtection="1"/>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8" fillId="3"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8" fillId="0" borderId="0" xfId="0" applyFont="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2" fillId="0" borderId="0" xfId="0" applyFont="1"/>
    <xf numFmtId="0" fontId="34" fillId="0" borderId="0" xfId="2" applyFont="1" applyFill="1" applyBorder="1" applyAlignment="1">
      <alignment vertical="top" wrapText="1"/>
    </xf>
    <xf numFmtId="49" fontId="8" fillId="3" borderId="1" xfId="0" applyNumberFormat="1" applyFont="1" applyFill="1" applyBorder="1" applyAlignment="1" applyProtection="1">
      <alignment horizontal="center" vertical="center" wrapText="1"/>
      <protection locked="0"/>
    </xf>
    <xf numFmtId="0" fontId="38" fillId="6" borderId="1" xfId="0" applyFont="1" applyFill="1" applyBorder="1" applyAlignment="1">
      <alignment horizontal="center" vertical="center" wrapText="1"/>
    </xf>
    <xf numFmtId="0" fontId="39" fillId="0" borderId="1" xfId="0" applyFont="1" applyFill="1" applyBorder="1"/>
    <xf numFmtId="0" fontId="18" fillId="4" borderId="1" xfId="0" applyFont="1" applyFill="1" applyBorder="1" applyAlignment="1" applyProtection="1">
      <alignment vertical="top"/>
      <protection locked="0"/>
    </xf>
    <xf numFmtId="0" fontId="16" fillId="2" borderId="0"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40"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xf>
    <xf numFmtId="0" fontId="41" fillId="0" borderId="1" xfId="0" applyFont="1" applyBorder="1" applyAlignment="1">
      <alignment vertical="center" wrapText="1"/>
    </xf>
    <xf numFmtId="0" fontId="41" fillId="0" borderId="10" xfId="0" applyFont="1" applyBorder="1" applyAlignment="1">
      <alignment vertical="center" wrapText="1"/>
    </xf>
    <xf numFmtId="0" fontId="8"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4" fillId="0" borderId="0" xfId="0" applyFont="1" applyFill="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0" fillId="0" borderId="9" xfId="0" applyFill="1" applyBorder="1" applyProtection="1"/>
    <xf numFmtId="0" fontId="26" fillId="2" borderId="0" xfId="0" applyFont="1" applyFill="1" applyBorder="1" applyAlignment="1" applyProtection="1"/>
    <xf numFmtId="0" fontId="0" fillId="2" borderId="0" xfId="0" applyFill="1" applyBorder="1" applyAlignment="1" applyProtection="1"/>
    <xf numFmtId="0" fontId="26" fillId="2" borderId="0" xfId="0" applyFont="1" applyFill="1" applyBorder="1" applyProtection="1"/>
    <xf numFmtId="0" fontId="0" fillId="2" borderId="0" xfId="0" applyFill="1" applyBorder="1" applyAlignment="1" applyProtection="1">
      <alignment horizontal="left"/>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0" fontId="42" fillId="0" borderId="8" xfId="0" applyFont="1" applyFill="1" applyBorder="1" applyAlignment="1" applyProtection="1">
      <alignment wrapText="1"/>
    </xf>
    <xf numFmtId="0" fontId="8" fillId="0" borderId="8" xfId="0" applyFont="1" applyFill="1" applyBorder="1" applyAlignment="1" applyProtection="1">
      <alignment wrapText="1"/>
    </xf>
    <xf numFmtId="0" fontId="17" fillId="5" borderId="1" xfId="0" applyFont="1" applyFill="1" applyBorder="1" applyAlignment="1" applyProtection="1">
      <alignment horizontal="left"/>
    </xf>
    <xf numFmtId="39" fontId="17" fillId="5" borderId="1" xfId="1" applyNumberFormat="1" applyFont="1" applyFill="1" applyBorder="1" applyProtection="1"/>
    <xf numFmtId="39" fontId="18" fillId="4" borderId="1" xfId="1" applyNumberFormat="1" applyFont="1" applyFill="1" applyBorder="1" applyAlignment="1" applyProtection="1">
      <alignment vertical="top"/>
      <protection locked="0"/>
    </xf>
    <xf numFmtId="49" fontId="18" fillId="4" borderId="1" xfId="0" applyNumberFormat="1" applyFont="1" applyFill="1" applyBorder="1" applyAlignment="1" applyProtection="1">
      <alignment vertical="top"/>
      <protection locked="0"/>
    </xf>
    <xf numFmtId="49" fontId="17" fillId="4" borderId="1" xfId="1" applyNumberFormat="1" applyFont="1" applyFill="1" applyBorder="1" applyProtection="1">
      <protection locked="0"/>
    </xf>
    <xf numFmtId="49" fontId="18" fillId="4" borderId="1" xfId="0" applyNumberFormat="1" applyFont="1" applyFill="1" applyBorder="1" applyAlignment="1" applyProtection="1">
      <protection locked="0"/>
    </xf>
    <xf numFmtId="39" fontId="18" fillId="4" borderId="1" xfId="0" applyNumberFormat="1" applyFont="1" applyFill="1" applyBorder="1" applyAlignment="1" applyProtection="1">
      <alignment vertical="top"/>
      <protection locked="0"/>
    </xf>
    <xf numFmtId="165" fontId="8" fillId="5" borderId="1" xfId="1" applyNumberFormat="1" applyFont="1" applyFill="1" applyBorder="1" applyAlignment="1">
      <alignment horizontal="right" vertical="center"/>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5"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pplyProtection="1">
      <alignment vertical="top" wrapText="1"/>
    </xf>
    <xf numFmtId="0" fontId="30" fillId="0" borderId="0" xfId="0" applyFont="1" applyFill="1" applyBorder="1" applyAlignment="1" applyProtection="1">
      <alignment vertical="top" wrapText="1"/>
    </xf>
    <xf numFmtId="0" fontId="35" fillId="0" borderId="0" xfId="2" applyFont="1" applyFill="1" applyBorder="1" applyAlignment="1" applyProtection="1">
      <alignment horizontal="left" vertical="top" wrapText="1"/>
    </xf>
    <xf numFmtId="0" fontId="12"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0" fillId="0" borderId="0" xfId="0"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4</xdr:row>
      <xdr:rowOff>62864</xdr:rowOff>
    </xdr:from>
    <xdr:to>
      <xdr:col>2</xdr:col>
      <xdr:colOff>5339715</xdr:colOff>
      <xdr:row>7</xdr:row>
      <xdr:rowOff>121919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81475" y="93916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2667001</xdr:colOff>
      <xdr:row>3</xdr:row>
      <xdr:rowOff>51434</xdr:rowOff>
    </xdr:from>
    <xdr:to>
      <xdr:col>5</xdr:col>
      <xdr:colOff>104776</xdr:colOff>
      <xdr:row>6</xdr:row>
      <xdr:rowOff>171449</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05301" y="832484"/>
          <a:ext cx="1581150" cy="6915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2228848</xdr:colOff>
      <xdr:row>1</xdr:row>
      <xdr:rowOff>137160</xdr:rowOff>
    </xdr:from>
    <xdr:to>
      <xdr:col>3</xdr:col>
      <xdr:colOff>3783328</xdr:colOff>
      <xdr:row>3</xdr:row>
      <xdr:rowOff>186690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867148" y="32766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278130</xdr:colOff>
      <xdr:row>3</xdr:row>
      <xdr:rowOff>161926</xdr:rowOff>
    </xdr:from>
    <xdr:to>
      <xdr:col>10</xdr:col>
      <xdr:colOff>984885</xdr:colOff>
      <xdr:row>7</xdr:row>
      <xdr:rowOff>55246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6557010" y="923926"/>
          <a:ext cx="164401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680083</xdr:colOff>
      <xdr:row>1</xdr:row>
      <xdr:rowOff>184785</xdr:rowOff>
    </xdr:from>
    <xdr:to>
      <xdr:col>10</xdr:col>
      <xdr:colOff>405763</xdr:colOff>
      <xdr:row>4</xdr:row>
      <xdr:rowOff>55245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021703" y="367665"/>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3023235</xdr:colOff>
      <xdr:row>1</xdr:row>
      <xdr:rowOff>217169</xdr:rowOff>
    </xdr:from>
    <xdr:to>
      <xdr:col>6</xdr:col>
      <xdr:colOff>222123</xdr:colOff>
      <xdr:row>4</xdr:row>
      <xdr:rowOff>95249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562475" y="400049"/>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390525</xdr:colOff>
      <xdr:row>3</xdr:row>
      <xdr:rowOff>146683</xdr:rowOff>
    </xdr:from>
    <xdr:to>
      <xdr:col>6</xdr:col>
      <xdr:colOff>942213</xdr:colOff>
      <xdr:row>6</xdr:row>
      <xdr:rowOff>222883</xdr:rowOff>
    </xdr:to>
    <xdr:sp macro="[0]!GoToSummary" textlink="">
      <xdr:nvSpPr>
        <xdr:cNvPr id="5" name="Right Arrow 4">
          <a:extLst>
            <a:ext uri="{FF2B5EF4-FFF2-40B4-BE49-F238E27FC236}">
              <a16:creationId xmlns:a16="http://schemas.microsoft.com/office/drawing/2014/main" id="{00000000-0008-0000-0300-000005000000}"/>
            </a:ext>
          </a:extLst>
        </xdr:cNvPr>
        <xdr:cNvSpPr/>
      </xdr:nvSpPr>
      <xdr:spPr>
        <a:xfrm>
          <a:off x="5282565" y="908683"/>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922020</xdr:colOff>
      <xdr:row>2</xdr:row>
      <xdr:rowOff>220981</xdr:rowOff>
    </xdr:from>
    <xdr:to>
      <xdr:col>6</xdr:col>
      <xdr:colOff>1099185</xdr:colOff>
      <xdr:row>5</xdr:row>
      <xdr:rowOff>7621</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4145280" y="754381"/>
          <a:ext cx="1525905" cy="38862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813435</xdr:colOff>
      <xdr:row>18</xdr:row>
      <xdr:rowOff>108586</xdr:rowOff>
    </xdr:from>
    <xdr:to>
      <xdr:col>4</xdr:col>
      <xdr:colOff>1064895</xdr:colOff>
      <xdr:row>18</xdr:row>
      <xdr:rowOff>748666</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1293495" y="3888106"/>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121920</xdr:colOff>
      <xdr:row>18</xdr:row>
      <xdr:rowOff>114300</xdr:rowOff>
    </xdr:from>
    <xdr:to>
      <xdr:col>6</xdr:col>
      <xdr:colOff>419100</xdr:colOff>
      <xdr:row>18</xdr:row>
      <xdr:rowOff>754380</xdr:rowOff>
    </xdr:to>
    <xdr:sp macro="" textlink="">
      <xdr:nvSpPr>
        <xdr:cNvPr id="5" name="Left Arrow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3345180" y="3893820"/>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601980</xdr:colOff>
      <xdr:row>18</xdr:row>
      <xdr:rowOff>125730</xdr:rowOff>
    </xdr:from>
    <xdr:to>
      <xdr:col>4</xdr:col>
      <xdr:colOff>258699</xdr:colOff>
      <xdr:row>18</xdr:row>
      <xdr:rowOff>748665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20140" y="4225290"/>
          <a:ext cx="16379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586740</xdr:colOff>
      <xdr:row>18</xdr:row>
      <xdr:rowOff>146685</xdr:rowOff>
    </xdr:from>
    <xdr:to>
      <xdr:col>6</xdr:col>
      <xdr:colOff>272034</xdr:colOff>
      <xdr:row>18</xdr:row>
      <xdr:rowOff>775335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3086100" y="4246245"/>
          <a:ext cx="1666494"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5" t="s">
        <v>4</v>
      </c>
      <c r="D5" s="15"/>
    </row>
    <row r="6" spans="2:8" s="24" customFormat="1" x14ac:dyDescent="0.25">
      <c r="B6" s="14"/>
      <c r="C6" s="150" t="s">
        <v>211</v>
      </c>
      <c r="D6" s="16"/>
    </row>
    <row r="7" spans="2:8" s="24" customFormat="1" x14ac:dyDescent="0.25">
      <c r="B7" s="14"/>
      <c r="C7" s="150" t="s">
        <v>215</v>
      </c>
      <c r="D7" s="16"/>
    </row>
    <row r="8" spans="2:8" s="24" customFormat="1" x14ac:dyDescent="0.25">
      <c r="B8" s="14"/>
      <c r="C8" s="5"/>
      <c r="D8" s="16"/>
    </row>
    <row r="9" spans="2:8" s="24" customFormat="1" ht="15.75" x14ac:dyDescent="0.25">
      <c r="B9" s="14"/>
      <c r="C9" s="6" t="s">
        <v>5</v>
      </c>
      <c r="D9" s="16"/>
    </row>
    <row r="10" spans="2:8" s="24" customFormat="1" ht="48" customHeight="1" x14ac:dyDescent="0.25">
      <c r="B10" s="14"/>
      <c r="C10" s="43" t="s">
        <v>169</v>
      </c>
      <c r="D10" s="16"/>
    </row>
    <row r="11" spans="2:8" s="24" customFormat="1" ht="30" customHeight="1" x14ac:dyDescent="0.25">
      <c r="B11" s="14"/>
      <c r="C11" s="94" t="s">
        <v>160</v>
      </c>
      <c r="D11" s="16"/>
    </row>
    <row r="12" spans="2:8" s="24" customFormat="1" ht="31.5" customHeight="1" x14ac:dyDescent="0.25">
      <c r="B12" s="14"/>
      <c r="C12" s="135" t="s">
        <v>161</v>
      </c>
      <c r="D12" s="16"/>
    </row>
    <row r="13" spans="2:8" s="24" customFormat="1" ht="46.9" customHeight="1" x14ac:dyDescent="0.25">
      <c r="B13" s="14"/>
      <c r="C13" s="94" t="s">
        <v>203</v>
      </c>
      <c r="D13" s="16"/>
      <c r="H13" s="74"/>
    </row>
    <row r="14" spans="2:8" s="93" customFormat="1" ht="13.9" customHeight="1" x14ac:dyDescent="0.2">
      <c r="B14" s="91"/>
      <c r="C14" s="143" t="s">
        <v>170</v>
      </c>
      <c r="D14" s="92"/>
    </row>
    <row r="15" spans="2:8" x14ac:dyDescent="0.25">
      <c r="B15" s="11"/>
      <c r="C15" s="1"/>
      <c r="D15" s="12"/>
    </row>
    <row r="16" spans="2:8" ht="24.75" x14ac:dyDescent="0.25">
      <c r="B16" s="11"/>
      <c r="C16" s="7" t="s">
        <v>142</v>
      </c>
      <c r="D16" s="12"/>
    </row>
    <row r="17" spans="2:4" ht="74.25" customHeight="1" x14ac:dyDescent="0.25">
      <c r="B17" s="11"/>
      <c r="C17" s="44" t="s">
        <v>202</v>
      </c>
      <c r="D17" s="12"/>
    </row>
    <row r="18" spans="2:4" ht="12" customHeight="1" x14ac:dyDescent="0.25">
      <c r="B18" s="11"/>
      <c r="C18" s="7"/>
      <c r="D18" s="12"/>
    </row>
    <row r="19" spans="2:4" ht="12" customHeight="1" x14ac:dyDescent="0.25">
      <c r="B19" s="11"/>
      <c r="C19" s="20" t="s">
        <v>173</v>
      </c>
      <c r="D19" s="12"/>
    </row>
    <row r="20" spans="2:4" ht="12" customHeight="1" x14ac:dyDescent="0.25">
      <c r="B20" s="11"/>
      <c r="C20" s="20" t="s">
        <v>172</v>
      </c>
      <c r="D20" s="12"/>
    </row>
    <row r="21" spans="2:4" ht="12" customHeight="1" x14ac:dyDescent="0.25">
      <c r="B21" s="11"/>
      <c r="C21" s="20" t="s">
        <v>174</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Z510"/>
  <sheetViews>
    <sheetView workbookViewId="0">
      <selection activeCell="B1" sqref="B1:J1"/>
    </sheetView>
  </sheetViews>
  <sheetFormatPr defaultRowHeight="15" x14ac:dyDescent="0.25"/>
  <cols>
    <col min="2" max="4" width="9.140625" style="127"/>
    <col min="5" max="5" width="10.42578125" style="127" bestFit="1" customWidth="1"/>
    <col min="6" max="6" width="10" style="127" customWidth="1"/>
    <col min="7" max="7" width="11.5703125" style="127" customWidth="1"/>
    <col min="8" max="8" width="12.85546875" style="127" customWidth="1"/>
    <col min="9" max="52" width="9.140625" style="127"/>
  </cols>
  <sheetData>
    <row r="1" spans="1:9" x14ac:dyDescent="0.25">
      <c r="A1" s="126" t="s">
        <v>151</v>
      </c>
      <c r="B1" s="132">
        <v>1</v>
      </c>
      <c r="C1" s="119" t="s">
        <v>100</v>
      </c>
      <c r="D1" s="136" t="s">
        <v>205</v>
      </c>
      <c r="E1" s="121">
        <v>43150</v>
      </c>
      <c r="F1" s="119" t="s">
        <v>214</v>
      </c>
      <c r="G1" s="119" t="s">
        <v>48</v>
      </c>
      <c r="H1" s="119">
        <v>2018</v>
      </c>
      <c r="I1" s="119">
        <v>1</v>
      </c>
    </row>
    <row r="2" spans="1:9" x14ac:dyDescent="0.25">
      <c r="A2" s="126" t="str">
        <f>IF(OR(B2="",B2=0),"",ROWS($A$1:A2))</f>
        <v/>
      </c>
      <c r="B2" s="128"/>
      <c r="C2" s="120"/>
      <c r="D2" s="141"/>
      <c r="E2" s="141"/>
      <c r="F2" s="141"/>
      <c r="G2" s="141"/>
      <c r="H2" s="141"/>
      <c r="I2" s="141"/>
    </row>
    <row r="3" spans="1:9" x14ac:dyDescent="0.25">
      <c r="A3" s="126" t="str">
        <f>IF(OR(B3="",B3=0),"",ROWS($A$1:A3))</f>
        <v/>
      </c>
      <c r="B3" s="129"/>
      <c r="C3" s="130"/>
      <c r="D3" s="129"/>
      <c r="E3" s="142"/>
      <c r="F3" s="129"/>
    </row>
    <row r="4" spans="1:9" x14ac:dyDescent="0.25">
      <c r="A4" s="126" t="str">
        <f>IF(OR(B4="",B4=0),"",ROWS($A$1:A4))</f>
        <v/>
      </c>
      <c r="B4" s="129"/>
      <c r="C4" s="130"/>
      <c r="D4" s="129"/>
      <c r="E4" s="131"/>
      <c r="F4" s="129"/>
    </row>
    <row r="5" spans="1:9" x14ac:dyDescent="0.25">
      <c r="A5" s="126" t="str">
        <f>IF(OR(B5="",B5=0),"",ROWS($A$1:A5))</f>
        <v/>
      </c>
      <c r="B5" s="129"/>
      <c r="C5" s="130"/>
      <c r="D5" s="129"/>
      <c r="E5" s="131"/>
      <c r="F5" s="129"/>
    </row>
    <row r="6" spans="1:9" x14ac:dyDescent="0.25">
      <c r="A6" s="126" t="str">
        <f>IF(OR(B6="",B6=0),"",ROWS($A$1:A6))</f>
        <v/>
      </c>
      <c r="B6" s="129"/>
      <c r="C6" s="130"/>
      <c r="D6" s="129"/>
      <c r="E6" s="131"/>
      <c r="F6" s="129"/>
    </row>
    <row r="7" spans="1:9" x14ac:dyDescent="0.25">
      <c r="A7" s="126" t="str">
        <f>IF(OR(B7="",B7=0),"",ROWS($A$1:A7))</f>
        <v/>
      </c>
      <c r="B7" s="129"/>
      <c r="C7" s="130"/>
      <c r="D7" s="129"/>
      <c r="E7" s="131"/>
      <c r="F7" s="129"/>
    </row>
    <row r="8" spans="1:9" x14ac:dyDescent="0.25">
      <c r="A8" s="126" t="str">
        <f>IF(OR(B8="",B8=0),"",ROWS($A$1:A8))</f>
        <v/>
      </c>
      <c r="B8" s="129"/>
      <c r="C8" s="130"/>
      <c r="D8" s="129"/>
      <c r="E8" s="131"/>
      <c r="F8" s="129"/>
    </row>
    <row r="9" spans="1:9" x14ac:dyDescent="0.25">
      <c r="A9" s="126" t="str">
        <f>IF(OR(B9="",B9=0),"",ROWS($A$1:A9))</f>
        <v/>
      </c>
    </row>
    <row r="10" spans="1:9" x14ac:dyDescent="0.25">
      <c r="A10" s="126" t="str">
        <f>IF(OR(B10="",B10=0),"",ROWS($A$1:A10))</f>
        <v/>
      </c>
    </row>
    <row r="11" spans="1:9" x14ac:dyDescent="0.25">
      <c r="A11" s="126" t="str">
        <f>IF(OR(B11="",B11=0),"",ROWS($A$1:A11))</f>
        <v/>
      </c>
    </row>
    <row r="12" spans="1:9" x14ac:dyDescent="0.25">
      <c r="A12" s="126" t="str">
        <f>IF(OR(B12="",B12=0),"",ROWS($A$1:A12))</f>
        <v/>
      </c>
    </row>
    <row r="13" spans="1:9" x14ac:dyDescent="0.25">
      <c r="A13" s="126" t="str">
        <f>IF(OR(B13="",B13=0),"",ROWS($A$1:A13))</f>
        <v/>
      </c>
    </row>
    <row r="14" spans="1:9" x14ac:dyDescent="0.25">
      <c r="A14" s="126" t="str">
        <f>IF(OR(B14="",B14=0),"",ROWS($A$1:A14))</f>
        <v/>
      </c>
    </row>
    <row r="15" spans="1:9" x14ac:dyDescent="0.25">
      <c r="A15" s="126" t="str">
        <f>IF(OR(B15="",B15=0),"",ROWS($A$1:A15))</f>
        <v/>
      </c>
    </row>
    <row r="16" spans="1:9" x14ac:dyDescent="0.25">
      <c r="A16" s="126" t="str">
        <f>IF(OR(B16="",B16=0),"",ROWS($A$1:A16))</f>
        <v/>
      </c>
    </row>
    <row r="17" spans="1:1" x14ac:dyDescent="0.25">
      <c r="A17" s="126" t="str">
        <f>IF(OR(B17="",B17=0),"",ROWS($A$1:A17))</f>
        <v/>
      </c>
    </row>
    <row r="18" spans="1:1" x14ac:dyDescent="0.25">
      <c r="A18" s="126" t="str">
        <f>IF(OR(B18="",B18=0),"",ROWS($A$1:A18))</f>
        <v/>
      </c>
    </row>
    <row r="19" spans="1:1" x14ac:dyDescent="0.25">
      <c r="A19" s="126" t="str">
        <f>IF(OR(B19="",B19=0),"",ROWS($A$1:A19))</f>
        <v/>
      </c>
    </row>
    <row r="20" spans="1:1" x14ac:dyDescent="0.25">
      <c r="A20" s="126" t="str">
        <f>IF(OR(B20="",B20=0),"",ROWS($A$1:A20))</f>
        <v/>
      </c>
    </row>
    <row r="21" spans="1:1" x14ac:dyDescent="0.25">
      <c r="A21" s="126" t="str">
        <f>IF(OR(B21="",B21=0),"",ROWS($A$1:A21))</f>
        <v/>
      </c>
    </row>
    <row r="22" spans="1:1" x14ac:dyDescent="0.25">
      <c r="A22" s="126" t="str">
        <f>IF(OR(B22="",B22=0),"",ROWS($A$1:A22))</f>
        <v/>
      </c>
    </row>
    <row r="23" spans="1:1" x14ac:dyDescent="0.25">
      <c r="A23" s="126" t="str">
        <f>IF(OR(B23="",B23=0),"",ROWS($A$1:A23))</f>
        <v/>
      </c>
    </row>
    <row r="24" spans="1:1" x14ac:dyDescent="0.25">
      <c r="A24" s="126" t="str">
        <f>IF(OR(B24="",B24=0),"",ROWS($A$1:A24))</f>
        <v/>
      </c>
    </row>
    <row r="25" spans="1:1" x14ac:dyDescent="0.25">
      <c r="A25" s="126" t="str">
        <f>IF(OR(B25="",B25=0),"",ROWS($A$1:A25))</f>
        <v/>
      </c>
    </row>
    <row r="26" spans="1:1" x14ac:dyDescent="0.25">
      <c r="A26" s="126" t="str">
        <f>IF(OR(B26="",B26=0),"",ROWS($A$1:A26))</f>
        <v/>
      </c>
    </row>
    <row r="27" spans="1:1" x14ac:dyDescent="0.25">
      <c r="A27" s="126" t="str">
        <f>IF(OR(B27="",B27=0),"",ROWS($A$1:A27))</f>
        <v/>
      </c>
    </row>
    <row r="28" spans="1:1" x14ac:dyDescent="0.25">
      <c r="A28" s="126" t="str">
        <f>IF(OR(B28="",B28=0),"",ROWS($A$1:A28))</f>
        <v/>
      </c>
    </row>
    <row r="29" spans="1:1" x14ac:dyDescent="0.25">
      <c r="A29" s="126" t="str">
        <f>IF(OR(B29="",B29=0),"",ROWS($A$1:A29))</f>
        <v/>
      </c>
    </row>
    <row r="30" spans="1:1" x14ac:dyDescent="0.25">
      <c r="A30" s="126" t="str">
        <f>IF(OR(B30="",B30=0),"",ROWS($A$1:A30))</f>
        <v/>
      </c>
    </row>
    <row r="31" spans="1:1" x14ac:dyDescent="0.25">
      <c r="A31" s="126" t="str">
        <f>IF(OR(B31="",B31=0),"",ROWS($A$1:A31))</f>
        <v/>
      </c>
    </row>
    <row r="32" spans="1:1" x14ac:dyDescent="0.25">
      <c r="A32" s="126" t="str">
        <f>IF(OR(B32="",B32=0),"",ROWS($A$1:A32))</f>
        <v/>
      </c>
    </row>
    <row r="33" spans="1:1" x14ac:dyDescent="0.25">
      <c r="A33" s="126" t="str">
        <f>IF(OR(B33="",B33=0),"",ROWS($A$1:A33))</f>
        <v/>
      </c>
    </row>
    <row r="34" spans="1:1" x14ac:dyDescent="0.25">
      <c r="A34" s="126" t="str">
        <f>IF(OR(B34="",B34=0),"",ROWS($A$1:A34))</f>
        <v/>
      </c>
    </row>
    <row r="35" spans="1:1" x14ac:dyDescent="0.25">
      <c r="A35" s="126" t="str">
        <f>IF(OR(B35="",B35=0),"",ROWS($A$1:A35))</f>
        <v/>
      </c>
    </row>
    <row r="36" spans="1:1" x14ac:dyDescent="0.25">
      <c r="A36" s="126" t="str">
        <f>IF(OR(B36="",B36=0),"",ROWS($A$1:A36))</f>
        <v/>
      </c>
    </row>
    <row r="37" spans="1:1" x14ac:dyDescent="0.25">
      <c r="A37" s="126" t="str">
        <f>IF(OR(B37="",B37=0),"",ROWS($A$1:A37))</f>
        <v/>
      </c>
    </row>
    <row r="38" spans="1:1" x14ac:dyDescent="0.25">
      <c r="A38" s="126" t="str">
        <f>IF(OR(B38="",B38=0),"",ROWS($A$1:A38))</f>
        <v/>
      </c>
    </row>
    <row r="39" spans="1:1" x14ac:dyDescent="0.25">
      <c r="A39" s="126" t="str">
        <f>IF(OR(B39="",B39=0),"",ROWS($A$1:A39))</f>
        <v/>
      </c>
    </row>
    <row r="40" spans="1:1" x14ac:dyDescent="0.25">
      <c r="A40" s="126" t="str">
        <f>IF(OR(B40="",B40=0),"",ROWS($A$1:A40))</f>
        <v/>
      </c>
    </row>
    <row r="41" spans="1:1" x14ac:dyDescent="0.25">
      <c r="A41" s="126" t="str">
        <f>IF(OR(B41="",B41=0),"",ROWS($A$1:A41))</f>
        <v/>
      </c>
    </row>
    <row r="42" spans="1:1" x14ac:dyDescent="0.25">
      <c r="A42" s="126" t="str">
        <f>IF(OR(B42="",B42=0),"",ROWS($A$1:A42))</f>
        <v/>
      </c>
    </row>
    <row r="43" spans="1:1" x14ac:dyDescent="0.25">
      <c r="A43" s="126" t="str">
        <f>IF(OR(B43="",B43=0),"",ROWS($A$1:A43))</f>
        <v/>
      </c>
    </row>
    <row r="44" spans="1:1" x14ac:dyDescent="0.25">
      <c r="A44" s="126" t="str">
        <f>IF(OR(B44="",B44=0),"",ROWS($A$1:A44))</f>
        <v/>
      </c>
    </row>
    <row r="45" spans="1:1" x14ac:dyDescent="0.25">
      <c r="A45" s="126" t="str">
        <f>IF(OR(B45="",B45=0),"",ROWS($A$1:A45))</f>
        <v/>
      </c>
    </row>
    <row r="46" spans="1:1" x14ac:dyDescent="0.25">
      <c r="A46" s="126" t="str">
        <f>IF(OR(B46="",B46=0),"",ROWS($A$1:A46))</f>
        <v/>
      </c>
    </row>
    <row r="47" spans="1:1" x14ac:dyDescent="0.25">
      <c r="A47" s="126" t="str">
        <f>IF(OR(B47="",B47=0),"",ROWS($A$1:A47))</f>
        <v/>
      </c>
    </row>
    <row r="48" spans="1:1" x14ac:dyDescent="0.25">
      <c r="A48" s="126" t="str">
        <f>IF(OR(B48="",B48=0),"",ROWS($A$1:A48))</f>
        <v/>
      </c>
    </row>
    <row r="49" spans="1:1" x14ac:dyDescent="0.25">
      <c r="A49" s="126" t="str">
        <f>IF(OR(B49="",B49=0),"",ROWS($A$1:A49))</f>
        <v/>
      </c>
    </row>
    <row r="50" spans="1:1" x14ac:dyDescent="0.25">
      <c r="A50" s="126" t="str">
        <f>IF(OR(B50="",B50=0),"",ROWS($A$1:A50))</f>
        <v/>
      </c>
    </row>
    <row r="51" spans="1:1" x14ac:dyDescent="0.25">
      <c r="A51" s="126" t="str">
        <f>IF(OR(B51="",B51=0),"",ROWS($A$1:A51))</f>
        <v/>
      </c>
    </row>
    <row r="52" spans="1:1" x14ac:dyDescent="0.25">
      <c r="A52" s="126" t="str">
        <f>IF(OR(B52="",B52=0),"",ROWS($A$1:A52))</f>
        <v/>
      </c>
    </row>
    <row r="53" spans="1:1" x14ac:dyDescent="0.25">
      <c r="A53" s="126" t="str">
        <f>IF(OR(B53="",B53=0),"",ROWS($A$1:A53))</f>
        <v/>
      </c>
    </row>
    <row r="54" spans="1:1" x14ac:dyDescent="0.25">
      <c r="A54" s="126" t="str">
        <f>IF(OR(B54="",B54=0),"",ROWS($A$1:A54))</f>
        <v/>
      </c>
    </row>
    <row r="55" spans="1:1" x14ac:dyDescent="0.25">
      <c r="A55" s="126" t="str">
        <f>IF(OR(B55="",B55=0),"",ROWS($A$1:A55))</f>
        <v/>
      </c>
    </row>
    <row r="56" spans="1:1" x14ac:dyDescent="0.25">
      <c r="A56" s="126" t="str">
        <f>IF(OR(B56="",B56=0),"",ROWS($A$1:A56))</f>
        <v/>
      </c>
    </row>
    <row r="57" spans="1:1" x14ac:dyDescent="0.25">
      <c r="A57" s="126" t="str">
        <f>IF(OR(B57="",B57=0),"",ROWS($A$1:A57))</f>
        <v/>
      </c>
    </row>
    <row r="58" spans="1:1" x14ac:dyDescent="0.25">
      <c r="A58" s="126" t="str">
        <f>IF(OR(B58="",B58=0),"",ROWS($A$1:A58))</f>
        <v/>
      </c>
    </row>
    <row r="59" spans="1:1" x14ac:dyDescent="0.25">
      <c r="A59" s="126" t="str">
        <f>IF(OR(B59="",B59=0),"",ROWS($A$1:A59))</f>
        <v/>
      </c>
    </row>
    <row r="60" spans="1:1" x14ac:dyDescent="0.25">
      <c r="A60" s="126" t="str">
        <f>IF(OR(B60="",B60=0),"",ROWS($A$1:A60))</f>
        <v/>
      </c>
    </row>
    <row r="61" spans="1:1" x14ac:dyDescent="0.25">
      <c r="A61" s="126" t="str">
        <f>IF(OR(B61="",B61=0),"",ROWS($A$1:A61))</f>
        <v/>
      </c>
    </row>
    <row r="62" spans="1:1" x14ac:dyDescent="0.25">
      <c r="A62" s="126" t="str">
        <f>IF(OR(B62="",B62=0),"",ROWS($A$1:A62))</f>
        <v/>
      </c>
    </row>
    <row r="63" spans="1:1" x14ac:dyDescent="0.25">
      <c r="A63" s="126" t="str">
        <f>IF(OR(B63="",B63=0),"",ROWS($A$1:A63))</f>
        <v/>
      </c>
    </row>
    <row r="64" spans="1:1" x14ac:dyDescent="0.25">
      <c r="A64" s="126" t="str">
        <f>IF(OR(B64="",B64=0),"",ROWS($A$1:A64))</f>
        <v/>
      </c>
    </row>
    <row r="65" spans="1:1" x14ac:dyDescent="0.25">
      <c r="A65" s="126" t="str">
        <f>IF(OR(B65="",B65=0),"",ROWS($A$1:A65))</f>
        <v/>
      </c>
    </row>
    <row r="66" spans="1:1" x14ac:dyDescent="0.25">
      <c r="A66" s="126" t="str">
        <f>IF(OR(B66="",B66=0),"",ROWS($A$1:A66))</f>
        <v/>
      </c>
    </row>
    <row r="67" spans="1:1" x14ac:dyDescent="0.25">
      <c r="A67" s="126" t="str">
        <f>IF(OR(B67="",B67=0),"",ROWS($A$1:A67))</f>
        <v/>
      </c>
    </row>
    <row r="68" spans="1:1" x14ac:dyDescent="0.25">
      <c r="A68" s="126" t="str">
        <f>IF(OR(B68="",B68=0),"",ROWS($A$1:A68))</f>
        <v/>
      </c>
    </row>
    <row r="69" spans="1:1" x14ac:dyDescent="0.25">
      <c r="A69" s="126" t="str">
        <f>IF(OR(B69="",B69=0),"",ROWS($A$1:A69))</f>
        <v/>
      </c>
    </row>
    <row r="70" spans="1:1" x14ac:dyDescent="0.25">
      <c r="A70" s="126" t="str">
        <f>IF(OR(B70="",B70=0),"",ROWS($A$1:A70))</f>
        <v/>
      </c>
    </row>
    <row r="71" spans="1:1" x14ac:dyDescent="0.25">
      <c r="A71" s="126" t="str">
        <f>IF(OR(B71="",B71=0),"",ROWS($A$1:A71))</f>
        <v/>
      </c>
    </row>
    <row r="72" spans="1:1" x14ac:dyDescent="0.25">
      <c r="A72" s="126" t="str">
        <f>IF(OR(B72="",B72=0),"",ROWS($A$1:A72))</f>
        <v/>
      </c>
    </row>
    <row r="73" spans="1:1" x14ac:dyDescent="0.25">
      <c r="A73" s="126" t="str">
        <f>IF(OR(B73="",B73=0),"",ROWS($A$1:A73))</f>
        <v/>
      </c>
    </row>
    <row r="74" spans="1:1" x14ac:dyDescent="0.25">
      <c r="A74" s="126" t="str">
        <f>IF(OR(B74="",B74=0),"",ROWS($A$1:A74))</f>
        <v/>
      </c>
    </row>
    <row r="75" spans="1:1" x14ac:dyDescent="0.25">
      <c r="A75" s="126" t="str">
        <f>IF(OR(B75="",B75=0),"",ROWS($A$1:A75))</f>
        <v/>
      </c>
    </row>
    <row r="76" spans="1:1" x14ac:dyDescent="0.25">
      <c r="A76" s="126" t="str">
        <f>IF(OR(B76="",B76=0),"",ROWS($A$1:A76))</f>
        <v/>
      </c>
    </row>
    <row r="77" spans="1:1" x14ac:dyDescent="0.25">
      <c r="A77" s="126" t="str">
        <f>IF(OR(B77="",B77=0),"",ROWS($A$1:A77))</f>
        <v/>
      </c>
    </row>
    <row r="78" spans="1:1" x14ac:dyDescent="0.25">
      <c r="A78" s="126" t="str">
        <f>IF(OR(B78="",B78=0),"",ROWS($A$1:A78))</f>
        <v/>
      </c>
    </row>
    <row r="79" spans="1:1" x14ac:dyDescent="0.25">
      <c r="A79" s="126" t="str">
        <f>IF(OR(B79="",B79=0),"",ROWS($A$1:A79))</f>
        <v/>
      </c>
    </row>
    <row r="80" spans="1:1" x14ac:dyDescent="0.25">
      <c r="A80" s="126" t="str">
        <f>IF(OR(B80="",B80=0),"",ROWS($A$1:A80))</f>
        <v/>
      </c>
    </row>
    <row r="81" spans="1:1" x14ac:dyDescent="0.25">
      <c r="A81" s="126" t="str">
        <f>IF(OR(B81="",B81=0),"",ROWS($A$1:A81))</f>
        <v/>
      </c>
    </row>
    <row r="82" spans="1:1" x14ac:dyDescent="0.25">
      <c r="A82" s="126" t="str">
        <f>IF(OR(B82="",B82=0),"",ROWS($A$1:A82))</f>
        <v/>
      </c>
    </row>
    <row r="83" spans="1:1" x14ac:dyDescent="0.25">
      <c r="A83" s="126" t="str">
        <f>IF(OR(B83="",B83=0),"",ROWS($A$1:A83))</f>
        <v/>
      </c>
    </row>
    <row r="84" spans="1:1" x14ac:dyDescent="0.25">
      <c r="A84" s="126" t="str">
        <f>IF(OR(B84="",B84=0),"",ROWS($A$1:A84))</f>
        <v/>
      </c>
    </row>
    <row r="85" spans="1:1" x14ac:dyDescent="0.25">
      <c r="A85" s="126" t="str">
        <f>IF(OR(B85="",B85=0),"",ROWS($A$1:A85))</f>
        <v/>
      </c>
    </row>
    <row r="86" spans="1:1" x14ac:dyDescent="0.25">
      <c r="A86" s="126" t="str">
        <f>IF(OR(B86="",B86=0),"",ROWS($A$1:A86))</f>
        <v/>
      </c>
    </row>
    <row r="87" spans="1:1" x14ac:dyDescent="0.25">
      <c r="A87" s="126" t="str">
        <f>IF(OR(B87="",B87=0),"",ROWS($A$1:A87))</f>
        <v/>
      </c>
    </row>
    <row r="88" spans="1:1" x14ac:dyDescent="0.25">
      <c r="A88" s="126" t="str">
        <f>IF(OR(B88="",B88=0),"",ROWS($A$1:A88))</f>
        <v/>
      </c>
    </row>
    <row r="89" spans="1:1" x14ac:dyDescent="0.25">
      <c r="A89" s="126" t="str">
        <f>IF(OR(B89="",B89=0),"",ROWS($A$1:A89))</f>
        <v/>
      </c>
    </row>
    <row r="90" spans="1:1" x14ac:dyDescent="0.25">
      <c r="A90" s="126" t="str">
        <f>IF(OR(B90="",B90=0),"",ROWS($A$1:A90))</f>
        <v/>
      </c>
    </row>
    <row r="91" spans="1:1" x14ac:dyDescent="0.25">
      <c r="A91" s="126" t="str">
        <f>IF(OR(B91="",B91=0),"",ROWS($A$1:A91))</f>
        <v/>
      </c>
    </row>
    <row r="92" spans="1:1" x14ac:dyDescent="0.25">
      <c r="A92" s="126" t="str">
        <f>IF(OR(B92="",B92=0),"",ROWS($A$1:A92))</f>
        <v/>
      </c>
    </row>
    <row r="93" spans="1:1" x14ac:dyDescent="0.25">
      <c r="A93" s="126" t="str">
        <f>IF(OR(B93="",B93=0),"",ROWS($A$1:A93))</f>
        <v/>
      </c>
    </row>
    <row r="94" spans="1:1" x14ac:dyDescent="0.25">
      <c r="A94" s="126" t="str">
        <f>IF(OR(B94="",B94=0),"",ROWS($A$1:A94))</f>
        <v/>
      </c>
    </row>
    <row r="95" spans="1:1" x14ac:dyDescent="0.25">
      <c r="A95" s="126" t="str">
        <f>IF(OR(B95="",B95=0),"",ROWS($A$1:A95))</f>
        <v/>
      </c>
    </row>
    <row r="96" spans="1:1" x14ac:dyDescent="0.25">
      <c r="A96" s="126" t="str">
        <f>IF(OR(B96="",B96=0),"",ROWS($A$1:A96))</f>
        <v/>
      </c>
    </row>
    <row r="97" spans="1:1" x14ac:dyDescent="0.25">
      <c r="A97" s="126" t="str">
        <f>IF(OR(B97="",B97=0),"",ROWS($A$1:A97))</f>
        <v/>
      </c>
    </row>
    <row r="98" spans="1:1" x14ac:dyDescent="0.25">
      <c r="A98" s="126" t="str">
        <f>IF(OR(B98="",B98=0),"",ROWS($A$1:A98))</f>
        <v/>
      </c>
    </row>
    <row r="99" spans="1:1" x14ac:dyDescent="0.25">
      <c r="A99" s="126" t="str">
        <f>IF(OR(B99="",B99=0),"",ROWS($A$1:A99))</f>
        <v/>
      </c>
    </row>
    <row r="100" spans="1:1" x14ac:dyDescent="0.25">
      <c r="A100" s="126" t="str">
        <f>IF(OR(B100="",B100=0),"",ROWS($A$1:A100))</f>
        <v/>
      </c>
    </row>
    <row r="101" spans="1:1" x14ac:dyDescent="0.25">
      <c r="A101" s="126" t="str">
        <f>IF(OR(B101="",B101=0),"",ROWS($A$1:A101))</f>
        <v/>
      </c>
    </row>
    <row r="102" spans="1:1" x14ac:dyDescent="0.25">
      <c r="A102" s="126" t="str">
        <f>IF(OR(B102="",B102=0),"",ROWS($A$1:A102))</f>
        <v/>
      </c>
    </row>
    <row r="103" spans="1:1" x14ac:dyDescent="0.25">
      <c r="A103" s="126" t="str">
        <f>IF(OR(B103="",B103=0),"",ROWS($A$1:A103))</f>
        <v/>
      </c>
    </row>
    <row r="104" spans="1:1" x14ac:dyDescent="0.25">
      <c r="A104" s="126" t="str">
        <f>IF(OR(B104="",B104=0),"",ROWS($A$1:A104))</f>
        <v/>
      </c>
    </row>
    <row r="105" spans="1:1" x14ac:dyDescent="0.25">
      <c r="A105" s="126" t="str">
        <f>IF(OR(B105="",B105=0),"",ROWS($A$1:A105))</f>
        <v/>
      </c>
    </row>
    <row r="106" spans="1:1" x14ac:dyDescent="0.25">
      <c r="A106" s="126" t="str">
        <f>IF(OR(B106="",B106=0),"",ROWS($A$1:A106))</f>
        <v/>
      </c>
    </row>
    <row r="107" spans="1:1" x14ac:dyDescent="0.25">
      <c r="A107" s="126" t="str">
        <f>IF(OR(B107="",B107=0),"",ROWS($A$1:A107))</f>
        <v/>
      </c>
    </row>
    <row r="108" spans="1:1" x14ac:dyDescent="0.25">
      <c r="A108" s="126" t="str">
        <f>IF(OR(B108="",B108=0),"",ROWS($A$1:A108))</f>
        <v/>
      </c>
    </row>
    <row r="109" spans="1:1" x14ac:dyDescent="0.25">
      <c r="A109" s="126" t="str">
        <f>IF(OR(B109="",B109=0),"",ROWS($A$1:A109))</f>
        <v/>
      </c>
    </row>
    <row r="110" spans="1:1" x14ac:dyDescent="0.25">
      <c r="A110" s="126" t="str">
        <f>IF(OR(B110="",B110=0),"",ROWS($A$1:A110))</f>
        <v/>
      </c>
    </row>
    <row r="111" spans="1:1" x14ac:dyDescent="0.25">
      <c r="A111" s="126" t="str">
        <f>IF(OR(B111="",B111=0),"",ROWS($A$1:A111))</f>
        <v/>
      </c>
    </row>
    <row r="112" spans="1:1" x14ac:dyDescent="0.25">
      <c r="A112" s="126" t="str">
        <f>IF(OR(B112="",B112=0),"",ROWS($A$1:A112))</f>
        <v/>
      </c>
    </row>
    <row r="113" spans="1:1" x14ac:dyDescent="0.25">
      <c r="A113" s="126" t="str">
        <f>IF(OR(B113="",B113=0),"",ROWS($A$1:A113))</f>
        <v/>
      </c>
    </row>
    <row r="114" spans="1:1" x14ac:dyDescent="0.25">
      <c r="A114" s="126" t="str">
        <f>IF(OR(B114="",B114=0),"",ROWS($A$1:A114))</f>
        <v/>
      </c>
    </row>
    <row r="115" spans="1:1" x14ac:dyDescent="0.25">
      <c r="A115" s="126" t="str">
        <f>IF(OR(B115="",B115=0),"",ROWS($A$1:A115))</f>
        <v/>
      </c>
    </row>
    <row r="116" spans="1:1" x14ac:dyDescent="0.25">
      <c r="A116" s="126" t="str">
        <f>IF(OR(B116="",B116=0),"",ROWS($A$1:A116))</f>
        <v/>
      </c>
    </row>
    <row r="117" spans="1:1" x14ac:dyDescent="0.25">
      <c r="A117" s="126" t="str">
        <f>IF(OR(B117="",B117=0),"",ROWS($A$1:A117))</f>
        <v/>
      </c>
    </row>
    <row r="118" spans="1:1" x14ac:dyDescent="0.25">
      <c r="A118" s="126" t="str">
        <f>IF(OR(B118="",B118=0),"",ROWS($A$1:A118))</f>
        <v/>
      </c>
    </row>
    <row r="119" spans="1:1" x14ac:dyDescent="0.25">
      <c r="A119" s="126" t="str">
        <f>IF(OR(B119="",B119=0),"",ROWS($A$1:A119))</f>
        <v/>
      </c>
    </row>
    <row r="120" spans="1:1" x14ac:dyDescent="0.25">
      <c r="A120" s="126" t="str">
        <f>IF(OR(B120="",B120=0),"",ROWS($A$1:A120))</f>
        <v/>
      </c>
    </row>
    <row r="121" spans="1:1" x14ac:dyDescent="0.25">
      <c r="A121" s="126" t="str">
        <f>IF(OR(B121="",B121=0),"",ROWS($A$1:A121))</f>
        <v/>
      </c>
    </row>
    <row r="122" spans="1:1" x14ac:dyDescent="0.25">
      <c r="A122" s="126" t="str">
        <f>IF(OR(B122="",B122=0),"",ROWS($A$1:A122))</f>
        <v/>
      </c>
    </row>
    <row r="123" spans="1:1" x14ac:dyDescent="0.25">
      <c r="A123" s="126" t="str">
        <f>IF(OR(B123="",B123=0),"",ROWS($A$1:A123))</f>
        <v/>
      </c>
    </row>
    <row r="124" spans="1:1" x14ac:dyDescent="0.25">
      <c r="A124" s="126" t="str">
        <f>IF(OR(B124="",B124=0),"",ROWS($A$1:A124))</f>
        <v/>
      </c>
    </row>
    <row r="125" spans="1:1" x14ac:dyDescent="0.25">
      <c r="A125" s="126" t="str">
        <f>IF(OR(B125="",B125=0),"",ROWS($A$1:A125))</f>
        <v/>
      </c>
    </row>
    <row r="126" spans="1:1" x14ac:dyDescent="0.25">
      <c r="A126" s="126" t="str">
        <f>IF(OR(B126="",B126=0),"",ROWS($A$1:A126))</f>
        <v/>
      </c>
    </row>
    <row r="127" spans="1:1" x14ac:dyDescent="0.25">
      <c r="A127" s="126" t="str">
        <f>IF(OR(B127="",B127=0),"",ROWS($A$1:A127))</f>
        <v/>
      </c>
    </row>
    <row r="128" spans="1:1" x14ac:dyDescent="0.25">
      <c r="A128" s="126" t="str">
        <f>IF(OR(B128="",B128=0),"",ROWS($A$1:A128))</f>
        <v/>
      </c>
    </row>
    <row r="129" spans="1:1" x14ac:dyDescent="0.25">
      <c r="A129" s="126" t="str">
        <f>IF(OR(B129="",B129=0),"",ROWS($A$1:A129))</f>
        <v/>
      </c>
    </row>
    <row r="130" spans="1:1" x14ac:dyDescent="0.25">
      <c r="A130" s="126" t="str">
        <f>IF(OR(B130="",B130=0),"",ROWS($A$1:A130))</f>
        <v/>
      </c>
    </row>
    <row r="131" spans="1:1" x14ac:dyDescent="0.25">
      <c r="A131" s="126" t="str">
        <f>IF(OR(B131="",B131=0),"",ROWS($A$1:A131))</f>
        <v/>
      </c>
    </row>
    <row r="132" spans="1:1" x14ac:dyDescent="0.25">
      <c r="A132" s="126" t="str">
        <f>IF(OR(B132="",B132=0),"",ROWS($A$1:A132))</f>
        <v/>
      </c>
    </row>
    <row r="133" spans="1:1" x14ac:dyDescent="0.25">
      <c r="A133" s="126" t="str">
        <f>IF(OR(B133="",B133=0),"",ROWS($A$1:A133))</f>
        <v/>
      </c>
    </row>
    <row r="134" spans="1:1" x14ac:dyDescent="0.25">
      <c r="A134" s="126" t="str">
        <f>IF(OR(B134="",B134=0),"",ROWS($A$1:A134))</f>
        <v/>
      </c>
    </row>
    <row r="135" spans="1:1" x14ac:dyDescent="0.25">
      <c r="A135" s="126" t="str">
        <f>IF(OR(B135="",B135=0),"",ROWS($A$1:A135))</f>
        <v/>
      </c>
    </row>
    <row r="136" spans="1:1" x14ac:dyDescent="0.25">
      <c r="A136" s="126" t="str">
        <f>IF(OR(B136="",B136=0),"",ROWS($A$1:A136))</f>
        <v/>
      </c>
    </row>
    <row r="137" spans="1:1" x14ac:dyDescent="0.25">
      <c r="A137" s="126" t="str">
        <f>IF(OR(B137="",B137=0),"",ROWS($A$1:A137))</f>
        <v/>
      </c>
    </row>
    <row r="138" spans="1:1" x14ac:dyDescent="0.25">
      <c r="A138" s="126" t="str">
        <f>IF(OR(B138="",B138=0),"",ROWS($A$1:A138))</f>
        <v/>
      </c>
    </row>
    <row r="139" spans="1:1" x14ac:dyDescent="0.25">
      <c r="A139" s="126" t="str">
        <f>IF(OR(B139="",B139=0),"",ROWS($A$1:A139))</f>
        <v/>
      </c>
    </row>
    <row r="140" spans="1:1" x14ac:dyDescent="0.25">
      <c r="A140" s="126" t="str">
        <f>IF(OR(B140="",B140=0),"",ROWS($A$1:A140))</f>
        <v/>
      </c>
    </row>
    <row r="141" spans="1:1" x14ac:dyDescent="0.25">
      <c r="A141" s="126" t="str">
        <f>IF(OR(B141="",B141=0),"",ROWS($A$1:A141))</f>
        <v/>
      </c>
    </row>
    <row r="142" spans="1:1" x14ac:dyDescent="0.25">
      <c r="A142" s="126" t="str">
        <f>IF(OR(B142="",B142=0),"",ROWS($A$1:A142))</f>
        <v/>
      </c>
    </row>
    <row r="143" spans="1:1" x14ac:dyDescent="0.25">
      <c r="A143" s="126" t="str">
        <f>IF(OR(B143="",B143=0),"",ROWS($A$1:A143))</f>
        <v/>
      </c>
    </row>
    <row r="144" spans="1:1" x14ac:dyDescent="0.25">
      <c r="A144" s="126" t="str">
        <f>IF(OR(B144="",B144=0),"",ROWS($A$1:A144))</f>
        <v/>
      </c>
    </row>
    <row r="145" spans="1:1" x14ac:dyDescent="0.25">
      <c r="A145" s="126" t="str">
        <f>IF(OR(B145="",B145=0),"",ROWS($A$1:A145))</f>
        <v/>
      </c>
    </row>
    <row r="146" spans="1:1" x14ac:dyDescent="0.25">
      <c r="A146" s="126" t="str">
        <f>IF(OR(B146="",B146=0),"",ROWS($A$1:A146))</f>
        <v/>
      </c>
    </row>
    <row r="147" spans="1:1" x14ac:dyDescent="0.25">
      <c r="A147" s="126" t="str">
        <f>IF(OR(B147="",B147=0),"",ROWS($A$1:A147))</f>
        <v/>
      </c>
    </row>
    <row r="148" spans="1:1" x14ac:dyDescent="0.25">
      <c r="A148" s="126" t="str">
        <f>IF(OR(B148="",B148=0),"",ROWS($A$1:A148))</f>
        <v/>
      </c>
    </row>
    <row r="149" spans="1:1" x14ac:dyDescent="0.25">
      <c r="A149" s="126" t="str">
        <f>IF(OR(B149="",B149=0),"",ROWS($A$1:A149))</f>
        <v/>
      </c>
    </row>
    <row r="150" spans="1:1" x14ac:dyDescent="0.25">
      <c r="A150" s="126" t="str">
        <f>IF(OR(B150="",B150=0),"",ROWS($A$1:A150))</f>
        <v/>
      </c>
    </row>
    <row r="151" spans="1:1" x14ac:dyDescent="0.25">
      <c r="A151" s="126" t="str">
        <f>IF(OR(B151="",B151=0),"",ROWS($A$1:A151))</f>
        <v/>
      </c>
    </row>
    <row r="152" spans="1:1" x14ac:dyDescent="0.25">
      <c r="A152" s="126" t="str">
        <f>IF(OR(B152="",B152=0),"",ROWS($A$1:A152))</f>
        <v/>
      </c>
    </row>
    <row r="153" spans="1:1" x14ac:dyDescent="0.25">
      <c r="A153" s="126" t="str">
        <f>IF(OR(B153="",B153=0),"",ROWS($A$1:A153))</f>
        <v/>
      </c>
    </row>
    <row r="154" spans="1:1" x14ac:dyDescent="0.25">
      <c r="A154" s="126" t="str">
        <f>IF(OR(B154="",B154=0),"",ROWS($A$1:A154))</f>
        <v/>
      </c>
    </row>
    <row r="155" spans="1:1" x14ac:dyDescent="0.25">
      <c r="A155" s="126" t="str">
        <f>IF(OR(B155="",B155=0),"",ROWS($A$1:A155))</f>
        <v/>
      </c>
    </row>
    <row r="156" spans="1:1" x14ac:dyDescent="0.25">
      <c r="A156" s="126" t="str">
        <f>IF(OR(B156="",B156=0),"",ROWS($A$1:A156))</f>
        <v/>
      </c>
    </row>
    <row r="157" spans="1:1" x14ac:dyDescent="0.25">
      <c r="A157" s="126" t="str">
        <f>IF(OR(B157="",B157=0),"",ROWS($A$1:A157))</f>
        <v/>
      </c>
    </row>
    <row r="158" spans="1:1" x14ac:dyDescent="0.25">
      <c r="A158" s="126" t="str">
        <f>IF(OR(B158="",B158=0),"",ROWS($A$1:A158))</f>
        <v/>
      </c>
    </row>
    <row r="159" spans="1:1" x14ac:dyDescent="0.25">
      <c r="A159" s="126" t="str">
        <f>IF(OR(B159="",B159=0),"",ROWS($A$1:A159))</f>
        <v/>
      </c>
    </row>
    <row r="160" spans="1:1" x14ac:dyDescent="0.25">
      <c r="A160" s="126" t="str">
        <f>IF(OR(B160="",B160=0),"",ROWS($A$1:A160))</f>
        <v/>
      </c>
    </row>
    <row r="161" spans="1:1" x14ac:dyDescent="0.25">
      <c r="A161" s="126" t="str">
        <f>IF(OR(B161="",B161=0),"",ROWS($A$1:A161))</f>
        <v/>
      </c>
    </row>
    <row r="162" spans="1:1" x14ac:dyDescent="0.25">
      <c r="A162" s="126" t="str">
        <f>IF(OR(B162="",B162=0),"",ROWS($A$1:A162))</f>
        <v/>
      </c>
    </row>
    <row r="163" spans="1:1" x14ac:dyDescent="0.25">
      <c r="A163" s="126" t="str">
        <f>IF(OR(B163="",B163=0),"",ROWS($A$1:A163))</f>
        <v/>
      </c>
    </row>
    <row r="164" spans="1:1" x14ac:dyDescent="0.25">
      <c r="A164" s="126" t="str">
        <f>IF(OR(B164="",B164=0),"",ROWS($A$1:A164))</f>
        <v/>
      </c>
    </row>
    <row r="165" spans="1:1" x14ac:dyDescent="0.25">
      <c r="A165" s="126" t="str">
        <f>IF(OR(B165="",B165=0),"",ROWS($A$1:A165))</f>
        <v/>
      </c>
    </row>
    <row r="166" spans="1:1" x14ac:dyDescent="0.25">
      <c r="A166" s="126" t="str">
        <f>IF(OR(B166="",B166=0),"",ROWS($A$1:A166))</f>
        <v/>
      </c>
    </row>
    <row r="167" spans="1:1" x14ac:dyDescent="0.25">
      <c r="A167" s="126" t="str">
        <f>IF(OR(B167="",B167=0),"",ROWS($A$1:A167))</f>
        <v/>
      </c>
    </row>
    <row r="168" spans="1:1" x14ac:dyDescent="0.25">
      <c r="A168" s="126" t="str">
        <f>IF(OR(B168="",B168=0),"",ROWS($A$1:A168))</f>
        <v/>
      </c>
    </row>
    <row r="169" spans="1:1" x14ac:dyDescent="0.25">
      <c r="A169" s="126" t="str">
        <f>IF(OR(B169="",B169=0),"",ROWS($A$1:A169))</f>
        <v/>
      </c>
    </row>
    <row r="170" spans="1:1" x14ac:dyDescent="0.25">
      <c r="A170" s="126" t="str">
        <f>IF(OR(B170="",B170=0),"",ROWS($A$1:A170))</f>
        <v/>
      </c>
    </row>
    <row r="171" spans="1:1" x14ac:dyDescent="0.25">
      <c r="A171" s="126" t="str">
        <f>IF(OR(B171="",B171=0),"",ROWS($A$1:A171))</f>
        <v/>
      </c>
    </row>
    <row r="172" spans="1:1" x14ac:dyDescent="0.25">
      <c r="A172" s="126" t="str">
        <f>IF(OR(B172="",B172=0),"",ROWS($A$1:A172))</f>
        <v/>
      </c>
    </row>
    <row r="173" spans="1:1" x14ac:dyDescent="0.25">
      <c r="A173" s="126" t="str">
        <f>IF(OR(B173="",B173=0),"",ROWS($A$1:A173))</f>
        <v/>
      </c>
    </row>
    <row r="174" spans="1:1" x14ac:dyDescent="0.25">
      <c r="A174" s="126" t="str">
        <f>IF(OR(B174="",B174=0),"",ROWS($A$1:A174))</f>
        <v/>
      </c>
    </row>
    <row r="175" spans="1:1" x14ac:dyDescent="0.25">
      <c r="A175" s="126" t="str">
        <f>IF(OR(B175="",B175=0),"",ROWS($A$1:A175))</f>
        <v/>
      </c>
    </row>
    <row r="176" spans="1:1" x14ac:dyDescent="0.25">
      <c r="A176" s="126" t="str">
        <f>IF(OR(B176="",B176=0),"",ROWS($A$1:A176))</f>
        <v/>
      </c>
    </row>
    <row r="177" spans="1:1" x14ac:dyDescent="0.25">
      <c r="A177" s="126" t="str">
        <f>IF(OR(B177="",B177=0),"",ROWS($A$1:A177))</f>
        <v/>
      </c>
    </row>
    <row r="178" spans="1:1" x14ac:dyDescent="0.25">
      <c r="A178" s="126" t="str">
        <f>IF(OR(B178="",B178=0),"",ROWS($A$1:A178))</f>
        <v/>
      </c>
    </row>
    <row r="179" spans="1:1" x14ac:dyDescent="0.25">
      <c r="A179" s="126" t="str">
        <f>IF(OR(B179="",B179=0),"",ROWS($A$1:A179))</f>
        <v/>
      </c>
    </row>
    <row r="180" spans="1:1" x14ac:dyDescent="0.25">
      <c r="A180" s="126" t="str">
        <f>IF(OR(B180="",B180=0),"",ROWS($A$1:A180))</f>
        <v/>
      </c>
    </row>
    <row r="181" spans="1:1" x14ac:dyDescent="0.25">
      <c r="A181" s="126" t="str">
        <f>IF(OR(B181="",B181=0),"",ROWS($A$1:A181))</f>
        <v/>
      </c>
    </row>
    <row r="182" spans="1:1" x14ac:dyDescent="0.25">
      <c r="A182" s="126" t="str">
        <f>IF(OR(B182="",B182=0),"",ROWS($A$1:A182))</f>
        <v/>
      </c>
    </row>
    <row r="183" spans="1:1" x14ac:dyDescent="0.25">
      <c r="A183" s="126" t="str">
        <f>IF(OR(B183="",B183=0),"",ROWS($A$1:A183))</f>
        <v/>
      </c>
    </row>
    <row r="184" spans="1:1" x14ac:dyDescent="0.25">
      <c r="A184" s="126" t="str">
        <f>IF(OR(B184="",B184=0),"",ROWS($A$1:A184))</f>
        <v/>
      </c>
    </row>
    <row r="185" spans="1:1" x14ac:dyDescent="0.25">
      <c r="A185" s="126" t="str">
        <f>IF(OR(B185="",B185=0),"",ROWS($A$1:A185))</f>
        <v/>
      </c>
    </row>
    <row r="186" spans="1:1" x14ac:dyDescent="0.25">
      <c r="A186" s="126" t="str">
        <f>IF(OR(B186="",B186=0),"",ROWS($A$1:A186))</f>
        <v/>
      </c>
    </row>
    <row r="187" spans="1:1" x14ac:dyDescent="0.25">
      <c r="A187" s="126" t="str">
        <f>IF(OR(B187="",B187=0),"",ROWS($A$1:A187))</f>
        <v/>
      </c>
    </row>
    <row r="188" spans="1:1" x14ac:dyDescent="0.25">
      <c r="A188" s="126" t="str">
        <f>IF(OR(B188="",B188=0),"",ROWS($A$1:A188))</f>
        <v/>
      </c>
    </row>
    <row r="189" spans="1:1" x14ac:dyDescent="0.25">
      <c r="A189" s="126" t="str">
        <f>IF(OR(B189="",B189=0),"",ROWS($A$1:A189))</f>
        <v/>
      </c>
    </row>
    <row r="190" spans="1:1" x14ac:dyDescent="0.25">
      <c r="A190" s="126" t="str">
        <f>IF(OR(B190="",B190=0),"",ROWS($A$1:A190))</f>
        <v/>
      </c>
    </row>
    <row r="191" spans="1:1" x14ac:dyDescent="0.25">
      <c r="A191" s="126" t="str">
        <f>IF(OR(B191="",B191=0),"",ROWS($A$1:A191))</f>
        <v/>
      </c>
    </row>
    <row r="192" spans="1:1" x14ac:dyDescent="0.25">
      <c r="A192" s="126" t="str">
        <f>IF(OR(B192="",B192=0),"",ROWS($A$1:A192))</f>
        <v/>
      </c>
    </row>
    <row r="193" spans="1:1" x14ac:dyDescent="0.25">
      <c r="A193" s="126" t="str">
        <f>IF(OR(B193="",B193=0),"",ROWS($A$1:A193))</f>
        <v/>
      </c>
    </row>
    <row r="194" spans="1:1" x14ac:dyDescent="0.25">
      <c r="A194" s="126" t="str">
        <f>IF(OR(B194="",B194=0),"",ROWS($A$1:A194))</f>
        <v/>
      </c>
    </row>
    <row r="195" spans="1:1" x14ac:dyDescent="0.25">
      <c r="A195" s="126" t="str">
        <f>IF(OR(B195="",B195=0),"",ROWS($A$1:A195))</f>
        <v/>
      </c>
    </row>
    <row r="196" spans="1:1" x14ac:dyDescent="0.25">
      <c r="A196" s="126" t="str">
        <f>IF(OR(B196="",B196=0),"",ROWS($A$1:A196))</f>
        <v/>
      </c>
    </row>
    <row r="197" spans="1:1" x14ac:dyDescent="0.25">
      <c r="A197" s="126" t="str">
        <f>IF(OR(B197="",B197=0),"",ROWS($A$1:A197))</f>
        <v/>
      </c>
    </row>
    <row r="198" spans="1:1" x14ac:dyDescent="0.25">
      <c r="A198" s="126" t="str">
        <f>IF(OR(B198="",B198=0),"",ROWS($A$1:A198))</f>
        <v/>
      </c>
    </row>
    <row r="199" spans="1:1" x14ac:dyDescent="0.25">
      <c r="A199" s="126" t="str">
        <f>IF(OR(B199="",B199=0),"",ROWS($A$1:A199))</f>
        <v/>
      </c>
    </row>
    <row r="200" spans="1:1" x14ac:dyDescent="0.25">
      <c r="A200" s="126" t="str">
        <f>IF(OR(B200="",B200=0),"",ROWS($A$1:A200))</f>
        <v/>
      </c>
    </row>
    <row r="201" spans="1:1" x14ac:dyDescent="0.25">
      <c r="A201" s="126" t="str">
        <f>IF(OR(B201="",B201=0),"",ROWS($A$1:A201))</f>
        <v/>
      </c>
    </row>
    <row r="202" spans="1:1" x14ac:dyDescent="0.25">
      <c r="A202" s="126" t="str">
        <f>IF(OR(B202="",B202=0),"",ROWS($A$1:A202))</f>
        <v/>
      </c>
    </row>
    <row r="203" spans="1:1" x14ac:dyDescent="0.25">
      <c r="A203" s="126" t="str">
        <f>IF(OR(B203="",B203=0),"",ROWS($A$1:A203))</f>
        <v/>
      </c>
    </row>
    <row r="204" spans="1:1" x14ac:dyDescent="0.25">
      <c r="A204" s="126" t="str">
        <f>IF(OR(B204="",B204=0),"",ROWS($A$1:A204))</f>
        <v/>
      </c>
    </row>
    <row r="205" spans="1:1" x14ac:dyDescent="0.25">
      <c r="A205" s="126" t="str">
        <f>IF(OR(B205="",B205=0),"",ROWS($A$1:A205))</f>
        <v/>
      </c>
    </row>
    <row r="206" spans="1:1" x14ac:dyDescent="0.25">
      <c r="A206" s="126" t="str">
        <f>IF(OR(B206="",B206=0),"",ROWS($A$1:A206))</f>
        <v/>
      </c>
    </row>
    <row r="207" spans="1:1" x14ac:dyDescent="0.25">
      <c r="A207" s="126" t="str">
        <f>IF(OR(B207="",B207=0),"",ROWS($A$1:A207))</f>
        <v/>
      </c>
    </row>
    <row r="208" spans="1:1" x14ac:dyDescent="0.25">
      <c r="A208" s="126" t="str">
        <f>IF(OR(B208="",B208=0),"",ROWS($A$1:A208))</f>
        <v/>
      </c>
    </row>
    <row r="209" spans="1:1" x14ac:dyDescent="0.25">
      <c r="A209" s="126" t="str">
        <f>IF(OR(B209="",B209=0),"",ROWS($A$1:A209))</f>
        <v/>
      </c>
    </row>
    <row r="210" spans="1:1" x14ac:dyDescent="0.25">
      <c r="A210" s="126" t="str">
        <f>IF(OR(B210="",B210=0),"",ROWS($A$1:A210))</f>
        <v/>
      </c>
    </row>
    <row r="211" spans="1:1" x14ac:dyDescent="0.25">
      <c r="A211" s="126" t="str">
        <f>IF(OR(B211="",B211=0),"",ROWS($A$1:A211))</f>
        <v/>
      </c>
    </row>
    <row r="212" spans="1:1" x14ac:dyDescent="0.25">
      <c r="A212" s="126" t="str">
        <f>IF(OR(B212="",B212=0),"",ROWS($A$1:A212))</f>
        <v/>
      </c>
    </row>
    <row r="213" spans="1:1" x14ac:dyDescent="0.25">
      <c r="A213" s="126" t="str">
        <f>IF(OR(B213="",B213=0),"",ROWS($A$1:A213))</f>
        <v/>
      </c>
    </row>
    <row r="214" spans="1:1" x14ac:dyDescent="0.25">
      <c r="A214" s="126" t="str">
        <f>IF(OR(B214="",B214=0),"",ROWS($A$1:A214))</f>
        <v/>
      </c>
    </row>
    <row r="215" spans="1:1" x14ac:dyDescent="0.25">
      <c r="A215" s="126" t="str">
        <f>IF(OR(B215="",B215=0),"",ROWS($A$1:A215))</f>
        <v/>
      </c>
    </row>
    <row r="216" spans="1:1" x14ac:dyDescent="0.25">
      <c r="A216" s="126" t="str">
        <f>IF(OR(B216="",B216=0),"",ROWS($A$1:A216))</f>
        <v/>
      </c>
    </row>
    <row r="217" spans="1:1" x14ac:dyDescent="0.25">
      <c r="A217" s="126" t="str">
        <f>IF(OR(B217="",B217=0),"",ROWS($A$1:A217))</f>
        <v/>
      </c>
    </row>
    <row r="218" spans="1:1" x14ac:dyDescent="0.25">
      <c r="A218" s="126" t="str">
        <f>IF(OR(B218="",B218=0),"",ROWS($A$1:A218))</f>
        <v/>
      </c>
    </row>
    <row r="219" spans="1:1" x14ac:dyDescent="0.25">
      <c r="A219" s="126" t="str">
        <f>IF(OR(B219="",B219=0),"",ROWS($A$1:A219))</f>
        <v/>
      </c>
    </row>
    <row r="220" spans="1:1" x14ac:dyDescent="0.25">
      <c r="A220" s="126" t="str">
        <f>IF(OR(B220="",B220=0),"",ROWS($A$1:A220))</f>
        <v/>
      </c>
    </row>
    <row r="221" spans="1:1" x14ac:dyDescent="0.25">
      <c r="A221" s="126" t="str">
        <f>IF(OR(B221="",B221=0),"",ROWS($A$1:A221))</f>
        <v/>
      </c>
    </row>
    <row r="222" spans="1:1" x14ac:dyDescent="0.25">
      <c r="A222" s="126" t="str">
        <f>IF(OR(B222="",B222=0),"",ROWS($A$1:A222))</f>
        <v/>
      </c>
    </row>
    <row r="223" spans="1:1" x14ac:dyDescent="0.25">
      <c r="A223" s="126" t="str">
        <f>IF(OR(B223="",B223=0),"",ROWS($A$1:A223))</f>
        <v/>
      </c>
    </row>
    <row r="224" spans="1:1" x14ac:dyDescent="0.25">
      <c r="A224" s="126" t="str">
        <f>IF(OR(B224="",B224=0),"",ROWS($A$1:A224))</f>
        <v/>
      </c>
    </row>
    <row r="225" spans="1:1" x14ac:dyDescent="0.25">
      <c r="A225" s="126" t="str">
        <f>IF(OR(B225="",B225=0),"",ROWS($A$1:A225))</f>
        <v/>
      </c>
    </row>
    <row r="226" spans="1:1" x14ac:dyDescent="0.25">
      <c r="A226" s="126" t="str">
        <f>IF(OR(B226="",B226=0),"",ROWS($A$1:A226))</f>
        <v/>
      </c>
    </row>
    <row r="227" spans="1:1" x14ac:dyDescent="0.25">
      <c r="A227" s="126" t="str">
        <f>IF(OR(B227="",B227=0),"",ROWS($A$1:A227))</f>
        <v/>
      </c>
    </row>
    <row r="228" spans="1:1" x14ac:dyDescent="0.25">
      <c r="A228" s="126" t="str">
        <f>IF(OR(B228="",B228=0),"",ROWS($A$1:A228))</f>
        <v/>
      </c>
    </row>
    <row r="229" spans="1:1" x14ac:dyDescent="0.25">
      <c r="A229" s="126" t="str">
        <f>IF(OR(B229="",B229=0),"",ROWS($A$1:A229))</f>
        <v/>
      </c>
    </row>
    <row r="230" spans="1:1" x14ac:dyDescent="0.25">
      <c r="A230" s="126" t="str">
        <f>IF(OR(B230="",B230=0),"",ROWS($A$1:A230))</f>
        <v/>
      </c>
    </row>
    <row r="231" spans="1:1" x14ac:dyDescent="0.25">
      <c r="A231" s="126" t="str">
        <f>IF(OR(B231="",B231=0),"",ROWS($A$1:A231))</f>
        <v/>
      </c>
    </row>
    <row r="232" spans="1:1" x14ac:dyDescent="0.25">
      <c r="A232" s="126" t="str">
        <f>IF(OR(B232="",B232=0),"",ROWS($A$1:A232))</f>
        <v/>
      </c>
    </row>
    <row r="233" spans="1:1" x14ac:dyDescent="0.25">
      <c r="A233" s="126" t="str">
        <f>IF(OR(B233="",B233=0),"",ROWS($A$1:A233))</f>
        <v/>
      </c>
    </row>
    <row r="234" spans="1:1" x14ac:dyDescent="0.25">
      <c r="A234" s="126" t="str">
        <f>IF(OR(B234="",B234=0),"",ROWS($A$1:A234))</f>
        <v/>
      </c>
    </row>
    <row r="235" spans="1:1" x14ac:dyDescent="0.25">
      <c r="A235" s="126" t="str">
        <f>IF(OR(B235="",B235=0),"",ROWS($A$1:A235))</f>
        <v/>
      </c>
    </row>
    <row r="236" spans="1:1" x14ac:dyDescent="0.25">
      <c r="A236" s="126" t="str">
        <f>IF(OR(B236="",B236=0),"",ROWS($A$1:A236))</f>
        <v/>
      </c>
    </row>
    <row r="237" spans="1:1" x14ac:dyDescent="0.25">
      <c r="A237" s="126" t="str">
        <f>IF(OR(B237="",B237=0),"",ROWS($A$1:A237))</f>
        <v/>
      </c>
    </row>
    <row r="238" spans="1:1" x14ac:dyDescent="0.25">
      <c r="A238" s="126" t="str">
        <f>IF(OR(B238="",B238=0),"",ROWS($A$1:A238))</f>
        <v/>
      </c>
    </row>
    <row r="239" spans="1:1" x14ac:dyDescent="0.25">
      <c r="A239" s="126" t="str">
        <f>IF(OR(B239="",B239=0),"",ROWS($A$1:A239))</f>
        <v/>
      </c>
    </row>
    <row r="240" spans="1:1" x14ac:dyDescent="0.25">
      <c r="A240" s="126" t="str">
        <f>IF(OR(B240="",B240=0),"",ROWS($A$1:A240))</f>
        <v/>
      </c>
    </row>
    <row r="241" spans="1:1" x14ac:dyDescent="0.25">
      <c r="A241" s="126" t="str">
        <f>IF(OR(B241="",B241=0),"",ROWS($A$1:A241))</f>
        <v/>
      </c>
    </row>
    <row r="242" spans="1:1" x14ac:dyDescent="0.25">
      <c r="A242" s="126" t="str">
        <f>IF(OR(B242="",B242=0),"",ROWS($A$1:A242))</f>
        <v/>
      </c>
    </row>
    <row r="243" spans="1:1" x14ac:dyDescent="0.25">
      <c r="A243" s="126" t="str">
        <f>IF(OR(B243="",B243=0),"",ROWS($A$1:A243))</f>
        <v/>
      </c>
    </row>
    <row r="244" spans="1:1" x14ac:dyDescent="0.25">
      <c r="A244" s="126" t="str">
        <f>IF(OR(B244="",B244=0),"",ROWS($A$1:A244))</f>
        <v/>
      </c>
    </row>
    <row r="245" spans="1:1" x14ac:dyDescent="0.25">
      <c r="A245" s="126" t="str">
        <f>IF(OR(B245="",B245=0),"",ROWS($A$1:A245))</f>
        <v/>
      </c>
    </row>
    <row r="246" spans="1:1" x14ac:dyDescent="0.25">
      <c r="A246" s="126" t="str">
        <f>IF(OR(B246="",B246=0),"",ROWS($A$1:A246))</f>
        <v/>
      </c>
    </row>
    <row r="247" spans="1:1" x14ac:dyDescent="0.25">
      <c r="A247" s="126" t="str">
        <f>IF(OR(B247="",B247=0),"",ROWS($A$1:A247))</f>
        <v/>
      </c>
    </row>
    <row r="248" spans="1:1" x14ac:dyDescent="0.25">
      <c r="A248" s="126" t="str">
        <f>IF(OR(B248="",B248=0),"",ROWS($A$1:A248))</f>
        <v/>
      </c>
    </row>
    <row r="249" spans="1:1" x14ac:dyDescent="0.25">
      <c r="A249" s="126" t="str">
        <f>IF(OR(B249="",B249=0),"",ROWS($A$1:A249))</f>
        <v/>
      </c>
    </row>
    <row r="250" spans="1:1" x14ac:dyDescent="0.25">
      <c r="A250" s="126" t="str">
        <f>IF(OR(B250="",B250=0),"",ROWS($A$1:A250))</f>
        <v/>
      </c>
    </row>
    <row r="251" spans="1:1" x14ac:dyDescent="0.25">
      <c r="A251" s="126" t="str">
        <f>IF(OR(B251="",B251=0),"",ROWS($A$1:A251))</f>
        <v/>
      </c>
    </row>
    <row r="252" spans="1:1" x14ac:dyDescent="0.25">
      <c r="A252" s="126" t="str">
        <f>IF(OR(B252="",B252=0),"",ROWS($A$1:A252))</f>
        <v/>
      </c>
    </row>
    <row r="253" spans="1:1" x14ac:dyDescent="0.25">
      <c r="A253" s="126" t="str">
        <f>IF(OR(B253="",B253=0),"",ROWS($A$1:A253))</f>
        <v/>
      </c>
    </row>
    <row r="254" spans="1:1" x14ac:dyDescent="0.25">
      <c r="A254" s="126" t="str">
        <f>IF(OR(B254="",B254=0),"",ROWS($A$1:A254))</f>
        <v/>
      </c>
    </row>
    <row r="255" spans="1:1" x14ac:dyDescent="0.25">
      <c r="A255" s="126" t="str">
        <f>IF(OR(B255="",B255=0),"",ROWS($A$1:A255))</f>
        <v/>
      </c>
    </row>
    <row r="256" spans="1:1" x14ac:dyDescent="0.25">
      <c r="A256" s="126" t="str">
        <f>IF(OR(B256="",B256=0),"",ROWS($A$1:A256))</f>
        <v/>
      </c>
    </row>
    <row r="257" spans="1:1" x14ac:dyDescent="0.25">
      <c r="A257" s="126" t="str">
        <f>IF(OR(B257="",B257=0),"",ROWS($A$1:A257))</f>
        <v/>
      </c>
    </row>
    <row r="258" spans="1:1" x14ac:dyDescent="0.25">
      <c r="A258" s="126" t="str">
        <f>IF(OR(B258="",B258=0),"",ROWS($A$1:A258))</f>
        <v/>
      </c>
    </row>
    <row r="259" spans="1:1" x14ac:dyDescent="0.25">
      <c r="A259" s="126" t="str">
        <f>IF(OR(B259="",B259=0),"",ROWS($A$1:A259))</f>
        <v/>
      </c>
    </row>
    <row r="260" spans="1:1" x14ac:dyDescent="0.25">
      <c r="A260" s="126" t="str">
        <f>IF(OR(B260="",B260=0),"",ROWS($A$1:A260))</f>
        <v/>
      </c>
    </row>
    <row r="261" spans="1:1" x14ac:dyDescent="0.25">
      <c r="A261" s="126" t="str">
        <f>IF(OR(B261="",B261=0),"",ROWS($A$1:A261))</f>
        <v/>
      </c>
    </row>
    <row r="262" spans="1:1" x14ac:dyDescent="0.25">
      <c r="A262" s="126" t="str">
        <f>IF(OR(B262="",B262=0),"",ROWS($A$1:A262))</f>
        <v/>
      </c>
    </row>
    <row r="263" spans="1:1" x14ac:dyDescent="0.25">
      <c r="A263" s="126" t="str">
        <f>IF(OR(B263="",B263=0),"",ROWS($A$1:A263))</f>
        <v/>
      </c>
    </row>
    <row r="264" spans="1:1" x14ac:dyDescent="0.25">
      <c r="A264" s="126" t="str">
        <f>IF(OR(B264="",B264=0),"",ROWS($A$1:A264))</f>
        <v/>
      </c>
    </row>
    <row r="265" spans="1:1" x14ac:dyDescent="0.25">
      <c r="A265" s="126" t="str">
        <f>IF(OR(B265="",B265=0),"",ROWS($A$1:A265))</f>
        <v/>
      </c>
    </row>
    <row r="266" spans="1:1" x14ac:dyDescent="0.25">
      <c r="A266" s="126" t="str">
        <f>IF(OR(B266="",B266=0),"",ROWS($A$1:A266))</f>
        <v/>
      </c>
    </row>
    <row r="267" spans="1:1" x14ac:dyDescent="0.25">
      <c r="A267" s="126" t="str">
        <f>IF(OR(B267="",B267=0),"",ROWS($A$1:A267))</f>
        <v/>
      </c>
    </row>
    <row r="268" spans="1:1" x14ac:dyDescent="0.25">
      <c r="A268" s="126" t="str">
        <f>IF(OR(B268="",B268=0),"",ROWS($A$1:A268))</f>
        <v/>
      </c>
    </row>
    <row r="269" spans="1:1" x14ac:dyDescent="0.25">
      <c r="A269" s="126" t="str">
        <f>IF(OR(B269="",B269=0),"",ROWS($A$1:A269))</f>
        <v/>
      </c>
    </row>
    <row r="270" spans="1:1" x14ac:dyDescent="0.25">
      <c r="A270" s="126" t="str">
        <f>IF(OR(B270="",B270=0),"",ROWS($A$1:A270))</f>
        <v/>
      </c>
    </row>
    <row r="271" spans="1:1" x14ac:dyDescent="0.25">
      <c r="A271" s="126" t="str">
        <f>IF(OR(B271="",B271=0),"",ROWS($A$1:A271))</f>
        <v/>
      </c>
    </row>
    <row r="272" spans="1:1" x14ac:dyDescent="0.25">
      <c r="A272" s="126" t="str">
        <f>IF(OR(B272="",B272=0),"",ROWS($A$1:A272))</f>
        <v/>
      </c>
    </row>
    <row r="273" spans="1:1" x14ac:dyDescent="0.25">
      <c r="A273" s="126" t="str">
        <f>IF(OR(B273="",B273=0),"",ROWS($A$1:A273))</f>
        <v/>
      </c>
    </row>
    <row r="274" spans="1:1" x14ac:dyDescent="0.25">
      <c r="A274" s="126" t="str">
        <f>IF(OR(B274="",B274=0),"",ROWS($A$1:A274))</f>
        <v/>
      </c>
    </row>
    <row r="275" spans="1:1" x14ac:dyDescent="0.25">
      <c r="A275" s="126" t="str">
        <f>IF(OR(B275="",B275=0),"",ROWS($A$1:A275))</f>
        <v/>
      </c>
    </row>
    <row r="276" spans="1:1" x14ac:dyDescent="0.25">
      <c r="A276" s="126" t="str">
        <f>IF(OR(B276="",B276=0),"",ROWS($A$1:A276))</f>
        <v/>
      </c>
    </row>
    <row r="277" spans="1:1" x14ac:dyDescent="0.25">
      <c r="A277" s="126" t="str">
        <f>IF(OR(B277="",B277=0),"",ROWS($A$1:A277))</f>
        <v/>
      </c>
    </row>
    <row r="278" spans="1:1" x14ac:dyDescent="0.25">
      <c r="A278" s="126" t="str">
        <f>IF(OR(B278="",B278=0),"",ROWS($A$1:A278))</f>
        <v/>
      </c>
    </row>
    <row r="279" spans="1:1" x14ac:dyDescent="0.25">
      <c r="A279" s="126" t="str">
        <f>IF(OR(B279="",B279=0),"",ROWS($A$1:A279))</f>
        <v/>
      </c>
    </row>
    <row r="280" spans="1:1" x14ac:dyDescent="0.25">
      <c r="A280" s="126" t="str">
        <f>IF(OR(B280="",B280=0),"",ROWS($A$1:A280))</f>
        <v/>
      </c>
    </row>
    <row r="281" spans="1:1" x14ac:dyDescent="0.25">
      <c r="A281" s="126" t="str">
        <f>IF(OR(B281="",B281=0),"",ROWS($A$1:A281))</f>
        <v/>
      </c>
    </row>
    <row r="282" spans="1:1" x14ac:dyDescent="0.25">
      <c r="A282" s="126" t="str">
        <f>IF(OR(B282="",B282=0),"",ROWS($A$1:A282))</f>
        <v/>
      </c>
    </row>
    <row r="283" spans="1:1" x14ac:dyDescent="0.25">
      <c r="A283" s="126" t="str">
        <f>IF(OR(B283="",B283=0),"",ROWS($A$1:A283))</f>
        <v/>
      </c>
    </row>
    <row r="284" spans="1:1" x14ac:dyDescent="0.25">
      <c r="A284" s="126" t="str">
        <f>IF(OR(B284="",B284=0),"",ROWS($A$1:A284))</f>
        <v/>
      </c>
    </row>
    <row r="285" spans="1:1" x14ac:dyDescent="0.25">
      <c r="A285" s="126" t="str">
        <f>IF(OR(B285="",B285=0),"",ROWS($A$1:A285))</f>
        <v/>
      </c>
    </row>
    <row r="286" spans="1:1" x14ac:dyDescent="0.25">
      <c r="A286" s="126" t="str">
        <f>IF(OR(B286="",B286=0),"",ROWS($A$1:A286))</f>
        <v/>
      </c>
    </row>
    <row r="287" spans="1:1" x14ac:dyDescent="0.25">
      <c r="A287" s="126" t="str">
        <f>IF(OR(B287="",B287=0),"",ROWS($A$1:A287))</f>
        <v/>
      </c>
    </row>
    <row r="288" spans="1:1" x14ac:dyDescent="0.25">
      <c r="A288" s="126" t="str">
        <f>IF(OR(B288="",B288=0),"",ROWS($A$1:A288))</f>
        <v/>
      </c>
    </row>
    <row r="289" spans="1:1" x14ac:dyDescent="0.25">
      <c r="A289" s="126" t="str">
        <f>IF(OR(B289="",B289=0),"",ROWS($A$1:A289))</f>
        <v/>
      </c>
    </row>
    <row r="290" spans="1:1" x14ac:dyDescent="0.25">
      <c r="A290" s="126" t="str">
        <f>IF(OR(B290="",B290=0),"",ROWS($A$1:A290))</f>
        <v/>
      </c>
    </row>
    <row r="291" spans="1:1" x14ac:dyDescent="0.25">
      <c r="A291" s="126" t="str">
        <f>IF(OR(B291="",B291=0),"",ROWS($A$1:A291))</f>
        <v/>
      </c>
    </row>
    <row r="292" spans="1:1" x14ac:dyDescent="0.25">
      <c r="A292" s="126" t="str">
        <f>IF(OR(B292="",B292=0),"",ROWS($A$1:A292))</f>
        <v/>
      </c>
    </row>
    <row r="293" spans="1:1" x14ac:dyDescent="0.25">
      <c r="A293" s="126" t="str">
        <f>IF(OR(B293="",B293=0),"",ROWS($A$1:A293))</f>
        <v/>
      </c>
    </row>
    <row r="294" spans="1:1" x14ac:dyDescent="0.25">
      <c r="A294" s="126" t="str">
        <f>IF(OR(B294="",B294=0),"",ROWS($A$1:A294))</f>
        <v/>
      </c>
    </row>
    <row r="295" spans="1:1" x14ac:dyDescent="0.25">
      <c r="A295" s="126" t="str">
        <f>IF(OR(B295="",B295=0),"",ROWS($A$1:A295))</f>
        <v/>
      </c>
    </row>
    <row r="296" spans="1:1" x14ac:dyDescent="0.25">
      <c r="A296" s="126" t="str">
        <f>IF(OR(B296="",B296=0),"",ROWS($A$1:A296))</f>
        <v/>
      </c>
    </row>
    <row r="297" spans="1:1" x14ac:dyDescent="0.25">
      <c r="A297" s="126" t="str">
        <f>IF(OR(B297="",B297=0),"",ROWS($A$1:A297))</f>
        <v/>
      </c>
    </row>
    <row r="298" spans="1:1" x14ac:dyDescent="0.25">
      <c r="A298" s="126" t="str">
        <f>IF(OR(B298="",B298=0),"",ROWS($A$1:A298))</f>
        <v/>
      </c>
    </row>
    <row r="299" spans="1:1" x14ac:dyDescent="0.25">
      <c r="A299" s="126" t="str">
        <f>IF(OR(B299="",B299=0),"",ROWS($A$1:A299))</f>
        <v/>
      </c>
    </row>
    <row r="300" spans="1:1" x14ac:dyDescent="0.25">
      <c r="A300" s="126" t="str">
        <f>IF(OR(B300="",B300=0),"",ROWS($A$1:A300))</f>
        <v/>
      </c>
    </row>
    <row r="301" spans="1:1" x14ac:dyDescent="0.25">
      <c r="A301" s="126" t="str">
        <f>IF(OR(B301="",B301=0),"",ROWS($A$1:A301))</f>
        <v/>
      </c>
    </row>
    <row r="302" spans="1:1" x14ac:dyDescent="0.25">
      <c r="A302" s="126" t="str">
        <f>IF(OR(B302="",B302=0),"",ROWS($A$1:A302))</f>
        <v/>
      </c>
    </row>
    <row r="303" spans="1:1" x14ac:dyDescent="0.25">
      <c r="A303" s="126" t="str">
        <f>IF(OR(B303="",B303=0),"",ROWS($A$1:A303))</f>
        <v/>
      </c>
    </row>
    <row r="304" spans="1:1" x14ac:dyDescent="0.25">
      <c r="A304" s="126" t="str">
        <f>IF(OR(B304="",B304=0),"",ROWS($A$1:A304))</f>
        <v/>
      </c>
    </row>
    <row r="305" spans="1:1" x14ac:dyDescent="0.25">
      <c r="A305" s="126" t="str">
        <f>IF(OR(B305="",B305=0),"",ROWS($A$1:A305))</f>
        <v/>
      </c>
    </row>
    <row r="306" spans="1:1" x14ac:dyDescent="0.25">
      <c r="A306" s="126" t="str">
        <f>IF(OR(B306="",B306=0),"",ROWS($A$1:A306))</f>
        <v/>
      </c>
    </row>
    <row r="307" spans="1:1" x14ac:dyDescent="0.25">
      <c r="A307" s="126" t="str">
        <f>IF(OR(B307="",B307=0),"",ROWS($A$1:A307))</f>
        <v/>
      </c>
    </row>
    <row r="308" spans="1:1" x14ac:dyDescent="0.25">
      <c r="A308" s="126" t="str">
        <f>IF(OR(B308="",B308=0),"",ROWS($A$1:A308))</f>
        <v/>
      </c>
    </row>
    <row r="309" spans="1:1" x14ac:dyDescent="0.25">
      <c r="A309" s="126" t="str">
        <f>IF(OR(B309="",B309=0),"",ROWS($A$1:A309))</f>
        <v/>
      </c>
    </row>
    <row r="310" spans="1:1" x14ac:dyDescent="0.25">
      <c r="A310" s="126" t="str">
        <f>IF(OR(B310="",B310=0),"",ROWS($A$1:A310))</f>
        <v/>
      </c>
    </row>
    <row r="311" spans="1:1" x14ac:dyDescent="0.25">
      <c r="A311" s="126" t="str">
        <f>IF(OR(B311="",B311=0),"",ROWS($A$1:A311))</f>
        <v/>
      </c>
    </row>
    <row r="312" spans="1:1" x14ac:dyDescent="0.25">
      <c r="A312" s="126" t="str">
        <f>IF(OR(B312="",B312=0),"",ROWS($A$1:A312))</f>
        <v/>
      </c>
    </row>
    <row r="313" spans="1:1" x14ac:dyDescent="0.25">
      <c r="A313" s="126" t="str">
        <f>IF(OR(B313="",B313=0),"",ROWS($A$1:A313))</f>
        <v/>
      </c>
    </row>
    <row r="314" spans="1:1" x14ac:dyDescent="0.25">
      <c r="A314" s="126" t="str">
        <f>IF(OR(B314="",B314=0),"",ROWS($A$1:A314))</f>
        <v/>
      </c>
    </row>
    <row r="315" spans="1:1" x14ac:dyDescent="0.25">
      <c r="A315" s="126" t="str">
        <f>IF(OR(B315="",B315=0),"",ROWS($A$1:A315))</f>
        <v/>
      </c>
    </row>
    <row r="316" spans="1:1" x14ac:dyDescent="0.25">
      <c r="A316" s="126" t="str">
        <f>IF(OR(B316="",B316=0),"",ROWS($A$1:A316))</f>
        <v/>
      </c>
    </row>
    <row r="317" spans="1:1" x14ac:dyDescent="0.25">
      <c r="A317" s="126" t="str">
        <f>IF(OR(B317="",B317=0),"",ROWS($A$1:A317))</f>
        <v/>
      </c>
    </row>
    <row r="318" spans="1:1" x14ac:dyDescent="0.25">
      <c r="A318" s="126" t="str">
        <f>IF(OR(B318="",B318=0),"",ROWS($A$1:A318))</f>
        <v/>
      </c>
    </row>
    <row r="319" spans="1:1" x14ac:dyDescent="0.25">
      <c r="A319" s="126" t="str">
        <f>IF(OR(B319="",B319=0),"",ROWS($A$1:A319))</f>
        <v/>
      </c>
    </row>
    <row r="320" spans="1:1" x14ac:dyDescent="0.25">
      <c r="A320" s="126" t="str">
        <f>IF(OR(B320="",B320=0),"",ROWS($A$1:A320))</f>
        <v/>
      </c>
    </row>
    <row r="321" spans="1:1" x14ac:dyDescent="0.25">
      <c r="A321" s="126" t="str">
        <f>IF(OR(B321="",B321=0),"",ROWS($A$1:A321))</f>
        <v/>
      </c>
    </row>
    <row r="322" spans="1:1" x14ac:dyDescent="0.25">
      <c r="A322" s="126" t="str">
        <f>IF(OR(B322="",B322=0),"",ROWS($A$1:A322))</f>
        <v/>
      </c>
    </row>
    <row r="323" spans="1:1" x14ac:dyDescent="0.25">
      <c r="A323" s="126" t="str">
        <f>IF(OR(B323="",B323=0),"",ROWS($A$1:A323))</f>
        <v/>
      </c>
    </row>
    <row r="324" spans="1:1" x14ac:dyDescent="0.25">
      <c r="A324" s="126" t="str">
        <f>IF(OR(B324="",B324=0),"",ROWS($A$1:A324))</f>
        <v/>
      </c>
    </row>
    <row r="325" spans="1:1" x14ac:dyDescent="0.25">
      <c r="A325" s="126" t="str">
        <f>IF(OR(B325="",B325=0),"",ROWS($A$1:A325))</f>
        <v/>
      </c>
    </row>
    <row r="326" spans="1:1" x14ac:dyDescent="0.25">
      <c r="A326" s="126" t="str">
        <f>IF(OR(B326="",B326=0),"",ROWS($A$1:A326))</f>
        <v/>
      </c>
    </row>
    <row r="327" spans="1:1" x14ac:dyDescent="0.25">
      <c r="A327" s="126" t="str">
        <f>IF(OR(B327="",B327=0),"",ROWS($A$1:A327))</f>
        <v/>
      </c>
    </row>
    <row r="328" spans="1:1" x14ac:dyDescent="0.25">
      <c r="A328" s="126" t="str">
        <f>IF(OR(B328="",B328=0),"",ROWS($A$1:A328))</f>
        <v/>
      </c>
    </row>
    <row r="329" spans="1:1" x14ac:dyDescent="0.25">
      <c r="A329" s="126" t="str">
        <f>IF(OR(B329="",B329=0),"",ROWS($A$1:A329))</f>
        <v/>
      </c>
    </row>
    <row r="330" spans="1:1" x14ac:dyDescent="0.25">
      <c r="A330" s="126" t="str">
        <f>IF(OR(B330="",B330=0),"",ROWS($A$1:A330))</f>
        <v/>
      </c>
    </row>
    <row r="331" spans="1:1" x14ac:dyDescent="0.25">
      <c r="A331" s="126" t="str">
        <f>IF(OR(B331="",B331=0),"",ROWS($A$1:A331))</f>
        <v/>
      </c>
    </row>
    <row r="332" spans="1:1" x14ac:dyDescent="0.25">
      <c r="A332" s="126" t="str">
        <f>IF(OR(B332="",B332=0),"",ROWS($A$1:A332))</f>
        <v/>
      </c>
    </row>
    <row r="333" spans="1:1" x14ac:dyDescent="0.25">
      <c r="A333" s="126" t="str">
        <f>IF(OR(B333="",B333=0),"",ROWS($A$1:A333))</f>
        <v/>
      </c>
    </row>
    <row r="334" spans="1:1" x14ac:dyDescent="0.25">
      <c r="A334" s="126" t="str">
        <f>IF(OR(B334="",B334=0),"",ROWS($A$1:A334))</f>
        <v/>
      </c>
    </row>
    <row r="335" spans="1:1" x14ac:dyDescent="0.25">
      <c r="A335" s="126" t="str">
        <f>IF(OR(B335="",B335=0),"",ROWS($A$1:A335))</f>
        <v/>
      </c>
    </row>
    <row r="336" spans="1:1" x14ac:dyDescent="0.25">
      <c r="A336" s="126" t="str">
        <f>IF(OR(B336="",B336=0),"",ROWS($A$1:A336))</f>
        <v/>
      </c>
    </row>
    <row r="337" spans="1:1" x14ac:dyDescent="0.25">
      <c r="A337" s="126" t="str">
        <f>IF(OR(B337="",B337=0),"",ROWS($A$1:A337))</f>
        <v/>
      </c>
    </row>
    <row r="338" spans="1:1" x14ac:dyDescent="0.25">
      <c r="A338" s="126" t="str">
        <f>IF(OR(B338="",B338=0),"",ROWS($A$1:A338))</f>
        <v/>
      </c>
    </row>
    <row r="339" spans="1:1" x14ac:dyDescent="0.25">
      <c r="A339" s="126" t="str">
        <f>IF(OR(B339="",B339=0),"",ROWS($A$1:A339))</f>
        <v/>
      </c>
    </row>
    <row r="340" spans="1:1" x14ac:dyDescent="0.25">
      <c r="A340" s="126" t="str">
        <f>IF(OR(B340="",B340=0),"",ROWS($A$1:A340))</f>
        <v/>
      </c>
    </row>
    <row r="341" spans="1:1" x14ac:dyDescent="0.25">
      <c r="A341" s="126" t="str">
        <f>IF(OR(B341="",B341=0),"",ROWS($A$1:A341))</f>
        <v/>
      </c>
    </row>
    <row r="342" spans="1:1" x14ac:dyDescent="0.25">
      <c r="A342" s="126" t="str">
        <f>IF(OR(B342="",B342=0),"",ROWS($A$1:A342))</f>
        <v/>
      </c>
    </row>
    <row r="343" spans="1:1" x14ac:dyDescent="0.25">
      <c r="A343" s="126" t="str">
        <f>IF(OR(B343="",B343=0),"",ROWS($A$1:A343))</f>
        <v/>
      </c>
    </row>
    <row r="344" spans="1:1" x14ac:dyDescent="0.25">
      <c r="A344" s="126" t="str">
        <f>IF(OR(B344="",B344=0),"",ROWS($A$1:A344))</f>
        <v/>
      </c>
    </row>
    <row r="345" spans="1:1" x14ac:dyDescent="0.25">
      <c r="A345" s="126" t="str">
        <f>IF(OR(B345="",B345=0),"",ROWS($A$1:A345))</f>
        <v/>
      </c>
    </row>
    <row r="346" spans="1:1" x14ac:dyDescent="0.25">
      <c r="A346" s="126" t="str">
        <f>IF(OR(B346="",B346=0),"",ROWS($A$1:A346))</f>
        <v/>
      </c>
    </row>
    <row r="347" spans="1:1" x14ac:dyDescent="0.25">
      <c r="A347" s="126" t="str">
        <f>IF(OR(B347="",B347=0),"",ROWS($A$1:A347))</f>
        <v/>
      </c>
    </row>
    <row r="348" spans="1:1" x14ac:dyDescent="0.25">
      <c r="A348" s="126" t="str">
        <f>IF(OR(B348="",B348=0),"",ROWS($A$1:A348))</f>
        <v/>
      </c>
    </row>
    <row r="349" spans="1:1" x14ac:dyDescent="0.25">
      <c r="A349" s="126" t="str">
        <f>IF(OR(B349="",B349=0),"",ROWS($A$1:A349))</f>
        <v/>
      </c>
    </row>
    <row r="350" spans="1:1" x14ac:dyDescent="0.25">
      <c r="A350" s="126" t="str">
        <f>IF(OR(B350="",B350=0),"",ROWS($A$1:A350))</f>
        <v/>
      </c>
    </row>
    <row r="351" spans="1:1" x14ac:dyDescent="0.25">
      <c r="A351" s="126" t="str">
        <f>IF(OR(B351="",B351=0),"",ROWS($A$1:A351))</f>
        <v/>
      </c>
    </row>
    <row r="352" spans="1:1" x14ac:dyDescent="0.25">
      <c r="A352" s="126" t="str">
        <f>IF(OR(B352="",B352=0),"",ROWS($A$1:A352))</f>
        <v/>
      </c>
    </row>
    <row r="353" spans="1:1" x14ac:dyDescent="0.25">
      <c r="A353" s="126" t="str">
        <f>IF(OR(B353="",B353=0),"",ROWS($A$1:A353))</f>
        <v/>
      </c>
    </row>
    <row r="354" spans="1:1" x14ac:dyDescent="0.25">
      <c r="A354" s="126" t="str">
        <f>IF(OR(B354="",B354=0),"",ROWS($A$1:A354))</f>
        <v/>
      </c>
    </row>
    <row r="355" spans="1:1" x14ac:dyDescent="0.25">
      <c r="A355" s="126" t="str">
        <f>IF(OR(B355="",B355=0),"",ROWS($A$1:A355))</f>
        <v/>
      </c>
    </row>
    <row r="356" spans="1:1" x14ac:dyDescent="0.25">
      <c r="A356" s="126" t="str">
        <f>IF(OR(B356="",B356=0),"",ROWS($A$1:A356))</f>
        <v/>
      </c>
    </row>
    <row r="357" spans="1:1" x14ac:dyDescent="0.25">
      <c r="A357" s="126" t="str">
        <f>IF(OR(B357="",B357=0),"",ROWS($A$1:A357))</f>
        <v/>
      </c>
    </row>
    <row r="358" spans="1:1" x14ac:dyDescent="0.25">
      <c r="A358" s="126" t="str">
        <f>IF(OR(B358="",B358=0),"",ROWS($A$1:A358))</f>
        <v/>
      </c>
    </row>
    <row r="359" spans="1:1" x14ac:dyDescent="0.25">
      <c r="A359" s="126" t="str">
        <f>IF(OR(B359="",B359=0),"",ROWS($A$1:A359))</f>
        <v/>
      </c>
    </row>
    <row r="360" spans="1:1" x14ac:dyDescent="0.25">
      <c r="A360" s="126" t="str">
        <f>IF(OR(B360="",B360=0),"",ROWS($A$1:A360))</f>
        <v/>
      </c>
    </row>
    <row r="361" spans="1:1" x14ac:dyDescent="0.25">
      <c r="A361" s="126" t="str">
        <f>IF(OR(B361="",B361=0),"",ROWS($A$1:A361))</f>
        <v/>
      </c>
    </row>
    <row r="362" spans="1:1" x14ac:dyDescent="0.25">
      <c r="A362" s="126" t="str">
        <f>IF(OR(B362="",B362=0),"",ROWS($A$1:A362))</f>
        <v/>
      </c>
    </row>
    <row r="363" spans="1:1" x14ac:dyDescent="0.25">
      <c r="A363" s="126" t="str">
        <f>IF(OR(B363="",B363=0),"",ROWS($A$1:A363))</f>
        <v/>
      </c>
    </row>
    <row r="364" spans="1:1" x14ac:dyDescent="0.25">
      <c r="A364" s="126" t="str">
        <f>IF(OR(B364="",B364=0),"",ROWS($A$1:A364))</f>
        <v/>
      </c>
    </row>
    <row r="365" spans="1:1" x14ac:dyDescent="0.25">
      <c r="A365" s="126" t="str">
        <f>IF(OR(B365="",B365=0),"",ROWS($A$1:A365))</f>
        <v/>
      </c>
    </row>
    <row r="366" spans="1:1" x14ac:dyDescent="0.25">
      <c r="A366" s="126" t="str">
        <f>IF(OR(B366="",B366=0),"",ROWS($A$1:A366))</f>
        <v/>
      </c>
    </row>
    <row r="367" spans="1:1" x14ac:dyDescent="0.25">
      <c r="A367" s="126" t="str">
        <f>IF(OR(B367="",B367=0),"",ROWS($A$1:A367))</f>
        <v/>
      </c>
    </row>
    <row r="368" spans="1:1" x14ac:dyDescent="0.25">
      <c r="A368" s="126" t="str">
        <f>IF(OR(B368="",B368=0),"",ROWS($A$1:A368))</f>
        <v/>
      </c>
    </row>
    <row r="369" spans="1:1" x14ac:dyDescent="0.25">
      <c r="A369" s="126" t="str">
        <f>IF(OR(B369="",B369=0),"",ROWS($A$1:A369))</f>
        <v/>
      </c>
    </row>
    <row r="370" spans="1:1" x14ac:dyDescent="0.25">
      <c r="A370" s="126" t="str">
        <f>IF(OR(B370="",B370=0),"",ROWS($A$1:A370))</f>
        <v/>
      </c>
    </row>
    <row r="371" spans="1:1" x14ac:dyDescent="0.25">
      <c r="A371" s="126" t="str">
        <f>IF(OR(B371="",B371=0),"",ROWS($A$1:A371))</f>
        <v/>
      </c>
    </row>
    <row r="372" spans="1:1" x14ac:dyDescent="0.25">
      <c r="A372" s="126" t="str">
        <f>IF(OR(B372="",B372=0),"",ROWS($A$1:A372))</f>
        <v/>
      </c>
    </row>
    <row r="373" spans="1:1" x14ac:dyDescent="0.25">
      <c r="A373" s="126" t="str">
        <f>IF(OR(B373="",B373=0),"",ROWS($A$1:A373))</f>
        <v/>
      </c>
    </row>
    <row r="374" spans="1:1" x14ac:dyDescent="0.25">
      <c r="A374" s="126" t="str">
        <f>IF(OR(B374="",B374=0),"",ROWS($A$1:A374))</f>
        <v/>
      </c>
    </row>
    <row r="375" spans="1:1" x14ac:dyDescent="0.25">
      <c r="A375" s="126" t="str">
        <f>IF(OR(B375="",B375=0),"",ROWS($A$1:A375))</f>
        <v/>
      </c>
    </row>
    <row r="376" spans="1:1" x14ac:dyDescent="0.25">
      <c r="A376" s="126" t="str">
        <f>IF(OR(B376="",B376=0),"",ROWS($A$1:A376))</f>
        <v/>
      </c>
    </row>
    <row r="377" spans="1:1" x14ac:dyDescent="0.25">
      <c r="A377" s="126" t="str">
        <f>IF(OR(B377="",B377=0),"",ROWS($A$1:A377))</f>
        <v/>
      </c>
    </row>
    <row r="378" spans="1:1" x14ac:dyDescent="0.25">
      <c r="A378" s="126" t="str">
        <f>IF(OR(B378="",B378=0),"",ROWS($A$1:A378))</f>
        <v/>
      </c>
    </row>
    <row r="379" spans="1:1" x14ac:dyDescent="0.25">
      <c r="A379" s="126" t="str">
        <f>IF(OR(B379="",B379=0),"",ROWS($A$1:A379))</f>
        <v/>
      </c>
    </row>
    <row r="380" spans="1:1" x14ac:dyDescent="0.25">
      <c r="A380" s="126" t="str">
        <f>IF(OR(B380="",B380=0),"",ROWS($A$1:A380))</f>
        <v/>
      </c>
    </row>
    <row r="381" spans="1:1" x14ac:dyDescent="0.25">
      <c r="A381" s="126" t="str">
        <f>IF(OR(B381="",B381=0),"",ROWS($A$1:A381))</f>
        <v/>
      </c>
    </row>
    <row r="382" spans="1:1" x14ac:dyDescent="0.25">
      <c r="A382" s="126" t="str">
        <f>IF(OR(B382="",B382=0),"",ROWS($A$1:A382))</f>
        <v/>
      </c>
    </row>
    <row r="383" spans="1:1" x14ac:dyDescent="0.25">
      <c r="A383" s="126" t="str">
        <f>IF(OR(B383="",B383=0),"",ROWS($A$1:A383))</f>
        <v/>
      </c>
    </row>
    <row r="384" spans="1:1" x14ac:dyDescent="0.25">
      <c r="A384" s="126" t="str">
        <f>IF(OR(B384="",B384=0),"",ROWS($A$1:A384))</f>
        <v/>
      </c>
    </row>
    <row r="385" spans="1:1" x14ac:dyDescent="0.25">
      <c r="A385" s="126" t="str">
        <f>IF(OR(B385="",B385=0),"",ROWS($A$1:A385))</f>
        <v/>
      </c>
    </row>
    <row r="386" spans="1:1" x14ac:dyDescent="0.25">
      <c r="A386" s="126" t="str">
        <f>IF(OR(B386="",B386=0),"",ROWS($A$1:A386))</f>
        <v/>
      </c>
    </row>
    <row r="387" spans="1:1" x14ac:dyDescent="0.25">
      <c r="A387" s="126" t="str">
        <f>IF(OR(B387="",B387=0),"",ROWS($A$1:A387))</f>
        <v/>
      </c>
    </row>
    <row r="388" spans="1:1" x14ac:dyDescent="0.25">
      <c r="A388" s="126" t="str">
        <f>IF(OR(B388="",B388=0),"",ROWS($A$1:A388))</f>
        <v/>
      </c>
    </row>
    <row r="389" spans="1:1" x14ac:dyDescent="0.25">
      <c r="A389" s="126" t="str">
        <f>IF(OR(B389="",B389=0),"",ROWS($A$1:A389))</f>
        <v/>
      </c>
    </row>
    <row r="390" spans="1:1" x14ac:dyDescent="0.25">
      <c r="A390" s="126" t="str">
        <f>IF(OR(B390="",B390=0),"",ROWS($A$1:A390))</f>
        <v/>
      </c>
    </row>
    <row r="391" spans="1:1" x14ac:dyDescent="0.25">
      <c r="A391" s="126" t="str">
        <f>IF(OR(B391="",B391=0),"",ROWS($A$1:A391))</f>
        <v/>
      </c>
    </row>
    <row r="392" spans="1:1" x14ac:dyDescent="0.25">
      <c r="A392" s="126" t="str">
        <f>IF(OR(B392="",B392=0),"",ROWS($A$1:A392))</f>
        <v/>
      </c>
    </row>
    <row r="393" spans="1:1" x14ac:dyDescent="0.25">
      <c r="A393" s="126" t="str">
        <f>IF(OR(B393="",B393=0),"",ROWS($A$1:A393))</f>
        <v/>
      </c>
    </row>
    <row r="394" spans="1:1" x14ac:dyDescent="0.25">
      <c r="A394" s="126" t="str">
        <f>IF(OR(B394="",B394=0),"",ROWS($A$1:A394))</f>
        <v/>
      </c>
    </row>
    <row r="395" spans="1:1" x14ac:dyDescent="0.25">
      <c r="A395" s="126" t="str">
        <f>IF(OR(B395="",B395=0),"",ROWS($A$1:A395))</f>
        <v/>
      </c>
    </row>
    <row r="396" spans="1:1" x14ac:dyDescent="0.25">
      <c r="A396" s="126" t="str">
        <f>IF(OR(B396="",B396=0),"",ROWS($A$1:A396))</f>
        <v/>
      </c>
    </row>
    <row r="397" spans="1:1" x14ac:dyDescent="0.25">
      <c r="A397" s="126" t="str">
        <f>IF(OR(B397="",B397=0),"",ROWS($A$1:A397))</f>
        <v/>
      </c>
    </row>
    <row r="398" spans="1:1" x14ac:dyDescent="0.25">
      <c r="A398" s="126" t="str">
        <f>IF(OR(B398="",B398=0),"",ROWS($A$1:A398))</f>
        <v/>
      </c>
    </row>
    <row r="399" spans="1:1" x14ac:dyDescent="0.25">
      <c r="A399" s="126" t="str">
        <f>IF(OR(B399="",B399=0),"",ROWS($A$1:A399))</f>
        <v/>
      </c>
    </row>
    <row r="400" spans="1:1" x14ac:dyDescent="0.25">
      <c r="A400" s="126" t="str">
        <f>IF(OR(B400="",B400=0),"",ROWS($A$1:A400))</f>
        <v/>
      </c>
    </row>
    <row r="401" spans="1:1" x14ac:dyDescent="0.25">
      <c r="A401" s="126" t="str">
        <f>IF(OR(B401="",B401=0),"",ROWS($A$1:A401))</f>
        <v/>
      </c>
    </row>
    <row r="402" spans="1:1" x14ac:dyDescent="0.25">
      <c r="A402" s="126" t="str">
        <f>IF(OR(B402="",B402=0),"",ROWS($A$1:A402))</f>
        <v/>
      </c>
    </row>
    <row r="403" spans="1:1" x14ac:dyDescent="0.25">
      <c r="A403" s="126" t="str">
        <f>IF(OR(B403="",B403=0),"",ROWS($A$1:A403))</f>
        <v/>
      </c>
    </row>
    <row r="404" spans="1:1" x14ac:dyDescent="0.25">
      <c r="A404" s="126" t="str">
        <f>IF(OR(B404="",B404=0),"",ROWS($A$1:A404))</f>
        <v/>
      </c>
    </row>
    <row r="405" spans="1:1" x14ac:dyDescent="0.25">
      <c r="A405" s="126" t="str">
        <f>IF(OR(B405="",B405=0),"",ROWS($A$1:A405))</f>
        <v/>
      </c>
    </row>
    <row r="406" spans="1:1" x14ac:dyDescent="0.25">
      <c r="A406" s="126" t="str">
        <f>IF(OR(B406="",B406=0),"",ROWS($A$1:A406))</f>
        <v/>
      </c>
    </row>
    <row r="407" spans="1:1" x14ac:dyDescent="0.25">
      <c r="A407" s="126" t="str">
        <f>IF(OR(B407="",B407=0),"",ROWS($A$1:A407))</f>
        <v/>
      </c>
    </row>
    <row r="408" spans="1:1" x14ac:dyDescent="0.25">
      <c r="A408" s="126" t="str">
        <f>IF(OR(B408="",B408=0),"",ROWS($A$1:A408))</f>
        <v/>
      </c>
    </row>
    <row r="409" spans="1:1" x14ac:dyDescent="0.25">
      <c r="A409" s="126" t="str">
        <f>IF(OR(B409="",B409=0),"",ROWS($A$1:A409))</f>
        <v/>
      </c>
    </row>
    <row r="410" spans="1:1" x14ac:dyDescent="0.25">
      <c r="A410" s="126" t="str">
        <f>IF(OR(B410="",B410=0),"",ROWS($A$1:A410))</f>
        <v/>
      </c>
    </row>
    <row r="411" spans="1:1" x14ac:dyDescent="0.25">
      <c r="A411" s="126" t="str">
        <f>IF(OR(B411="",B411=0),"",ROWS($A$1:A411))</f>
        <v/>
      </c>
    </row>
    <row r="412" spans="1:1" x14ac:dyDescent="0.25">
      <c r="A412" s="126" t="str">
        <f>IF(OR(B412="",B412=0),"",ROWS($A$1:A412))</f>
        <v/>
      </c>
    </row>
    <row r="413" spans="1:1" x14ac:dyDescent="0.25">
      <c r="A413" s="126" t="str">
        <f>IF(OR(B413="",B413=0),"",ROWS($A$1:A413))</f>
        <v/>
      </c>
    </row>
    <row r="414" spans="1:1" x14ac:dyDescent="0.25">
      <c r="A414" s="126" t="str">
        <f>IF(OR(B414="",B414=0),"",ROWS($A$1:A414))</f>
        <v/>
      </c>
    </row>
    <row r="415" spans="1:1" x14ac:dyDescent="0.25">
      <c r="A415" s="126" t="str">
        <f>IF(OR(B415="",B415=0),"",ROWS($A$1:A415))</f>
        <v/>
      </c>
    </row>
    <row r="416" spans="1:1" x14ac:dyDescent="0.25">
      <c r="A416" s="126" t="str">
        <f>IF(OR(B416="",B416=0),"",ROWS($A$1:A416))</f>
        <v/>
      </c>
    </row>
    <row r="417" spans="1:1" x14ac:dyDescent="0.25">
      <c r="A417" s="126" t="str">
        <f>IF(OR(B417="",B417=0),"",ROWS($A$1:A417))</f>
        <v/>
      </c>
    </row>
    <row r="418" spans="1:1" x14ac:dyDescent="0.25">
      <c r="A418" s="126" t="str">
        <f>IF(OR(B418="",B418=0),"",ROWS($A$1:A418))</f>
        <v/>
      </c>
    </row>
    <row r="419" spans="1:1" x14ac:dyDescent="0.25">
      <c r="A419" s="126" t="str">
        <f>IF(OR(B419="",B419=0),"",ROWS($A$1:A419))</f>
        <v/>
      </c>
    </row>
    <row r="420" spans="1:1" x14ac:dyDescent="0.25">
      <c r="A420" s="126" t="str">
        <f>IF(OR(B420="",B420=0),"",ROWS($A$1:A420))</f>
        <v/>
      </c>
    </row>
    <row r="421" spans="1:1" x14ac:dyDescent="0.25">
      <c r="A421" s="126" t="str">
        <f>IF(OR(B421="",B421=0),"",ROWS($A$1:A421))</f>
        <v/>
      </c>
    </row>
    <row r="422" spans="1:1" x14ac:dyDescent="0.25">
      <c r="A422" s="126" t="str">
        <f>IF(OR(B422="",B422=0),"",ROWS($A$1:A422))</f>
        <v/>
      </c>
    </row>
    <row r="423" spans="1:1" x14ac:dyDescent="0.25">
      <c r="A423" s="126" t="str">
        <f>IF(OR(B423="",B423=0),"",ROWS($A$1:A423))</f>
        <v/>
      </c>
    </row>
    <row r="424" spans="1:1" x14ac:dyDescent="0.25">
      <c r="A424" s="126" t="str">
        <f>IF(OR(B424="",B424=0),"",ROWS($A$1:A424))</f>
        <v/>
      </c>
    </row>
    <row r="425" spans="1:1" x14ac:dyDescent="0.25">
      <c r="A425" s="126" t="str">
        <f>IF(OR(B425="",B425=0),"",ROWS($A$1:A425))</f>
        <v/>
      </c>
    </row>
    <row r="426" spans="1:1" x14ac:dyDescent="0.25">
      <c r="A426" s="126" t="str">
        <f>IF(OR(B426="",B426=0),"",ROWS($A$1:A426))</f>
        <v/>
      </c>
    </row>
    <row r="427" spans="1:1" x14ac:dyDescent="0.25">
      <c r="A427" s="126" t="str">
        <f>IF(OR(B427="",B427=0),"",ROWS($A$1:A427))</f>
        <v/>
      </c>
    </row>
    <row r="428" spans="1:1" x14ac:dyDescent="0.25">
      <c r="A428" s="126" t="str">
        <f>IF(OR(B428="",B428=0),"",ROWS($A$1:A428))</f>
        <v/>
      </c>
    </row>
    <row r="429" spans="1:1" x14ac:dyDescent="0.25">
      <c r="A429" s="126" t="str">
        <f>IF(OR(B429="",B429=0),"",ROWS($A$1:A429))</f>
        <v/>
      </c>
    </row>
    <row r="430" spans="1:1" x14ac:dyDescent="0.25">
      <c r="A430" s="126" t="str">
        <f>IF(OR(B430="",B430=0),"",ROWS($A$1:A430))</f>
        <v/>
      </c>
    </row>
    <row r="431" spans="1:1" x14ac:dyDescent="0.25">
      <c r="A431" s="126" t="str">
        <f>IF(OR(B431="",B431=0),"",ROWS($A$1:A431))</f>
        <v/>
      </c>
    </row>
    <row r="432" spans="1:1" x14ac:dyDescent="0.25">
      <c r="A432" s="126" t="str">
        <f>IF(OR(B432="",B432=0),"",ROWS($A$1:A432))</f>
        <v/>
      </c>
    </row>
    <row r="433" spans="1:1" x14ac:dyDescent="0.25">
      <c r="A433" s="126" t="str">
        <f>IF(OR(B433="",B433=0),"",ROWS($A$1:A433))</f>
        <v/>
      </c>
    </row>
    <row r="434" spans="1:1" x14ac:dyDescent="0.25">
      <c r="A434" s="126" t="str">
        <f>IF(OR(B434="",B434=0),"",ROWS($A$1:A434))</f>
        <v/>
      </c>
    </row>
    <row r="435" spans="1:1" x14ac:dyDescent="0.25">
      <c r="A435" s="126" t="str">
        <f>IF(OR(B435="",B435=0),"",ROWS($A$1:A435))</f>
        <v/>
      </c>
    </row>
    <row r="436" spans="1:1" x14ac:dyDescent="0.25">
      <c r="A436" s="126" t="str">
        <f>IF(OR(B436="",B436=0),"",ROWS($A$1:A436))</f>
        <v/>
      </c>
    </row>
    <row r="437" spans="1:1" x14ac:dyDescent="0.25">
      <c r="A437" s="126" t="str">
        <f>IF(OR(B437="",B437=0),"",ROWS($A$1:A437))</f>
        <v/>
      </c>
    </row>
    <row r="438" spans="1:1" x14ac:dyDescent="0.25">
      <c r="A438" s="126" t="str">
        <f>IF(OR(B438="",B438=0),"",ROWS($A$1:A438))</f>
        <v/>
      </c>
    </row>
    <row r="439" spans="1:1" x14ac:dyDescent="0.25">
      <c r="A439" s="126" t="str">
        <f>IF(OR(B439="",B439=0),"",ROWS($A$1:A439))</f>
        <v/>
      </c>
    </row>
    <row r="440" spans="1:1" x14ac:dyDescent="0.25">
      <c r="A440" s="126" t="str">
        <f>IF(OR(B440="",B440=0),"",ROWS($A$1:A440))</f>
        <v/>
      </c>
    </row>
    <row r="441" spans="1:1" x14ac:dyDescent="0.25">
      <c r="A441" s="126" t="str">
        <f>IF(OR(B441="",B441=0),"",ROWS($A$1:A441))</f>
        <v/>
      </c>
    </row>
    <row r="442" spans="1:1" x14ac:dyDescent="0.25">
      <c r="A442" s="126" t="str">
        <f>IF(OR(B442="",B442=0),"",ROWS($A$1:A442))</f>
        <v/>
      </c>
    </row>
    <row r="443" spans="1:1" x14ac:dyDescent="0.25">
      <c r="A443" s="126" t="str">
        <f>IF(OR(B443="",B443=0),"",ROWS($A$1:A443))</f>
        <v/>
      </c>
    </row>
    <row r="444" spans="1:1" x14ac:dyDescent="0.25">
      <c r="A444" s="126" t="str">
        <f>IF(OR(B444="",B444=0),"",ROWS($A$1:A444))</f>
        <v/>
      </c>
    </row>
    <row r="445" spans="1:1" x14ac:dyDescent="0.25">
      <c r="A445" s="126" t="str">
        <f>IF(OR(B445="",B445=0),"",ROWS($A$1:A445))</f>
        <v/>
      </c>
    </row>
    <row r="446" spans="1:1" x14ac:dyDescent="0.25">
      <c r="A446" s="126" t="str">
        <f>IF(OR(B446="",B446=0),"",ROWS($A$1:A446))</f>
        <v/>
      </c>
    </row>
    <row r="447" spans="1:1" x14ac:dyDescent="0.25">
      <c r="A447" s="126" t="str">
        <f>IF(OR(B447="",B447=0),"",ROWS($A$1:A447))</f>
        <v/>
      </c>
    </row>
    <row r="448" spans="1:1" x14ac:dyDescent="0.25">
      <c r="A448" s="126" t="str">
        <f>IF(OR(B448="",B448=0),"",ROWS($A$1:A448))</f>
        <v/>
      </c>
    </row>
    <row r="449" spans="1:1" x14ac:dyDescent="0.25">
      <c r="A449" s="126" t="str">
        <f>IF(OR(B449="",B449=0),"",ROWS($A$1:A449))</f>
        <v/>
      </c>
    </row>
    <row r="450" spans="1:1" x14ac:dyDescent="0.25">
      <c r="A450" s="126" t="str">
        <f>IF(OR(B450="",B450=0),"",ROWS($A$1:A450))</f>
        <v/>
      </c>
    </row>
    <row r="451" spans="1:1" x14ac:dyDescent="0.25">
      <c r="A451" s="126" t="str">
        <f>IF(OR(B451="",B451=0),"",ROWS($A$1:A451))</f>
        <v/>
      </c>
    </row>
    <row r="452" spans="1:1" x14ac:dyDescent="0.25">
      <c r="A452" s="126" t="str">
        <f>IF(OR(B452="",B452=0),"",ROWS($A$1:A452))</f>
        <v/>
      </c>
    </row>
    <row r="453" spans="1:1" x14ac:dyDescent="0.25">
      <c r="A453" s="126" t="str">
        <f>IF(OR(B453="",B453=0),"",ROWS($A$1:A453))</f>
        <v/>
      </c>
    </row>
    <row r="454" spans="1:1" x14ac:dyDescent="0.25">
      <c r="A454" s="126" t="str">
        <f>IF(OR(B454="",B454=0),"",ROWS($A$1:A454))</f>
        <v/>
      </c>
    </row>
    <row r="455" spans="1:1" x14ac:dyDescent="0.25">
      <c r="A455" s="126" t="str">
        <f>IF(OR(B455="",B455=0),"",ROWS($A$1:A455))</f>
        <v/>
      </c>
    </row>
    <row r="456" spans="1:1" x14ac:dyDescent="0.25">
      <c r="A456" s="126" t="str">
        <f>IF(OR(B456="",B456=0),"",ROWS($A$1:A456))</f>
        <v/>
      </c>
    </row>
    <row r="457" spans="1:1" x14ac:dyDescent="0.25">
      <c r="A457" s="126" t="str">
        <f>IF(OR(B457="",B457=0),"",ROWS($A$1:A457))</f>
        <v/>
      </c>
    </row>
    <row r="458" spans="1:1" x14ac:dyDescent="0.25">
      <c r="A458" s="126" t="str">
        <f>IF(OR(B458="",B458=0),"",ROWS($A$1:A458))</f>
        <v/>
      </c>
    </row>
    <row r="459" spans="1:1" x14ac:dyDescent="0.25">
      <c r="A459" s="126" t="str">
        <f>IF(OR(B459="",B459=0),"",ROWS($A$1:A459))</f>
        <v/>
      </c>
    </row>
    <row r="460" spans="1:1" x14ac:dyDescent="0.25">
      <c r="A460" s="126" t="str">
        <f>IF(OR(B460="",B460=0),"",ROWS($A$1:A460))</f>
        <v/>
      </c>
    </row>
    <row r="461" spans="1:1" x14ac:dyDescent="0.25">
      <c r="A461" s="126" t="str">
        <f>IF(OR(B461="",B461=0),"",ROWS($A$1:A461))</f>
        <v/>
      </c>
    </row>
    <row r="462" spans="1:1" x14ac:dyDescent="0.25">
      <c r="A462" s="126" t="str">
        <f>IF(OR(B462="",B462=0),"",ROWS($A$1:A462))</f>
        <v/>
      </c>
    </row>
    <row r="463" spans="1:1" x14ac:dyDescent="0.25">
      <c r="A463" s="126" t="str">
        <f>IF(OR(B463="",B463=0),"",ROWS($A$1:A463))</f>
        <v/>
      </c>
    </row>
    <row r="464" spans="1:1" x14ac:dyDescent="0.25">
      <c r="A464" s="126" t="str">
        <f>IF(OR(B464="",B464=0),"",ROWS($A$1:A464))</f>
        <v/>
      </c>
    </row>
    <row r="465" spans="1:1" x14ac:dyDescent="0.25">
      <c r="A465" s="126" t="str">
        <f>IF(OR(B465="",B465=0),"",ROWS($A$1:A465))</f>
        <v/>
      </c>
    </row>
    <row r="466" spans="1:1" x14ac:dyDescent="0.25">
      <c r="A466" s="126" t="str">
        <f>IF(OR(B466="",B466=0),"",ROWS($A$1:A466))</f>
        <v/>
      </c>
    </row>
    <row r="467" spans="1:1" x14ac:dyDescent="0.25">
      <c r="A467" s="126" t="str">
        <f>IF(OR(B467="",B467=0),"",ROWS($A$1:A467))</f>
        <v/>
      </c>
    </row>
    <row r="468" spans="1:1" x14ac:dyDescent="0.25">
      <c r="A468" s="126" t="str">
        <f>IF(OR(B468="",B468=0),"",ROWS($A$1:A468))</f>
        <v/>
      </c>
    </row>
    <row r="469" spans="1:1" x14ac:dyDescent="0.25">
      <c r="A469" s="126" t="str">
        <f>IF(OR(B469="",B469=0),"",ROWS($A$1:A469))</f>
        <v/>
      </c>
    </row>
    <row r="470" spans="1:1" x14ac:dyDescent="0.25">
      <c r="A470" s="126" t="str">
        <f>IF(OR(B470="",B470=0),"",ROWS($A$1:A470))</f>
        <v/>
      </c>
    </row>
    <row r="471" spans="1:1" x14ac:dyDescent="0.25">
      <c r="A471" s="126" t="str">
        <f>IF(OR(B471="",B471=0),"",ROWS($A$1:A471))</f>
        <v/>
      </c>
    </row>
    <row r="472" spans="1:1" x14ac:dyDescent="0.25">
      <c r="A472" s="126" t="str">
        <f>IF(OR(B472="",B472=0),"",ROWS($A$1:A472))</f>
        <v/>
      </c>
    </row>
    <row r="473" spans="1:1" x14ac:dyDescent="0.25">
      <c r="A473" s="126" t="str">
        <f>IF(OR(B473="",B473=0),"",ROWS($A$1:A473))</f>
        <v/>
      </c>
    </row>
    <row r="474" spans="1:1" x14ac:dyDescent="0.25">
      <c r="A474" s="126" t="str">
        <f>IF(OR(B474="",B474=0),"",ROWS($A$1:A474))</f>
        <v/>
      </c>
    </row>
    <row r="475" spans="1:1" x14ac:dyDescent="0.25">
      <c r="A475" s="126" t="str">
        <f>IF(OR(B475="",B475=0),"",ROWS($A$1:A475))</f>
        <v/>
      </c>
    </row>
    <row r="476" spans="1:1" x14ac:dyDescent="0.25">
      <c r="A476" s="126" t="str">
        <f>IF(OR(B476="",B476=0),"",ROWS($A$1:A476))</f>
        <v/>
      </c>
    </row>
    <row r="477" spans="1:1" x14ac:dyDescent="0.25">
      <c r="A477" s="126" t="str">
        <f>IF(OR(B477="",B477=0),"",ROWS($A$1:A477))</f>
        <v/>
      </c>
    </row>
    <row r="478" spans="1:1" x14ac:dyDescent="0.25">
      <c r="A478" s="126" t="str">
        <f>IF(OR(B478="",B478=0),"",ROWS($A$1:A478))</f>
        <v/>
      </c>
    </row>
    <row r="479" spans="1:1" x14ac:dyDescent="0.25">
      <c r="A479" s="126" t="str">
        <f>IF(OR(B479="",B479=0),"",ROWS($A$1:A479))</f>
        <v/>
      </c>
    </row>
    <row r="480" spans="1:1" x14ac:dyDescent="0.25">
      <c r="A480" s="126" t="str">
        <f>IF(OR(B480="",B480=0),"",ROWS($A$1:A480))</f>
        <v/>
      </c>
    </row>
    <row r="481" spans="1:1" x14ac:dyDescent="0.25">
      <c r="A481" s="126" t="str">
        <f>IF(OR(B481="",B481=0),"",ROWS($A$1:A481))</f>
        <v/>
      </c>
    </row>
    <row r="482" spans="1:1" x14ac:dyDescent="0.25">
      <c r="A482" s="126" t="str">
        <f>IF(OR(B482="",B482=0),"",ROWS($A$1:A482))</f>
        <v/>
      </c>
    </row>
    <row r="483" spans="1:1" x14ac:dyDescent="0.25">
      <c r="A483" s="126" t="str">
        <f>IF(OR(B483="",B483=0),"",ROWS($A$1:A483))</f>
        <v/>
      </c>
    </row>
    <row r="484" spans="1:1" x14ac:dyDescent="0.25">
      <c r="A484" s="126" t="str">
        <f>IF(OR(B484="",B484=0),"",ROWS($A$1:A484))</f>
        <v/>
      </c>
    </row>
    <row r="485" spans="1:1" x14ac:dyDescent="0.25">
      <c r="A485" s="126" t="str">
        <f>IF(OR(B485="",B485=0),"",ROWS($A$1:A485))</f>
        <v/>
      </c>
    </row>
    <row r="486" spans="1:1" x14ac:dyDescent="0.25">
      <c r="A486" s="126" t="str">
        <f>IF(OR(B486="",B486=0),"",ROWS($A$1:A486))</f>
        <v/>
      </c>
    </row>
    <row r="487" spans="1:1" x14ac:dyDescent="0.25">
      <c r="A487" s="126" t="str">
        <f>IF(OR(B487="",B487=0),"",ROWS($A$1:A487))</f>
        <v/>
      </c>
    </row>
    <row r="488" spans="1:1" x14ac:dyDescent="0.25">
      <c r="A488" s="126" t="str">
        <f>IF(OR(B488="",B488=0),"",ROWS($A$1:A488))</f>
        <v/>
      </c>
    </row>
    <row r="489" spans="1:1" x14ac:dyDescent="0.25">
      <c r="A489" s="126" t="str">
        <f>IF(OR(B489="",B489=0),"",ROWS($A$1:A489))</f>
        <v/>
      </c>
    </row>
    <row r="490" spans="1:1" x14ac:dyDescent="0.25">
      <c r="A490" s="126" t="str">
        <f>IF(OR(B490="",B490=0),"",ROWS($A$1:A490))</f>
        <v/>
      </c>
    </row>
    <row r="491" spans="1:1" x14ac:dyDescent="0.25">
      <c r="A491" s="126" t="str">
        <f>IF(OR(B491="",B491=0),"",ROWS($A$1:A491))</f>
        <v/>
      </c>
    </row>
    <row r="492" spans="1:1" x14ac:dyDescent="0.25">
      <c r="A492" s="126" t="str">
        <f>IF(OR(B492="",B492=0),"",ROWS($A$1:A492))</f>
        <v/>
      </c>
    </row>
    <row r="493" spans="1:1" x14ac:dyDescent="0.25">
      <c r="A493" s="126" t="str">
        <f>IF(OR(B493="",B493=0),"",ROWS($A$1:A493))</f>
        <v/>
      </c>
    </row>
    <row r="494" spans="1:1" x14ac:dyDescent="0.25">
      <c r="A494" s="126" t="str">
        <f>IF(OR(B494="",B494=0),"",ROWS($A$1:A494))</f>
        <v/>
      </c>
    </row>
    <row r="495" spans="1:1" x14ac:dyDescent="0.25">
      <c r="A495" s="126" t="str">
        <f>IF(OR(B495="",B495=0),"",ROWS($A$1:A495))</f>
        <v/>
      </c>
    </row>
    <row r="496" spans="1:1" x14ac:dyDescent="0.25">
      <c r="A496" s="126" t="str">
        <f>IF(OR(B496="",B496=0),"",ROWS($A$1:A496))</f>
        <v/>
      </c>
    </row>
    <row r="497" spans="1:1" x14ac:dyDescent="0.25">
      <c r="A497" s="126" t="str">
        <f>IF(OR(B497="",B497=0),"",ROWS($A$1:A497))</f>
        <v/>
      </c>
    </row>
    <row r="498" spans="1:1" x14ac:dyDescent="0.25">
      <c r="A498" s="126" t="str">
        <f>IF(OR(B498="",B498=0),"",ROWS($A$1:A498))</f>
        <v/>
      </c>
    </row>
    <row r="499" spans="1:1" x14ac:dyDescent="0.25">
      <c r="A499" s="126" t="str">
        <f>IF(OR(B499="",B499=0),"",ROWS($A$1:A499))</f>
        <v/>
      </c>
    </row>
    <row r="500" spans="1:1" x14ac:dyDescent="0.25">
      <c r="A500" s="126" t="str">
        <f>IF(OR(B500="",B500=0),"",ROWS($A$1:A500))</f>
        <v/>
      </c>
    </row>
    <row r="501" spans="1:1" x14ac:dyDescent="0.25">
      <c r="A501" s="126" t="str">
        <f>IF(OR(B501="",B501=0),"",ROWS($A$1:A501))</f>
        <v/>
      </c>
    </row>
    <row r="502" spans="1:1" x14ac:dyDescent="0.25">
      <c r="A502" s="126" t="str">
        <f>IF(OR(B502="",B502=0),"",ROWS($A$1:A502))</f>
        <v/>
      </c>
    </row>
    <row r="503" spans="1:1" x14ac:dyDescent="0.25">
      <c r="A503" s="126" t="str">
        <f>IF(OR(B503="",B503=0),"",ROWS($A$1:A503))</f>
        <v/>
      </c>
    </row>
    <row r="504" spans="1:1" x14ac:dyDescent="0.25">
      <c r="A504" s="126" t="str">
        <f>IF(OR(B504="",B504=0),"",ROWS($A$1:A504))</f>
        <v/>
      </c>
    </row>
    <row r="505" spans="1:1" x14ac:dyDescent="0.25">
      <c r="A505" s="126" t="str">
        <f>IF(OR(B505="",B505=0),"",ROWS($A$1:A505))</f>
        <v/>
      </c>
    </row>
    <row r="506" spans="1:1" x14ac:dyDescent="0.25">
      <c r="A506" s="126" t="str">
        <f>IF(OR(B506="",B506=0),"",ROWS($A$1:A506))</f>
        <v/>
      </c>
    </row>
    <row r="507" spans="1:1" x14ac:dyDescent="0.25">
      <c r="A507" s="126" t="str">
        <f>IF(OR(B507="",B507=0),"",ROWS($A$1:A507))</f>
        <v/>
      </c>
    </row>
    <row r="508" spans="1:1" x14ac:dyDescent="0.25">
      <c r="A508" s="126" t="str">
        <f>IF(OR(B508="",B508=0),"",ROWS($A$1:A508))</f>
        <v/>
      </c>
    </row>
    <row r="509" spans="1:1" x14ac:dyDescent="0.25">
      <c r="A509" s="126" t="str">
        <f>IF(OR(B509="",B509=0),"",ROWS($A$1:A509))</f>
        <v/>
      </c>
    </row>
    <row r="510" spans="1:1" x14ac:dyDescent="0.25">
      <c r="A510" s="126" t="str">
        <f>IF(OR(B510="",B510=0),"",ROWS($A$1:A510))</f>
        <v/>
      </c>
    </row>
  </sheetData>
  <sheetProtection password="CDE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1:I15"/>
  <sheetViews>
    <sheetView showGridLines="0" workbookViewId="0"/>
  </sheetViews>
  <sheetFormatPr defaultColWidth="9.140625" defaultRowHeight="15" x14ac:dyDescent="0.25"/>
  <cols>
    <col min="1" max="1" width="3.5703125" style="65" customWidth="1"/>
    <col min="2" max="2" width="2.7109375" style="65" customWidth="1"/>
    <col min="3" max="3" width="18.28515625" style="65" customWidth="1"/>
    <col min="4" max="4" width="58.42578125" style="65" customWidth="1"/>
    <col min="5" max="6" width="3.7109375" style="65" customWidth="1"/>
    <col min="7" max="7" width="2.7109375" style="65" customWidth="1"/>
    <col min="8" max="8" width="1.85546875" style="65" customWidth="1"/>
    <col min="9" max="16384" width="9.140625" style="65"/>
  </cols>
  <sheetData>
    <row r="1" spans="2:9" x14ac:dyDescent="0.25">
      <c r="B1" s="21"/>
      <c r="C1" s="21"/>
      <c r="D1" s="21"/>
      <c r="E1" s="21"/>
      <c r="F1" s="21"/>
      <c r="G1" s="21"/>
    </row>
    <row r="2" spans="2:9" s="66" customFormat="1" ht="27.75" customHeight="1" x14ac:dyDescent="0.3">
      <c r="B2" s="103"/>
      <c r="C2" s="104" t="s">
        <v>1</v>
      </c>
      <c r="D2" s="105"/>
      <c r="E2" s="105"/>
      <c r="F2" s="105"/>
      <c r="G2" s="106"/>
    </row>
    <row r="3" spans="2:9" s="66" customFormat="1" ht="18.75" x14ac:dyDescent="0.3">
      <c r="B3" s="107"/>
      <c r="C3" s="108" t="s">
        <v>3</v>
      </c>
      <c r="D3" s="109"/>
      <c r="E3" s="109"/>
      <c r="F3" s="109"/>
      <c r="G3" s="110"/>
    </row>
    <row r="4" spans="2:9" s="66" customFormat="1" ht="15" customHeight="1" x14ac:dyDescent="0.3">
      <c r="B4" s="107"/>
      <c r="C4" s="108"/>
      <c r="D4" s="109"/>
      <c r="E4" s="109"/>
      <c r="F4" s="109"/>
      <c r="G4" s="110"/>
    </row>
    <row r="5" spans="2:9" x14ac:dyDescent="0.25">
      <c r="B5" s="99"/>
      <c r="C5" s="111" t="s">
        <v>210</v>
      </c>
      <c r="D5" s="112">
        <f ca="1">TODAY()</f>
        <v>43242</v>
      </c>
      <c r="E5" s="112"/>
      <c r="F5" s="112"/>
      <c r="G5" s="113"/>
    </row>
    <row r="6" spans="2:9" x14ac:dyDescent="0.25">
      <c r="B6" s="99"/>
      <c r="C6" s="114"/>
      <c r="D6" s="115"/>
      <c r="E6" s="115"/>
      <c r="F6" s="115"/>
      <c r="G6" s="113"/>
    </row>
    <row r="7" spans="2:9" ht="15.75" x14ac:dyDescent="0.25">
      <c r="B7" s="99"/>
      <c r="C7" s="116" t="s">
        <v>2</v>
      </c>
      <c r="D7" s="117"/>
      <c r="E7" s="117"/>
      <c r="F7" s="117"/>
      <c r="G7" s="113"/>
    </row>
    <row r="8" spans="2:9" ht="18" customHeight="1" x14ac:dyDescent="0.25">
      <c r="B8" s="56"/>
      <c r="C8" s="191" t="s">
        <v>55</v>
      </c>
      <c r="D8" s="191"/>
      <c r="E8" s="118"/>
      <c r="F8" s="118"/>
      <c r="G8" s="113"/>
    </row>
    <row r="9" spans="2:9" x14ac:dyDescent="0.25">
      <c r="B9" s="11"/>
      <c r="C9" s="169" t="s">
        <v>50</v>
      </c>
      <c r="D9" s="170"/>
      <c r="E9" s="1"/>
      <c r="F9" s="55">
        <f>IF($D$9=0,1,0)</f>
        <v>1</v>
      </c>
      <c r="G9" s="12"/>
      <c r="H9" s="101"/>
      <c r="I9" s="102"/>
    </row>
    <row r="10" spans="2:9" x14ac:dyDescent="0.25">
      <c r="B10" s="11"/>
      <c r="C10" s="169" t="s">
        <v>25</v>
      </c>
      <c r="D10" s="171"/>
      <c r="E10" s="1"/>
      <c r="F10" s="55">
        <f>IF(OR(SubTSelection=Lists!C3,SubTSelection=Lists!C4),0,1)</f>
        <v>1</v>
      </c>
      <c r="G10" s="12"/>
      <c r="H10" s="101"/>
      <c r="I10" s="102" t="str">
        <f>IF(SubTSelection="","",IF(OR(SubTSelection=Lists!C3,SubTSelection=Lists!C4),"","PLEASE SELECT A VALID SUBMISSION TYPE FROM THE DROPDOWN LIST"))</f>
        <v/>
      </c>
    </row>
    <row r="11" spans="2:9" x14ac:dyDescent="0.25">
      <c r="B11" s="11"/>
      <c r="C11" s="169" t="s">
        <v>22</v>
      </c>
      <c r="D11" s="171"/>
      <c r="E11" s="1"/>
      <c r="F11" s="55">
        <f ca="1">IF(OR($D$11=0,$D$11&gt;Lists!$E$3),1,0)</f>
        <v>1</v>
      </c>
      <c r="G11" s="12"/>
      <c r="H11" s="101"/>
      <c r="I11" s="102" t="str">
        <f ca="1">IF(D11&gt;Lists!E3,"PLEASE CHOOSE A CURRENT OR PAST YEAR","")</f>
        <v/>
      </c>
    </row>
    <row r="12" spans="2:9" x14ac:dyDescent="0.25">
      <c r="B12" s="11"/>
      <c r="C12" s="169" t="s">
        <v>26</v>
      </c>
      <c r="D12" s="171"/>
      <c r="E12" s="1"/>
      <c r="F12" s="55">
        <f>IF(OR(ReportQtr=0,ReportQtr&gt;Lists!F6),1,0)</f>
        <v>1</v>
      </c>
      <c r="G12" s="12"/>
      <c r="H12" s="101"/>
      <c r="I12" s="102" t="str">
        <f>IF(ReportQtr&gt;Lists!F6,"PLEASE SELECT A VALID QUARTER FROM THE DROPDOWN LIST","")</f>
        <v/>
      </c>
    </row>
    <row r="13" spans="2:9" ht="14.25" customHeight="1" x14ac:dyDescent="0.25">
      <c r="B13" s="17"/>
      <c r="C13" s="18"/>
      <c r="D13" s="168" t="s">
        <v>204</v>
      </c>
      <c r="E13" s="18"/>
      <c r="F13" s="18"/>
      <c r="G13" s="19"/>
    </row>
    <row r="14" spans="2:9" x14ac:dyDescent="0.25">
      <c r="D14" s="152" t="str">
        <f>Lists!C3</f>
        <v>Original Submission</v>
      </c>
    </row>
    <row r="15" spans="2:9" x14ac:dyDescent="0.25">
      <c r="D15" s="152" t="str">
        <f>Lists!C4</f>
        <v>Re-Submittal</v>
      </c>
    </row>
  </sheetData>
  <sheetProtection password="CDE6" sheet="1" objects="1" scenarios="1"/>
  <mergeCells count="1">
    <mergeCell ref="C8:D8"/>
  </mergeCells>
  <dataValidations count="4">
    <dataValidation type="list" allowBlank="1" showInputMessage="1" showErrorMessage="1" prompt="Select the reporting year for which data in this report applies." sqref="D11">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S65"/>
  <sheetViews>
    <sheetView showGridLines="0" topLeftCell="B1" zoomScaleNormal="100" zoomScaleSheetLayoutView="100" workbookViewId="0">
      <selection activeCell="B1" sqref="B1"/>
    </sheetView>
  </sheetViews>
  <sheetFormatPr defaultColWidth="9.140625" defaultRowHeight="15" x14ac:dyDescent="0.25"/>
  <cols>
    <col min="1" max="1" width="2.85546875" style="21" hidden="1" customWidth="1"/>
    <col min="2" max="2" width="3.28515625" style="21" customWidth="1"/>
    <col min="3" max="3" width="2.7109375" style="21" customWidth="1"/>
    <col min="4" max="4" width="17.28515625" style="21" customWidth="1"/>
    <col min="5" max="10" width="13.7109375" style="21" customWidth="1"/>
    <col min="11" max="11" width="16.7109375" style="21" customWidth="1"/>
    <col min="12" max="12" width="2.7109375" style="21" customWidth="1"/>
    <col min="13" max="13" width="9.140625" style="65"/>
    <col min="14" max="14" width="0" style="65" hidden="1" customWidth="1"/>
    <col min="15" max="15" width="9.140625" style="65" hidden="1" customWidth="1"/>
    <col min="16" max="16" width="14.7109375" style="65" hidden="1" customWidth="1"/>
    <col min="17" max="17" width="15.85546875" style="65" hidden="1" customWidth="1"/>
    <col min="18" max="19" width="9.140625" style="65" hidden="1" customWidth="1"/>
    <col min="20" max="20" width="0" style="65" hidden="1" customWidth="1"/>
    <col min="21" max="16384" width="9.140625" style="65"/>
  </cols>
  <sheetData>
    <row r="2" spans="1:19" s="66" customFormat="1" ht="27.75" customHeight="1" x14ac:dyDescent="0.3">
      <c r="A2" s="22"/>
      <c r="B2" s="22"/>
      <c r="C2" s="25"/>
      <c r="D2" s="26" t="s">
        <v>1</v>
      </c>
      <c r="E2" s="27"/>
      <c r="F2" s="27"/>
      <c r="G2" s="27"/>
      <c r="H2" s="27"/>
      <c r="I2" s="27"/>
      <c r="J2" s="27"/>
      <c r="K2" s="27"/>
      <c r="L2" s="60"/>
    </row>
    <row r="3" spans="1:19" s="66" customFormat="1" ht="18.75" x14ac:dyDescent="0.3">
      <c r="A3" s="22"/>
      <c r="B3" s="22"/>
      <c r="C3" s="29"/>
      <c r="D3" s="30" t="s">
        <v>3</v>
      </c>
      <c r="E3" s="31"/>
      <c r="F3" s="31"/>
      <c r="G3" s="31"/>
      <c r="H3" s="31"/>
      <c r="I3" s="31"/>
      <c r="J3" s="31"/>
      <c r="K3" s="31"/>
      <c r="L3" s="61"/>
    </row>
    <row r="4" spans="1:19" ht="15" customHeight="1" x14ac:dyDescent="0.25">
      <c r="C4" s="11"/>
      <c r="D4" s="1"/>
      <c r="E4" s="1"/>
      <c r="F4" s="34"/>
      <c r="G4" s="34"/>
      <c r="H4" s="34"/>
      <c r="I4" s="34"/>
      <c r="J4" s="34"/>
      <c r="K4" s="34"/>
      <c r="L4" s="62"/>
    </row>
    <row r="5" spans="1:19" x14ac:dyDescent="0.25">
      <c r="C5" s="11"/>
      <c r="D5" s="46" t="s">
        <v>119</v>
      </c>
      <c r="E5" s="47" t="str">
        <f>IF('Section 1'!D9=0,"",'Section 1'!D9)</f>
        <v/>
      </c>
      <c r="F5" s="34"/>
      <c r="G5" s="34"/>
      <c r="H5" s="34"/>
      <c r="I5" s="34"/>
      <c r="J5" s="34"/>
      <c r="K5" s="34"/>
      <c r="L5" s="62"/>
    </row>
    <row r="6" spans="1:19" x14ac:dyDescent="0.25">
      <c r="C6" s="11"/>
      <c r="D6" s="46" t="s">
        <v>120</v>
      </c>
      <c r="E6" s="47" t="str">
        <f>IF(OR('Section 1'!D11=0,'Section 1'!D12=0),"","Quarter "&amp;'Section 1'!D12&amp;", "&amp;'Section 1'!D11)</f>
        <v/>
      </c>
      <c r="F6" s="34"/>
      <c r="G6" s="48"/>
      <c r="H6" s="34"/>
      <c r="I6" s="34"/>
      <c r="J6" s="34"/>
      <c r="K6" s="34"/>
      <c r="L6" s="62"/>
    </row>
    <row r="7" spans="1:19" ht="15" customHeight="1" x14ac:dyDescent="0.25">
      <c r="C7" s="33"/>
      <c r="D7" s="34"/>
      <c r="E7" s="34"/>
      <c r="F7" s="34"/>
      <c r="G7" s="34"/>
      <c r="H7" s="34"/>
      <c r="I7" s="34"/>
      <c r="J7" s="34"/>
      <c r="K7" s="34"/>
      <c r="L7" s="62"/>
    </row>
    <row r="8" spans="1:19" ht="18.75" customHeight="1" x14ac:dyDescent="0.25">
      <c r="C8" s="33"/>
      <c r="D8" s="36" t="s">
        <v>6</v>
      </c>
      <c r="E8" s="34"/>
      <c r="F8" s="34"/>
      <c r="G8" s="34"/>
      <c r="H8" s="34"/>
      <c r="I8" s="34"/>
      <c r="J8" s="34"/>
      <c r="K8" s="34"/>
      <c r="L8" s="62"/>
    </row>
    <row r="9" spans="1:19" ht="56.25" customHeight="1" x14ac:dyDescent="0.25">
      <c r="C9" s="56"/>
      <c r="D9" s="192" t="s">
        <v>149</v>
      </c>
      <c r="E9" s="192"/>
      <c r="F9" s="192"/>
      <c r="G9" s="192"/>
      <c r="H9" s="192"/>
      <c r="I9" s="192"/>
      <c r="J9" s="192"/>
      <c r="K9" s="192"/>
      <c r="L9" s="62"/>
    </row>
    <row r="10" spans="1:19" s="147" customFormat="1" ht="21" customHeight="1" x14ac:dyDescent="0.25">
      <c r="A10" s="144"/>
      <c r="B10" s="144"/>
      <c r="C10" s="145"/>
      <c r="D10" s="193" t="s">
        <v>159</v>
      </c>
      <c r="E10" s="194"/>
      <c r="F10" s="194"/>
      <c r="G10" s="194"/>
      <c r="H10" s="194"/>
      <c r="I10" s="194"/>
      <c r="J10" s="194"/>
      <c r="K10" s="194"/>
      <c r="L10" s="146"/>
    </row>
    <row r="11" spans="1:19" ht="34.9" customHeight="1" x14ac:dyDescent="0.25">
      <c r="C11" s="56"/>
      <c r="D11" s="176" t="s">
        <v>171</v>
      </c>
      <c r="E11" s="177" t="s">
        <v>8</v>
      </c>
      <c r="F11" s="177" t="s">
        <v>146</v>
      </c>
      <c r="G11" s="177" t="s">
        <v>165</v>
      </c>
      <c r="H11" s="177" t="s">
        <v>147</v>
      </c>
      <c r="I11" s="177" t="s">
        <v>166</v>
      </c>
      <c r="J11" s="177" t="s">
        <v>148</v>
      </c>
      <c r="K11" s="177" t="s">
        <v>9</v>
      </c>
      <c r="L11" s="62"/>
    </row>
    <row r="12" spans="1:19" s="67" customFormat="1" ht="12.75" x14ac:dyDescent="0.2">
      <c r="A12" s="39"/>
      <c r="B12" s="39"/>
      <c r="C12" s="57"/>
      <c r="D12" s="178" t="s">
        <v>10</v>
      </c>
      <c r="E12" s="178" t="s">
        <v>11</v>
      </c>
      <c r="F12" s="178" t="s">
        <v>11</v>
      </c>
      <c r="G12" s="178" t="s">
        <v>11</v>
      </c>
      <c r="H12" s="178" t="s">
        <v>11</v>
      </c>
      <c r="I12" s="178" t="s">
        <v>11</v>
      </c>
      <c r="J12" s="178" t="s">
        <v>11</v>
      </c>
      <c r="K12" s="178" t="s">
        <v>132</v>
      </c>
      <c r="L12" s="63"/>
    </row>
    <row r="13" spans="1:19" s="140" customFormat="1" ht="12.75" x14ac:dyDescent="0.2">
      <c r="A13" s="41"/>
      <c r="B13" s="41"/>
      <c r="C13" s="58"/>
      <c r="D13" s="179" t="s">
        <v>12</v>
      </c>
      <c r="E13" s="180">
        <v>1550.65</v>
      </c>
      <c r="F13" s="180">
        <v>0</v>
      </c>
      <c r="G13" s="180">
        <v>250.85</v>
      </c>
      <c r="H13" s="180">
        <v>0</v>
      </c>
      <c r="I13" s="180">
        <v>0</v>
      </c>
      <c r="J13" s="180">
        <v>1008</v>
      </c>
      <c r="K13" s="180">
        <f>E13-F13-G13-H13-I13-J13</f>
        <v>291.80000000000018</v>
      </c>
      <c r="L13" s="64"/>
      <c r="O13" s="82" t="s">
        <v>136</v>
      </c>
      <c r="P13" s="83" t="s">
        <v>60</v>
      </c>
      <c r="Q13" s="83" t="s">
        <v>66</v>
      </c>
      <c r="R13" s="83" t="s">
        <v>123</v>
      </c>
      <c r="S13" s="83" t="s">
        <v>133</v>
      </c>
    </row>
    <row r="14" spans="1:19" x14ac:dyDescent="0.25">
      <c r="A14" s="84" t="str">
        <f>IF(D14=0,"",1)</f>
        <v/>
      </c>
      <c r="B14" s="40"/>
      <c r="C14" s="56"/>
      <c r="D14" s="186"/>
      <c r="E14" s="42"/>
      <c r="F14" s="42"/>
      <c r="G14" s="42"/>
      <c r="H14" s="42"/>
      <c r="I14" s="42"/>
      <c r="J14" s="42"/>
      <c r="K14" s="184" t="str">
        <f t="shared" ref="K14:K23" si="0">IF(D14=0,"",E14-F14-G14-H14-I14-J14)</f>
        <v/>
      </c>
      <c r="L14" s="62"/>
      <c r="O14" s="82" t="str">
        <f>IF(A14="","N","Y")</f>
        <v>N</v>
      </c>
      <c r="P14" s="82">
        <f>IF(D14=0,0,IF(COUNTIF($D$14:$D$23,D14)&gt;1,1,0))</f>
        <v>0</v>
      </c>
      <c r="Q14" s="82">
        <f>IF(AND(D14&lt;&gt;0,E14=0),1,0)</f>
        <v>0</v>
      </c>
      <c r="R14" s="82">
        <f>IF(SUM(G14,I14)&gt;0,IF(COUNTIF('Section 3'!$D$16:$D$25,D14)=0,1,0),0)</f>
        <v>0</v>
      </c>
      <c r="S14" s="82">
        <f t="shared" ref="S14:S23" si="1">IF(D14=0,0,IF(COUNTIF(ClassIIChemicals,D14)&gt;0,0,1))</f>
        <v>0</v>
      </c>
    </row>
    <row r="15" spans="1:19" x14ac:dyDescent="0.25">
      <c r="A15" s="85" t="str">
        <f>IF(D15=0,"",MAX($A$14:A14)+1)</f>
        <v/>
      </c>
      <c r="B15" s="40"/>
      <c r="C15" s="56"/>
      <c r="D15" s="187"/>
      <c r="E15" s="42"/>
      <c r="F15" s="42"/>
      <c r="G15" s="42"/>
      <c r="H15" s="42"/>
      <c r="I15" s="42"/>
      <c r="J15" s="42"/>
      <c r="K15" s="184" t="str">
        <f t="shared" si="0"/>
        <v/>
      </c>
      <c r="L15" s="62"/>
      <c r="O15" s="82" t="str">
        <f t="shared" ref="O15:O23" si="2">IF(A15="","N","Y")</f>
        <v>N</v>
      </c>
      <c r="P15" s="82">
        <f t="shared" ref="P15:P23" si="3">IF(D15=0,0,IF(COUNTIF($D$14:$D$23,D15)&gt;1,1,0))</f>
        <v>0</v>
      </c>
      <c r="Q15" s="82">
        <f t="shared" ref="Q15:Q23" si="4">IF(AND(D15&lt;&gt;0,E15=0),1,0)</f>
        <v>0</v>
      </c>
      <c r="R15" s="82">
        <f>IF(SUM(G15,I15)&gt;0,IF(COUNTIF('Section 3'!$D$16:$D$25,D15)=0,1,0),0)</f>
        <v>0</v>
      </c>
      <c r="S15" s="82">
        <f t="shared" si="1"/>
        <v>0</v>
      </c>
    </row>
    <row r="16" spans="1:19" x14ac:dyDescent="0.25">
      <c r="A16" s="85" t="str">
        <f>IF(D16=0,"",MAX($A$14:A15)+1)</f>
        <v/>
      </c>
      <c r="B16" s="40"/>
      <c r="C16" s="56"/>
      <c r="D16" s="187"/>
      <c r="E16" s="42"/>
      <c r="F16" s="42"/>
      <c r="G16" s="42"/>
      <c r="H16" s="42"/>
      <c r="I16" s="42"/>
      <c r="J16" s="42"/>
      <c r="K16" s="184" t="str">
        <f t="shared" si="0"/>
        <v/>
      </c>
      <c r="L16" s="62"/>
      <c r="O16" s="82" t="str">
        <f t="shared" si="2"/>
        <v>N</v>
      </c>
      <c r="P16" s="82">
        <f t="shared" si="3"/>
        <v>0</v>
      </c>
      <c r="Q16" s="82">
        <f t="shared" si="4"/>
        <v>0</v>
      </c>
      <c r="R16" s="82">
        <f>IF(SUM(G16,I16)&gt;0,IF(COUNTIF('Section 3'!$D$16:$D$25,D16)=0,1,0),0)</f>
        <v>0</v>
      </c>
      <c r="S16" s="82">
        <f t="shared" si="1"/>
        <v>0</v>
      </c>
    </row>
    <row r="17" spans="1:19" x14ac:dyDescent="0.25">
      <c r="A17" s="85" t="str">
        <f>IF(D17=0,"",MAX($A$14:A16)+1)</f>
        <v/>
      </c>
      <c r="B17" s="40"/>
      <c r="C17" s="56"/>
      <c r="D17" s="186"/>
      <c r="E17" s="185"/>
      <c r="F17" s="42"/>
      <c r="G17" s="42"/>
      <c r="H17" s="42"/>
      <c r="I17" s="42"/>
      <c r="J17" s="42"/>
      <c r="K17" s="184" t="str">
        <f t="shared" si="0"/>
        <v/>
      </c>
      <c r="L17" s="62"/>
      <c r="O17" s="82" t="str">
        <f t="shared" si="2"/>
        <v>N</v>
      </c>
      <c r="P17" s="82">
        <f t="shared" si="3"/>
        <v>0</v>
      </c>
      <c r="Q17" s="82">
        <f t="shared" si="4"/>
        <v>0</v>
      </c>
      <c r="R17" s="82">
        <f>IF(SUM(G17,I17)&gt;0,IF(COUNTIF('Section 3'!$D$16:$D$25,D17)=0,1,0),0)</f>
        <v>0</v>
      </c>
      <c r="S17" s="82">
        <f t="shared" si="1"/>
        <v>0</v>
      </c>
    </row>
    <row r="18" spans="1:19" x14ac:dyDescent="0.25">
      <c r="A18" s="85" t="str">
        <f>IF(D18=0,"",MAX($A$14:A17)+1)</f>
        <v/>
      </c>
      <c r="B18" s="40"/>
      <c r="C18" s="56"/>
      <c r="D18" s="186"/>
      <c r="E18" s="42"/>
      <c r="F18" s="42"/>
      <c r="G18" s="42"/>
      <c r="H18" s="42"/>
      <c r="I18" s="42"/>
      <c r="J18" s="42"/>
      <c r="K18" s="184" t="str">
        <f t="shared" si="0"/>
        <v/>
      </c>
      <c r="L18" s="62"/>
      <c r="O18" s="82" t="str">
        <f t="shared" si="2"/>
        <v>N</v>
      </c>
      <c r="P18" s="82">
        <f t="shared" si="3"/>
        <v>0</v>
      </c>
      <c r="Q18" s="82">
        <f t="shared" si="4"/>
        <v>0</v>
      </c>
      <c r="R18" s="82">
        <f>IF(SUM(G18,I18)&gt;0,IF(COUNTIF('Section 3'!$D$16:$D$25,D18)=0,1,0),0)</f>
        <v>0</v>
      </c>
      <c r="S18" s="82">
        <f t="shared" si="1"/>
        <v>0</v>
      </c>
    </row>
    <row r="19" spans="1:19" x14ac:dyDescent="0.25">
      <c r="A19" s="85" t="str">
        <f>IF(D19=0,"",MAX($A$14:A18)+1)</f>
        <v/>
      </c>
      <c r="B19" s="40"/>
      <c r="C19" s="56"/>
      <c r="D19" s="186"/>
      <c r="E19" s="42"/>
      <c r="F19" s="42"/>
      <c r="G19" s="42"/>
      <c r="H19" s="42"/>
      <c r="I19" s="42"/>
      <c r="J19" s="42"/>
      <c r="K19" s="184" t="str">
        <f t="shared" si="0"/>
        <v/>
      </c>
      <c r="L19" s="62"/>
      <c r="O19" s="82" t="str">
        <f t="shared" si="2"/>
        <v>N</v>
      </c>
      <c r="P19" s="82">
        <f t="shared" si="3"/>
        <v>0</v>
      </c>
      <c r="Q19" s="82">
        <f t="shared" si="4"/>
        <v>0</v>
      </c>
      <c r="R19" s="82">
        <f>IF(SUM(G19,I19)&gt;0,IF(COUNTIF('Section 3'!$D$16:$D$25,D19)=0,1,0),0)</f>
        <v>0</v>
      </c>
      <c r="S19" s="82">
        <f t="shared" si="1"/>
        <v>0</v>
      </c>
    </row>
    <row r="20" spans="1:19" x14ac:dyDescent="0.25">
      <c r="A20" s="85" t="str">
        <f>IF(D20=0,"",MAX($A$14:A19)+1)</f>
        <v/>
      </c>
      <c r="B20" s="40"/>
      <c r="C20" s="56"/>
      <c r="D20" s="186"/>
      <c r="E20" s="42"/>
      <c r="F20" s="42"/>
      <c r="G20" s="42"/>
      <c r="H20" s="42"/>
      <c r="I20" s="42"/>
      <c r="J20" s="42"/>
      <c r="K20" s="184" t="str">
        <f t="shared" si="0"/>
        <v/>
      </c>
      <c r="L20" s="62"/>
      <c r="O20" s="82" t="str">
        <f t="shared" si="2"/>
        <v>N</v>
      </c>
      <c r="P20" s="82">
        <f t="shared" si="3"/>
        <v>0</v>
      </c>
      <c r="Q20" s="82">
        <f t="shared" si="4"/>
        <v>0</v>
      </c>
      <c r="R20" s="82">
        <f>IF(SUM(G20,I20)&gt;0,IF(COUNTIF('Section 3'!$D$16:$D$25,D20)=0,1,0),0)</f>
        <v>0</v>
      </c>
      <c r="S20" s="82">
        <f t="shared" si="1"/>
        <v>0</v>
      </c>
    </row>
    <row r="21" spans="1:19" x14ac:dyDescent="0.25">
      <c r="A21" s="85" t="str">
        <f>IF(D21=0,"",MAX($A$14:A20)+1)</f>
        <v/>
      </c>
      <c r="B21" s="40"/>
      <c r="C21" s="56"/>
      <c r="D21" s="186"/>
      <c r="E21" s="42"/>
      <c r="F21" s="42"/>
      <c r="G21" s="42"/>
      <c r="H21" s="42"/>
      <c r="I21" s="42"/>
      <c r="J21" s="42"/>
      <c r="K21" s="184" t="str">
        <f t="shared" si="0"/>
        <v/>
      </c>
      <c r="L21" s="62"/>
      <c r="O21" s="82" t="str">
        <f t="shared" si="2"/>
        <v>N</v>
      </c>
      <c r="P21" s="82">
        <f t="shared" si="3"/>
        <v>0</v>
      </c>
      <c r="Q21" s="82">
        <f t="shared" si="4"/>
        <v>0</v>
      </c>
      <c r="R21" s="82">
        <f>IF(SUM(G21,I21)&gt;0,IF(COUNTIF('Section 3'!$D$16:$D$25,D21)=0,1,0),0)</f>
        <v>0</v>
      </c>
      <c r="S21" s="82">
        <f t="shared" si="1"/>
        <v>0</v>
      </c>
    </row>
    <row r="22" spans="1:19" x14ac:dyDescent="0.25">
      <c r="A22" s="85" t="str">
        <f>IF(D22=0,"",MAX($A$14:A21)+1)</f>
        <v/>
      </c>
      <c r="B22" s="40"/>
      <c r="C22" s="56"/>
      <c r="D22" s="186"/>
      <c r="E22" s="42"/>
      <c r="F22" s="42"/>
      <c r="G22" s="42"/>
      <c r="H22" s="42"/>
      <c r="I22" s="42"/>
      <c r="J22" s="42"/>
      <c r="K22" s="184" t="str">
        <f t="shared" si="0"/>
        <v/>
      </c>
      <c r="L22" s="62"/>
      <c r="O22" s="82" t="str">
        <f t="shared" si="2"/>
        <v>N</v>
      </c>
      <c r="P22" s="82">
        <f t="shared" si="3"/>
        <v>0</v>
      </c>
      <c r="Q22" s="82">
        <f t="shared" si="4"/>
        <v>0</v>
      </c>
      <c r="R22" s="82">
        <f>IF(SUM(G22,I22)&gt;0,IF(COUNTIF('Section 3'!$D$16:$D$25,D22)=0,1,0),0)</f>
        <v>0</v>
      </c>
      <c r="S22" s="82">
        <f t="shared" si="1"/>
        <v>0</v>
      </c>
    </row>
    <row r="23" spans="1:19" x14ac:dyDescent="0.25">
      <c r="A23" s="86" t="str">
        <f>IF(D23=0,"",MAX($A$14:A22)+1)</f>
        <v/>
      </c>
      <c r="B23" s="40"/>
      <c r="C23" s="56"/>
      <c r="D23" s="186"/>
      <c r="E23" s="42"/>
      <c r="F23" s="42"/>
      <c r="G23" s="42"/>
      <c r="H23" s="42"/>
      <c r="I23" s="42"/>
      <c r="J23" s="42"/>
      <c r="K23" s="184" t="str">
        <f t="shared" si="0"/>
        <v/>
      </c>
      <c r="L23" s="62"/>
      <c r="O23" s="82" t="str">
        <f t="shared" si="2"/>
        <v>N</v>
      </c>
      <c r="P23" s="82">
        <f t="shared" si="3"/>
        <v>0</v>
      </c>
      <c r="Q23" s="82">
        <f t="shared" si="4"/>
        <v>0</v>
      </c>
      <c r="R23" s="82">
        <f>IF(SUM(G23,I23)&gt;0,IF(COUNTIF('Section 3'!$D$16:$D$25,D23)=0,1,0),0)</f>
        <v>0</v>
      </c>
      <c r="S23" s="82">
        <f t="shared" si="1"/>
        <v>0</v>
      </c>
    </row>
    <row r="24" spans="1:19" ht="14.25" customHeight="1" x14ac:dyDescent="0.25">
      <c r="C24" s="59"/>
      <c r="D24" s="172" t="s">
        <v>204</v>
      </c>
      <c r="E24" s="173"/>
      <c r="F24" s="174"/>
      <c r="G24" s="175"/>
      <c r="H24" s="175"/>
      <c r="I24" s="175"/>
      <c r="J24" s="175"/>
      <c r="K24" s="175"/>
      <c r="L24" s="38"/>
    </row>
    <row r="25" spans="1:19" x14ac:dyDescent="0.25">
      <c r="C25" s="23"/>
      <c r="D25" s="154" t="str">
        <f>Lists!B3</f>
        <v>HCFC-21</v>
      </c>
      <c r="E25" s="153"/>
      <c r="F25" s="23"/>
      <c r="G25" s="23"/>
      <c r="L25" s="23"/>
    </row>
    <row r="26" spans="1:19" x14ac:dyDescent="0.25">
      <c r="C26" s="23"/>
      <c r="D26" s="154" t="str">
        <f>Lists!B4</f>
        <v>HCFC-22</v>
      </c>
      <c r="E26" s="153"/>
      <c r="F26" s="23"/>
      <c r="G26" s="23"/>
      <c r="L26" s="23"/>
    </row>
    <row r="27" spans="1:19" x14ac:dyDescent="0.25">
      <c r="C27" s="23"/>
      <c r="D27" s="154" t="str">
        <f>Lists!B5</f>
        <v>HCFC-31</v>
      </c>
      <c r="E27" s="153"/>
      <c r="F27" s="23"/>
      <c r="G27" s="23"/>
      <c r="I27" s="23"/>
      <c r="L27" s="23"/>
    </row>
    <row r="28" spans="1:19" x14ac:dyDescent="0.25">
      <c r="C28" s="23"/>
      <c r="D28" s="154" t="str">
        <f>Lists!B6</f>
        <v>HCFC-121</v>
      </c>
      <c r="E28" s="153"/>
      <c r="F28" s="23"/>
      <c r="G28" s="23"/>
      <c r="L28" s="23"/>
    </row>
    <row r="29" spans="1:19" x14ac:dyDescent="0.25">
      <c r="C29" s="23"/>
      <c r="D29" s="154" t="str">
        <f>Lists!B7</f>
        <v>HCFC-122</v>
      </c>
      <c r="E29" s="153"/>
      <c r="F29" s="23"/>
      <c r="G29" s="23"/>
      <c r="L29" s="23"/>
    </row>
    <row r="30" spans="1:19" x14ac:dyDescent="0.25">
      <c r="C30" s="23"/>
      <c r="D30" s="154" t="str">
        <f>Lists!B8</f>
        <v>HCFC-123</v>
      </c>
      <c r="E30" s="151"/>
      <c r="F30" s="23"/>
      <c r="G30" s="23"/>
      <c r="L30" s="23"/>
    </row>
    <row r="31" spans="1:19" x14ac:dyDescent="0.25">
      <c r="C31" s="23"/>
      <c r="D31" s="154" t="str">
        <f>Lists!B9</f>
        <v>HCFC-123a</v>
      </c>
      <c r="E31" s="151"/>
      <c r="F31" s="23"/>
      <c r="G31" s="23"/>
      <c r="L31" s="23"/>
    </row>
    <row r="32" spans="1:19" ht="14.25" customHeight="1" x14ac:dyDescent="0.25">
      <c r="C32" s="23"/>
      <c r="D32" s="154" t="str">
        <f>Lists!B10</f>
        <v>HCFC-123b</v>
      </c>
      <c r="E32" s="23"/>
      <c r="F32" s="23"/>
      <c r="G32" s="23"/>
      <c r="L32" s="23"/>
    </row>
    <row r="33" spans="4:4" x14ac:dyDescent="0.25">
      <c r="D33" s="154" t="str">
        <f>Lists!B11</f>
        <v>HCFC-124</v>
      </c>
    </row>
    <row r="34" spans="4:4" x14ac:dyDescent="0.25">
      <c r="D34" s="154" t="str">
        <f>Lists!B12</f>
        <v>HCFC-124a</v>
      </c>
    </row>
    <row r="35" spans="4:4" x14ac:dyDescent="0.25">
      <c r="D35" s="154" t="str">
        <f>Lists!B13</f>
        <v>HCFC-131</v>
      </c>
    </row>
    <row r="36" spans="4:4" x14ac:dyDescent="0.25">
      <c r="D36" s="154" t="str">
        <f>Lists!B14</f>
        <v>HCFC-132b</v>
      </c>
    </row>
    <row r="37" spans="4:4" x14ac:dyDescent="0.25">
      <c r="D37" s="154" t="str">
        <f>Lists!B15</f>
        <v>HCFC-133a</v>
      </c>
    </row>
    <row r="38" spans="4:4" x14ac:dyDescent="0.25">
      <c r="D38" s="154" t="str">
        <f>Lists!B18</f>
        <v>HCFC-141b</v>
      </c>
    </row>
    <row r="39" spans="4:4" x14ac:dyDescent="0.25">
      <c r="D39" s="154" t="str">
        <f>Lists!B21</f>
        <v>HCFC-142b</v>
      </c>
    </row>
    <row r="40" spans="4:4" x14ac:dyDescent="0.25">
      <c r="D40" s="154" t="str">
        <f>Lists!B22</f>
        <v>HCFC-151</v>
      </c>
    </row>
    <row r="41" spans="4:4" x14ac:dyDescent="0.25">
      <c r="D41" s="154" t="str">
        <f>Lists!B23</f>
        <v>HCFC-221</v>
      </c>
    </row>
    <row r="42" spans="4:4" x14ac:dyDescent="0.25">
      <c r="D42" s="154" t="str">
        <f>Lists!B24</f>
        <v>HCFC-222</v>
      </c>
    </row>
    <row r="43" spans="4:4" x14ac:dyDescent="0.25">
      <c r="D43" s="154" t="str">
        <f>Lists!B25</f>
        <v>HCFC-223</v>
      </c>
    </row>
    <row r="44" spans="4:4" x14ac:dyDescent="0.25">
      <c r="D44" s="154" t="str">
        <f>Lists!B26</f>
        <v>HCFC-224</v>
      </c>
    </row>
    <row r="45" spans="4:4" x14ac:dyDescent="0.25">
      <c r="D45" s="154" t="str">
        <f>Lists!B27</f>
        <v>HCFC-225ca</v>
      </c>
    </row>
    <row r="46" spans="4:4" x14ac:dyDescent="0.25">
      <c r="D46" s="154" t="str">
        <f>Lists!B28</f>
        <v>HCFC-225cb</v>
      </c>
    </row>
    <row r="47" spans="4:4" x14ac:dyDescent="0.25">
      <c r="D47" s="154" t="str">
        <f>Lists!B29</f>
        <v>HCFC-226</v>
      </c>
    </row>
    <row r="48" spans="4:4" x14ac:dyDescent="0.25">
      <c r="D48" s="154" t="str">
        <f>Lists!B30</f>
        <v>HCFC-231</v>
      </c>
    </row>
    <row r="49" spans="4:4" x14ac:dyDescent="0.25">
      <c r="D49" s="154" t="str">
        <f>Lists!B31</f>
        <v>HCFC-232</v>
      </c>
    </row>
    <row r="50" spans="4:4" x14ac:dyDescent="0.25">
      <c r="D50" s="154" t="str">
        <f>Lists!B32</f>
        <v>HCFC-233</v>
      </c>
    </row>
    <row r="51" spans="4:4" x14ac:dyDescent="0.25">
      <c r="D51" s="154" t="str">
        <f>Lists!B33</f>
        <v>HCFC-234</v>
      </c>
    </row>
    <row r="52" spans="4:4" x14ac:dyDescent="0.25">
      <c r="D52" s="154" t="str">
        <f>Lists!B34</f>
        <v>HCFC-235</v>
      </c>
    </row>
    <row r="53" spans="4:4" x14ac:dyDescent="0.25">
      <c r="D53" s="154" t="str">
        <f>Lists!B35</f>
        <v>HCFC-241</v>
      </c>
    </row>
    <row r="54" spans="4:4" x14ac:dyDescent="0.25">
      <c r="D54" s="154" t="str">
        <f>Lists!B36</f>
        <v>HCFC-242</v>
      </c>
    </row>
    <row r="55" spans="4:4" x14ac:dyDescent="0.25">
      <c r="D55" s="154" t="str">
        <f>Lists!B37</f>
        <v>HCFC-243</v>
      </c>
    </row>
    <row r="56" spans="4:4" x14ac:dyDescent="0.25">
      <c r="D56" s="154" t="str">
        <f>Lists!B38</f>
        <v>HCFC-244</v>
      </c>
    </row>
    <row r="57" spans="4:4" x14ac:dyDescent="0.25">
      <c r="D57" s="154" t="str">
        <f>Lists!B39</f>
        <v>HCFC-251</v>
      </c>
    </row>
    <row r="58" spans="4:4" x14ac:dyDescent="0.25">
      <c r="D58" s="154" t="str">
        <f>Lists!B40</f>
        <v>HCFC-252</v>
      </c>
    </row>
    <row r="59" spans="4:4" x14ac:dyDescent="0.25">
      <c r="D59" s="154" t="str">
        <f>Lists!B41</f>
        <v>HCFC-253</v>
      </c>
    </row>
    <row r="60" spans="4:4" x14ac:dyDescent="0.25">
      <c r="D60" s="154" t="str">
        <f>Lists!B42</f>
        <v>HCFC-261</v>
      </c>
    </row>
    <row r="61" spans="4:4" x14ac:dyDescent="0.25">
      <c r="D61" s="154" t="str">
        <f>Lists!B43</f>
        <v>HCFC-262</v>
      </c>
    </row>
    <row r="62" spans="4:4" x14ac:dyDescent="0.25">
      <c r="D62" s="154" t="str">
        <f>Lists!B44</f>
        <v>HCFC-271</v>
      </c>
    </row>
    <row r="63" spans="4:4" x14ac:dyDescent="0.25">
      <c r="D63" s="153"/>
    </row>
    <row r="64" spans="4:4" x14ac:dyDescent="0.25">
      <c r="D64" s="153"/>
    </row>
    <row r="65" spans="4:4" x14ac:dyDescent="0.25">
      <c r="D65" s="153"/>
    </row>
  </sheetData>
  <sheetProtection password="CDE6" sheet="1" objects="1" scenarios="1"/>
  <mergeCells count="2">
    <mergeCell ref="D9:K9"/>
    <mergeCell ref="D10:K10"/>
  </mergeCells>
  <conditionalFormatting sqref="K14:K23">
    <cfRule type="cellIs" dxfId="4" priority="1" operator="lessThan">
      <formula>0</formula>
    </cfRule>
  </conditionalFormatting>
  <dataValidations xWindow="869" yWindow="451" count="15">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formula1>ClassIIChemicals</formula1>
    </dataValidation>
    <dataValidation type="decimal" operator="greaterThanOrEqual" allowBlank="1" showInputMessage="1" showErrorMessage="1" error="Please enter a positive number." prompt="Total quantity (kg) of the chemical produced for in-house transformation." sqref="F14:F23">
      <formula1>0</formula1>
    </dataValidation>
    <dataValidation type="decimal" operator="greaterThanOrEqual" allowBlank="1" showInputMessage="1" showErrorMessage="1" error="Please enter a positive number." prompt="Total quantity (kg) of the chemical produced for second party transformation. " sqref="G14:G23">
      <formula1>0</formula1>
    </dataValidation>
    <dataValidation type="decimal" operator="greaterThanOrEqual" allowBlank="1" showInputMessage="1" showErrorMessage="1" error="Please enter a positive number." prompt="Total quantity (kg) of the chemical produced for in-house destruction. " sqref="H14:H23">
      <formula1>0</formula1>
    </dataValidation>
    <dataValidation type="decimal" operator="greaterThanOrEqual" allowBlank="1" showInputMessage="1" showErrorMessage="1" error="Please enter a positive number." prompt="Total quantity (kg) of the chemical produced for second party destruction. " sqref="I14:I23">
      <formula1>0</formula1>
    </dataValidation>
    <dataValidation type="decimal" operator="greaterThanOrEqual" allowBlank="1" showInputMessage="1" showErrorMessage="1" error="Please enter a positive number." prompt="Total quantity (kg) of the chemical produced using Article 5 allowances." sqref="J14:J23">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formula1>ClassIIChemicals</formula1>
    </dataValidation>
    <dataValidation allowBlank="1" showInputMessage="1" showErrorMessage="1" prompt="This field is auto-populated." sqref="K14:K23"/>
    <dataValidation type="decimal" operator="greaterThanOrEqual" allowBlank="1" showInputMessage="1" showErrorMessage="1" error="Please enter a positive number." prompt="Gross quantity (kg) of the chemical produced." sqref="E14:E23">
      <formula1>0</formula1>
    </dataValidation>
  </dataValidations>
  <hyperlinks>
    <hyperlink ref="D10:K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Q66"/>
  <sheetViews>
    <sheetView showGridLines="0" topLeftCell="B1" zoomScaleNormal="100" zoomScaleSheetLayoutView="90" workbookViewId="0">
      <selection activeCell="B1" sqref="B1"/>
    </sheetView>
  </sheetViews>
  <sheetFormatPr defaultColWidth="9.140625" defaultRowHeight="15" x14ac:dyDescent="0.25"/>
  <cols>
    <col min="1" max="1" width="3.140625" style="65" hidden="1" customWidth="1"/>
    <col min="2" max="2" width="3.5703125" style="65" customWidth="1"/>
    <col min="3" max="3" width="2.7109375" style="65" customWidth="1"/>
    <col min="4" max="4" width="16.28515625" style="65" customWidth="1"/>
    <col min="5" max="5" width="48.85546875" style="65" customWidth="1"/>
    <col min="6" max="6" width="15.5703125" style="65" customWidth="1"/>
    <col min="7" max="7" width="15.85546875" style="65" customWidth="1"/>
    <col min="8" max="8" width="3.5703125" style="65" customWidth="1"/>
    <col min="9" max="11" width="9.140625" style="65"/>
    <col min="12" max="12" width="9.140625" style="65" hidden="1" customWidth="1"/>
    <col min="13" max="13" width="15" style="65" hidden="1" customWidth="1"/>
    <col min="14" max="17" width="9.140625" style="65" hidden="1" customWidth="1"/>
    <col min="18" max="16384" width="9.140625" style="65"/>
  </cols>
  <sheetData>
    <row r="2" spans="1:17" s="66" customFormat="1" ht="27.75" customHeight="1" x14ac:dyDescent="0.3">
      <c r="C2" s="97"/>
      <c r="D2" s="155" t="s">
        <v>1</v>
      </c>
      <c r="E2" s="156"/>
      <c r="F2" s="156"/>
      <c r="G2" s="156"/>
      <c r="H2" s="60"/>
    </row>
    <row r="3" spans="1:17" s="66" customFormat="1" ht="18.75" x14ac:dyDescent="0.3">
      <c r="C3" s="98"/>
      <c r="D3" s="157" t="s">
        <v>3</v>
      </c>
      <c r="E3" s="158"/>
      <c r="F3" s="158"/>
      <c r="G3" s="158"/>
      <c r="H3" s="61"/>
    </row>
    <row r="4" spans="1:17" x14ac:dyDescent="0.25">
      <c r="C4" s="56"/>
      <c r="D4" s="159"/>
      <c r="E4" s="159"/>
      <c r="F4" s="159"/>
      <c r="G4" s="159"/>
      <c r="H4" s="62"/>
    </row>
    <row r="5" spans="1:17" ht="15.75" customHeight="1" x14ac:dyDescent="0.3">
      <c r="C5" s="99"/>
      <c r="D5" s="114" t="s">
        <v>119</v>
      </c>
      <c r="E5" s="115" t="str">
        <f>IF('Section 1'!D9=0,"",'Section 1'!D9)</f>
        <v/>
      </c>
      <c r="F5" s="159"/>
      <c r="G5" s="159"/>
      <c r="H5" s="62"/>
      <c r="I5" s="66"/>
      <c r="J5" s="66"/>
      <c r="K5" s="66"/>
      <c r="L5" s="66"/>
      <c r="M5" s="66"/>
      <c r="N5" s="66"/>
    </row>
    <row r="6" spans="1:17" x14ac:dyDescent="0.25">
      <c r="C6" s="99"/>
      <c r="D6" s="114" t="s">
        <v>120</v>
      </c>
      <c r="E6" s="115" t="str">
        <f>IF(OR('Section 1'!D11=0,'Section 1'!D12=0),"","Quarter "&amp;'Section 1'!D12&amp;", "&amp;'Section 1'!D11)</f>
        <v/>
      </c>
      <c r="F6" s="159"/>
      <c r="G6" s="159"/>
      <c r="H6" s="62"/>
    </row>
    <row r="7" spans="1:17" ht="19.5" customHeight="1" x14ac:dyDescent="0.3">
      <c r="C7" s="56"/>
      <c r="D7" s="159"/>
      <c r="E7" s="159"/>
      <c r="F7" s="159"/>
      <c r="G7" s="159"/>
      <c r="H7" s="62"/>
      <c r="I7" s="66"/>
      <c r="J7" s="66"/>
      <c r="K7" s="66"/>
      <c r="L7" s="66"/>
      <c r="M7" s="66"/>
      <c r="N7" s="66"/>
    </row>
    <row r="8" spans="1:17" ht="18" customHeight="1" x14ac:dyDescent="0.25">
      <c r="C8" s="56"/>
      <c r="D8" s="160" t="s">
        <v>145</v>
      </c>
      <c r="E8" s="159"/>
      <c r="F8" s="159"/>
      <c r="G8" s="159"/>
      <c r="H8" s="62"/>
    </row>
    <row r="9" spans="1:17" ht="30.75" customHeight="1" x14ac:dyDescent="0.25">
      <c r="C9" s="56"/>
      <c r="D9" s="195" t="s">
        <v>150</v>
      </c>
      <c r="E9" s="195"/>
      <c r="F9" s="195"/>
      <c r="G9" s="195"/>
      <c r="H9" s="161"/>
    </row>
    <row r="10" spans="1:17" ht="56.25" customHeight="1" x14ac:dyDescent="0.25">
      <c r="C10" s="56"/>
      <c r="D10" s="191" t="s">
        <v>144</v>
      </c>
      <c r="E10" s="191"/>
      <c r="F10" s="191"/>
      <c r="G10" s="191"/>
      <c r="H10" s="161"/>
    </row>
    <row r="11" spans="1:17" ht="17.25" customHeight="1" x14ac:dyDescent="0.25">
      <c r="C11" s="56"/>
      <c r="D11" s="197" t="s">
        <v>159</v>
      </c>
      <c r="E11" s="197"/>
      <c r="F11" s="197"/>
      <c r="G11" s="197"/>
      <c r="H11" s="62"/>
      <c r="L11" s="67"/>
    </row>
    <row r="12" spans="1:17" ht="32.25" customHeight="1" x14ac:dyDescent="0.25">
      <c r="C12" s="56"/>
      <c r="D12" s="196" t="s">
        <v>167</v>
      </c>
      <c r="E12" s="196"/>
      <c r="F12" s="196"/>
      <c r="G12" s="196"/>
      <c r="H12" s="162"/>
    </row>
    <row r="13" spans="1:17" x14ac:dyDescent="0.25">
      <c r="C13" s="56"/>
      <c r="D13" s="176" t="s">
        <v>7</v>
      </c>
      <c r="E13" s="177" t="s">
        <v>15</v>
      </c>
      <c r="F13" s="177" t="s">
        <v>16</v>
      </c>
      <c r="G13" s="177" t="s">
        <v>17</v>
      </c>
      <c r="H13" s="62"/>
    </row>
    <row r="14" spans="1:17" s="67" customFormat="1" x14ac:dyDescent="0.25">
      <c r="C14" s="57"/>
      <c r="D14" s="178" t="s">
        <v>10</v>
      </c>
      <c r="E14" s="178" t="s">
        <v>18</v>
      </c>
      <c r="F14" s="178" t="s">
        <v>11</v>
      </c>
      <c r="G14" s="178" t="s">
        <v>10</v>
      </c>
      <c r="H14" s="62"/>
    </row>
    <row r="15" spans="1:17" s="140" customFormat="1" x14ac:dyDescent="0.25">
      <c r="C15" s="58"/>
      <c r="D15" s="179" t="s">
        <v>12</v>
      </c>
      <c r="E15" s="180" t="s">
        <v>19</v>
      </c>
      <c r="F15" s="180">
        <v>250.85</v>
      </c>
      <c r="G15" s="180" t="s">
        <v>20</v>
      </c>
      <c r="H15" s="62"/>
      <c r="L15" s="82" t="s">
        <v>137</v>
      </c>
      <c r="M15" s="83" t="s">
        <v>70</v>
      </c>
      <c r="N15" s="83" t="s">
        <v>125</v>
      </c>
      <c r="O15" s="83" t="s">
        <v>130</v>
      </c>
      <c r="P15" s="83" t="s">
        <v>133</v>
      </c>
      <c r="Q15" s="140" t="s">
        <v>168</v>
      </c>
    </row>
    <row r="16" spans="1:17" x14ac:dyDescent="0.25">
      <c r="A16" s="84" t="str">
        <f>IF(D16=0,"",1)</f>
        <v/>
      </c>
      <c r="C16" s="56"/>
      <c r="D16" s="188"/>
      <c r="E16" s="187"/>
      <c r="F16" s="42"/>
      <c r="G16" s="187"/>
      <c r="H16" s="62"/>
      <c r="L16" s="87" t="str">
        <f>IF(A16="","N","Y")</f>
        <v>N</v>
      </c>
      <c r="M16" s="82">
        <f>IF(LEN(E16)&gt;200,1,0)</f>
        <v>0</v>
      </c>
      <c r="N16" s="82">
        <f>IF(D16=0,0,IF(SUMIF('Section 2'!$D$14:$D$23,D16,'Section 2'!$G$14:$G$23)+SUMIF('Section 2'!$D$14:$D$23,D16,'Section 2'!$I$14:$I$23)+SUMIF('Section 2'!$D$14:$D$23,D16,'Section 2'!$J$14:$J$23)&gt;0,0,1))</f>
        <v>0</v>
      </c>
      <c r="O16" s="82">
        <f>IF(D16=0,0,IF(OR(E16=0,F16=0,G16=0),1,0))</f>
        <v>0</v>
      </c>
      <c r="P16" s="82">
        <f t="shared" ref="P16:P25" si="0">IF(D16=0,0,IF(COUNTIF(ClassIIChemicals,D16)&gt;0,0,1))</f>
        <v>0</v>
      </c>
      <c r="Q16" s="65">
        <f t="shared" ref="Q16:Q25" si="1">IF(G16=0,0,IF(COUNTIF(Purpose,G16)&gt;0,0,1))</f>
        <v>0</v>
      </c>
    </row>
    <row r="17" spans="1:17" x14ac:dyDescent="0.25">
      <c r="A17" s="85" t="str">
        <f>IF(D17=0,"",MAX($A$16:A16)+1)</f>
        <v/>
      </c>
      <c r="C17" s="56"/>
      <c r="D17" s="188"/>
      <c r="E17" s="187"/>
      <c r="F17" s="42"/>
      <c r="G17" s="187"/>
      <c r="H17" s="62"/>
      <c r="L17" s="87" t="str">
        <f t="shared" ref="L17:L25" si="2">IF(A17="","N","Y")</f>
        <v>N</v>
      </c>
      <c r="M17" s="82">
        <f t="shared" ref="M17:M25" si="3">IF(LEN(E17)&gt;200,1,0)</f>
        <v>0</v>
      </c>
      <c r="N17" s="82">
        <f>IF(D17=0,0,IF(SUMIF('Section 2'!$D$14:$D$23,D17,'Section 2'!$G$14:$G$23)+SUMIF('Section 2'!$D$14:$D$23,D17,'Section 2'!$I$14:$I$23)+SUMIF('Section 2'!$D$14:$D$23,D17,'Section 2'!$J$14:$J$23)&gt;0,0,1))</f>
        <v>0</v>
      </c>
      <c r="O17" s="82">
        <f t="shared" ref="O17:O25" si="4">IF(D17=0,0,IF(OR(E17=0,F17=0,G17=0),1,0))</f>
        <v>0</v>
      </c>
      <c r="P17" s="82">
        <f t="shared" si="0"/>
        <v>0</v>
      </c>
      <c r="Q17" s="65">
        <f t="shared" si="1"/>
        <v>0</v>
      </c>
    </row>
    <row r="18" spans="1:17" x14ac:dyDescent="0.25">
      <c r="A18" s="85" t="str">
        <f>IF(D18=0,"",MAX($A$16:A17)+1)</f>
        <v/>
      </c>
      <c r="C18" s="56"/>
      <c r="D18" s="186"/>
      <c r="E18" s="186"/>
      <c r="F18" s="189"/>
      <c r="G18" s="186"/>
      <c r="H18" s="62"/>
      <c r="L18" s="87" t="str">
        <f t="shared" si="2"/>
        <v>N</v>
      </c>
      <c r="M18" s="82">
        <f t="shared" si="3"/>
        <v>0</v>
      </c>
      <c r="N18" s="82">
        <f>IF(D18=0,0,IF(SUMIF('Section 2'!$D$14:$D$23,D18,'Section 2'!$G$14:$G$23)+SUMIF('Section 2'!$D$14:$D$23,D18,'Section 2'!$I$14:$I$23)+SUMIF('Section 2'!$D$14:$D$23,D18,'Section 2'!$J$14:$J$23)&gt;0,0,1))</f>
        <v>0</v>
      </c>
      <c r="O18" s="82">
        <f t="shared" si="4"/>
        <v>0</v>
      </c>
      <c r="P18" s="82">
        <f t="shared" si="0"/>
        <v>0</v>
      </c>
      <c r="Q18" s="65">
        <f t="shared" si="1"/>
        <v>0</v>
      </c>
    </row>
    <row r="19" spans="1:17" x14ac:dyDescent="0.25">
      <c r="A19" s="85" t="str">
        <f>IF(D19=0,"",MAX($A$16:A18)+1)</f>
        <v/>
      </c>
      <c r="C19" s="56"/>
      <c r="D19" s="188"/>
      <c r="E19" s="187"/>
      <c r="F19" s="42"/>
      <c r="G19" s="187"/>
      <c r="H19" s="62"/>
      <c r="L19" s="87" t="str">
        <f t="shared" si="2"/>
        <v>N</v>
      </c>
      <c r="M19" s="82">
        <f t="shared" si="3"/>
        <v>0</v>
      </c>
      <c r="N19" s="82">
        <f>IF(D19=0,0,IF(SUMIF('Section 2'!$D$14:$D$23,D19,'Section 2'!$G$14:$G$23)+SUMIF('Section 2'!$D$14:$D$23,D19,'Section 2'!$I$14:$I$23)+SUMIF('Section 2'!$D$14:$D$23,D19,'Section 2'!$J$14:$J$23)&gt;0,0,1))</f>
        <v>0</v>
      </c>
      <c r="O19" s="82">
        <f t="shared" si="4"/>
        <v>0</v>
      </c>
      <c r="P19" s="82">
        <f t="shared" si="0"/>
        <v>0</v>
      </c>
      <c r="Q19" s="65">
        <f t="shared" si="1"/>
        <v>0</v>
      </c>
    </row>
    <row r="20" spans="1:17" x14ac:dyDescent="0.25">
      <c r="A20" s="85" t="str">
        <f>IF(D20=0,"",MAX($A$16:A19)+1)</f>
        <v/>
      </c>
      <c r="C20" s="56"/>
      <c r="D20" s="188"/>
      <c r="E20" s="187"/>
      <c r="F20" s="42"/>
      <c r="G20" s="187"/>
      <c r="H20" s="62"/>
      <c r="L20" s="87" t="str">
        <f t="shared" si="2"/>
        <v>N</v>
      </c>
      <c r="M20" s="82">
        <f t="shared" si="3"/>
        <v>0</v>
      </c>
      <c r="N20" s="82">
        <f>IF(D20=0,0,IF(SUMIF('Section 2'!$D$14:$D$23,D20,'Section 2'!$G$14:$G$23)+SUMIF('Section 2'!$D$14:$D$23,D20,'Section 2'!$I$14:$I$23)+SUMIF('Section 2'!$D$14:$D$23,D20,'Section 2'!$J$14:$J$23)&gt;0,0,1))</f>
        <v>0</v>
      </c>
      <c r="O20" s="82">
        <f t="shared" si="4"/>
        <v>0</v>
      </c>
      <c r="P20" s="82">
        <f t="shared" si="0"/>
        <v>0</v>
      </c>
      <c r="Q20" s="65">
        <f t="shared" si="1"/>
        <v>0</v>
      </c>
    </row>
    <row r="21" spans="1:17" x14ac:dyDescent="0.25">
      <c r="A21" s="85" t="str">
        <f>IF(D21=0,"",MAX($A$16:A20)+1)</f>
        <v/>
      </c>
      <c r="C21" s="56"/>
      <c r="D21" s="188"/>
      <c r="E21" s="187"/>
      <c r="F21" s="42"/>
      <c r="G21" s="187"/>
      <c r="H21" s="62"/>
      <c r="L21" s="87" t="str">
        <f t="shared" si="2"/>
        <v>N</v>
      </c>
      <c r="M21" s="82">
        <f t="shared" si="3"/>
        <v>0</v>
      </c>
      <c r="N21" s="82">
        <f>IF(D21=0,0,IF(SUMIF('Section 2'!$D$14:$D$23,D21,'Section 2'!$G$14:$G$23)+SUMIF('Section 2'!$D$14:$D$23,D21,'Section 2'!$I$14:$I$23)+SUMIF('Section 2'!$D$14:$D$23,D21,'Section 2'!$J$14:$J$23)&gt;0,0,1))</f>
        <v>0</v>
      </c>
      <c r="O21" s="82">
        <f t="shared" si="4"/>
        <v>0</v>
      </c>
      <c r="P21" s="82">
        <f t="shared" si="0"/>
        <v>0</v>
      </c>
      <c r="Q21" s="65">
        <f t="shared" si="1"/>
        <v>0</v>
      </c>
    </row>
    <row r="22" spans="1:17" x14ac:dyDescent="0.25">
      <c r="A22" s="85" t="str">
        <f>IF(D22=0,"",MAX($A$16:A21)+1)</f>
        <v/>
      </c>
      <c r="C22" s="56"/>
      <c r="D22" s="188"/>
      <c r="E22" s="187"/>
      <c r="F22" s="42"/>
      <c r="G22" s="187"/>
      <c r="H22" s="62"/>
      <c r="L22" s="87" t="str">
        <f t="shared" si="2"/>
        <v>N</v>
      </c>
      <c r="M22" s="82">
        <f t="shared" si="3"/>
        <v>0</v>
      </c>
      <c r="N22" s="82">
        <f>IF(D22=0,0,IF(SUMIF('Section 2'!$D$14:$D$23,D22,'Section 2'!$G$14:$G$23)+SUMIF('Section 2'!$D$14:$D$23,D22,'Section 2'!$I$14:$I$23)+SUMIF('Section 2'!$D$14:$D$23,D22,'Section 2'!$J$14:$J$23)&gt;0,0,1))</f>
        <v>0</v>
      </c>
      <c r="O22" s="82">
        <f t="shared" si="4"/>
        <v>0</v>
      </c>
      <c r="P22" s="82">
        <f t="shared" si="0"/>
        <v>0</v>
      </c>
      <c r="Q22" s="65">
        <f t="shared" si="1"/>
        <v>0</v>
      </c>
    </row>
    <row r="23" spans="1:17" x14ac:dyDescent="0.25">
      <c r="A23" s="85" t="str">
        <f>IF(D23=0,"",MAX($A$16:A22)+1)</f>
        <v/>
      </c>
      <c r="C23" s="56"/>
      <c r="D23" s="188"/>
      <c r="E23" s="187"/>
      <c r="F23" s="42"/>
      <c r="G23" s="187"/>
      <c r="H23" s="62"/>
      <c r="L23" s="87" t="str">
        <f t="shared" si="2"/>
        <v>N</v>
      </c>
      <c r="M23" s="82">
        <f t="shared" si="3"/>
        <v>0</v>
      </c>
      <c r="N23" s="82">
        <f>IF(D23=0,0,IF(SUMIF('Section 2'!$D$14:$D$23,D23,'Section 2'!$G$14:$G$23)+SUMIF('Section 2'!$D$14:$D$23,D23,'Section 2'!$I$14:$I$23)+SUMIF('Section 2'!$D$14:$D$23,D23,'Section 2'!$J$14:$J$23)&gt;0,0,1))</f>
        <v>0</v>
      </c>
      <c r="O23" s="82">
        <f t="shared" si="4"/>
        <v>0</v>
      </c>
      <c r="P23" s="82">
        <f t="shared" si="0"/>
        <v>0</v>
      </c>
      <c r="Q23" s="65">
        <f t="shared" si="1"/>
        <v>0</v>
      </c>
    </row>
    <row r="24" spans="1:17" x14ac:dyDescent="0.25">
      <c r="A24" s="85" t="str">
        <f>IF(D24=0,"",MAX($A$16:A23)+1)</f>
        <v/>
      </c>
      <c r="C24" s="56"/>
      <c r="D24" s="188"/>
      <c r="E24" s="187"/>
      <c r="F24" s="42"/>
      <c r="G24" s="187"/>
      <c r="H24" s="62"/>
      <c r="L24" s="87" t="str">
        <f t="shared" si="2"/>
        <v>N</v>
      </c>
      <c r="M24" s="82">
        <f t="shared" si="3"/>
        <v>0</v>
      </c>
      <c r="N24" s="82">
        <f>IF(D24=0,0,IF(SUMIF('Section 2'!$D$14:$D$23,D24,'Section 2'!$G$14:$G$23)+SUMIF('Section 2'!$D$14:$D$23,D24,'Section 2'!$I$14:$I$23)+SUMIF('Section 2'!$D$14:$D$23,D24,'Section 2'!$J$14:$J$23)&gt;0,0,1))</f>
        <v>0</v>
      </c>
      <c r="O24" s="82">
        <f t="shared" si="4"/>
        <v>0</v>
      </c>
      <c r="P24" s="82">
        <f t="shared" si="0"/>
        <v>0</v>
      </c>
      <c r="Q24" s="65">
        <f t="shared" si="1"/>
        <v>0</v>
      </c>
    </row>
    <row r="25" spans="1:17" x14ac:dyDescent="0.25">
      <c r="A25" s="86" t="str">
        <f>IF(D25=0,"",MAX($A$16:A24)+1)</f>
        <v/>
      </c>
      <c r="C25" s="56"/>
      <c r="D25" s="188"/>
      <c r="E25" s="187"/>
      <c r="F25" s="42"/>
      <c r="G25" s="187"/>
      <c r="H25" s="62"/>
      <c r="L25" s="87" t="str">
        <f t="shared" si="2"/>
        <v>N</v>
      </c>
      <c r="M25" s="82">
        <f t="shared" si="3"/>
        <v>0</v>
      </c>
      <c r="N25" s="82">
        <f>IF(D25=0,0,IF(SUMIF('Section 2'!$D$14:$D$23,D25,'Section 2'!$G$14:$G$23)+SUMIF('Section 2'!$D$14:$D$23,D25,'Section 2'!$I$14:$I$23)+SUMIF('Section 2'!$D$14:$D$23,D25,'Section 2'!$J$14:$J$23)&gt;0,0,1))</f>
        <v>0</v>
      </c>
      <c r="O25" s="82">
        <f t="shared" si="4"/>
        <v>0</v>
      </c>
      <c r="P25" s="82">
        <f t="shared" si="0"/>
        <v>0</v>
      </c>
      <c r="Q25" s="65">
        <f t="shared" si="1"/>
        <v>0</v>
      </c>
    </row>
    <row r="26" spans="1:17" ht="15.75" customHeight="1" x14ac:dyDescent="0.25">
      <c r="C26" s="59"/>
      <c r="D26" s="181" t="s">
        <v>204</v>
      </c>
      <c r="E26" s="182"/>
      <c r="F26" s="182"/>
      <c r="G26" s="181" t="s">
        <v>204</v>
      </c>
      <c r="H26" s="163"/>
    </row>
    <row r="27" spans="1:17" x14ac:dyDescent="0.25">
      <c r="C27" s="100"/>
      <c r="D27" s="164" t="str">
        <f>Lists!B3</f>
        <v>HCFC-21</v>
      </c>
      <c r="E27" s="165"/>
      <c r="F27" s="100"/>
      <c r="G27" s="166" t="str">
        <f>Lists!G3</f>
        <v>Transformation</v>
      </c>
    </row>
    <row r="28" spans="1:17" x14ac:dyDescent="0.25">
      <c r="C28" s="100"/>
      <c r="D28" s="164" t="str">
        <f>Lists!B4</f>
        <v>HCFC-22</v>
      </c>
      <c r="E28" s="165"/>
      <c r="F28" s="100"/>
      <c r="G28" s="166" t="str">
        <f>Lists!G4</f>
        <v>Destruction</v>
      </c>
    </row>
    <row r="29" spans="1:17" x14ac:dyDescent="0.25">
      <c r="C29" s="100"/>
      <c r="D29" s="164" t="str">
        <f>Lists!B5</f>
        <v>HCFC-31</v>
      </c>
      <c r="E29" s="165"/>
      <c r="F29" s="100"/>
      <c r="G29" s="166" t="str">
        <f>Lists!G5</f>
        <v>Article 5</v>
      </c>
    </row>
    <row r="30" spans="1:17" x14ac:dyDescent="0.25">
      <c r="C30" s="100"/>
      <c r="D30" s="164" t="str">
        <f>Lists!B6</f>
        <v>HCFC-121</v>
      </c>
      <c r="E30" s="165"/>
      <c r="F30" s="100"/>
      <c r="G30" s="100"/>
    </row>
    <row r="31" spans="1:17" x14ac:dyDescent="0.25">
      <c r="C31" s="100"/>
      <c r="D31" s="164" t="str">
        <f>Lists!B7</f>
        <v>HCFC-122</v>
      </c>
      <c r="E31" s="165"/>
      <c r="F31" s="100"/>
      <c r="G31" s="100"/>
    </row>
    <row r="32" spans="1:17" x14ac:dyDescent="0.25">
      <c r="C32" s="100"/>
      <c r="D32" s="164" t="str">
        <f>Lists!B8</f>
        <v>HCFC-123</v>
      </c>
      <c r="E32" s="167"/>
      <c r="F32" s="100"/>
      <c r="G32" s="100"/>
    </row>
    <row r="33" spans="3:7" x14ac:dyDescent="0.25">
      <c r="C33" s="100"/>
      <c r="D33" s="164" t="str">
        <f>Lists!B9</f>
        <v>HCFC-123a</v>
      </c>
      <c r="E33" s="167"/>
      <c r="F33" s="100"/>
      <c r="G33" s="100"/>
    </row>
    <row r="34" spans="3:7" ht="14.25" customHeight="1" x14ac:dyDescent="0.25">
      <c r="C34" s="100"/>
      <c r="D34" s="164" t="str">
        <f>Lists!B10</f>
        <v>HCFC-123b</v>
      </c>
      <c r="E34" s="100"/>
      <c r="F34" s="100"/>
      <c r="G34" s="100"/>
    </row>
    <row r="35" spans="3:7" x14ac:dyDescent="0.25">
      <c r="D35" s="164" t="str">
        <f>Lists!B11</f>
        <v>HCFC-124</v>
      </c>
    </row>
    <row r="36" spans="3:7" x14ac:dyDescent="0.25">
      <c r="D36" s="164" t="str">
        <f>Lists!B12</f>
        <v>HCFC-124a</v>
      </c>
    </row>
    <row r="37" spans="3:7" x14ac:dyDescent="0.25">
      <c r="D37" s="164" t="str">
        <f>Lists!B13</f>
        <v>HCFC-131</v>
      </c>
    </row>
    <row r="38" spans="3:7" x14ac:dyDescent="0.25">
      <c r="D38" s="164" t="str">
        <f>Lists!B14</f>
        <v>HCFC-132b</v>
      </c>
    </row>
    <row r="39" spans="3:7" x14ac:dyDescent="0.25">
      <c r="D39" s="164" t="str">
        <f>Lists!B15</f>
        <v>HCFC-133a</v>
      </c>
    </row>
    <row r="40" spans="3:7" x14ac:dyDescent="0.25">
      <c r="D40" s="164" t="str">
        <f>Lists!B18</f>
        <v>HCFC-141b</v>
      </c>
    </row>
    <row r="41" spans="3:7" x14ac:dyDescent="0.25">
      <c r="D41" s="164" t="str">
        <f>Lists!B21</f>
        <v>HCFC-142b</v>
      </c>
    </row>
    <row r="42" spans="3:7" x14ac:dyDescent="0.25">
      <c r="D42" s="164" t="str">
        <f>Lists!B22</f>
        <v>HCFC-151</v>
      </c>
    </row>
    <row r="43" spans="3:7" x14ac:dyDescent="0.25">
      <c r="D43" s="164" t="str">
        <f>Lists!B23</f>
        <v>HCFC-221</v>
      </c>
    </row>
    <row r="44" spans="3:7" x14ac:dyDescent="0.25">
      <c r="D44" s="164" t="str">
        <f>Lists!B24</f>
        <v>HCFC-222</v>
      </c>
    </row>
    <row r="45" spans="3:7" x14ac:dyDescent="0.25">
      <c r="D45" s="164" t="str">
        <f>Lists!B25</f>
        <v>HCFC-223</v>
      </c>
    </row>
    <row r="46" spans="3:7" x14ac:dyDescent="0.25">
      <c r="D46" s="164" t="str">
        <f>Lists!B26</f>
        <v>HCFC-224</v>
      </c>
    </row>
    <row r="47" spans="3:7" x14ac:dyDescent="0.25">
      <c r="D47" s="164" t="str">
        <f>Lists!B27</f>
        <v>HCFC-225ca</v>
      </c>
    </row>
    <row r="48" spans="3:7" x14ac:dyDescent="0.25">
      <c r="D48" s="164" t="str">
        <f>Lists!B28</f>
        <v>HCFC-225cb</v>
      </c>
    </row>
    <row r="49" spans="4:4" x14ac:dyDescent="0.25">
      <c r="D49" s="164" t="str">
        <f>Lists!B29</f>
        <v>HCFC-226</v>
      </c>
    </row>
    <row r="50" spans="4:4" x14ac:dyDescent="0.25">
      <c r="D50" s="164" t="str">
        <f>Lists!B30</f>
        <v>HCFC-231</v>
      </c>
    </row>
    <row r="51" spans="4:4" x14ac:dyDescent="0.25">
      <c r="D51" s="164" t="str">
        <f>Lists!B31</f>
        <v>HCFC-232</v>
      </c>
    </row>
    <row r="52" spans="4:4" x14ac:dyDescent="0.25">
      <c r="D52" s="164" t="str">
        <f>Lists!B32</f>
        <v>HCFC-233</v>
      </c>
    </row>
    <row r="53" spans="4:4" x14ac:dyDescent="0.25">
      <c r="D53" s="164" t="str">
        <f>Lists!B33</f>
        <v>HCFC-234</v>
      </c>
    </row>
    <row r="54" spans="4:4" x14ac:dyDescent="0.25">
      <c r="D54" s="164" t="str">
        <f>Lists!B34</f>
        <v>HCFC-235</v>
      </c>
    </row>
    <row r="55" spans="4:4" x14ac:dyDescent="0.25">
      <c r="D55" s="164" t="str">
        <f>Lists!B35</f>
        <v>HCFC-241</v>
      </c>
    </row>
    <row r="56" spans="4:4" x14ac:dyDescent="0.25">
      <c r="D56" s="164" t="str">
        <f>Lists!B36</f>
        <v>HCFC-242</v>
      </c>
    </row>
    <row r="57" spans="4:4" x14ac:dyDescent="0.25">
      <c r="D57" s="164" t="str">
        <f>Lists!B37</f>
        <v>HCFC-243</v>
      </c>
    </row>
    <row r="58" spans="4:4" x14ac:dyDescent="0.25">
      <c r="D58" s="164" t="str">
        <f>Lists!B38</f>
        <v>HCFC-244</v>
      </c>
    </row>
    <row r="59" spans="4:4" x14ac:dyDescent="0.25">
      <c r="D59" s="164" t="str">
        <f>Lists!B39</f>
        <v>HCFC-251</v>
      </c>
    </row>
    <row r="60" spans="4:4" x14ac:dyDescent="0.25">
      <c r="D60" s="164" t="str">
        <f>Lists!B40</f>
        <v>HCFC-252</v>
      </c>
    </row>
    <row r="61" spans="4:4" x14ac:dyDescent="0.25">
      <c r="D61" s="164" t="str">
        <f>Lists!B41</f>
        <v>HCFC-253</v>
      </c>
    </row>
    <row r="62" spans="4:4" x14ac:dyDescent="0.25">
      <c r="D62" s="164" t="str">
        <f>Lists!B42</f>
        <v>HCFC-261</v>
      </c>
    </row>
    <row r="63" spans="4:4" x14ac:dyDescent="0.25">
      <c r="D63" s="164" t="str">
        <f>Lists!B43</f>
        <v>HCFC-262</v>
      </c>
    </row>
    <row r="64" spans="4:4" x14ac:dyDescent="0.25">
      <c r="D64" s="164" t="str">
        <f>Lists!B44</f>
        <v>HCFC-271</v>
      </c>
    </row>
    <row r="65" spans="4:4" x14ac:dyDescent="0.25">
      <c r="D65" s="165"/>
    </row>
    <row r="66" spans="4:4" x14ac:dyDescent="0.25">
      <c r="D66" s="165"/>
    </row>
  </sheetData>
  <sheetProtection password="CDE6" sheet="1" objects="1" scenarios="1"/>
  <mergeCells count="4">
    <mergeCell ref="D9:G9"/>
    <mergeCell ref="D12:G12"/>
    <mergeCell ref="D10:G10"/>
    <mergeCell ref="D11:G11"/>
  </mergeCells>
  <dataValidations xWindow="587" yWindow="695"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dataValidation type="textLength" operator="lessThanOrEqual" allowBlank="1" showInputMessage="1" showErrorMessage="1" prompt="Name of the company that received or purchased material during the reporting period for transformation, destruction, or Article 5 exports." sqref="E16:E25">
      <formula1>200</formula1>
    </dataValidation>
    <dataValidation type="decimal" operator="greaterThanOrEqual" allowBlank="1" showInputMessage="1" showErrorMessage="1" prompt="Quantity (kg) of the chemical shipped to or purchased by the recipient company." sqref="F16:F25">
      <formula1>0</formula1>
    </dataValidation>
    <dataValidation type="list" allowBlank="1" showInputMessage="1" showErrorMessage="1" prompt="Select the chemical name of the controlled substance produced during the reporting period and shipped to a second party for transformation, destruction, or export to an Article 5 country. View the Reference List for a valid list of chemical names." sqref="D16:D25">
      <formula1>ClassIIChemicals</formula1>
    </dataValidation>
    <dataValidation type="list" operator="greaterThanOrEqual" allowBlank="1" showInputMessage="1" showErrorMessage="1" prompt="Identify whether the material will be transformed, destroyed, or exported by the recipient company to an Article 5 country." sqref="G16:G25">
      <formula1>Purpose</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N19"/>
  <sheetViews>
    <sheetView showGridLines="0" topLeftCell="B1" zoomScaleNormal="100" zoomScaleSheetLayoutView="100" workbookViewId="0">
      <selection activeCell="B1" sqref="B1"/>
    </sheetView>
  </sheetViews>
  <sheetFormatPr defaultColWidth="9.140625" defaultRowHeight="15" x14ac:dyDescent="0.25"/>
  <cols>
    <col min="1" max="1" width="3.5703125" style="21" hidden="1" customWidth="1"/>
    <col min="2" max="2" width="4.28515625" style="21" customWidth="1"/>
    <col min="3" max="3" width="2.7109375" style="21" customWidth="1"/>
    <col min="4" max="4" width="20.28515625" style="21" customWidth="1"/>
    <col min="5" max="7" width="19.7109375" style="21" customWidth="1"/>
    <col min="8" max="8" width="2.7109375" style="21" customWidth="1"/>
    <col min="9" max="16384" width="9.140625" style="21"/>
  </cols>
  <sheetData>
    <row r="2" spans="1:14" s="22" customFormat="1" ht="27.75" customHeight="1" x14ac:dyDescent="0.3">
      <c r="C2" s="25"/>
      <c r="D2" s="26" t="s">
        <v>1</v>
      </c>
      <c r="E2" s="27"/>
      <c r="F2" s="27"/>
      <c r="G2" s="27"/>
      <c r="H2" s="28"/>
    </row>
    <row r="3" spans="1:14" s="22" customFormat="1" ht="18.75" x14ac:dyDescent="0.3">
      <c r="C3" s="29"/>
      <c r="D3" s="30" t="s">
        <v>3</v>
      </c>
      <c r="E3" s="31"/>
      <c r="F3" s="31"/>
      <c r="G3" s="31"/>
      <c r="H3" s="32"/>
    </row>
    <row r="4" spans="1:14" x14ac:dyDescent="0.25">
      <c r="C4" s="33"/>
      <c r="D4" s="34"/>
      <c r="E4" s="34"/>
      <c r="F4" s="34"/>
      <c r="G4" s="34"/>
      <c r="H4" s="35"/>
    </row>
    <row r="5" spans="1:14" ht="15" customHeight="1" x14ac:dyDescent="0.3">
      <c r="C5" s="11"/>
      <c r="D5" s="46" t="s">
        <v>119</v>
      </c>
      <c r="E5" s="47" t="str">
        <f>IF('Section 1'!D9=0,"",'Section 1'!D9)</f>
        <v/>
      </c>
      <c r="F5" s="34"/>
      <c r="G5" s="34"/>
      <c r="H5" s="35"/>
      <c r="K5" s="22"/>
      <c r="L5" s="22"/>
      <c r="M5" s="22"/>
      <c r="N5" s="22"/>
    </row>
    <row r="6" spans="1:14" ht="15" customHeight="1" x14ac:dyDescent="0.25">
      <c r="C6" s="11"/>
      <c r="D6" s="46" t="s">
        <v>120</v>
      </c>
      <c r="E6" s="47" t="str">
        <f>IF(OR('Section 1'!D11=0,'Section 1'!D12=0),"","Quarter "&amp;'Section 1'!D12&amp;", "&amp;'Section 1'!D11)</f>
        <v/>
      </c>
      <c r="F6" s="34"/>
      <c r="G6" s="34"/>
      <c r="H6" s="35"/>
    </row>
    <row r="7" spans="1:14" ht="15" customHeight="1" x14ac:dyDescent="0.25">
      <c r="C7" s="11"/>
      <c r="D7" s="46"/>
      <c r="E7" s="47"/>
      <c r="F7" s="34"/>
      <c r="G7" s="34"/>
      <c r="H7" s="35"/>
    </row>
    <row r="8" spans="1:14" ht="15.75" x14ac:dyDescent="0.25">
      <c r="C8" s="33"/>
      <c r="D8" s="36" t="s">
        <v>51</v>
      </c>
      <c r="E8" s="34"/>
      <c r="F8" s="34"/>
      <c r="G8" s="34"/>
      <c r="H8" s="35"/>
    </row>
    <row r="9" spans="1:14" ht="33" customHeight="1" x14ac:dyDescent="0.25">
      <c r="C9" s="33"/>
      <c r="D9" s="200" t="s">
        <v>164</v>
      </c>
      <c r="E9" s="200"/>
      <c r="F9" s="200"/>
      <c r="G9" s="200"/>
      <c r="H9" s="35"/>
    </row>
    <row r="10" spans="1:14" ht="21" customHeight="1" x14ac:dyDescent="0.25">
      <c r="C10" s="33"/>
      <c r="D10" s="199" t="s">
        <v>7</v>
      </c>
      <c r="E10" s="198" t="s">
        <v>122</v>
      </c>
      <c r="F10" s="198"/>
      <c r="G10" s="198"/>
      <c r="H10" s="12"/>
    </row>
    <row r="11" spans="1:14" ht="21" customHeight="1" x14ac:dyDescent="0.25">
      <c r="A11" s="49">
        <v>1</v>
      </c>
      <c r="C11" s="11"/>
      <c r="D11" s="199"/>
      <c r="E11" s="176" t="s">
        <v>53</v>
      </c>
      <c r="F11" s="176" t="s">
        <v>52</v>
      </c>
      <c r="G11" s="176" t="s">
        <v>54</v>
      </c>
      <c r="H11" s="12"/>
    </row>
    <row r="12" spans="1:14" x14ac:dyDescent="0.25">
      <c r="A12" s="50">
        <v>2</v>
      </c>
      <c r="C12" s="11"/>
      <c r="D12" s="183" t="str">
        <f>IFERROR(VLOOKUP(A11,Lists!$N$3:$O$9,2,0),"")</f>
        <v/>
      </c>
      <c r="E12" s="190" t="str">
        <f>IFERROR(VLOOKUP($D12,'Section 2'!$D$14:$K$23,8,FALSE)," ")</f>
        <v xml:space="preserve"> </v>
      </c>
      <c r="F12" s="190" t="str">
        <f>IFERROR(VLOOKUP($D12,'Section 2'!$D$14:$K$23,8,FALSE)," ")</f>
        <v xml:space="preserve"> </v>
      </c>
      <c r="G12" s="190" t="str">
        <f>IFERROR(VLOOKUP($D12,'Section 2'!$D$14:$K$23,7,FALSE)," ")</f>
        <v xml:space="preserve"> </v>
      </c>
      <c r="H12" s="12"/>
    </row>
    <row r="13" spans="1:14" x14ac:dyDescent="0.25">
      <c r="A13" s="50">
        <v>3</v>
      </c>
      <c r="C13" s="11"/>
      <c r="D13" s="183" t="str">
        <f>IFERROR(VLOOKUP(A12,Lists!$N$3:$O$9,2,0),"")</f>
        <v/>
      </c>
      <c r="E13" s="190" t="str">
        <f>IFERROR(VLOOKUP($D13,'Section 2'!$D$14:$K$23,8,FALSE)," ")</f>
        <v xml:space="preserve"> </v>
      </c>
      <c r="F13" s="190" t="str">
        <f>IFERROR(VLOOKUP($D13,'Section 2'!$D$14:$K$23,8,FALSE)," ")</f>
        <v xml:space="preserve"> </v>
      </c>
      <c r="G13" s="190" t="str">
        <f>IFERROR(VLOOKUP($D13,'Section 2'!$D$14:$K$23,7,FALSE)," ")</f>
        <v xml:space="preserve"> </v>
      </c>
      <c r="H13" s="12"/>
    </row>
    <row r="14" spans="1:14" x14ac:dyDescent="0.25">
      <c r="A14" s="50">
        <v>4</v>
      </c>
      <c r="C14" s="11"/>
      <c r="D14" s="183" t="str">
        <f>IFERROR(VLOOKUP(A13,Lists!$N$3:$O$9,2,0),"")</f>
        <v/>
      </c>
      <c r="E14" s="190" t="str">
        <f>IFERROR(VLOOKUP($D14,'Section 2'!$D$14:$K$23,8,FALSE)," ")</f>
        <v xml:space="preserve"> </v>
      </c>
      <c r="F14" s="190" t="str">
        <f>IFERROR(VLOOKUP($D14,'Section 2'!$D$14:$K$23,8,FALSE)," ")</f>
        <v xml:space="preserve"> </v>
      </c>
      <c r="G14" s="190" t="str">
        <f>IFERROR(VLOOKUP($D14,'Section 2'!$D$14:$K$23,7,FALSE)," ")</f>
        <v xml:space="preserve"> </v>
      </c>
      <c r="H14" s="12"/>
    </row>
    <row r="15" spans="1:14" x14ac:dyDescent="0.25">
      <c r="A15" s="50">
        <v>5</v>
      </c>
      <c r="C15" s="11"/>
      <c r="D15" s="183" t="str">
        <f>IFERROR(VLOOKUP(A14,Lists!$N$3:$O$9,2,0),"")</f>
        <v/>
      </c>
      <c r="E15" s="190" t="str">
        <f>IFERROR(VLOOKUP($D15,'Section 2'!$D$14:$K$23,8,FALSE)," ")</f>
        <v xml:space="preserve"> </v>
      </c>
      <c r="F15" s="190" t="str">
        <f>IFERROR(VLOOKUP($D15,'Section 2'!$D$14:$K$23,8,FALSE)," ")</f>
        <v xml:space="preserve"> </v>
      </c>
      <c r="G15" s="190" t="str">
        <f>IFERROR(VLOOKUP($D15,'Section 2'!$D$14:$K$23,7,FALSE)," ")</f>
        <v xml:space="preserve"> </v>
      </c>
      <c r="H15" s="12"/>
    </row>
    <row r="16" spans="1:14" x14ac:dyDescent="0.25">
      <c r="A16" s="50">
        <v>6</v>
      </c>
      <c r="C16" s="11"/>
      <c r="D16" s="183" t="str">
        <f>IFERROR(VLOOKUP(A15,Lists!$N$3:$O$9,2,0),"")</f>
        <v/>
      </c>
      <c r="E16" s="190" t="str">
        <f>IFERROR(VLOOKUP($D16,'Section 2'!$D$14:$K$23,8,FALSE)," ")</f>
        <v xml:space="preserve"> </v>
      </c>
      <c r="F16" s="190" t="str">
        <f>IFERROR(VLOOKUP($D16,'Section 2'!$D$14:$K$23,8,FALSE)," ")</f>
        <v xml:space="preserve"> </v>
      </c>
      <c r="G16" s="190" t="str">
        <f>IFERROR(VLOOKUP($D16,'Section 2'!$D$14:$K$23,7,FALSE)," ")</f>
        <v xml:space="preserve"> </v>
      </c>
      <c r="H16" s="12"/>
    </row>
    <row r="17" spans="1:8" x14ac:dyDescent="0.25">
      <c r="A17" s="51">
        <v>7</v>
      </c>
      <c r="C17" s="11"/>
      <c r="D17" s="183" t="str">
        <f>IFERROR(VLOOKUP(A16,Lists!$N$3:$O$9,2,0),"")</f>
        <v/>
      </c>
      <c r="E17" s="190" t="str">
        <f>IFERROR(VLOOKUP($D17,'Section 2'!$D$14:$K$23,8,FALSE)," ")</f>
        <v xml:space="preserve"> </v>
      </c>
      <c r="F17" s="190" t="str">
        <f>IFERROR(VLOOKUP($D17,'Section 2'!$D$14:$K$23,8,FALSE)," ")</f>
        <v xml:space="preserve"> </v>
      </c>
      <c r="G17" s="190" t="str">
        <f>IFERROR(VLOOKUP($D17,'Section 2'!$D$14:$K$23,7,FALSE)," ")</f>
        <v xml:space="preserve"> </v>
      </c>
      <c r="H17" s="12"/>
    </row>
    <row r="18" spans="1:8" x14ac:dyDescent="0.25">
      <c r="C18" s="11"/>
      <c r="D18" s="183" t="str">
        <f>IFERROR(VLOOKUP(A17,Lists!$N$3:$O$9,2,0),"")</f>
        <v/>
      </c>
      <c r="E18" s="190" t="str">
        <f>IFERROR(VLOOKUP($D18,'Section 2'!$D$14:$K$23,8,FALSE)," ")</f>
        <v xml:space="preserve"> </v>
      </c>
      <c r="F18" s="190" t="str">
        <f>IFERROR(VLOOKUP($D18,'Section 2'!$D$14:$K$23,8,FALSE)," ")</f>
        <v xml:space="preserve"> </v>
      </c>
      <c r="G18" s="190" t="str">
        <f>IFERROR(VLOOKUP($D18,'Section 2'!$D$14:$K$23,7,FALSE)," ")</f>
        <v xml:space="preserve"> </v>
      </c>
      <c r="H18" s="12"/>
    </row>
    <row r="19" spans="1:8" ht="67.150000000000006" customHeight="1" x14ac:dyDescent="0.25">
      <c r="C19" s="17"/>
      <c r="D19" s="18"/>
      <c r="E19" s="18"/>
      <c r="F19" s="18"/>
      <c r="G19" s="18"/>
      <c r="H19" s="19"/>
    </row>
  </sheetData>
  <sheetProtection password="CDE6" sheet="1" objects="1" scenarios="1"/>
  <mergeCells count="3">
    <mergeCell ref="E10:G10"/>
    <mergeCell ref="D10:D11"/>
    <mergeCell ref="D9:G9"/>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G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18"/>
    <dataValidation allowBlank="1" showInputMessage="1" showErrorMessage="1" prompt="This field is auto-populated." sqref="E12:E18 F12:F18 G12:G18"/>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8"/>
  <sheetViews>
    <sheetView showGridLines="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3</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96" t="s">
        <v>143</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96"/>
      <c r="D5" s="30"/>
      <c r="E5" s="30"/>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1.15" customHeight="1" x14ac:dyDescent="0.3">
      <c r="A6" s="22"/>
      <c r="B6" s="29"/>
      <c r="C6" s="202" t="s">
        <v>200</v>
      </c>
      <c r="D6" s="202"/>
      <c r="E6" s="202"/>
      <c r="F6" s="202"/>
      <c r="G6" s="202"/>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31.15" customHeight="1" x14ac:dyDescent="0.3">
      <c r="A7" s="22"/>
      <c r="B7" s="29"/>
      <c r="C7" s="201" t="s">
        <v>201</v>
      </c>
      <c r="D7" s="201"/>
      <c r="E7" s="201"/>
      <c r="F7" s="201"/>
      <c r="G7" s="201"/>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9" customHeight="1" x14ac:dyDescent="0.3">
      <c r="A8" s="22"/>
      <c r="B8" s="29"/>
      <c r="C8" s="95"/>
      <c r="D8" s="95"/>
      <c r="E8" s="95"/>
      <c r="F8" s="95"/>
      <c r="G8" s="95"/>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5" customHeight="1" x14ac:dyDescent="0.3">
      <c r="A9" s="22"/>
      <c r="B9" s="29"/>
      <c r="C9" s="203" t="s">
        <v>7</v>
      </c>
      <c r="D9" s="203"/>
      <c r="E9" s="203"/>
      <c r="F9" s="203"/>
      <c r="G9" s="203"/>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39" t="s">
        <v>27</v>
      </c>
      <c r="D10" s="139" t="s">
        <v>32</v>
      </c>
      <c r="E10" s="139" t="s">
        <v>35</v>
      </c>
      <c r="F10" s="139" t="s">
        <v>44</v>
      </c>
      <c r="G10" s="139" t="s">
        <v>194</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39" t="s">
        <v>12</v>
      </c>
      <c r="D11" s="139" t="s">
        <v>33</v>
      </c>
      <c r="E11" s="139" t="s">
        <v>36</v>
      </c>
      <c r="F11" s="139" t="s">
        <v>45</v>
      </c>
      <c r="G11" s="139" t="s">
        <v>195</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39" t="s">
        <v>14</v>
      </c>
      <c r="D12" s="139" t="s">
        <v>213</v>
      </c>
      <c r="E12" s="139" t="s">
        <v>37</v>
      </c>
      <c r="F12" s="139" t="s">
        <v>187</v>
      </c>
      <c r="G12" s="139" t="s">
        <v>196</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39" t="s">
        <v>28</v>
      </c>
      <c r="D13" s="139" t="s">
        <v>212</v>
      </c>
      <c r="E13" s="139" t="s">
        <v>38</v>
      </c>
      <c r="F13" s="139" t="s">
        <v>188</v>
      </c>
      <c r="G13" s="139" t="s">
        <v>197</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39" t="s">
        <v>29</v>
      </c>
      <c r="D14" s="139" t="s">
        <v>206</v>
      </c>
      <c r="E14" s="139" t="s">
        <v>39</v>
      </c>
      <c r="F14" s="139" t="s">
        <v>189</v>
      </c>
      <c r="G14" s="139" t="s">
        <v>198</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s="122" customFormat="1" ht="15" customHeight="1" x14ac:dyDescent="0.3">
      <c r="A15" s="22"/>
      <c r="B15" s="29"/>
      <c r="C15" s="139" t="s">
        <v>30</v>
      </c>
      <c r="D15" s="139" t="s">
        <v>207</v>
      </c>
      <c r="E15" s="139" t="s">
        <v>40</v>
      </c>
      <c r="F15" s="139" t="s">
        <v>190</v>
      </c>
      <c r="G15" s="139" t="s">
        <v>199</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s="122" customFormat="1" ht="15" customHeight="1" x14ac:dyDescent="0.3">
      <c r="A16" s="22"/>
      <c r="B16" s="29"/>
      <c r="C16" s="139" t="s">
        <v>13</v>
      </c>
      <c r="D16" s="139" t="s">
        <v>34</v>
      </c>
      <c r="E16" s="139" t="s">
        <v>41</v>
      </c>
      <c r="F16" s="139" t="s">
        <v>191</v>
      </c>
      <c r="G16" s="139"/>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s="122" customFormat="1" ht="15" customHeight="1" x14ac:dyDescent="0.3">
      <c r="A17" s="22"/>
      <c r="B17" s="29"/>
      <c r="C17" s="139" t="s">
        <v>46</v>
      </c>
      <c r="D17" s="139" t="s">
        <v>208</v>
      </c>
      <c r="E17" s="139" t="s">
        <v>42</v>
      </c>
      <c r="F17" s="139" t="s">
        <v>192</v>
      </c>
      <c r="G17" s="139"/>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s="122" customFormat="1" ht="15" customHeight="1" x14ac:dyDescent="0.3">
      <c r="A18" s="22"/>
      <c r="B18" s="29"/>
      <c r="C18" s="139" t="s">
        <v>31</v>
      </c>
      <c r="D18" s="139" t="s">
        <v>209</v>
      </c>
      <c r="E18" s="139" t="s">
        <v>43</v>
      </c>
      <c r="F18" s="139" t="s">
        <v>193</v>
      </c>
      <c r="G18" s="139"/>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73.900000000000006" customHeight="1" x14ac:dyDescent="0.3">
      <c r="A19" s="22"/>
      <c r="B19" s="37"/>
      <c r="C19" s="18"/>
      <c r="D19" s="18"/>
      <c r="E19" s="18"/>
      <c r="F19" s="18"/>
      <c r="G19" s="18"/>
      <c r="H19" s="19"/>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7.5" customHeight="1"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B168" s="21"/>
      <c r="C168" s="21"/>
      <c r="D168" s="21"/>
      <c r="E168" s="21"/>
      <c r="F168" s="21"/>
      <c r="G168" s="21"/>
      <c r="H168"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R44"/>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11.5703125" style="3" customWidth="1"/>
    <col min="9" max="9" width="15" style="123" customWidth="1"/>
    <col min="10" max="10" width="9.140625" style="3"/>
    <col min="11" max="11" width="23" style="3" bestFit="1" customWidth="1"/>
    <col min="12" max="12" width="9.85546875" style="3" customWidth="1"/>
    <col min="13" max="13" width="9.140625" style="3"/>
    <col min="14" max="14" width="8.5703125" style="3" bestFit="1" customWidth="1"/>
    <col min="15" max="15" width="14.5703125" style="3" customWidth="1"/>
    <col min="16" max="16" width="9.140625" style="3"/>
    <col min="17" max="17" width="12.28515625" style="3" customWidth="1"/>
    <col min="18" max="16384" width="9.140625" style="3"/>
  </cols>
  <sheetData>
    <row r="1" spans="2:18" x14ac:dyDescent="0.2">
      <c r="Q1" s="134" t="s">
        <v>153</v>
      </c>
      <c r="R1" s="123"/>
    </row>
    <row r="2" spans="2:18" ht="26.25" x14ac:dyDescent="0.25">
      <c r="B2" s="68" t="s">
        <v>7</v>
      </c>
      <c r="C2" s="72" t="s">
        <v>21</v>
      </c>
      <c r="D2" s="68" t="s">
        <v>23</v>
      </c>
      <c r="E2" s="72" t="s">
        <v>57</v>
      </c>
      <c r="F2" s="75" t="s">
        <v>24</v>
      </c>
      <c r="G2" s="68" t="s">
        <v>17</v>
      </c>
      <c r="H2" s="137" t="s">
        <v>162</v>
      </c>
      <c r="I2" s="137" t="s">
        <v>163</v>
      </c>
      <c r="K2" s="53" t="s">
        <v>56</v>
      </c>
      <c r="L2" s="53" t="s">
        <v>72</v>
      </c>
      <c r="N2" s="53" t="s">
        <v>134</v>
      </c>
      <c r="O2" s="71" t="s">
        <v>135</v>
      </c>
      <c r="Q2" s="126"/>
      <c r="R2" s="125" t="s">
        <v>152</v>
      </c>
    </row>
    <row r="3" spans="2:18" x14ac:dyDescent="0.2">
      <c r="B3" s="69" t="s">
        <v>27</v>
      </c>
      <c r="C3" s="73" t="s">
        <v>47</v>
      </c>
      <c r="D3" s="54">
        <v>2018</v>
      </c>
      <c r="E3" s="73">
        <f ca="1">YEAR(TODAY())</f>
        <v>2018</v>
      </c>
      <c r="F3" s="54">
        <v>1</v>
      </c>
      <c r="G3" s="54" t="s">
        <v>20</v>
      </c>
      <c r="H3" s="138" t="str">
        <f ca="1">MONTH(SubDate)&amp;"-"&amp;DAY(SubDate)&amp;"-"&amp;YEAR(SubDate)</f>
        <v>5-22-2018</v>
      </c>
      <c r="I3" s="138" t="s">
        <v>73</v>
      </c>
      <c r="K3" s="54" t="s">
        <v>74</v>
      </c>
      <c r="L3" s="54" t="s">
        <v>99</v>
      </c>
      <c r="N3" s="70">
        <f>IF(COUNTIF('Section 2'!$D$14:$D$23,O3)&gt;0,1,0)</f>
        <v>0</v>
      </c>
      <c r="O3" s="70" t="s">
        <v>12</v>
      </c>
      <c r="Q3" s="124" t="s">
        <v>154</v>
      </c>
      <c r="R3" s="124">
        <f>IF(MAX(OutputForCSV!A2:A11)=0,1,MAX(OutputForCSV!A2:A11))</f>
        <v>1</v>
      </c>
    </row>
    <row r="4" spans="2:18" x14ac:dyDescent="0.2">
      <c r="B4" s="69" t="s">
        <v>12</v>
      </c>
      <c r="C4" s="73" t="s">
        <v>48</v>
      </c>
      <c r="D4" s="54">
        <v>2019</v>
      </c>
      <c r="F4" s="54">
        <v>2</v>
      </c>
      <c r="G4" s="54" t="s">
        <v>49</v>
      </c>
      <c r="K4" s="54" t="s">
        <v>84</v>
      </c>
      <c r="L4" s="54" t="s">
        <v>101</v>
      </c>
      <c r="N4" s="70">
        <f>IF(COUNTIF('Section 2'!$D$14:$D$23,O4)&gt;0,MAX($N$3:N3)+1,0)</f>
        <v>0</v>
      </c>
      <c r="O4" s="70" t="s">
        <v>30</v>
      </c>
      <c r="Q4" s="124" t="s">
        <v>155</v>
      </c>
      <c r="R4" s="124" t="str">
        <f>OutputForCSV!A12</f>
        <v/>
      </c>
    </row>
    <row r="5" spans="2:18" x14ac:dyDescent="0.2">
      <c r="B5" s="69" t="s">
        <v>175</v>
      </c>
      <c r="D5" s="54">
        <v>2020</v>
      </c>
      <c r="F5" s="54">
        <v>3</v>
      </c>
      <c r="G5" s="54" t="s">
        <v>54</v>
      </c>
      <c r="K5" s="54" t="s">
        <v>73</v>
      </c>
      <c r="L5" s="54" t="s">
        <v>100</v>
      </c>
      <c r="N5" s="70">
        <f>IF(COUNTIF('Section 2'!$D$14:$D$23,O5)&gt;0,MAX($N$3:N4)+1,0)</f>
        <v>0</v>
      </c>
      <c r="O5" s="70" t="s">
        <v>31</v>
      </c>
      <c r="Q5" s="124" t="s">
        <v>156</v>
      </c>
      <c r="R5" s="124">
        <f>MAX(OutputForCSV!A12:A21)</f>
        <v>0</v>
      </c>
    </row>
    <row r="6" spans="2:18" x14ac:dyDescent="0.2">
      <c r="B6" s="69" t="s">
        <v>176</v>
      </c>
      <c r="F6" s="54">
        <v>4</v>
      </c>
      <c r="K6" s="54" t="s">
        <v>75</v>
      </c>
      <c r="L6" s="54" t="s">
        <v>102</v>
      </c>
      <c r="N6" s="70">
        <f>IF(COUNTIF('Section 2'!$D$14:$D$23,O6)&gt;0,MAX($N$3:N5)+1,0)</f>
        <v>0</v>
      </c>
      <c r="O6" s="70" t="s">
        <v>34</v>
      </c>
      <c r="Q6" s="124" t="s">
        <v>157</v>
      </c>
      <c r="R6" s="124">
        <f>IF(MAX(TempOutput!A2:A21)=0,1,MAX(TempOutput!A2:A21))</f>
        <v>1</v>
      </c>
    </row>
    <row r="7" spans="2:18" x14ac:dyDescent="0.2">
      <c r="B7" s="69" t="s">
        <v>177</v>
      </c>
      <c r="K7" s="54" t="s">
        <v>85</v>
      </c>
      <c r="L7" s="54" t="s">
        <v>103</v>
      </c>
      <c r="N7" s="70">
        <f>IF(COUNTIF('Section 2'!$D$14:$D$23,O7)&gt;0,MAX($N$3:N6)+1,0)</f>
        <v>0</v>
      </c>
      <c r="O7" s="70" t="s">
        <v>35</v>
      </c>
      <c r="Q7" s="124" t="s">
        <v>158</v>
      </c>
      <c r="R7" s="124">
        <f>IF(R3=0,2,R3+1)</f>
        <v>2</v>
      </c>
    </row>
    <row r="8" spans="2:18" x14ac:dyDescent="0.2">
      <c r="B8" s="69" t="s">
        <v>30</v>
      </c>
      <c r="K8" s="54" t="s">
        <v>76</v>
      </c>
      <c r="L8" s="54" t="s">
        <v>104</v>
      </c>
      <c r="N8" s="70">
        <f>IF(COUNTIF('Section 2'!$D$14:$D$23,O8)&gt;0,MAX($N$3:N7)+1,0)</f>
        <v>0</v>
      </c>
      <c r="O8" s="70" t="s">
        <v>41</v>
      </c>
    </row>
    <row r="9" spans="2:18" x14ac:dyDescent="0.2">
      <c r="B9" s="69" t="s">
        <v>13</v>
      </c>
      <c r="K9" s="54" t="s">
        <v>77</v>
      </c>
      <c r="L9" s="54" t="s">
        <v>105</v>
      </c>
      <c r="N9" s="70">
        <f>IF(COUNTIF('Section 2'!$D$14:$D$23,O9)&gt;0,MAX($N$3:N8)+1,0)</f>
        <v>0</v>
      </c>
      <c r="O9" s="70" t="s">
        <v>42</v>
      </c>
    </row>
    <row r="10" spans="2:18" x14ac:dyDescent="0.2">
      <c r="B10" s="69" t="s">
        <v>46</v>
      </c>
      <c r="K10" s="54" t="s">
        <v>86</v>
      </c>
      <c r="L10" s="54" t="s">
        <v>106</v>
      </c>
    </row>
    <row r="11" spans="2:18" x14ac:dyDescent="0.2">
      <c r="B11" s="69" t="s">
        <v>31</v>
      </c>
      <c r="K11" s="54" t="s">
        <v>78</v>
      </c>
      <c r="L11" s="54" t="s">
        <v>107</v>
      </c>
    </row>
    <row r="12" spans="2:18" x14ac:dyDescent="0.2">
      <c r="B12" s="69" t="s">
        <v>32</v>
      </c>
      <c r="K12" s="54" t="s">
        <v>79</v>
      </c>
      <c r="L12" s="54" t="s">
        <v>108</v>
      </c>
    </row>
    <row r="13" spans="2:18" x14ac:dyDescent="0.2">
      <c r="B13" s="69" t="s">
        <v>178</v>
      </c>
      <c r="K13" s="54" t="s">
        <v>80</v>
      </c>
      <c r="L13" s="54" t="s">
        <v>111</v>
      </c>
    </row>
    <row r="14" spans="2:18" x14ac:dyDescent="0.2">
      <c r="B14" s="69" t="s">
        <v>213</v>
      </c>
      <c r="K14" s="54" t="s">
        <v>87</v>
      </c>
      <c r="L14" s="54" t="s">
        <v>110</v>
      </c>
    </row>
    <row r="15" spans="2:18" x14ac:dyDescent="0.2">
      <c r="B15" s="69" t="s">
        <v>212</v>
      </c>
      <c r="K15" s="54" t="s">
        <v>82</v>
      </c>
      <c r="L15" s="54" t="s">
        <v>109</v>
      </c>
    </row>
    <row r="16" spans="2:18" x14ac:dyDescent="0.2">
      <c r="B16" s="69" t="s">
        <v>206</v>
      </c>
      <c r="K16" s="54" t="s">
        <v>81</v>
      </c>
      <c r="L16" s="54" t="s">
        <v>114</v>
      </c>
    </row>
    <row r="17" spans="2:12" x14ac:dyDescent="0.2">
      <c r="B17" s="69" t="s">
        <v>207</v>
      </c>
      <c r="K17" s="54" t="s">
        <v>88</v>
      </c>
      <c r="L17" s="54" t="s">
        <v>113</v>
      </c>
    </row>
    <row r="18" spans="2:12" x14ac:dyDescent="0.2">
      <c r="B18" s="69" t="s">
        <v>34</v>
      </c>
      <c r="K18" s="54" t="s">
        <v>83</v>
      </c>
      <c r="L18" s="54" t="s">
        <v>112</v>
      </c>
    </row>
    <row r="19" spans="2:12" x14ac:dyDescent="0.2">
      <c r="B19" s="69" t="s">
        <v>208</v>
      </c>
      <c r="K19" s="54" t="s">
        <v>89</v>
      </c>
      <c r="L19" s="54" t="s">
        <v>117</v>
      </c>
    </row>
    <row r="20" spans="2:12" x14ac:dyDescent="0.2">
      <c r="B20" s="69" t="s">
        <v>209</v>
      </c>
      <c r="K20" s="54" t="s">
        <v>90</v>
      </c>
      <c r="L20" s="54" t="s">
        <v>116</v>
      </c>
    </row>
    <row r="21" spans="2:12" x14ac:dyDescent="0.2">
      <c r="B21" s="69" t="s">
        <v>35</v>
      </c>
      <c r="K21" s="54" t="s">
        <v>91</v>
      </c>
      <c r="L21" s="54" t="s">
        <v>115</v>
      </c>
    </row>
    <row r="22" spans="2:12" x14ac:dyDescent="0.2">
      <c r="B22" s="69" t="s">
        <v>179</v>
      </c>
      <c r="K22" s="54" t="s">
        <v>93</v>
      </c>
      <c r="L22" s="54" t="s">
        <v>96</v>
      </c>
    </row>
    <row r="23" spans="2:12" x14ac:dyDescent="0.2">
      <c r="B23" s="69" t="s">
        <v>180</v>
      </c>
      <c r="K23" s="54" t="s">
        <v>94</v>
      </c>
      <c r="L23" s="54" t="s">
        <v>97</v>
      </c>
    </row>
    <row r="24" spans="2:12" x14ac:dyDescent="0.2">
      <c r="B24" s="69" t="s">
        <v>181</v>
      </c>
      <c r="K24" s="54" t="s">
        <v>95</v>
      </c>
      <c r="L24" s="54" t="s">
        <v>118</v>
      </c>
    </row>
    <row r="25" spans="2:12" x14ac:dyDescent="0.2">
      <c r="B25" s="69" t="s">
        <v>182</v>
      </c>
      <c r="K25" s="54" t="s">
        <v>92</v>
      </c>
      <c r="L25" s="54" t="s">
        <v>98</v>
      </c>
    </row>
    <row r="26" spans="2:12" x14ac:dyDescent="0.2">
      <c r="B26" s="69" t="s">
        <v>183</v>
      </c>
    </row>
    <row r="27" spans="2:12" x14ac:dyDescent="0.2">
      <c r="B27" s="69" t="s">
        <v>41</v>
      </c>
    </row>
    <row r="28" spans="2:12" x14ac:dyDescent="0.2">
      <c r="B28" s="69" t="s">
        <v>42</v>
      </c>
    </row>
    <row r="29" spans="2:12" x14ac:dyDescent="0.2">
      <c r="B29" s="69" t="s">
        <v>184</v>
      </c>
    </row>
    <row r="30" spans="2:12" x14ac:dyDescent="0.2">
      <c r="B30" s="69" t="s">
        <v>185</v>
      </c>
    </row>
    <row r="31" spans="2:12" x14ac:dyDescent="0.2">
      <c r="B31" s="69" t="s">
        <v>186</v>
      </c>
    </row>
    <row r="32" spans="2:12" x14ac:dyDescent="0.2">
      <c r="B32" s="148" t="s">
        <v>187</v>
      </c>
    </row>
    <row r="33" spans="2:2" x14ac:dyDescent="0.2">
      <c r="B33" s="148" t="s">
        <v>188</v>
      </c>
    </row>
    <row r="34" spans="2:2" x14ac:dyDescent="0.2">
      <c r="B34" s="148" t="s">
        <v>189</v>
      </c>
    </row>
    <row r="35" spans="2:2" x14ac:dyDescent="0.2">
      <c r="B35" s="148" t="s">
        <v>190</v>
      </c>
    </row>
    <row r="36" spans="2:2" x14ac:dyDescent="0.2">
      <c r="B36" s="148" t="s">
        <v>191</v>
      </c>
    </row>
    <row r="37" spans="2:2" x14ac:dyDescent="0.2">
      <c r="B37" s="148" t="s">
        <v>192</v>
      </c>
    </row>
    <row r="38" spans="2:2" x14ac:dyDescent="0.2">
      <c r="B38" s="148" t="s">
        <v>193</v>
      </c>
    </row>
    <row r="39" spans="2:2" x14ac:dyDescent="0.2">
      <c r="B39" s="148" t="s">
        <v>194</v>
      </c>
    </row>
    <row r="40" spans="2:2" x14ac:dyDescent="0.2">
      <c r="B40" s="148" t="s">
        <v>195</v>
      </c>
    </row>
    <row r="41" spans="2:2" x14ac:dyDescent="0.2">
      <c r="B41" s="148" t="s">
        <v>196</v>
      </c>
    </row>
    <row r="42" spans="2:2" x14ac:dyDescent="0.2">
      <c r="B42" s="148" t="s">
        <v>197</v>
      </c>
    </row>
    <row r="43" spans="2:2" x14ac:dyDescent="0.2">
      <c r="B43" s="148" t="s">
        <v>198</v>
      </c>
    </row>
    <row r="44" spans="2:2" x14ac:dyDescent="0.2">
      <c r="B44" s="149" t="s">
        <v>199</v>
      </c>
    </row>
  </sheetData>
  <sheetProtection algorithmName="SHA-512" hashValue="tuJYBo8ZlRkDi4nSc7zc0W2TXwcIPX7nr7/hJayaEOL99ozZy8vEidwoIZxYm6accSs0w2es09N7lil4xY5/8Q==" saltValue="ilKAAsrbxJUPZ1rf40JPo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D23"/>
  <sheetViews>
    <sheetView workbookViewId="0">
      <selection activeCell="D11" sqref="D11"/>
    </sheetView>
  </sheetViews>
  <sheetFormatPr defaultRowHeight="15" x14ac:dyDescent="0.25"/>
  <cols>
    <col min="3" max="3" width="23.28515625" bestFit="1" customWidth="1"/>
    <col min="4" max="4" width="20.85546875" customWidth="1"/>
  </cols>
  <sheetData>
    <row r="2" spans="2:4" ht="45" x14ac:dyDescent="0.25">
      <c r="B2" s="76" t="s">
        <v>121</v>
      </c>
      <c r="C2" s="76" t="s">
        <v>127</v>
      </c>
      <c r="D2" s="77" t="s">
        <v>65</v>
      </c>
    </row>
    <row r="3" spans="2:4" x14ac:dyDescent="0.25">
      <c r="B3" s="78" t="s">
        <v>58</v>
      </c>
      <c r="C3" s="78" t="s">
        <v>62</v>
      </c>
      <c r="D3" s="78">
        <f ca="1">IF(SUM('Section 1'!F9:F12)&gt;0,1,0)</f>
        <v>1</v>
      </c>
    </row>
    <row r="4" spans="2:4" x14ac:dyDescent="0.25">
      <c r="B4" s="78" t="s">
        <v>61</v>
      </c>
      <c r="C4" s="78" t="s">
        <v>63</v>
      </c>
      <c r="D4" s="78">
        <f>IF(SUM('Section 2'!P14:P23)&gt;0,1,0)</f>
        <v>0</v>
      </c>
    </row>
    <row r="5" spans="2:4" x14ac:dyDescent="0.25">
      <c r="B5" s="78" t="s">
        <v>61</v>
      </c>
      <c r="C5" s="78" t="s">
        <v>64</v>
      </c>
      <c r="D5" s="78">
        <f>IF(MIN('Section 2'!$K$14:$K$23)&lt;0,1,0)</f>
        <v>0</v>
      </c>
    </row>
    <row r="6" spans="2:4" x14ac:dyDescent="0.25">
      <c r="B6" s="78" t="s">
        <v>61</v>
      </c>
      <c r="C6" s="78" t="s">
        <v>67</v>
      </c>
      <c r="D6" s="78">
        <f>IF(SUM('Section 2'!Q14:Q23)&gt;0,1,0)</f>
        <v>0</v>
      </c>
    </row>
    <row r="7" spans="2:4" x14ac:dyDescent="0.25">
      <c r="B7" s="78" t="s">
        <v>61</v>
      </c>
      <c r="C7" s="78" t="s">
        <v>133</v>
      </c>
      <c r="D7" s="78">
        <f>IF(SUM('Section 2'!S14:S23)&gt;0,1,0)</f>
        <v>0</v>
      </c>
    </row>
    <row r="8" spans="2:4" x14ac:dyDescent="0.25">
      <c r="B8" s="78" t="s">
        <v>61</v>
      </c>
      <c r="C8" s="78" t="s">
        <v>68</v>
      </c>
      <c r="D8" s="78">
        <f>IF(SUM(D4:D7)&gt;0,1,0)</f>
        <v>0</v>
      </c>
    </row>
    <row r="9" spans="2:4" x14ac:dyDescent="0.25">
      <c r="B9" s="78" t="s">
        <v>61</v>
      </c>
      <c r="C9" s="78" t="s">
        <v>69</v>
      </c>
      <c r="D9" s="78">
        <f>IF(SUM('Section 2'!E14:E23)&gt;0,0,1)</f>
        <v>1</v>
      </c>
    </row>
    <row r="10" spans="2:4" x14ac:dyDescent="0.25">
      <c r="B10" s="78" t="s">
        <v>71</v>
      </c>
      <c r="C10" s="78" t="s">
        <v>133</v>
      </c>
      <c r="D10" s="78">
        <f>IF(SUM('Section 3'!P16:P25)&gt;0,1,0)</f>
        <v>0</v>
      </c>
    </row>
    <row r="11" spans="2:4" s="122" customFormat="1" x14ac:dyDescent="0.25">
      <c r="B11" s="126" t="s">
        <v>71</v>
      </c>
      <c r="C11" s="126" t="s">
        <v>168</v>
      </c>
      <c r="D11" s="126">
        <f>IF(SUM('Section 3'!Q16:Q25)&gt;0,1,0)</f>
        <v>0</v>
      </c>
    </row>
    <row r="12" spans="2:4" x14ac:dyDescent="0.25">
      <c r="B12" s="78" t="s">
        <v>71</v>
      </c>
      <c r="C12" s="78" t="s">
        <v>131</v>
      </c>
      <c r="D12" s="78">
        <f>IF(SUM('Section 3'!O16:O25)&gt;0,1,0)</f>
        <v>0</v>
      </c>
    </row>
    <row r="13" spans="2:4" x14ac:dyDescent="0.25">
      <c r="B13" s="78" t="s">
        <v>71</v>
      </c>
      <c r="C13" s="78" t="s">
        <v>68</v>
      </c>
      <c r="D13" s="78">
        <f>IF(SUM(D10:D12)&gt;0,1,0)</f>
        <v>0</v>
      </c>
    </row>
    <row r="14" spans="2:4" ht="45" x14ac:dyDescent="0.25">
      <c r="B14" s="78" t="s">
        <v>71</v>
      </c>
      <c r="C14" s="79" t="s">
        <v>124</v>
      </c>
      <c r="D14" s="78">
        <f>IF(SUM('Section 2'!R14:R23)&gt;0,1,0)</f>
        <v>0</v>
      </c>
    </row>
    <row r="15" spans="2:4" x14ac:dyDescent="0.25">
      <c r="B15" s="78" t="s">
        <v>71</v>
      </c>
      <c r="C15" s="78" t="s">
        <v>126</v>
      </c>
      <c r="D15" s="78">
        <f>IF(SUM('Section 3'!N16:N25)&gt;0,1,0)</f>
        <v>0</v>
      </c>
    </row>
    <row r="16" spans="2:4" x14ac:dyDescent="0.25">
      <c r="B16" s="78" t="s">
        <v>62</v>
      </c>
      <c r="C16" s="78" t="s">
        <v>68</v>
      </c>
      <c r="D16" s="78">
        <f ca="1">IF(SUM(Sec1Status,Sec2Error,Sec3Error)&gt;0,1,0)</f>
        <v>1</v>
      </c>
    </row>
    <row r="20" spans="2:4" x14ac:dyDescent="0.25">
      <c r="B20" s="90" t="s">
        <v>141</v>
      </c>
      <c r="C20" s="89"/>
    </row>
    <row r="21" spans="2:4" x14ac:dyDescent="0.25">
      <c r="B21" s="80" t="s">
        <v>61</v>
      </c>
      <c r="C21" s="81" t="s">
        <v>9</v>
      </c>
      <c r="D21" s="88">
        <f>SUMIF('Section 2'!$O$14:$O$23,"Y",'Section 2'!$K$14:$K$23)-(SUM(OutputForCSV!E2:E11)-SUM(OutputForCSV!F2:J11))</f>
        <v>0</v>
      </c>
    </row>
    <row r="22" spans="2:4" x14ac:dyDescent="0.25">
      <c r="B22" s="80" t="s">
        <v>71</v>
      </c>
      <c r="C22" s="81" t="s">
        <v>138</v>
      </c>
      <c r="D22" s="88">
        <f>SUMIF('Section 3'!$L$16:$L$25,"Y",'Section 3'!$F$16:$F$25)-SUM(OutputForCSV!$F$12:$F$21)</f>
        <v>0</v>
      </c>
    </row>
    <row r="23" spans="2:4" x14ac:dyDescent="0.25">
      <c r="B23" s="80" t="s">
        <v>139</v>
      </c>
      <c r="C23" s="81" t="s">
        <v>140</v>
      </c>
      <c r="D23" s="88">
        <f>SUM(D21:D22)</f>
        <v>0</v>
      </c>
    </row>
  </sheetData>
  <sheetProtection password="CDE6" sheet="1" objects="1" scenarios="1"/>
  <conditionalFormatting sqref="D21:D22">
    <cfRule type="cellIs" dxfId="3" priority="3" operator="notEqual">
      <formula>0</formula>
    </cfRule>
    <cfRule type="cellIs" dxfId="2" priority="4" operator="equal">
      <formula>0</formula>
    </cfRule>
  </conditionalFormatting>
  <conditionalFormatting sqref="D23">
    <cfRule type="cellIs" dxfId="1" priority="1" operator="notEqual">
      <formula>0</formula>
    </cfRule>
    <cfRule type="cellIs" dxfId="0" priority="2" operator="equal">
      <formula>0</formula>
    </cfRule>
  </conditionalFormatting>
  <pageMargins left="0.7" right="0.7" top="0.75" bottom="0.75" header="0.3" footer="0.3"/>
  <pageSetup orientation="portrait" r:id="rId1"/>
  <ignoredErrors>
    <ignoredError sqref="D9"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H22"/>
  <sheetViews>
    <sheetView workbookViewId="0">
      <selection activeCell="C1" sqref="C1"/>
    </sheetView>
  </sheetViews>
  <sheetFormatPr defaultRowHeight="15" x14ac:dyDescent="0.25"/>
  <cols>
    <col min="1" max="1" width="7.140625" style="122" customWidth="1"/>
    <col min="2" max="2" width="6.140625" customWidth="1"/>
    <col min="3" max="3" width="13.28515625" style="133" bestFit="1" customWidth="1"/>
    <col min="4" max="4" width="13.28515625" style="127" bestFit="1" customWidth="1"/>
    <col min="5" max="5" width="16.7109375" style="127" customWidth="1"/>
    <col min="6" max="6" width="19.7109375" style="127" customWidth="1"/>
    <col min="7" max="7" width="20.5703125" style="127" customWidth="1"/>
    <col min="8" max="8" width="15.28515625" style="127" customWidth="1"/>
    <col min="9" max="9" width="15.7109375" style="127" customWidth="1"/>
    <col min="10" max="10" width="14.28515625" style="127" customWidth="1"/>
    <col min="11" max="11" width="12.5703125" style="127" customWidth="1"/>
    <col min="12" max="12" width="11.7109375" style="127" customWidth="1"/>
    <col min="13" max="13" width="11.28515625" style="127" bestFit="1" customWidth="1"/>
    <col min="14" max="60" width="9.140625" style="127"/>
  </cols>
  <sheetData>
    <row r="1" spans="1:12" x14ac:dyDescent="0.25">
      <c r="A1" s="122" t="s">
        <v>152</v>
      </c>
      <c r="B1" t="s">
        <v>59</v>
      </c>
      <c r="C1" s="132">
        <v>1</v>
      </c>
      <c r="D1" s="119" t="s">
        <v>100</v>
      </c>
      <c r="E1" s="136" t="s">
        <v>205</v>
      </c>
      <c r="F1" s="121">
        <f ca="1">'Section 1'!D5</f>
        <v>43242</v>
      </c>
      <c r="G1" s="119">
        <f>'Section 1'!D9</f>
        <v>0</v>
      </c>
      <c r="H1" s="119">
        <f>'Section 1'!D10</f>
        <v>0</v>
      </c>
      <c r="I1" s="119">
        <f>'Section 1'!D11</f>
        <v>0</v>
      </c>
      <c r="J1" s="119">
        <f>'Section 1'!D12</f>
        <v>0</v>
      </c>
      <c r="L1" s="127" t="s">
        <v>129</v>
      </c>
    </row>
    <row r="2" spans="1:12" x14ac:dyDescent="0.25">
      <c r="A2" s="122" t="str">
        <f>IF(D2="","",ROWS($A$1:A2))</f>
        <v/>
      </c>
      <c r="B2" s="52">
        <v>1</v>
      </c>
      <c r="C2" s="128" t="str">
        <f>IF(D2="","",2)</f>
        <v/>
      </c>
      <c r="D2" s="120" t="str">
        <f>IFERROR(VLOOKUP($B2,'Section 2'!$A$14:$K$23,COLUMNS('Section 2'!$A$14:D$14),0),"")</f>
        <v/>
      </c>
      <c r="E2" s="141" t="str">
        <f>IFERROR(VLOOKUP($B2,'Section 2'!$A$14:$K$23,COLUMNS('Section 2'!$A$14:E$14),0),"")</f>
        <v/>
      </c>
      <c r="F2" s="141" t="str">
        <f>IFERROR(VLOOKUP($B2,'Section 2'!$A$14:$K$23,COLUMNS('Section 2'!$A$14:F$14),0),"")</f>
        <v/>
      </c>
      <c r="G2" s="141" t="str">
        <f>IFERROR(VLOOKUP($B2,'Section 2'!$A$14:$K$23,COLUMNS('Section 2'!$A$14:G$14),0),"")</f>
        <v/>
      </c>
      <c r="H2" s="141" t="str">
        <f>IFERROR(VLOOKUP($B2,'Section 2'!$A$14:$K$23,COLUMNS('Section 2'!$A$14:H$14),0),"")</f>
        <v/>
      </c>
      <c r="I2" s="141" t="str">
        <f>IFERROR(VLOOKUP($B2,'Section 2'!$A$14:$K$23,COLUMNS('Section 2'!$A$14:I$14),0),"")</f>
        <v/>
      </c>
      <c r="J2" s="141" t="str">
        <f>IFERROR(VLOOKUP($B2,'Section 2'!$A$14:$K$23,COLUMNS('Section 2'!$A$14:J$14),0),"")</f>
        <v/>
      </c>
    </row>
    <row r="3" spans="1:12" x14ac:dyDescent="0.25">
      <c r="A3" s="122" t="str">
        <f>IF(D3="","",ROWS($A$1:A3))</f>
        <v/>
      </c>
      <c r="B3" s="52">
        <v>2</v>
      </c>
      <c r="C3" s="128" t="str">
        <f t="shared" ref="C3:C11" si="0">IF(D3="","",2)</f>
        <v/>
      </c>
      <c r="D3" s="120" t="str">
        <f>IFERROR(VLOOKUP($B3,'Section 2'!$A$14:$K$23,COLUMNS('Section 2'!$A$14:D$14),0),"")</f>
        <v/>
      </c>
      <c r="E3" s="141" t="str">
        <f>IFERROR(VLOOKUP($B3,'Section 2'!$A$14:$K$23,COLUMNS('Section 2'!$A$14:E$14),0),"")</f>
        <v/>
      </c>
      <c r="F3" s="141" t="str">
        <f>IFERROR(VLOOKUP($B3,'Section 2'!$A$14:$K$23,COLUMNS('Section 2'!$A$14:F$14),0),"")</f>
        <v/>
      </c>
      <c r="G3" s="141" t="str">
        <f>IFERROR(VLOOKUP($B3,'Section 2'!$A$14:$K$23,COLUMNS('Section 2'!$A$14:G$14),0),"")</f>
        <v/>
      </c>
      <c r="H3" s="141" t="str">
        <f>IFERROR(VLOOKUP($B3,'Section 2'!$A$14:$K$23,COLUMNS('Section 2'!$A$14:H$14),0),"")</f>
        <v/>
      </c>
      <c r="I3" s="141" t="str">
        <f>IFERROR(VLOOKUP($B3,'Section 2'!$A$14:$K$23,COLUMNS('Section 2'!$A$14:I$14),0),"")</f>
        <v/>
      </c>
      <c r="J3" s="141" t="str">
        <f>IFERROR(VLOOKUP($B3,'Section 2'!$A$14:$K$23,COLUMNS('Section 2'!$A$14:J$14),0),"")</f>
        <v/>
      </c>
    </row>
    <row r="4" spans="1:12" x14ac:dyDescent="0.25">
      <c r="A4" s="122" t="str">
        <f>IF(D4="","",ROWS($A$1:A4))</f>
        <v/>
      </c>
      <c r="B4" s="52">
        <v>3</v>
      </c>
      <c r="C4" s="128" t="str">
        <f t="shared" si="0"/>
        <v/>
      </c>
      <c r="D4" s="120" t="str">
        <f>IFERROR(VLOOKUP($B4,'Section 2'!$A$14:$K$23,COLUMNS('Section 2'!$A$14:D$14),0),"")</f>
        <v/>
      </c>
      <c r="E4" s="141" t="str">
        <f>IFERROR(VLOOKUP($B4,'Section 2'!$A$14:$K$23,COLUMNS('Section 2'!$A$14:E$14),0),"")</f>
        <v/>
      </c>
      <c r="F4" s="141" t="str">
        <f>IFERROR(VLOOKUP($B4,'Section 2'!$A$14:$K$23,COLUMNS('Section 2'!$A$14:F$14),0),"")</f>
        <v/>
      </c>
      <c r="G4" s="141" t="str">
        <f>IFERROR(VLOOKUP($B4,'Section 2'!$A$14:$K$23,COLUMNS('Section 2'!$A$14:G$14),0),"")</f>
        <v/>
      </c>
      <c r="H4" s="141" t="str">
        <f>IFERROR(VLOOKUP($B4,'Section 2'!$A$14:$K$23,COLUMNS('Section 2'!$A$14:H$14),0),"")</f>
        <v/>
      </c>
      <c r="I4" s="141" t="str">
        <f>IFERROR(VLOOKUP($B4,'Section 2'!$A$14:$K$23,COLUMNS('Section 2'!$A$14:I$14),0),"")</f>
        <v/>
      </c>
      <c r="J4" s="141" t="str">
        <f>IFERROR(VLOOKUP($B4,'Section 2'!$A$14:$K$23,COLUMNS('Section 2'!$A$14:J$14),0),"")</f>
        <v/>
      </c>
    </row>
    <row r="5" spans="1:12" x14ac:dyDescent="0.25">
      <c r="A5" s="122" t="str">
        <f>IF(D5="","",ROWS($A$1:A5))</f>
        <v/>
      </c>
      <c r="B5" s="52">
        <v>4</v>
      </c>
      <c r="C5" s="128" t="str">
        <f t="shared" si="0"/>
        <v/>
      </c>
      <c r="D5" s="120" t="str">
        <f>IFERROR(VLOOKUP($B5,'Section 2'!$A$14:$K$23,COLUMNS('Section 2'!$A$14:D$14),0),"")</f>
        <v/>
      </c>
      <c r="E5" s="141" t="str">
        <f>IFERROR(VLOOKUP($B5,'Section 2'!$A$14:$K$23,COLUMNS('Section 2'!$A$14:E$14),0),"")</f>
        <v/>
      </c>
      <c r="F5" s="141" t="str">
        <f>IFERROR(VLOOKUP($B5,'Section 2'!$A$14:$K$23,COLUMNS('Section 2'!$A$14:F$14),0),"")</f>
        <v/>
      </c>
      <c r="G5" s="141" t="str">
        <f>IFERROR(VLOOKUP($B5,'Section 2'!$A$14:$K$23,COLUMNS('Section 2'!$A$14:G$14),0),"")</f>
        <v/>
      </c>
      <c r="H5" s="141" t="str">
        <f>IFERROR(VLOOKUP($B5,'Section 2'!$A$14:$K$23,COLUMNS('Section 2'!$A$14:H$14),0),"")</f>
        <v/>
      </c>
      <c r="I5" s="141" t="str">
        <f>IFERROR(VLOOKUP($B5,'Section 2'!$A$14:$K$23,COLUMNS('Section 2'!$A$14:I$14),0),"")</f>
        <v/>
      </c>
      <c r="J5" s="141" t="str">
        <f>IFERROR(VLOOKUP($B5,'Section 2'!$A$14:$K$23,COLUMNS('Section 2'!$A$14:J$14),0),"")</f>
        <v/>
      </c>
    </row>
    <row r="6" spans="1:12" x14ac:dyDescent="0.25">
      <c r="A6" s="122" t="str">
        <f>IF(D6="","",ROWS($A$1:A6))</f>
        <v/>
      </c>
      <c r="B6" s="52">
        <v>5</v>
      </c>
      <c r="C6" s="128" t="str">
        <f t="shared" si="0"/>
        <v/>
      </c>
      <c r="D6" s="120" t="str">
        <f>IFERROR(VLOOKUP($B6,'Section 2'!$A$14:$K$23,COLUMNS('Section 2'!$A$14:D$14),0),"")</f>
        <v/>
      </c>
      <c r="E6" s="141" t="str">
        <f>IFERROR(VLOOKUP($B6,'Section 2'!$A$14:$K$23,COLUMNS('Section 2'!$A$14:E$14),0),"")</f>
        <v/>
      </c>
      <c r="F6" s="141" t="str">
        <f>IFERROR(VLOOKUP($B6,'Section 2'!$A$14:$K$23,COLUMNS('Section 2'!$A$14:F$14),0),"")</f>
        <v/>
      </c>
      <c r="G6" s="141" t="str">
        <f>IFERROR(VLOOKUP($B6,'Section 2'!$A$14:$K$23,COLUMNS('Section 2'!$A$14:G$14),0),"")</f>
        <v/>
      </c>
      <c r="H6" s="141" t="str">
        <f>IFERROR(VLOOKUP($B6,'Section 2'!$A$14:$K$23,COLUMNS('Section 2'!$A$14:H$14),0),"")</f>
        <v/>
      </c>
      <c r="I6" s="141" t="str">
        <f>IFERROR(VLOOKUP($B6,'Section 2'!$A$14:$K$23,COLUMNS('Section 2'!$A$14:I$14),0),"")</f>
        <v/>
      </c>
      <c r="J6" s="141" t="str">
        <f>IFERROR(VLOOKUP($B6,'Section 2'!$A$14:$K$23,COLUMNS('Section 2'!$A$14:J$14),0),"")</f>
        <v/>
      </c>
    </row>
    <row r="7" spans="1:12" x14ac:dyDescent="0.25">
      <c r="A7" s="122" t="str">
        <f>IF(D7="","",ROWS($A$1:A7))</f>
        <v/>
      </c>
      <c r="B7" s="52">
        <v>6</v>
      </c>
      <c r="C7" s="128" t="str">
        <f t="shared" si="0"/>
        <v/>
      </c>
      <c r="D7" s="120" t="str">
        <f>IFERROR(VLOOKUP($B7,'Section 2'!$A$14:$K$23,COLUMNS('Section 2'!$A$14:D$14),0),"")</f>
        <v/>
      </c>
      <c r="E7" s="141" t="str">
        <f>IFERROR(VLOOKUP($B7,'Section 2'!$A$14:$K$23,COLUMNS('Section 2'!$A$14:E$14),0),"")</f>
        <v/>
      </c>
      <c r="F7" s="141" t="str">
        <f>IFERROR(VLOOKUP($B7,'Section 2'!$A$14:$K$23,COLUMNS('Section 2'!$A$14:F$14),0),"")</f>
        <v/>
      </c>
      <c r="G7" s="141" t="str">
        <f>IFERROR(VLOOKUP($B7,'Section 2'!$A$14:$K$23,COLUMNS('Section 2'!$A$14:G$14),0),"")</f>
        <v/>
      </c>
      <c r="H7" s="141" t="str">
        <f>IFERROR(VLOOKUP($B7,'Section 2'!$A$14:$K$23,COLUMNS('Section 2'!$A$14:H$14),0),"")</f>
        <v/>
      </c>
      <c r="I7" s="141" t="str">
        <f>IFERROR(VLOOKUP($B7,'Section 2'!$A$14:$K$23,COLUMNS('Section 2'!$A$14:I$14),0),"")</f>
        <v/>
      </c>
      <c r="J7" s="141" t="str">
        <f>IFERROR(VLOOKUP($B7,'Section 2'!$A$14:$K$23,COLUMNS('Section 2'!$A$14:J$14),0),"")</f>
        <v/>
      </c>
    </row>
    <row r="8" spans="1:12" x14ac:dyDescent="0.25">
      <c r="A8" s="122" t="str">
        <f>IF(D8="","",ROWS($A$1:A8))</f>
        <v/>
      </c>
      <c r="B8" s="52">
        <v>7</v>
      </c>
      <c r="C8" s="128" t="str">
        <f t="shared" si="0"/>
        <v/>
      </c>
      <c r="D8" s="120" t="str">
        <f>IFERROR(VLOOKUP($B8,'Section 2'!$A$14:$K$23,COLUMNS('Section 2'!$A$14:D$14),0),"")</f>
        <v/>
      </c>
      <c r="E8" s="141" t="str">
        <f>IFERROR(VLOOKUP($B8,'Section 2'!$A$14:$K$23,COLUMNS('Section 2'!$A$14:E$14),0),"")</f>
        <v/>
      </c>
      <c r="F8" s="141" t="str">
        <f>IFERROR(VLOOKUP($B8,'Section 2'!$A$14:$K$23,COLUMNS('Section 2'!$A$14:F$14),0),"")</f>
        <v/>
      </c>
      <c r="G8" s="141" t="str">
        <f>IFERROR(VLOOKUP($B8,'Section 2'!$A$14:$K$23,COLUMNS('Section 2'!$A$14:G$14),0),"")</f>
        <v/>
      </c>
      <c r="H8" s="141" t="str">
        <f>IFERROR(VLOOKUP($B8,'Section 2'!$A$14:$K$23,COLUMNS('Section 2'!$A$14:H$14),0),"")</f>
        <v/>
      </c>
      <c r="I8" s="141" t="str">
        <f>IFERROR(VLOOKUP($B8,'Section 2'!$A$14:$K$23,COLUMNS('Section 2'!$A$14:I$14),0),"")</f>
        <v/>
      </c>
      <c r="J8" s="141" t="str">
        <f>IFERROR(VLOOKUP($B8,'Section 2'!$A$14:$K$23,COLUMNS('Section 2'!$A$14:J$14),0),"")</f>
        <v/>
      </c>
    </row>
    <row r="9" spans="1:12" x14ac:dyDescent="0.25">
      <c r="A9" s="122" t="str">
        <f>IF(D9="","",ROWS($A$1:A9))</f>
        <v/>
      </c>
      <c r="B9" s="52">
        <v>8</v>
      </c>
      <c r="C9" s="128" t="str">
        <f t="shared" si="0"/>
        <v/>
      </c>
      <c r="D9" s="120" t="str">
        <f>IFERROR(VLOOKUP($B9,'Section 2'!$A$14:$K$23,COLUMNS('Section 2'!$A$14:D$14),0),"")</f>
        <v/>
      </c>
      <c r="E9" s="141" t="str">
        <f>IFERROR(VLOOKUP($B9,'Section 2'!$A$14:$K$23,COLUMNS('Section 2'!$A$14:E$14),0),"")</f>
        <v/>
      </c>
      <c r="F9" s="141" t="str">
        <f>IFERROR(VLOOKUP($B9,'Section 2'!$A$14:$K$23,COLUMNS('Section 2'!$A$14:F$14),0),"")</f>
        <v/>
      </c>
      <c r="G9" s="141" t="str">
        <f>IFERROR(VLOOKUP($B9,'Section 2'!$A$14:$K$23,COLUMNS('Section 2'!$A$14:G$14),0),"")</f>
        <v/>
      </c>
      <c r="H9" s="141" t="str">
        <f>IFERROR(VLOOKUP($B9,'Section 2'!$A$14:$K$23,COLUMNS('Section 2'!$A$14:H$14),0),"")</f>
        <v/>
      </c>
      <c r="I9" s="141" t="str">
        <f>IFERROR(VLOOKUP($B9,'Section 2'!$A$14:$K$23,COLUMNS('Section 2'!$A$14:I$14),0),"")</f>
        <v/>
      </c>
      <c r="J9" s="141" t="str">
        <f>IFERROR(VLOOKUP($B9,'Section 2'!$A$14:$K$23,COLUMNS('Section 2'!$A$14:J$14),0),"")</f>
        <v/>
      </c>
    </row>
    <row r="10" spans="1:12" x14ac:dyDescent="0.25">
      <c r="A10" s="122" t="str">
        <f>IF(D10="","",ROWS($A$1:A10))</f>
        <v/>
      </c>
      <c r="B10" s="52">
        <v>9</v>
      </c>
      <c r="C10" s="128" t="str">
        <f t="shared" si="0"/>
        <v/>
      </c>
      <c r="D10" s="120" t="str">
        <f>IFERROR(VLOOKUP($B10,'Section 2'!$A$14:$K$23,COLUMNS('Section 2'!$A$14:D$14),0),"")</f>
        <v/>
      </c>
      <c r="E10" s="141" t="str">
        <f>IFERROR(VLOOKUP($B10,'Section 2'!$A$14:$K$23,COLUMNS('Section 2'!$A$14:E$14),0),"")</f>
        <v/>
      </c>
      <c r="F10" s="141" t="str">
        <f>IFERROR(VLOOKUP($B10,'Section 2'!$A$14:$K$23,COLUMNS('Section 2'!$A$14:F$14),0),"")</f>
        <v/>
      </c>
      <c r="G10" s="141" t="str">
        <f>IFERROR(VLOOKUP($B10,'Section 2'!$A$14:$K$23,COLUMNS('Section 2'!$A$14:G$14),0),"")</f>
        <v/>
      </c>
      <c r="H10" s="141" t="str">
        <f>IFERROR(VLOOKUP($B10,'Section 2'!$A$14:$K$23,COLUMNS('Section 2'!$A$14:H$14),0),"")</f>
        <v/>
      </c>
      <c r="I10" s="141" t="str">
        <f>IFERROR(VLOOKUP($B10,'Section 2'!$A$14:$K$23,COLUMNS('Section 2'!$A$14:I$14),0),"")</f>
        <v/>
      </c>
      <c r="J10" s="141" t="str">
        <f>IFERROR(VLOOKUP($B10,'Section 2'!$A$14:$K$23,COLUMNS('Section 2'!$A$14:J$14),0),"")</f>
        <v/>
      </c>
    </row>
    <row r="11" spans="1:12" x14ac:dyDescent="0.25">
      <c r="A11" s="122" t="str">
        <f>IF(D11="","",ROWS($A$1:A11))</f>
        <v/>
      </c>
      <c r="B11" s="52">
        <v>10</v>
      </c>
      <c r="C11" s="128" t="str">
        <f t="shared" si="0"/>
        <v/>
      </c>
      <c r="D11" s="120" t="str">
        <f>IFERROR(VLOOKUP($B11,'Section 2'!$A$14:$K$23,COLUMNS('Section 2'!$A$14:D$14),0),"")</f>
        <v/>
      </c>
      <c r="E11" s="141" t="str">
        <f>IFERROR(VLOOKUP($B11,'Section 2'!$A$14:$K$23,COLUMNS('Section 2'!$A$14:E$14),0),"")</f>
        <v/>
      </c>
      <c r="F11" s="141" t="str">
        <f>IFERROR(VLOOKUP($B11,'Section 2'!$A$14:$K$23,COLUMNS('Section 2'!$A$14:F$14),0),"")</f>
        <v/>
      </c>
      <c r="G11" s="141" t="str">
        <f>IFERROR(VLOOKUP($B11,'Section 2'!$A$14:$K$23,COLUMNS('Section 2'!$A$14:G$14),0),"")</f>
        <v/>
      </c>
      <c r="H11" s="141" t="str">
        <f>IFERROR(VLOOKUP($B11,'Section 2'!$A$14:$K$23,COLUMNS('Section 2'!$A$14:H$14),0),"")</f>
        <v/>
      </c>
      <c r="I11" s="141" t="str">
        <f>IFERROR(VLOOKUP($B11,'Section 2'!$A$14:$K$23,COLUMNS('Section 2'!$A$14:I$14),0),"")</f>
        <v/>
      </c>
      <c r="J11" s="141" t="str">
        <f>IFERROR(VLOOKUP($B11,'Section 2'!$A$14:$K$23,COLUMNS('Section 2'!$A$14:J$14),0),"")</f>
        <v/>
      </c>
    </row>
    <row r="12" spans="1:12" x14ac:dyDescent="0.25">
      <c r="A12" s="122" t="str">
        <f>IF(D12="","",ROWS($A$1:A12))</f>
        <v/>
      </c>
      <c r="B12" s="52">
        <v>1</v>
      </c>
      <c r="C12" s="129" t="str">
        <f>IF(D12="","",3)</f>
        <v/>
      </c>
      <c r="D12" s="130" t="str">
        <f>IFERROR(VLOOKUP($B12,'Section 3'!$A$16:$G$25,COLUMNS('Section 3'!$A$16:D$16),0),"")</f>
        <v/>
      </c>
      <c r="E12" s="129" t="str">
        <f>IFERROR(VLOOKUP($B12,'Section 3'!$A$16:$G$25,COLUMNS('Section 3'!$A$16:E$16),0),"")</f>
        <v/>
      </c>
      <c r="F12" s="142" t="str">
        <f>IFERROR(VLOOKUP($B12,'Section 3'!$A$16:$G$25,COLUMNS('Section 3'!$A$16:F$16),0),"")</f>
        <v/>
      </c>
      <c r="G12" s="129" t="str">
        <f>IFERROR(VLOOKUP($B12,'Section 3'!$A$16:$G$25,COLUMNS('Section 3'!$A$16:G$16),0),"")</f>
        <v/>
      </c>
    </row>
    <row r="13" spans="1:12" x14ac:dyDescent="0.25">
      <c r="A13" s="122" t="str">
        <f>IF(D13="","",ROWS($A$1:A13))</f>
        <v/>
      </c>
      <c r="B13" s="52">
        <v>2</v>
      </c>
      <c r="C13" s="129" t="str">
        <f t="shared" ref="C13:C21" si="1">IF(D13="","",3)</f>
        <v/>
      </c>
      <c r="D13" s="130" t="str">
        <f>IFERROR(VLOOKUP($B13,'Section 3'!$A$16:$G$25,COLUMNS('Section 3'!$A$16:D$16),0),"")</f>
        <v/>
      </c>
      <c r="E13" s="129" t="str">
        <f>IFERROR(VLOOKUP($B13,'Section 3'!$A$16:$G$25,COLUMNS('Section 3'!$A$16:E$16),0),"")</f>
        <v/>
      </c>
      <c r="F13" s="142" t="str">
        <f>IFERROR(VLOOKUP($B13,'Section 3'!$A$16:$G$25,COLUMNS('Section 3'!$A$16:F$16),0),"")</f>
        <v/>
      </c>
      <c r="G13" s="129" t="str">
        <f>IFERROR(VLOOKUP($B13,'Section 3'!$A$16:$G$25,COLUMNS('Section 3'!$A$16:G$16),0),"")</f>
        <v/>
      </c>
    </row>
    <row r="14" spans="1:12" x14ac:dyDescent="0.25">
      <c r="A14" s="122" t="str">
        <f>IF(D14="","",ROWS($A$1:A14))</f>
        <v/>
      </c>
      <c r="B14" s="52">
        <v>3</v>
      </c>
      <c r="C14" s="129" t="str">
        <f t="shared" si="1"/>
        <v/>
      </c>
      <c r="D14" s="130" t="str">
        <f>IFERROR(VLOOKUP($B14,'Section 3'!$A$16:$G$25,COLUMNS('Section 3'!$A$16:D$16),0),"")</f>
        <v/>
      </c>
      <c r="E14" s="129" t="str">
        <f>IFERROR(VLOOKUP($B14,'Section 3'!$A$16:$G$25,COLUMNS('Section 3'!$A$16:E$16),0),"")</f>
        <v/>
      </c>
      <c r="F14" s="142" t="str">
        <f>IFERROR(VLOOKUP($B14,'Section 3'!$A$16:$G$25,COLUMNS('Section 3'!$A$16:F$16),0),"")</f>
        <v/>
      </c>
      <c r="G14" s="129" t="str">
        <f>IFERROR(VLOOKUP($B14,'Section 3'!$A$16:$G$25,COLUMNS('Section 3'!$A$16:G$16),0),"")</f>
        <v/>
      </c>
    </row>
    <row r="15" spans="1:12" x14ac:dyDescent="0.25">
      <c r="A15" s="122" t="str">
        <f>IF(D15="","",ROWS($A$1:A15))</f>
        <v/>
      </c>
      <c r="B15" s="52">
        <v>4</v>
      </c>
      <c r="C15" s="129" t="str">
        <f t="shared" si="1"/>
        <v/>
      </c>
      <c r="D15" s="130" t="str">
        <f>IFERROR(VLOOKUP($B15,'Section 3'!$A$16:$G$25,COLUMNS('Section 3'!$A$16:D$16),0),"")</f>
        <v/>
      </c>
      <c r="E15" s="129" t="str">
        <f>IFERROR(VLOOKUP($B15,'Section 3'!$A$16:$G$25,COLUMNS('Section 3'!$A$16:E$16),0),"")</f>
        <v/>
      </c>
      <c r="F15" s="142" t="str">
        <f>IFERROR(VLOOKUP($B15,'Section 3'!$A$16:$G$25,COLUMNS('Section 3'!$A$16:F$16),0),"")</f>
        <v/>
      </c>
      <c r="G15" s="129" t="str">
        <f>IFERROR(VLOOKUP($B15,'Section 3'!$A$16:$G$25,COLUMNS('Section 3'!$A$16:G$16),0),"")</f>
        <v/>
      </c>
    </row>
    <row r="16" spans="1:12" x14ac:dyDescent="0.25">
      <c r="A16" s="122" t="str">
        <f>IF(D16="","",ROWS($A$1:A16))</f>
        <v/>
      </c>
      <c r="B16" s="52">
        <v>5</v>
      </c>
      <c r="C16" s="129" t="str">
        <f t="shared" si="1"/>
        <v/>
      </c>
      <c r="D16" s="130" t="str">
        <f>IFERROR(VLOOKUP($B16,'Section 3'!$A$16:$G$25,COLUMNS('Section 3'!$A$16:D$16),0),"")</f>
        <v/>
      </c>
      <c r="E16" s="129" t="str">
        <f>IFERROR(VLOOKUP($B16,'Section 3'!$A$16:$G$25,COLUMNS('Section 3'!$A$16:E$16),0),"")</f>
        <v/>
      </c>
      <c r="F16" s="142" t="str">
        <f>IFERROR(VLOOKUP($B16,'Section 3'!$A$16:$G$25,COLUMNS('Section 3'!$A$16:F$16),0),"")</f>
        <v/>
      </c>
      <c r="G16" s="129" t="str">
        <f>IFERROR(VLOOKUP($B16,'Section 3'!$A$16:$G$25,COLUMNS('Section 3'!$A$16:G$16),0),"")</f>
        <v/>
      </c>
    </row>
    <row r="17" spans="1:7" x14ac:dyDescent="0.25">
      <c r="A17" s="122" t="str">
        <f>IF(D17="","",ROWS($A$1:A17))</f>
        <v/>
      </c>
      <c r="B17" s="52">
        <v>6</v>
      </c>
      <c r="C17" s="129" t="str">
        <f t="shared" si="1"/>
        <v/>
      </c>
      <c r="D17" s="130" t="str">
        <f>IFERROR(VLOOKUP($B17,'Section 3'!$A$16:$G$25,COLUMNS('Section 3'!$A$16:D$16),0),"")</f>
        <v/>
      </c>
      <c r="E17" s="129" t="str">
        <f>IFERROR(VLOOKUP($B17,'Section 3'!$A$16:$G$25,COLUMNS('Section 3'!$A$16:E$16),0),"")</f>
        <v/>
      </c>
      <c r="F17" s="142" t="str">
        <f>IFERROR(VLOOKUP($B17,'Section 3'!$A$16:$G$25,COLUMNS('Section 3'!$A$16:F$16),0),"")</f>
        <v/>
      </c>
      <c r="G17" s="129" t="str">
        <f>IFERROR(VLOOKUP($B17,'Section 3'!$A$16:$G$25,COLUMNS('Section 3'!$A$16:G$16),0),"")</f>
        <v/>
      </c>
    </row>
    <row r="18" spans="1:7" x14ac:dyDescent="0.25">
      <c r="A18" s="122" t="str">
        <f>IF(D18="","",ROWS($A$1:A18))</f>
        <v/>
      </c>
      <c r="B18" s="52">
        <v>7</v>
      </c>
      <c r="C18" s="129" t="str">
        <f t="shared" si="1"/>
        <v/>
      </c>
      <c r="D18" s="130" t="str">
        <f>IFERROR(VLOOKUP($B18,'Section 3'!$A$16:$G$25,COLUMNS('Section 3'!$A$16:D$16),0),"")</f>
        <v/>
      </c>
      <c r="E18" s="129" t="str">
        <f>IFERROR(VLOOKUP($B18,'Section 3'!$A$16:$G$25,COLUMNS('Section 3'!$A$16:E$16),0),"")</f>
        <v/>
      </c>
      <c r="F18" s="142" t="str">
        <f>IFERROR(VLOOKUP($B18,'Section 3'!$A$16:$G$25,COLUMNS('Section 3'!$A$16:F$16),0),"")</f>
        <v/>
      </c>
      <c r="G18" s="129" t="str">
        <f>IFERROR(VLOOKUP($B18,'Section 3'!$A$16:$G$25,COLUMNS('Section 3'!$A$16:G$16),0),"")</f>
        <v/>
      </c>
    </row>
    <row r="19" spans="1:7" x14ac:dyDescent="0.25">
      <c r="A19" s="122" t="str">
        <f>IF(D19="","",ROWS($A$1:A19))</f>
        <v/>
      </c>
      <c r="B19" s="52">
        <v>8</v>
      </c>
      <c r="C19" s="129" t="str">
        <f t="shared" si="1"/>
        <v/>
      </c>
      <c r="D19" s="130" t="str">
        <f>IFERROR(VLOOKUP($B19,'Section 3'!$A$16:$G$25,COLUMNS('Section 3'!$A$16:D$16),0),"")</f>
        <v/>
      </c>
      <c r="E19" s="129" t="str">
        <f>IFERROR(VLOOKUP($B19,'Section 3'!$A$16:$G$25,COLUMNS('Section 3'!$A$16:E$16),0),"")</f>
        <v/>
      </c>
      <c r="F19" s="142" t="str">
        <f>IFERROR(VLOOKUP($B19,'Section 3'!$A$16:$G$25,COLUMNS('Section 3'!$A$16:F$16),0),"")</f>
        <v/>
      </c>
      <c r="G19" s="129" t="str">
        <f>IFERROR(VLOOKUP($B19,'Section 3'!$A$16:$G$25,COLUMNS('Section 3'!$A$16:G$16),0),"")</f>
        <v/>
      </c>
    </row>
    <row r="20" spans="1:7" x14ac:dyDescent="0.25">
      <c r="A20" s="122" t="str">
        <f>IF(D20="","",ROWS($A$1:A20))</f>
        <v/>
      </c>
      <c r="B20" s="52">
        <v>9</v>
      </c>
      <c r="C20" s="129" t="str">
        <f t="shared" si="1"/>
        <v/>
      </c>
      <c r="D20" s="130" t="str">
        <f>IFERROR(VLOOKUP($B20,'Section 3'!$A$16:$G$25,COLUMNS('Section 3'!$A$16:D$16),0),"")</f>
        <v/>
      </c>
      <c r="E20" s="129" t="str">
        <f>IFERROR(VLOOKUP($B20,'Section 3'!$A$16:$G$25,COLUMNS('Section 3'!$A$16:E$16),0),"")</f>
        <v/>
      </c>
      <c r="F20" s="142" t="str">
        <f>IFERROR(VLOOKUP($B20,'Section 3'!$A$16:$G$25,COLUMNS('Section 3'!$A$16:F$16),0),"")</f>
        <v/>
      </c>
      <c r="G20" s="129" t="str">
        <f>IFERROR(VLOOKUP($B20,'Section 3'!$A$16:$G$25,COLUMNS('Section 3'!$A$16:G$16),0),"")</f>
        <v/>
      </c>
    </row>
    <row r="21" spans="1:7" x14ac:dyDescent="0.25">
      <c r="A21" s="122" t="str">
        <f>IF(D21="","",ROWS($A$1:A21))</f>
        <v/>
      </c>
      <c r="B21" s="52">
        <v>10</v>
      </c>
      <c r="C21" s="129" t="str">
        <f t="shared" si="1"/>
        <v/>
      </c>
      <c r="D21" s="130" t="str">
        <f>IFERROR(VLOOKUP($B21,'Section 3'!$A$16:$G$25,COLUMNS('Section 3'!$A$16:D$16),0),"")</f>
        <v/>
      </c>
      <c r="E21" s="129" t="str">
        <f>IFERROR(VLOOKUP($B21,'Section 3'!$A$16:$G$25,COLUMNS('Section 3'!$A$16:E$16),0),"")</f>
        <v/>
      </c>
      <c r="F21" s="142" t="str">
        <f>IFERROR(VLOOKUP($B21,'Section 3'!$A$16:$G$25,COLUMNS('Section 3'!$A$16:F$16),0),"")</f>
        <v/>
      </c>
      <c r="G21" s="129" t="str">
        <f>IFERROR(VLOOKUP($B21,'Section 3'!$A$16:$G$25,COLUMNS('Section 3'!$A$16:G$16),0),"")</f>
        <v/>
      </c>
    </row>
    <row r="22" spans="1:7" x14ac:dyDescent="0.25">
      <c r="B22" t="s">
        <v>128</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J11 C12:G21"/>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40</vt:i4>
      </vt:variant>
    </vt:vector>
  </HeadingPairs>
  <TitlesOfParts>
    <vt:vector size="50" baseType="lpstr">
      <vt:lpstr>Instructions</vt:lpstr>
      <vt:lpstr>Section 1</vt:lpstr>
      <vt:lpstr>Section 2</vt:lpstr>
      <vt:lpstr>Section 3</vt:lpstr>
      <vt:lpstr>Summary</vt:lpstr>
      <vt:lpstr>Reference List</vt:lpstr>
      <vt:lpstr>Lists</vt:lpstr>
      <vt:lpstr>Checks</vt:lpstr>
      <vt:lpstr>OutputForCSV</vt:lpstr>
      <vt:lpstr>TempOutput</vt:lpstr>
      <vt:lpstr>AllError</vt:lpstr>
      <vt:lpstr>ClassIIChemicals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Sec2Negatives</vt:lpstr>
      <vt:lpstr>Sec2ValidChem</vt:lpstr>
      <vt:lpstr>Sec3Complete</vt:lpstr>
      <vt:lpstr>Sec3Error</vt:lpstr>
      <vt:lpstr>Sec3inSec2</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2018-05-22T17:31:09Z</dcterms:modified>
</cp:coreProperties>
</file>