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065\2017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79'!$A$1:$K$36</definedName>
    <definedName name="_xlnm.Print_Titles" localSheetId="0">'APHIS Form 79'!$1:$6</definedName>
  </definedNames>
  <calcPr calcId="152511"/>
</workbook>
</file>

<file path=xl/calcChain.xml><?xml version="1.0" encoding="utf-8"?>
<calcChain xmlns="http://schemas.openxmlformats.org/spreadsheetml/2006/main">
  <c r="E32" i="2" l="1"/>
  <c r="H32" i="2" s="1"/>
  <c r="C31" i="2"/>
  <c r="E31" i="2" s="1"/>
  <c r="H31" i="2" s="1"/>
  <c r="E30" i="2"/>
  <c r="H30" i="2" s="1"/>
  <c r="J30" i="2" l="1"/>
  <c r="I31" i="2"/>
  <c r="J31" i="2" s="1"/>
  <c r="I32" i="2"/>
  <c r="J32" i="2" s="1"/>
  <c r="I30" i="2"/>
  <c r="E25" i="2"/>
  <c r="H25" i="2" s="1"/>
  <c r="I25" i="2" l="1"/>
  <c r="J25" i="2" s="1"/>
  <c r="E22" i="2" l="1"/>
  <c r="H22" i="2" s="1"/>
  <c r="E21" i="2"/>
  <c r="H21" i="2" s="1"/>
  <c r="E14" i="2"/>
  <c r="H14" i="2" s="1"/>
  <c r="E9" i="2"/>
  <c r="H9" i="2" s="1"/>
  <c r="E7" i="2"/>
  <c r="H7" i="2" s="1"/>
  <c r="E33" i="2"/>
  <c r="H33" i="2" s="1"/>
  <c r="I33" i="2" s="1"/>
  <c r="E17" i="2"/>
  <c r="H17" i="2" s="1"/>
  <c r="I17" i="2" s="1"/>
  <c r="J17" i="2" s="1"/>
  <c r="E16" i="2"/>
  <c r="H16" i="2" s="1"/>
  <c r="E20" i="2"/>
  <c r="H20" i="2" s="1"/>
  <c r="E10" i="2"/>
  <c r="H10" i="2" s="1"/>
  <c r="I10" i="2" s="1"/>
  <c r="J10" i="2" s="1"/>
  <c r="E12" i="2"/>
  <c r="H12" i="2" s="1"/>
  <c r="I12" i="2" s="1"/>
  <c r="J12" i="2" s="1"/>
  <c r="E11" i="2"/>
  <c r="H11" i="2" s="1"/>
  <c r="E15" i="2"/>
  <c r="H15" i="2" s="1"/>
  <c r="I15" i="2" s="1"/>
  <c r="E8" i="2"/>
  <c r="H8" i="2" s="1"/>
  <c r="E13" i="2"/>
  <c r="H13" i="2" s="1"/>
  <c r="I13" i="2" s="1"/>
  <c r="J13" i="2" s="1"/>
  <c r="E18" i="2"/>
  <c r="H18" i="2" s="1"/>
  <c r="I18" i="2" s="1"/>
  <c r="J18" i="2" s="1"/>
  <c r="E24" i="2"/>
  <c r="H24" i="2" s="1"/>
  <c r="I24" i="2" s="1"/>
  <c r="E19" i="2"/>
  <c r="H19" i="2" s="1"/>
  <c r="E23" i="2"/>
  <c r="H23" i="2" s="1"/>
  <c r="I23" i="2" s="1"/>
  <c r="E29" i="2"/>
  <c r="H29" i="2" s="1"/>
  <c r="I29" i="2" s="1"/>
  <c r="E26" i="2"/>
  <c r="H26" i="2" s="1"/>
  <c r="E27" i="2"/>
  <c r="H27" i="2" s="1"/>
  <c r="E28" i="2"/>
  <c r="H28" i="2" s="1"/>
  <c r="I22" i="2" l="1"/>
  <c r="J22" i="2" s="1"/>
  <c r="I21" i="2"/>
  <c r="J21" i="2" s="1"/>
  <c r="I14" i="2"/>
  <c r="J14" i="2" s="1"/>
  <c r="I26" i="2"/>
  <c r="J26" i="2" s="1"/>
  <c r="I28" i="2"/>
  <c r="J28" i="2" s="1"/>
  <c r="I8" i="2"/>
  <c r="J8" i="2" s="1"/>
  <c r="I19" i="2"/>
  <c r="J19" i="2" s="1"/>
  <c r="J29" i="2"/>
  <c r="J23" i="2"/>
  <c r="J24" i="2"/>
  <c r="I20" i="2"/>
  <c r="J20" i="2" s="1"/>
  <c r="I27" i="2"/>
  <c r="J27" i="2" s="1"/>
  <c r="I9" i="2"/>
  <c r="J9" i="2" s="1"/>
  <c r="I11" i="2"/>
  <c r="J11" i="2" s="1"/>
  <c r="I16" i="2"/>
  <c r="J16" i="2" s="1"/>
  <c r="I7" i="2"/>
  <c r="J7" i="2" s="1"/>
  <c r="H34" i="2"/>
  <c r="J15" i="2"/>
  <c r="J33" i="2"/>
  <c r="E34" i="2"/>
  <c r="J34" i="2" l="1"/>
  <c r="I34" i="2"/>
</calcChain>
</file>

<file path=xl/comments1.xml><?xml version="1.0" encoding="utf-8"?>
<comments xmlns="http://schemas.openxmlformats.org/spreadsheetml/2006/main">
  <authors>
    <author>Korslund, John A - APHIS</author>
  </authors>
  <commentList>
    <comment ref="C31" authorId="0" shapeId="0">
      <text>
        <r>
          <rPr>
            <b/>
            <sz val="9"/>
            <color indexed="81"/>
            <rFont val="Tahoma"/>
            <charset val="1"/>
          </rPr>
          <t>Korslund, John A - APHIS:</t>
        </r>
        <r>
          <rPr>
            <sz val="9"/>
            <color indexed="81"/>
            <rFont val="Tahoma"/>
            <charset val="1"/>
          </rPr>
          <t xml:space="preserve">
used at 8 plants; refile every 2 years; 5 applicants per plant
</t>
        </r>
      </text>
    </comment>
  </commentList>
</comments>
</file>

<file path=xl/sharedStrings.xml><?xml version="1.0" encoding="utf-8"?>
<sst xmlns="http://schemas.openxmlformats.org/spreadsheetml/2006/main" count="85" uniqueCount="63">
  <si>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</si>
  <si>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</si>
  <si>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</si>
  <si>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</si>
  <si>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</si>
  <si>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</si>
  <si>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</si>
  <si>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</si>
  <si>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</si>
  <si>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</si>
  <si>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</si>
  <si>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</si>
  <si>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</si>
  <si>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</si>
  <si>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</si>
  <si>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</si>
  <si>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</si>
  <si>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</si>
  <si>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</si>
  <si>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</si>
  <si>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</si>
  <si>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</si>
  <si>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</si>
  <si>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</si>
  <si>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</si>
  <si>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</si>
  <si>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</si>
  <si>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</si>
  <si>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</si>
  <si>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</si>
  <si>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</si>
  <si>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0579-0065</t>
  </si>
  <si>
    <t>Food Waste Report (VS 13-17)</t>
  </si>
  <si>
    <t>GS-7</t>
  </si>
  <si>
    <t>App. for Licensing Garbage Treatment Facility (VS 13-15)</t>
  </si>
  <si>
    <t>GS-5</t>
  </si>
  <si>
    <t>Garbage Treatment Facility Inspection (VS 13-16)</t>
  </si>
  <si>
    <t>Acknowledgement of Act and Regulations</t>
  </si>
  <si>
    <t>Request for Hearing</t>
  </si>
  <si>
    <t>GS-14</t>
  </si>
  <si>
    <t>Notification by Licensee of Sick/Dead Animal</t>
  </si>
  <si>
    <t>Swine Health Protection Program Inspection Summary</t>
  </si>
  <si>
    <t>Swine Health Protection (0579-0065 now includes what was 0579-0137)</t>
  </si>
  <si>
    <t>Cancellation of License by Licensee or State</t>
  </si>
  <si>
    <t>Notification by Licensee of Changes to Name, Address, or Management</t>
  </si>
  <si>
    <t>Permit to Move Restricted Animals (VS 1-27)</t>
  </si>
  <si>
    <t>Owner-Shipper Statement</t>
  </si>
  <si>
    <t>Certificate of Veterinary Inspection</t>
  </si>
  <si>
    <t>Identification for Swine Moving Interstate</t>
  </si>
  <si>
    <t>Interstate Movement Report and Notification</t>
  </si>
  <si>
    <t xml:space="preserve">Cancellation or withdrawal of a Swine Production System Health Plan </t>
  </si>
  <si>
    <t>Appeal of Cancellation of a Swine Production System Health Plan</t>
  </si>
  <si>
    <t>Shipment to Slaughter Seal</t>
  </si>
  <si>
    <t>Appraisal and Indemnity Claim Form (VS 1-23)</t>
  </si>
  <si>
    <t>Report of Net Salvage Proceeds</t>
  </si>
  <si>
    <t>Herd Management Plan</t>
  </si>
  <si>
    <t>Swine Health Protection Program Recordkeeping</t>
  </si>
  <si>
    <t xml:space="preserve">Swine Production System Health Plan </t>
  </si>
  <si>
    <t>GS-13</t>
  </si>
  <si>
    <t>GS-12</t>
  </si>
  <si>
    <t>Annual Report of PRV Control and Eradication Activities</t>
  </si>
  <si>
    <t>Appraisal Request for Affected Premises Using Contract Growers</t>
  </si>
  <si>
    <t>Application for Permit To Move Slaughter Swine from Originating Slaughter Facilities to Approved Destination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</si>
</sst>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0" fillId="0" borderId="2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right" wrapText="1"/>
    </xf>
    <xf numFmtId="0" fontId="0" fillId="0" borderId="3" xfId="0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1"/>
  <sheetViews>
    <sheetView tabSelected="1" view="pageBreakPreview" zoomScaleNormal="100" zoomScaleSheetLayoutView="100" workbookViewId="0">
      <selection activeCell="G16" sqref="G1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26.25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14.25" customHeight="1" x14ac:dyDescent="0.2">
      <c r="A2" s="38"/>
      <c r="B2" s="39"/>
      <c r="C2" s="39"/>
      <c r="D2" s="39"/>
      <c r="E2" s="39"/>
      <c r="F2" s="39"/>
      <c r="G2" s="39"/>
      <c r="H2" s="48" t="s">
        <v>29</v>
      </c>
      <c r="I2" s="49"/>
      <c r="J2" s="16"/>
      <c r="K2" s="1" t="s">
        <v>30</v>
      </c>
    </row>
    <row r="3" spans="1:11" ht="17.25" customHeight="1" x14ac:dyDescent="0.2">
      <c r="A3" s="41" t="s">
        <v>42</v>
      </c>
      <c r="B3" s="42"/>
      <c r="C3" s="42"/>
      <c r="D3" s="42"/>
      <c r="E3" s="42"/>
      <c r="F3" s="42"/>
      <c r="G3" s="42"/>
      <c r="H3" s="50" t="s">
        <v>31</v>
      </c>
      <c r="I3" s="50"/>
      <c r="J3" s="16"/>
      <c r="K3" s="8">
        <v>42779</v>
      </c>
    </row>
    <row r="4" spans="1:11" ht="33.950000000000003" customHeight="1" x14ac:dyDescent="0.2">
      <c r="A4" s="45" t="s">
        <v>15</v>
      </c>
      <c r="B4" s="45"/>
      <c r="C4" s="17" t="s">
        <v>0</v>
      </c>
      <c r="D4" s="18" t="s">
        <v>16</v>
      </c>
      <c r="E4" s="19" t="s">
        <v>17</v>
      </c>
      <c r="F4" s="47" t="s">
        <v>18</v>
      </c>
      <c r="G4" s="47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46" t="s">
        <v>1</v>
      </c>
      <c r="B6" s="46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x14ac:dyDescent="0.2">
      <c r="A7" s="2"/>
      <c r="B7" s="30" t="s">
        <v>32</v>
      </c>
      <c r="C7" s="32">
        <v>50</v>
      </c>
      <c r="D7" s="33">
        <v>0.16</v>
      </c>
      <c r="E7" s="32">
        <f t="shared" ref="E7:E25" si="0">+C7*D7</f>
        <v>8</v>
      </c>
      <c r="F7" s="34" t="s">
        <v>33</v>
      </c>
      <c r="G7" s="25">
        <v>23.02</v>
      </c>
      <c r="H7" s="26">
        <f t="shared" ref="H7:H25" si="1">+E7*G7</f>
        <v>184.16</v>
      </c>
      <c r="I7" s="26">
        <f t="shared" ref="I7:I25" si="2">+H7*0.139</f>
        <v>25.598240000000001</v>
      </c>
      <c r="J7" s="26">
        <f t="shared" ref="J7:J25" si="3">+H7+I7</f>
        <v>209.75824</v>
      </c>
      <c r="K7" s="2"/>
    </row>
    <row r="8" spans="1:11" x14ac:dyDescent="0.2">
      <c r="A8" s="2"/>
      <c r="B8" s="30" t="s">
        <v>34</v>
      </c>
      <c r="C8" s="32">
        <v>106</v>
      </c>
      <c r="D8" s="33">
        <v>1</v>
      </c>
      <c r="E8" s="32">
        <f t="shared" si="0"/>
        <v>106</v>
      </c>
      <c r="F8" s="34" t="s">
        <v>35</v>
      </c>
      <c r="G8" s="25">
        <v>18.59</v>
      </c>
      <c r="H8" s="26">
        <f t="shared" si="1"/>
        <v>1970.54</v>
      </c>
      <c r="I8" s="26">
        <f t="shared" si="2"/>
        <v>273.90505999999999</v>
      </c>
      <c r="J8" s="26">
        <f t="shared" si="3"/>
        <v>2244.44506</v>
      </c>
      <c r="K8" s="2"/>
    </row>
    <row r="9" spans="1:11" s="31" customFormat="1" x14ac:dyDescent="0.2">
      <c r="A9" s="30"/>
      <c r="B9" s="30" t="s">
        <v>37</v>
      </c>
      <c r="C9" s="32">
        <v>106</v>
      </c>
      <c r="D9" s="33">
        <v>0.01</v>
      </c>
      <c r="E9" s="32">
        <f t="shared" ref="E9" si="4">+C9*D9</f>
        <v>1.06</v>
      </c>
      <c r="F9" s="34" t="s">
        <v>33</v>
      </c>
      <c r="G9" s="25">
        <v>23.02</v>
      </c>
      <c r="H9" s="36">
        <f t="shared" ref="H9" si="5">+E9*G9</f>
        <v>24.401199999999999</v>
      </c>
      <c r="I9" s="36">
        <f t="shared" ref="I9" si="6">+H9*0.139</f>
        <v>3.3917668000000001</v>
      </c>
      <c r="J9" s="36">
        <f t="shared" ref="J9" si="7">+H9+I9</f>
        <v>27.792966799999999</v>
      </c>
      <c r="K9" s="30"/>
    </row>
    <row r="10" spans="1:11" s="31" customFormat="1" x14ac:dyDescent="0.2">
      <c r="A10" s="30"/>
      <c r="B10" s="30" t="s">
        <v>36</v>
      </c>
      <c r="C10" s="32">
        <v>7050</v>
      </c>
      <c r="D10" s="33">
        <v>1</v>
      </c>
      <c r="E10" s="32">
        <f t="shared" si="0"/>
        <v>7050</v>
      </c>
      <c r="F10" s="34" t="s">
        <v>33</v>
      </c>
      <c r="G10" s="25">
        <v>23.02</v>
      </c>
      <c r="H10" s="36">
        <f t="shared" si="1"/>
        <v>162291</v>
      </c>
      <c r="I10" s="36">
        <f t="shared" si="2"/>
        <v>22558.449000000001</v>
      </c>
      <c r="J10" s="36">
        <f t="shared" si="3"/>
        <v>184849.44899999999</v>
      </c>
      <c r="K10" s="30"/>
    </row>
    <row r="11" spans="1:11" s="31" customFormat="1" x14ac:dyDescent="0.2">
      <c r="A11" s="30"/>
      <c r="B11" s="30" t="s">
        <v>38</v>
      </c>
      <c r="C11" s="32">
        <v>1</v>
      </c>
      <c r="D11" s="33">
        <v>1</v>
      </c>
      <c r="E11" s="32">
        <f t="shared" si="0"/>
        <v>1</v>
      </c>
      <c r="F11" s="34" t="s">
        <v>39</v>
      </c>
      <c r="G11" s="25">
        <v>57.39</v>
      </c>
      <c r="H11" s="26">
        <f t="shared" si="1"/>
        <v>57.39</v>
      </c>
      <c r="I11" s="26">
        <f t="shared" si="2"/>
        <v>7.9772100000000004</v>
      </c>
      <c r="J11" s="26">
        <f t="shared" si="3"/>
        <v>65.36721</v>
      </c>
      <c r="K11" s="2"/>
    </row>
    <row r="12" spans="1:11" s="31" customFormat="1" x14ac:dyDescent="0.2">
      <c r="A12" s="30"/>
      <c r="B12" s="30" t="s">
        <v>43</v>
      </c>
      <c r="C12" s="32">
        <v>4</v>
      </c>
      <c r="D12" s="33">
        <v>1</v>
      </c>
      <c r="E12" s="32">
        <f t="shared" si="0"/>
        <v>4</v>
      </c>
      <c r="F12" s="34" t="s">
        <v>39</v>
      </c>
      <c r="G12" s="25">
        <v>57.39</v>
      </c>
      <c r="H12" s="26">
        <f t="shared" si="1"/>
        <v>229.56</v>
      </c>
      <c r="I12" s="26">
        <f t="shared" si="2"/>
        <v>31.908840000000001</v>
      </c>
      <c r="J12" s="26">
        <f t="shared" si="3"/>
        <v>261.46884</v>
      </c>
      <c r="K12" s="2"/>
    </row>
    <row r="13" spans="1:11" x14ac:dyDescent="0.2">
      <c r="A13" s="2"/>
      <c r="B13" s="30" t="s">
        <v>40</v>
      </c>
      <c r="C13" s="32">
        <v>6</v>
      </c>
      <c r="D13" s="33">
        <v>0.25</v>
      </c>
      <c r="E13" s="32">
        <f t="shared" si="0"/>
        <v>1.5</v>
      </c>
      <c r="F13" s="34" t="s">
        <v>33</v>
      </c>
      <c r="G13" s="25">
        <v>23.02</v>
      </c>
      <c r="H13" s="26">
        <f t="shared" si="1"/>
        <v>34.53</v>
      </c>
      <c r="I13" s="26">
        <f t="shared" si="2"/>
        <v>4.7996700000000008</v>
      </c>
      <c r="J13" s="26">
        <f t="shared" si="3"/>
        <v>39.32967</v>
      </c>
      <c r="K13" s="2"/>
    </row>
    <row r="14" spans="1:11" s="31" customFormat="1" ht="22.5" x14ac:dyDescent="0.2">
      <c r="A14" s="30"/>
      <c r="B14" s="40" t="s">
        <v>44</v>
      </c>
      <c r="C14" s="32">
        <v>2</v>
      </c>
      <c r="D14" s="33">
        <v>1</v>
      </c>
      <c r="E14" s="32">
        <f t="shared" ref="E14" si="8">+C14*D14</f>
        <v>2</v>
      </c>
      <c r="F14" s="34" t="s">
        <v>35</v>
      </c>
      <c r="G14" s="25">
        <v>18.59</v>
      </c>
      <c r="H14" s="36">
        <f t="shared" ref="H14" si="9">+E14*G14</f>
        <v>37.18</v>
      </c>
      <c r="I14" s="36">
        <f t="shared" ref="I14" si="10">+H14*0.139</f>
        <v>5.1680200000000003</v>
      </c>
      <c r="J14" s="36">
        <f t="shared" ref="J14" si="11">+H14+I14</f>
        <v>42.348019999999998</v>
      </c>
      <c r="K14" s="30"/>
    </row>
    <row r="15" spans="1:11" x14ac:dyDescent="0.2">
      <c r="A15" s="2"/>
      <c r="B15" s="30" t="s">
        <v>41</v>
      </c>
      <c r="C15" s="32">
        <v>612</v>
      </c>
      <c r="D15" s="33">
        <v>0.16</v>
      </c>
      <c r="E15" s="32">
        <f t="shared" si="0"/>
        <v>97.92</v>
      </c>
      <c r="F15" s="34" t="s">
        <v>35</v>
      </c>
      <c r="G15" s="25">
        <v>18.59</v>
      </c>
      <c r="H15" s="26">
        <f t="shared" si="1"/>
        <v>1820.3327999999999</v>
      </c>
      <c r="I15" s="26">
        <f t="shared" si="2"/>
        <v>253.0262592</v>
      </c>
      <c r="J15" s="26">
        <f t="shared" si="3"/>
        <v>2073.3590592</v>
      </c>
      <c r="K15" s="2"/>
    </row>
    <row r="16" spans="1:11" s="31" customFormat="1" x14ac:dyDescent="0.2">
      <c r="A16" s="30"/>
      <c r="B16" s="30" t="s">
        <v>56</v>
      </c>
      <c r="C16" s="32">
        <v>1410</v>
      </c>
      <c r="D16" s="33">
        <v>8.3000000000000004E-2</v>
      </c>
      <c r="E16" s="32">
        <f t="shared" si="0"/>
        <v>117.03</v>
      </c>
      <c r="F16" s="34" t="s">
        <v>33</v>
      </c>
      <c r="G16" s="25">
        <v>23.02</v>
      </c>
      <c r="H16" s="36">
        <f t="shared" si="1"/>
        <v>2694.0306</v>
      </c>
      <c r="I16" s="36">
        <f t="shared" si="2"/>
        <v>374.47025340000005</v>
      </c>
      <c r="J16" s="36">
        <f t="shared" si="3"/>
        <v>3068.5008533999999</v>
      </c>
      <c r="K16" s="30"/>
    </row>
    <row r="17" spans="1:11" s="31" customFormat="1" x14ac:dyDescent="0.2">
      <c r="A17" s="30"/>
      <c r="B17" s="30" t="s">
        <v>45</v>
      </c>
      <c r="C17" s="32">
        <v>1875</v>
      </c>
      <c r="D17" s="33">
        <v>0.5</v>
      </c>
      <c r="E17" s="32">
        <f t="shared" si="0"/>
        <v>937.5</v>
      </c>
      <c r="F17" s="34" t="s">
        <v>58</v>
      </c>
      <c r="G17" s="35">
        <v>48.57</v>
      </c>
      <c r="H17" s="36">
        <f t="shared" si="1"/>
        <v>45534.375</v>
      </c>
      <c r="I17" s="36">
        <f t="shared" si="2"/>
        <v>6329.2781250000007</v>
      </c>
      <c r="J17" s="36">
        <f t="shared" si="3"/>
        <v>51863.653124999997</v>
      </c>
      <c r="K17" s="30"/>
    </row>
    <row r="18" spans="1:11" x14ac:dyDescent="0.2">
      <c r="A18" s="2"/>
      <c r="B18" s="30" t="s">
        <v>46</v>
      </c>
      <c r="C18" s="32">
        <v>6000</v>
      </c>
      <c r="D18" s="33">
        <v>0.1</v>
      </c>
      <c r="E18" s="32">
        <f t="shared" si="0"/>
        <v>600</v>
      </c>
      <c r="F18" s="34" t="s">
        <v>59</v>
      </c>
      <c r="G18" s="25">
        <v>40.840000000000003</v>
      </c>
      <c r="H18" s="26">
        <f t="shared" si="1"/>
        <v>24504.000000000004</v>
      </c>
      <c r="I18" s="26">
        <f t="shared" si="2"/>
        <v>3406.0560000000009</v>
      </c>
      <c r="J18" s="26">
        <f t="shared" si="3"/>
        <v>27910.056000000004</v>
      </c>
      <c r="K18" s="2"/>
    </row>
    <row r="19" spans="1:11" s="31" customFormat="1" x14ac:dyDescent="0.2">
      <c r="A19" s="30"/>
      <c r="B19" s="30" t="s">
        <v>47</v>
      </c>
      <c r="C19" s="32">
        <v>135050</v>
      </c>
      <c r="D19" s="33">
        <v>0.1</v>
      </c>
      <c r="E19" s="32">
        <f t="shared" si="0"/>
        <v>13505</v>
      </c>
      <c r="F19" s="34" t="s">
        <v>58</v>
      </c>
      <c r="G19" s="35">
        <v>48.57</v>
      </c>
      <c r="H19" s="36">
        <f t="shared" si="1"/>
        <v>655937.85</v>
      </c>
      <c r="I19" s="36">
        <f t="shared" si="2"/>
        <v>91175.361150000012</v>
      </c>
      <c r="J19" s="36">
        <f t="shared" si="3"/>
        <v>747113.21114999999</v>
      </c>
      <c r="K19" s="30"/>
    </row>
    <row r="20" spans="1:11" s="31" customFormat="1" x14ac:dyDescent="0.2">
      <c r="A20" s="30"/>
      <c r="B20" s="30" t="s">
        <v>48</v>
      </c>
      <c r="C20" s="32">
        <v>45000</v>
      </c>
      <c r="D20" s="33">
        <v>0.3</v>
      </c>
      <c r="E20" s="32">
        <f t="shared" si="0"/>
        <v>13500</v>
      </c>
      <c r="F20" s="34" t="s">
        <v>35</v>
      </c>
      <c r="G20" s="25">
        <v>18.59</v>
      </c>
      <c r="H20" s="36">
        <f t="shared" si="1"/>
        <v>250965</v>
      </c>
      <c r="I20" s="36">
        <f t="shared" si="2"/>
        <v>34884.135000000002</v>
      </c>
      <c r="J20" s="36">
        <f t="shared" si="3"/>
        <v>285849.13500000001</v>
      </c>
      <c r="K20" s="30"/>
    </row>
    <row r="21" spans="1:11" x14ac:dyDescent="0.2">
      <c r="A21" s="2"/>
      <c r="B21" s="30" t="s">
        <v>57</v>
      </c>
      <c r="C21" s="32">
        <v>225</v>
      </c>
      <c r="D21" s="33">
        <v>0.25</v>
      </c>
      <c r="E21" s="32">
        <f t="shared" si="0"/>
        <v>56.25</v>
      </c>
      <c r="F21" s="34" t="s">
        <v>58</v>
      </c>
      <c r="G21" s="35">
        <v>48.57</v>
      </c>
      <c r="H21" s="26">
        <f t="shared" si="1"/>
        <v>2732.0625</v>
      </c>
      <c r="I21" s="26">
        <f t="shared" si="2"/>
        <v>379.75668750000006</v>
      </c>
      <c r="J21" s="26">
        <f t="shared" si="3"/>
        <v>3111.8191875000002</v>
      </c>
      <c r="K21" s="2"/>
    </row>
    <row r="22" spans="1:11" x14ac:dyDescent="0.2">
      <c r="A22" s="2"/>
      <c r="B22" s="30" t="s">
        <v>49</v>
      </c>
      <c r="C22" s="32">
        <v>1200</v>
      </c>
      <c r="D22" s="33">
        <v>0.1</v>
      </c>
      <c r="E22" s="32">
        <f t="shared" si="0"/>
        <v>120</v>
      </c>
      <c r="F22" s="34" t="s">
        <v>58</v>
      </c>
      <c r="G22" s="35">
        <v>48.57</v>
      </c>
      <c r="H22" s="26">
        <f t="shared" si="1"/>
        <v>5828.4</v>
      </c>
      <c r="I22" s="26">
        <f t="shared" si="2"/>
        <v>810.14760000000001</v>
      </c>
      <c r="J22" s="26">
        <f t="shared" si="3"/>
        <v>6638.5475999999999</v>
      </c>
      <c r="K22" s="2"/>
    </row>
    <row r="23" spans="1:11" s="31" customFormat="1" ht="22.5" x14ac:dyDescent="0.2">
      <c r="A23" s="30"/>
      <c r="B23" s="40" t="s">
        <v>50</v>
      </c>
      <c r="C23" s="32">
        <v>12</v>
      </c>
      <c r="D23" s="33">
        <v>2</v>
      </c>
      <c r="E23" s="32">
        <f t="shared" si="0"/>
        <v>24</v>
      </c>
      <c r="F23" s="34" t="s">
        <v>33</v>
      </c>
      <c r="G23" s="25">
        <v>23.02</v>
      </c>
      <c r="H23" s="36">
        <f t="shared" si="1"/>
        <v>552.48</v>
      </c>
      <c r="I23" s="36">
        <f t="shared" si="2"/>
        <v>76.794720000000012</v>
      </c>
      <c r="J23" s="36">
        <f t="shared" si="3"/>
        <v>629.27472</v>
      </c>
      <c r="K23" s="30"/>
    </row>
    <row r="24" spans="1:11" s="31" customFormat="1" ht="22.5" x14ac:dyDescent="0.2">
      <c r="A24" s="30"/>
      <c r="B24" s="40" t="s">
        <v>51</v>
      </c>
      <c r="C24" s="32">
        <v>1</v>
      </c>
      <c r="D24" s="33">
        <v>5</v>
      </c>
      <c r="E24" s="32">
        <f t="shared" si="0"/>
        <v>5</v>
      </c>
      <c r="F24" s="34" t="s">
        <v>33</v>
      </c>
      <c r="G24" s="25">
        <v>23.02</v>
      </c>
      <c r="H24" s="36">
        <f t="shared" si="1"/>
        <v>115.1</v>
      </c>
      <c r="I24" s="36">
        <f t="shared" si="2"/>
        <v>15.998900000000001</v>
      </c>
      <c r="J24" s="36">
        <f t="shared" si="3"/>
        <v>131.09889999999999</v>
      </c>
      <c r="K24" s="30"/>
    </row>
    <row r="25" spans="1:11" s="31" customFormat="1" x14ac:dyDescent="0.2">
      <c r="A25" s="30"/>
      <c r="B25" s="30" t="s">
        <v>60</v>
      </c>
      <c r="C25" s="32">
        <v>50</v>
      </c>
      <c r="D25" s="33">
        <v>2</v>
      </c>
      <c r="E25" s="32">
        <f t="shared" si="0"/>
        <v>100</v>
      </c>
      <c r="F25" s="34" t="s">
        <v>58</v>
      </c>
      <c r="G25" s="35">
        <v>48.57</v>
      </c>
      <c r="H25" s="36">
        <f t="shared" si="1"/>
        <v>4857</v>
      </c>
      <c r="I25" s="36">
        <f t="shared" si="2"/>
        <v>675.12300000000005</v>
      </c>
      <c r="J25" s="36">
        <f t="shared" si="3"/>
        <v>5532.1229999999996</v>
      </c>
      <c r="K25" s="30"/>
    </row>
    <row r="26" spans="1:11" s="31" customFormat="1" x14ac:dyDescent="0.2">
      <c r="A26" s="2"/>
      <c r="B26" s="30" t="s">
        <v>52</v>
      </c>
      <c r="C26" s="32">
        <v>40</v>
      </c>
      <c r="D26" s="33">
        <v>4</v>
      </c>
      <c r="E26" s="32">
        <f t="shared" ref="E26:E32" si="12">+C26*D26</f>
        <v>160</v>
      </c>
      <c r="F26" s="34" t="s">
        <v>58</v>
      </c>
      <c r="G26" s="35">
        <v>48.57</v>
      </c>
      <c r="H26" s="26">
        <f t="shared" ref="H26:H32" si="13">+E26*G26</f>
        <v>7771.2</v>
      </c>
      <c r="I26" s="26">
        <f t="shared" ref="I26:I32" si="14">+H26*0.139</f>
        <v>1080.1968000000002</v>
      </c>
      <c r="J26" s="26">
        <f t="shared" ref="J26:J32" si="15">+H26+I26</f>
        <v>8851.3968000000004</v>
      </c>
      <c r="K26" s="2"/>
    </row>
    <row r="27" spans="1:11" s="31" customFormat="1" x14ac:dyDescent="0.2">
      <c r="A27" s="2"/>
      <c r="B27" s="2" t="s">
        <v>53</v>
      </c>
      <c r="C27" s="5">
        <v>15</v>
      </c>
      <c r="D27" s="29">
        <v>0.5</v>
      </c>
      <c r="E27" s="5">
        <f t="shared" si="12"/>
        <v>7.5</v>
      </c>
      <c r="F27" s="21" t="s">
        <v>59</v>
      </c>
      <c r="G27" s="25">
        <v>40.840000000000003</v>
      </c>
      <c r="H27" s="26">
        <f t="shared" si="13"/>
        <v>306.3</v>
      </c>
      <c r="I27" s="26">
        <f t="shared" si="14"/>
        <v>42.575700000000005</v>
      </c>
      <c r="J27" s="26">
        <f t="shared" si="15"/>
        <v>348.87569999999999</v>
      </c>
      <c r="K27" s="2"/>
    </row>
    <row r="28" spans="1:11" s="31" customFormat="1" x14ac:dyDescent="0.2">
      <c r="A28" s="2"/>
      <c r="B28" s="2" t="s">
        <v>54</v>
      </c>
      <c r="C28" s="5">
        <v>5</v>
      </c>
      <c r="D28" s="29">
        <v>0.5</v>
      </c>
      <c r="E28" s="5">
        <f t="shared" si="12"/>
        <v>2.5</v>
      </c>
      <c r="F28" s="21" t="s">
        <v>59</v>
      </c>
      <c r="G28" s="25">
        <v>40.840000000000003</v>
      </c>
      <c r="H28" s="26">
        <f t="shared" si="13"/>
        <v>102.10000000000001</v>
      </c>
      <c r="I28" s="26">
        <f t="shared" si="14"/>
        <v>14.191900000000002</v>
      </c>
      <c r="J28" s="26">
        <f t="shared" si="15"/>
        <v>116.29190000000001</v>
      </c>
      <c r="K28" s="2"/>
    </row>
    <row r="29" spans="1:11" s="31" customFormat="1" x14ac:dyDescent="0.2">
      <c r="A29" s="2"/>
      <c r="B29" s="2" t="s">
        <v>55</v>
      </c>
      <c r="C29" s="5">
        <v>15</v>
      </c>
      <c r="D29" s="29">
        <v>0.5</v>
      </c>
      <c r="E29" s="5">
        <f t="shared" si="12"/>
        <v>7.5</v>
      </c>
      <c r="F29" s="34" t="s">
        <v>58</v>
      </c>
      <c r="G29" s="35">
        <v>48.57</v>
      </c>
      <c r="H29" s="26">
        <f t="shared" si="13"/>
        <v>364.27499999999998</v>
      </c>
      <c r="I29" s="26">
        <f t="shared" si="14"/>
        <v>50.634225000000001</v>
      </c>
      <c r="J29" s="26">
        <f t="shared" si="15"/>
        <v>414.90922499999999</v>
      </c>
      <c r="K29" s="2"/>
    </row>
    <row r="30" spans="1:11" ht="22.5" x14ac:dyDescent="0.2">
      <c r="A30" s="2"/>
      <c r="B30" s="51" t="s">
        <v>61</v>
      </c>
      <c r="C30" s="5">
        <v>1</v>
      </c>
      <c r="D30" s="29">
        <v>2</v>
      </c>
      <c r="E30" s="5">
        <f t="shared" si="12"/>
        <v>2</v>
      </c>
      <c r="F30" s="21" t="s">
        <v>59</v>
      </c>
      <c r="G30" s="25">
        <v>40.840000000000003</v>
      </c>
      <c r="H30" s="26">
        <f t="shared" si="13"/>
        <v>81.680000000000007</v>
      </c>
      <c r="I30" s="26">
        <f t="shared" si="14"/>
        <v>11.353520000000001</v>
      </c>
      <c r="J30" s="26">
        <f t="shared" si="15"/>
        <v>93.03352000000001</v>
      </c>
      <c r="K30" s="2"/>
    </row>
    <row r="31" spans="1:11" ht="33.75" x14ac:dyDescent="0.2">
      <c r="A31" s="2"/>
      <c r="B31" s="51" t="s">
        <v>62</v>
      </c>
      <c r="C31" s="32">
        <f>8*0.5*5</f>
        <v>20</v>
      </c>
      <c r="D31" s="33">
        <v>4</v>
      </c>
      <c r="E31" s="32">
        <f t="shared" si="12"/>
        <v>80</v>
      </c>
      <c r="F31" s="34" t="s">
        <v>33</v>
      </c>
      <c r="G31" s="25">
        <v>23.02</v>
      </c>
      <c r="H31" s="26">
        <f t="shared" si="13"/>
        <v>1841.6</v>
      </c>
      <c r="I31" s="26">
        <f t="shared" si="14"/>
        <v>255.98240000000001</v>
      </c>
      <c r="J31" s="26">
        <f t="shared" si="15"/>
        <v>2097.5823999999998</v>
      </c>
      <c r="K31" s="2"/>
    </row>
    <row r="32" spans="1:11" ht="33.75" x14ac:dyDescent="0.2">
      <c r="A32" s="2"/>
      <c r="B32" s="51" t="s">
        <v>62</v>
      </c>
      <c r="C32" s="32">
        <v>5</v>
      </c>
      <c r="D32" s="33">
        <v>6</v>
      </c>
      <c r="E32" s="32">
        <f t="shared" si="12"/>
        <v>30</v>
      </c>
      <c r="F32" s="34" t="s">
        <v>59</v>
      </c>
      <c r="G32" s="25">
        <v>40.840000000000003</v>
      </c>
      <c r="H32" s="26">
        <f t="shared" si="13"/>
        <v>1225.2</v>
      </c>
      <c r="I32" s="26">
        <f t="shared" si="14"/>
        <v>170.30280000000002</v>
      </c>
      <c r="J32" s="26">
        <f t="shared" si="15"/>
        <v>1395.5028</v>
      </c>
      <c r="K32" s="2"/>
    </row>
    <row r="33" spans="1:11" s="31" customFormat="1" x14ac:dyDescent="0.2">
      <c r="A33" s="30"/>
      <c r="B33" s="30"/>
      <c r="C33" s="32"/>
      <c r="D33" s="33"/>
      <c r="E33" s="32">
        <f t="shared" ref="E33" si="16">+C33*D33</f>
        <v>0</v>
      </c>
      <c r="F33" s="34"/>
      <c r="G33" s="35"/>
      <c r="H33" s="36">
        <f t="shared" ref="H33" si="17">+E33*G33</f>
        <v>0</v>
      </c>
      <c r="I33" s="36">
        <f t="shared" ref="I33" si="18">+H33*0.139</f>
        <v>0</v>
      </c>
      <c r="J33" s="36">
        <f t="shared" ref="J33" si="19">+H33+I33</f>
        <v>0</v>
      </c>
      <c r="K33" s="30"/>
    </row>
    <row r="34" spans="1:11" x14ac:dyDescent="0.2">
      <c r="A34" s="28" t="s">
        <v>25</v>
      </c>
      <c r="B34" s="2"/>
      <c r="C34" s="5"/>
      <c r="D34" s="24"/>
      <c r="E34" s="5">
        <f>SUM(E7:E33)</f>
        <v>36525.760000000002</v>
      </c>
      <c r="F34" s="27"/>
      <c r="G34" s="25"/>
      <c r="H34" s="26">
        <f>SUM(H7:H33)</f>
        <v>1172061.7470999998</v>
      </c>
      <c r="I34" s="26">
        <f>SUM(I7:I33)</f>
        <v>162916.58284690001</v>
      </c>
      <c r="J34" s="26">
        <f>SUM(J7:J33)</f>
        <v>1334978.3299469</v>
      </c>
      <c r="K34" s="2"/>
    </row>
    <row r="35" spans="1:11" s="31" customFormat="1" x14ac:dyDescent="0.2">
      <c r="A35" s="1" t="s">
        <v>28</v>
      </c>
      <c r="B35" s="1"/>
      <c r="C35" s="1"/>
      <c r="D35" s="10"/>
      <c r="E35" s="11"/>
      <c r="F35" s="13"/>
      <c r="G35" s="14"/>
      <c r="H35" s="11"/>
      <c r="I35" s="16"/>
      <c r="J35" s="16"/>
      <c r="K35" s="1"/>
    </row>
    <row r="36" spans="1:11" s="31" customFormat="1" x14ac:dyDescent="0.2">
      <c r="A36" s="1" t="s">
        <v>27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1" customFormat="1" x14ac:dyDescent="0.2">
      <c r="A37" s="1"/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/>
      <c r="B42"/>
      <c r="C42"/>
      <c r="D42" s="9"/>
      <c r="E42" s="7"/>
      <c r="F42" s="12"/>
      <c r="G42" s="4"/>
      <c r="H42" s="7"/>
      <c r="I42" s="15"/>
      <c r="J42" s="15"/>
      <c r="K42"/>
    </row>
    <row r="43" spans="1:11" s="31" customFormat="1" x14ac:dyDescent="0.2">
      <c r="A43"/>
      <c r="B43"/>
      <c r="C43"/>
      <c r="D43" s="9"/>
      <c r="E43" s="7"/>
      <c r="F43" s="12"/>
      <c r="G43" s="4"/>
      <c r="H43" s="7"/>
      <c r="I43" s="15"/>
      <c r="J43" s="15"/>
      <c r="K43"/>
    </row>
    <row r="51" spans="1:11" s="1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2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2017-03-15T13:58:03Z</cp:lastPrinted>
  <dcterms:created xsi:type="dcterms:W3CDTF">2001-05-15T11:23:39Z</dcterms:created>
  <dcterms:modified xsi:type="dcterms:W3CDTF">2017-03-15T13:59:37Z</dcterms:modified>
</cp:coreProperties>
</file>