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298 Form 816 2008\0298 (2018)\"/>
    </mc:Choice>
  </mc:AlternateContent>
  <bookViews>
    <workbookView xWindow="0" yWindow="0" windowWidth="19200" windowHeight="73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9" i="2" l="1"/>
  <c r="H9" i="2" s="1"/>
  <c r="I9" i="2" s="1"/>
  <c r="E14" i="2" l="1"/>
  <c r="H14" i="2" s="1"/>
  <c r="E15" i="2"/>
  <c r="H15" i="2" s="1"/>
  <c r="E16" i="2"/>
  <c r="H16" i="2" s="1"/>
  <c r="E6" i="2"/>
  <c r="H6" i="2"/>
  <c r="I6" i="2" s="1"/>
  <c r="J6" i="2" s="1"/>
  <c r="E35" i="2"/>
  <c r="H35" i="2" s="1"/>
  <c r="E34" i="2"/>
  <c r="E32" i="2"/>
  <c r="E25" i="2"/>
  <c r="H25" i="2" s="1"/>
  <c r="E17" i="2"/>
  <c r="H17" i="2" s="1"/>
  <c r="H34" i="2"/>
  <c r="I34" i="2" s="1"/>
  <c r="H32" i="2"/>
  <c r="I32" i="2" s="1"/>
  <c r="J9" i="2"/>
  <c r="H8" i="2"/>
  <c r="J8" i="2" s="1"/>
  <c r="I8" i="2"/>
  <c r="E11" i="2"/>
  <c r="H11" i="2" s="1"/>
  <c r="E10" i="2"/>
  <c r="H10" i="2" s="1"/>
  <c r="E31" i="2"/>
  <c r="H31" i="2" s="1"/>
  <c r="E13" i="2"/>
  <c r="H13" i="2" s="1"/>
  <c r="E7" i="2"/>
  <c r="H7" i="2" s="1"/>
  <c r="E12" i="2"/>
  <c r="H12" i="2"/>
  <c r="I12" i="2" s="1"/>
  <c r="J12" i="2" s="1"/>
  <c r="E26" i="2"/>
  <c r="H26" i="2" s="1"/>
  <c r="I26" i="2" s="1"/>
  <c r="J26" i="2" s="1"/>
  <c r="E23" i="2"/>
  <c r="H23" i="2"/>
  <c r="I23" i="2" s="1"/>
  <c r="J23" i="2" s="1"/>
  <c r="E21" i="2"/>
  <c r="H21" i="2" s="1"/>
  <c r="I21" i="2" s="1"/>
  <c r="J21" i="2" s="1"/>
  <c r="E22" i="2"/>
  <c r="H22" i="2"/>
  <c r="I22" i="2" s="1"/>
  <c r="J22" i="2" s="1"/>
  <c r="E33" i="2"/>
  <c r="H33" i="2" s="1"/>
  <c r="I33" i="2" s="1"/>
  <c r="J33" i="2" s="1"/>
  <c r="E29" i="2"/>
  <c r="H29" i="2"/>
  <c r="I29" i="2" s="1"/>
  <c r="J29" i="2" s="1"/>
  <c r="E30" i="2"/>
  <c r="H30" i="2" s="1"/>
  <c r="I30" i="2" s="1"/>
  <c r="J30" i="2" s="1"/>
  <c r="E27" i="2"/>
  <c r="H27" i="2"/>
  <c r="I27" i="2" s="1"/>
  <c r="J27" i="2" s="1"/>
  <c r="E18" i="2"/>
  <c r="H18" i="2" s="1"/>
  <c r="E19" i="2"/>
  <c r="H19" i="2" s="1"/>
  <c r="E20" i="2"/>
  <c r="H20" i="2" s="1"/>
  <c r="E24" i="2"/>
  <c r="H24" i="2" s="1"/>
  <c r="E28" i="2"/>
  <c r="H28" i="2" s="1"/>
  <c r="I28" i="2" l="1"/>
  <c r="J28" i="2" s="1"/>
  <c r="I18" i="2"/>
  <c r="J18" i="2" s="1"/>
  <c r="I19" i="2"/>
  <c r="J19" i="2" s="1"/>
  <c r="I15" i="2"/>
  <c r="J15" i="2"/>
  <c r="I24" i="2"/>
  <c r="J24" i="2" s="1"/>
  <c r="I20" i="2"/>
  <c r="J20" i="2" s="1"/>
  <c r="I10" i="2"/>
  <c r="J10" i="2" s="1"/>
  <c r="I17" i="2"/>
  <c r="J17" i="2" s="1"/>
  <c r="I11" i="2"/>
  <c r="J11" i="2" s="1"/>
  <c r="I25" i="2"/>
  <c r="J25" i="2" s="1"/>
  <c r="I31" i="2"/>
  <c r="J31" i="2" s="1"/>
  <c r="I16" i="2"/>
  <c r="J16" i="2" s="1"/>
  <c r="I35" i="2"/>
  <c r="J35" i="2" s="1"/>
  <c r="I13" i="2"/>
  <c r="J13" i="2" s="1"/>
  <c r="I14" i="2"/>
  <c r="J14" i="2" s="1"/>
  <c r="J34" i="2"/>
  <c r="E36" i="2"/>
  <c r="J32" i="2"/>
  <c r="H36" i="2"/>
  <c r="I7" i="2"/>
  <c r="I36" i="2" l="1"/>
  <c r="J7" i="2"/>
  <c r="J36" i="2" s="1"/>
</calcChain>
</file>

<file path=xl/sharedStrings.xml><?xml version="1.0" encoding="utf-8"?>
<sst xmlns="http://schemas.openxmlformats.org/spreadsheetml/2006/main" count="34" uniqueCount="33">
  <si>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</si>
  <si>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</si>
  <si>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</si>
  <si>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</si>
  <si>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</si>
  <si>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</si>
  <si>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</si>
  <si>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</si>
  <si>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</si>
  <si>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</si>
  <si>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</si>
  <si>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</si>
  <si>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</si>
  <si>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</si>
  <si>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</si>
  <si>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</si>
  <si>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</si>
  <si>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</si>
  <si>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</si>
  <si>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</si>
  <si>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</si>
  <si>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</si>
  <si>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</si>
  <si>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</si>
  <si>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</si>
  <si>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</si>
  <si>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</si>
  <si>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</si>
  <si>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</si>
  <si>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PPQ Form 816</t>
  </si>
  <si>
    <t>GS-12</t>
  </si>
  <si>
    <t>OMB Control No.
0579-0298</t>
  </si>
  <si>
    <t>PPQ Form 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</si>
</sst>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B14" sqref="B14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15</v>
      </c>
      <c r="D7" s="29">
        <v>0.25</v>
      </c>
      <c r="E7" s="5">
        <f t="shared" si="0"/>
        <v>3.75</v>
      </c>
      <c r="F7" s="21" t="s">
        <v>30</v>
      </c>
      <c r="G7" s="25">
        <v>42.98</v>
      </c>
      <c r="H7" s="26">
        <f t="shared" si="1"/>
        <v>161.17499999999998</v>
      </c>
      <c r="I7" s="26">
        <f t="shared" si="2"/>
        <v>22.403324999999999</v>
      </c>
      <c r="J7" s="26">
        <f t="shared" si="3"/>
        <v>183.57832499999998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2" t="s">
        <v>32</v>
      </c>
      <c r="C9" s="32">
        <v>15</v>
      </c>
      <c r="D9" s="33">
        <v>0.25</v>
      </c>
      <c r="E9" s="5">
        <f t="shared" si="0"/>
        <v>3.75</v>
      </c>
      <c r="F9" s="21" t="s">
        <v>30</v>
      </c>
      <c r="G9" s="25">
        <v>42.98</v>
      </c>
      <c r="H9" s="26">
        <f t="shared" si="1"/>
        <v>161.17499999999998</v>
      </c>
      <c r="I9" s="26">
        <f t="shared" si="2"/>
        <v>22.403324999999999</v>
      </c>
      <c r="J9" s="36">
        <f t="shared" si="3"/>
        <v>183.57832499999998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5" si="4">+C18*D18</f>
        <v>0</v>
      </c>
      <c r="F18" s="21"/>
      <c r="G18" s="25"/>
      <c r="H18" s="26">
        <f t="shared" ref="H18:H24" si="5">+E18*G18</f>
        <v>0</v>
      </c>
      <c r="I18" s="26">
        <f t="shared" ref="I18:I24" si="6">+H18*0.139</f>
        <v>0</v>
      </c>
      <c r="J18" s="26">
        <f t="shared" ref="J18:J24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x14ac:dyDescent="0.2">
      <c r="A25" s="30"/>
      <c r="B25" s="30"/>
      <c r="C25" s="32"/>
      <c r="D25" s="33"/>
      <c r="E25" s="32">
        <f t="shared" si="4"/>
        <v>0</v>
      </c>
      <c r="F25" s="34"/>
      <c r="G25" s="35"/>
      <c r="H25" s="36">
        <f t="shared" ref="H25:H35" si="8">+E25*G25</f>
        <v>0</v>
      </c>
      <c r="I25" s="36">
        <f t="shared" ref="I25:I35" si="9">+H25*0.139</f>
        <v>0</v>
      </c>
      <c r="J25" s="36">
        <f t="shared" ref="J25:J35" si="10">+H25+I25</f>
        <v>0</v>
      </c>
      <c r="K25" s="30"/>
    </row>
    <row r="26" spans="1:11" x14ac:dyDescent="0.2">
      <c r="A26" s="2"/>
      <c r="B26" s="2"/>
      <c r="C26" s="5"/>
      <c r="D26" s="29"/>
      <c r="E26" s="5">
        <f>+C26*D26</f>
        <v>0</v>
      </c>
      <c r="F26" s="21"/>
      <c r="G26" s="25"/>
      <c r="H26" s="26">
        <f>+E26*G26</f>
        <v>0</v>
      </c>
      <c r="I26" s="26">
        <f>+H26*0.139</f>
        <v>0</v>
      </c>
      <c r="J26" s="26">
        <f>+H26+I26</f>
        <v>0</v>
      </c>
      <c r="K26" s="2"/>
    </row>
    <row r="27" spans="1:11" x14ac:dyDescent="0.2">
      <c r="A27" s="30"/>
      <c r="B27" s="30"/>
      <c r="C27" s="32"/>
      <c r="D27" s="33"/>
      <c r="E27" s="32">
        <f t="shared" ref="E27:E35" si="11">+C27*D27</f>
        <v>0</v>
      </c>
      <c r="F27" s="34"/>
      <c r="G27" s="35"/>
      <c r="H27" s="36">
        <f t="shared" si="8"/>
        <v>0</v>
      </c>
      <c r="I27" s="36">
        <f t="shared" si="9"/>
        <v>0</v>
      </c>
      <c r="J27" s="36">
        <f t="shared" si="10"/>
        <v>0</v>
      </c>
      <c r="K27" s="30"/>
    </row>
    <row r="28" spans="1:11" x14ac:dyDescent="0.2">
      <c r="A28" s="30"/>
      <c r="B28" s="30"/>
      <c r="C28" s="32"/>
      <c r="D28" s="33"/>
      <c r="E28" s="32">
        <f t="shared" si="11"/>
        <v>0</v>
      </c>
      <c r="F28" s="34"/>
      <c r="G28" s="35"/>
      <c r="H28" s="36">
        <f t="shared" si="8"/>
        <v>0</v>
      </c>
      <c r="I28" s="36">
        <f t="shared" si="9"/>
        <v>0</v>
      </c>
      <c r="J28" s="36">
        <f t="shared" si="10"/>
        <v>0</v>
      </c>
      <c r="K28" s="30"/>
    </row>
    <row r="29" spans="1:11" x14ac:dyDescent="0.2">
      <c r="A29" s="30"/>
      <c r="B29" s="30"/>
      <c r="C29" s="32"/>
      <c r="D29" s="33"/>
      <c r="E29" s="32">
        <f t="shared" si="11"/>
        <v>0</v>
      </c>
      <c r="F29" s="34"/>
      <c r="G29" s="35"/>
      <c r="H29" s="36">
        <f t="shared" si="8"/>
        <v>0</v>
      </c>
      <c r="I29" s="36">
        <f t="shared" si="9"/>
        <v>0</v>
      </c>
      <c r="J29" s="36">
        <f t="shared" si="10"/>
        <v>0</v>
      </c>
      <c r="K29" s="30"/>
    </row>
    <row r="30" spans="1:11" x14ac:dyDescent="0.2">
      <c r="A30" s="30"/>
      <c r="B30" s="30"/>
      <c r="C30" s="32"/>
      <c r="D30" s="33"/>
      <c r="E30" s="32">
        <f t="shared" si="11"/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7"/>
      <c r="D31" s="38"/>
      <c r="E31" s="37">
        <f t="shared" si="11"/>
        <v>0</v>
      </c>
      <c r="F31" s="39"/>
      <c r="G31" s="35"/>
      <c r="H31" s="40">
        <f t="shared" si="8"/>
        <v>0</v>
      </c>
      <c r="I31" s="40">
        <f t="shared" si="9"/>
        <v>0</v>
      </c>
      <c r="J31" s="40">
        <f t="shared" si="10"/>
        <v>0</v>
      </c>
      <c r="K31" s="30"/>
    </row>
    <row r="32" spans="1:11" x14ac:dyDescent="0.2">
      <c r="A32" s="30"/>
      <c r="B32" s="41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2"/>
      <c r="D34" s="33"/>
      <c r="E34" s="32">
        <f t="shared" si="11"/>
        <v>0</v>
      </c>
      <c r="F34" s="34"/>
      <c r="G34" s="35"/>
      <c r="H34" s="36">
        <f t="shared" si="8"/>
        <v>0</v>
      </c>
      <c r="I34" s="36">
        <f t="shared" si="9"/>
        <v>0</v>
      </c>
      <c r="J34" s="36">
        <f t="shared" si="10"/>
        <v>0</v>
      </c>
      <c r="K34" s="30"/>
    </row>
    <row r="35" spans="1:11" s="31" customFormat="1" x14ac:dyDescent="0.2">
      <c r="A35" s="30"/>
      <c r="B35" s="30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28" t="s">
        <v>25</v>
      </c>
      <c r="B36" s="2"/>
      <c r="C36" s="5"/>
      <c r="D36" s="24"/>
      <c r="E36" s="5">
        <f>SUM(E6:E35)</f>
        <v>7.66</v>
      </c>
      <c r="F36" s="27"/>
      <c r="G36" s="25"/>
      <c r="H36" s="26">
        <f>SUM(H6:H35)</f>
        <v>322.34999999999997</v>
      </c>
      <c r="I36" s="26">
        <f>SUM(I6:I35)</f>
        <v>44.806649999999998</v>
      </c>
      <c r="J36" s="26">
        <f>SUM(J6:J35)</f>
        <v>367.15664999999996</v>
      </c>
      <c r="K36" s="2"/>
    </row>
    <row r="37" spans="1:11" s="31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51" spans="1:11" s="1" customFormat="1" x14ac:dyDescent="0.2">
      <c r="A51"/>
      <c r="B51"/>
      <c r="C51"/>
      <c r="D51" s="9"/>
      <c r="E51" s="7"/>
      <c r="F51" s="12"/>
      <c r="G51" s="4"/>
      <c r="H51" s="7"/>
      <c r="I51" s="15"/>
      <c r="J51" s="15"/>
      <c r="K51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300" verticalDpi="300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PPQ 816-Contract Pilot &amp; Aircraft Acceptance</Project_x0020_Name>
    <OMB_x0020_control_x0020__x0023_ xmlns="7e5b9ae7-a347-4d92-9f74-fe480936de16">0579-0298</OMB_x0020_control_x0020__x0023_>
    <APHIS_x0020_docket_x0020__x0023_ xmlns="7e5b9ae7-a347-4d92-9f74-fe480936de16" xsi:nil="true"/>
    <Content_x0020_Type xmlns="7e5b9ae7-a347-4d92-9f74-fe480936de16">Renewal</Content_x0020_Type>
    <Document_x0020_type xmlns="7e5b9ae7-a347-4d92-9f74-fe480936de16">APHIS 79</Document_x0020_type>
    <Prject_x0020_Type xmlns="7e5b9ae7-a347-4d92-9f74-fe480936de16">Imports- Q56 and Q37</Prject_x0020_Type>
    <_dlc_DocId xmlns="30fd08c8-6eec-448f-b918-567415d0039b">A7UXA6N55WET-2455-585</_dlc_DocId>
    <_dlc_DocIdUrl xmlns="30fd08c8-6eec-448f-b918-567415d0039b">
      <Url>http://sp.we.aphis.gov/PPQ/policy/php/rpm/Paperwork%20Burden/_layouts/DocIdRedir.aspx?ID=A7UXA6N55WET-2455-585</Url>
      <Description>A7UXA6N55WET-2455-585</Description>
    </_dlc_DocIdUrl>
  </documentManagement>
</p:properties>
</file>

<file path=customXml/itemProps1.xml><?xml version="1.0" encoding="utf-8"?>
<ds:datastoreItem xmlns:ds="http://schemas.openxmlformats.org/officeDocument/2006/customXml" ds:itemID="{0319450A-B545-4E21-98EA-CDF59A097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3F24E-215E-4DBE-81A2-F38995239A3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6A8952F-6F4A-4E32-8E23-FB38083F93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CFCC18-05A7-4465-A14F-233290F3D17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7e5b9ae7-a347-4d92-9f74-fe480936de16"/>
    <ds:schemaRef ds:uri="30fd08c8-6eec-448f-b918-567415d0039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2018-08-07T13:22:49Z</cp:lastPrinted>
  <dcterms:created xsi:type="dcterms:W3CDTF">2001-05-15T11:23:39Z</dcterms:created>
  <dcterms:modified xsi:type="dcterms:W3CDTF">2018-11-16T14:50:50Z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0x010100F005BF5F0F7C2A45A314A117841627F4</vt:lpwstr>
  </property>
  <property fmtid="{D5CDD505-2E9C-101B-9397-08002B2CF9AE}" pid="3" name="_dlc_DocIdItemGuid">
    <vt:lpwstr>c5ef6cf0-38dd-4bf9-944a-65749b701715</vt:lpwstr>
  </property>
</Properties>
</file>