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Innovation_Center\Regulations\Paperwork Reduction Act\RUS\Burden\0572-0079\2019\Supporting Statement-Spreadsheet\"/>
    </mc:Choice>
  </mc:AlternateContent>
  <xr:revisionPtr revIDLastSave="0" documentId="13_ncr:1_{929120D6-6DA8-4C46-B8EC-B509C6B4CAC0}" xr6:coauthVersionLast="36" xr6:coauthVersionMax="36" xr10:uidLastSave="{00000000-0000-0000-0000-000000000000}"/>
  <bookViews>
    <workbookView xWindow="360" yWindow="0" windowWidth="14000" windowHeight="867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58" i="1" l="1"/>
  <c r="G16" i="1" l="1"/>
  <c r="D71" i="1"/>
  <c r="D68" i="1"/>
  <c r="F68" i="1" s="1"/>
  <c r="H68" i="1" s="1"/>
  <c r="D67" i="1"/>
  <c r="D66" i="1"/>
  <c r="D65" i="1"/>
  <c r="D64" i="1"/>
  <c r="D63" i="1"/>
  <c r="F63" i="1" s="1"/>
  <c r="H63" i="1" s="1"/>
  <c r="D58" i="1"/>
  <c r="F71" i="1"/>
  <c r="H71" i="1" s="1"/>
  <c r="F67" i="1"/>
  <c r="H67" i="1" s="1"/>
  <c r="F66" i="1"/>
  <c r="H66" i="1" s="1"/>
  <c r="F65" i="1"/>
  <c r="H65" i="1" s="1"/>
  <c r="G64" i="1"/>
  <c r="G54" i="1" s="1"/>
  <c r="F64" i="1"/>
  <c r="H64" i="1" s="1"/>
  <c r="F54" i="1"/>
  <c r="D31" i="1"/>
  <c r="D27" i="1"/>
  <c r="F27" i="1" s="1"/>
  <c r="H27" i="1" s="1"/>
  <c r="D24" i="1"/>
  <c r="F24" i="1" s="1"/>
  <c r="H24" i="1" s="1"/>
  <c r="D23" i="1"/>
  <c r="F23" i="1" s="1"/>
  <c r="H23" i="1" s="1"/>
  <c r="D22" i="1"/>
  <c r="F22" i="1" s="1"/>
  <c r="H22" i="1" s="1"/>
  <c r="D21" i="1"/>
  <c r="F21" i="1" s="1"/>
  <c r="H21" i="1" s="1"/>
  <c r="D20" i="1"/>
  <c r="F20" i="1" s="1"/>
  <c r="H20" i="1" s="1"/>
  <c r="D19" i="1"/>
  <c r="F19" i="1" s="1"/>
  <c r="H19" i="1" s="1"/>
  <c r="G20" i="1"/>
  <c r="F16" i="1" l="1"/>
  <c r="H16" i="1" s="1"/>
  <c r="H31" i="1" s="1"/>
  <c r="H54" i="1"/>
  <c r="F31" i="1" l="1"/>
  <c r="G31" i="1" s="1"/>
  <c r="H73" i="1"/>
  <c r="H32" i="1" l="1"/>
  <c r="G32" i="1" s="1"/>
  <c r="G73" i="1"/>
</calcChain>
</file>

<file path=xl/sharedStrings.xml><?xml version="1.0" encoding="utf-8"?>
<sst xmlns="http://schemas.openxmlformats.org/spreadsheetml/2006/main" count="223" uniqueCount="89">
  <si>
    <t xml:space="preserve">                                                                    USDA - RUS</t>
  </si>
  <si>
    <t>Title  of  Information  Document</t>
  </si>
  <si>
    <t>OMB  No.</t>
  </si>
  <si>
    <t xml:space="preserve"> </t>
  </si>
  <si>
    <t xml:space="preserve"> SUMMARY  OF  INFORMATION  COLLECTION</t>
  </si>
  <si>
    <t>Date  Prepared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</si>
  <si>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</si>
  <si>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</si>
  <si>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</si>
  <si>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</si>
  <si>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</si>
  <si>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</si>
  <si>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</si>
  <si>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</si>
  <si>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</si>
  <si>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>= (j)  Average</t>
  </si>
  <si>
    <t xml:space="preserve">  recordkeeping requirements.  </t>
  </si>
  <si>
    <t>(d)  TOTAL</t>
  </si>
  <si>
    <t>(i)  TOTAL</t>
  </si>
  <si>
    <t xml:space="preserve">         IDENTIFICATION  OF  REPORTING  AND  RECORDKEEPPING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</si>
  <si>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</si>
  <si>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</si>
  <si>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</si>
  <si>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</si>
  <si>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</si>
  <si>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</si>
  <si>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</si>
  <si>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</si>
  <si>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</si>
  <si>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</si>
  <si>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</si>
  <si>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</si>
  <si>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</si>
  <si>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</si>
  <si>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</si>
  <si>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</si>
  <si>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</si>
  <si>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</si>
  <si>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</si>
  <si>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</si>
  <si>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</si>
  <si>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</si>
  <si>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</si>
  <si>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</si>
  <si>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</si>
  <si>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</si>
  <si>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</si>
  <si>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</si>
  <si>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</si>
  <si>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</si>
  <si>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</si>
  <si>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</si>
  <si>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</si>
  <si>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</si>
  <si>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</si>
  <si>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</si>
  <si>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</si>
  <si>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</si>
  <si>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</si>
  <si>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 xml:space="preserve"> RUS  Form  36   (07-91)</t>
  </si>
  <si>
    <t>Page __1__  of __1__</t>
  </si>
  <si>
    <t>1735.74,</t>
  </si>
  <si>
    <t>1735.80, and</t>
  </si>
  <si>
    <t>1735.90.</t>
  </si>
  <si>
    <t>The completed loan application</t>
  </si>
  <si>
    <t>Loan appplication form</t>
  </si>
  <si>
    <t>none</t>
  </si>
  <si>
    <t>General Information &amp; Area Coverage Survey (ACS)</t>
  </si>
  <si>
    <t>Loan Design Summary</t>
  </si>
  <si>
    <t>Construction Cost Estimates</t>
  </si>
  <si>
    <t>Narrative portion of Loan Design</t>
  </si>
  <si>
    <t>0572-0079</t>
  </si>
  <si>
    <t>Preloan Procedures and Requirements for Telecommunications Programs</t>
  </si>
  <si>
    <t>Submission of Data, Report on Telephone Acquision</t>
  </si>
  <si>
    <t>Prerequisites to Release and Advance of Funds</t>
  </si>
  <si>
    <t>Page __2__  of 2</t>
  </si>
  <si>
    <r>
      <t xml:space="preserve">Title  of  Information  Document                    </t>
    </r>
    <r>
      <rPr>
        <b/>
        <sz val="12"/>
        <color indexed="8"/>
        <rFont val="Times New Roman"/>
        <family val="1"/>
      </rPr>
      <t xml:space="preserve">                                                                     Preloan Procedures and Requirements for Telecommunications Programs</t>
    </r>
  </si>
  <si>
    <t>Acquisitions and Mergers</t>
  </si>
  <si>
    <t>Loan Requirements &amp; Preloan Procedures</t>
  </si>
  <si>
    <t>Loan Processing Procedures</t>
  </si>
  <si>
    <t xml:space="preserve">Subtotal </t>
  </si>
  <si>
    <t>1737.30 &amp; 1735.31</t>
  </si>
  <si>
    <t>Supplementary information and toll settlement data (includes RUS 291)</t>
  </si>
  <si>
    <t>Subtotal</t>
  </si>
  <si>
    <t>The completed loan application -- Loan appplication form</t>
  </si>
  <si>
    <t>Combined Total Burden Hours of all Pages</t>
  </si>
  <si>
    <r>
      <rPr>
        <i/>
        <sz val="10"/>
        <color indexed="8"/>
        <rFont val="TMSRMN"/>
      </rPr>
      <t xml:space="preserve">NOTE:  </t>
    </r>
    <r>
      <rPr>
        <sz val="10"/>
        <color indexed="8"/>
        <rFont val="TMSRMN"/>
      </rPr>
      <t xml:space="preserve">Applicants must complete the eight (8) requirements listed below. Per response time of 275.5 hours is a combined total of each requirement's individual per response time. </t>
    </r>
  </si>
  <si>
    <r>
      <rPr>
        <i/>
        <sz val="10"/>
        <color indexed="8"/>
        <rFont val="TMSRMN"/>
      </rPr>
      <t xml:space="preserve">NOTE:  </t>
    </r>
    <r>
      <rPr>
        <sz val="10"/>
        <color indexed="8"/>
        <rFont val="TMSRMN"/>
      </rPr>
      <t xml:space="preserve">Applicants must complete the seven (7) requirements listed below. Per response time of 275.5 hours is a combined total of each requirement's individual per response time. </t>
    </r>
  </si>
  <si>
    <t>RDApply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</si>
</sst>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_)"/>
    <numFmt numFmtId="165" formatCode="#,##0.0_);\(#,##0.0\)"/>
  </numFmts>
  <fonts count="21">
    <font>
      <sz val="10"/>
      <name val="Arial"/>
    </font>
    <font>
      <sz val="7"/>
      <color indexed="8"/>
      <name val="DUTCH"/>
    </font>
    <font>
      <sz val="8"/>
      <color indexed="8"/>
      <name val="DUTCH"/>
    </font>
    <font>
      <sz val="10"/>
      <color indexed="8"/>
      <name val="DUTCH"/>
    </font>
    <font>
      <b/>
      <sz val="12"/>
      <color indexed="8"/>
      <name val="Arial"/>
      <family val="2"/>
    </font>
    <font>
      <b/>
      <sz val="12"/>
      <color indexed="8"/>
      <name val="DUTCH"/>
    </font>
    <font>
      <sz val="12"/>
      <color indexed="8"/>
      <name val="DUTCH"/>
    </font>
    <font>
      <i/>
      <sz val="8"/>
      <color indexed="8"/>
      <name val="DUTCH"/>
    </font>
    <font>
      <i/>
      <sz val="7"/>
      <color indexed="8"/>
      <name val="DUTCH"/>
    </font>
    <font>
      <sz val="10"/>
      <color indexed="8"/>
      <name val="TMSRMN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indexed="8"/>
      <name val="Times New Roman"/>
      <family val="1"/>
    </font>
    <font>
      <b/>
      <sz val="10"/>
      <color indexed="8"/>
      <name val="Arial"/>
      <family val="2"/>
    </font>
    <font>
      <sz val="10"/>
      <name val="Times New Roman"/>
      <family val="1"/>
    </font>
    <font>
      <b/>
      <sz val="11"/>
      <name val="Arial"/>
      <family val="2"/>
    </font>
    <font>
      <i/>
      <sz val="10"/>
      <color indexed="8"/>
      <name val="TMSRMN"/>
    </font>
    <font>
      <b/>
      <sz val="10"/>
      <color indexed="8"/>
      <name val="TMSRMN"/>
    </font>
    <font>
      <sz val="10"/>
      <name val="Arial"/>
      <family val="2"/>
    </font>
    <font>
      <sz val="10"/>
      <name val="TMSRMN"/>
    </font>
  </fonts>
  <fills count="4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indexed="65"/>
        <bgColor indexed="8"/>
      </patternFill>
    </fill>
  </fills>
  <borders count="33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/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/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/>
      <top style="double">
        <color indexed="8"/>
      </top>
      <bottom style="medium">
        <color indexed="8"/>
      </bottom>
      <diagonal/>
    </border>
    <border>
      <left/>
      <right/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/>
      <right style="medium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</borders>
  <cellStyleXfs count="1">
    <xf numFmtId="0" fontId="0" fillId="0" borderId="0"/>
  </cellStyleXfs>
  <cellXfs count="149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2" fillId="0" borderId="3" xfId="0" applyNumberFormat="1" applyFont="1" applyBorder="1" applyProtection="1"/>
    <xf numFmtId="37" fontId="3" fillId="0" borderId="2" xfId="0" applyNumberFormat="1" applyFont="1" applyBorder="1" applyProtection="1"/>
    <xf numFmtId="37" fontId="3" fillId="0" borderId="4" xfId="0" applyNumberFormat="1" applyFont="1" applyBorder="1" applyProtection="1"/>
    <xf numFmtId="37" fontId="3" fillId="0" borderId="5" xfId="0" applyNumberFormat="1" applyFont="1" applyBorder="1" applyProtection="1"/>
    <xf numFmtId="37" fontId="3" fillId="0" borderId="0" xfId="0" applyNumberFormat="1" applyFont="1" applyProtection="1"/>
    <xf numFmtId="37" fontId="2" fillId="0" borderId="7" xfId="0" applyNumberFormat="1" applyFont="1" applyBorder="1" applyProtection="1"/>
    <xf numFmtId="37" fontId="4" fillId="0" borderId="8" xfId="0" applyNumberFormat="1" applyFont="1" applyBorder="1" applyProtection="1"/>
    <xf numFmtId="37" fontId="3" fillId="0" borderId="9" xfId="0" applyNumberFormat="1" applyFont="1" applyBorder="1" applyProtection="1"/>
    <xf numFmtId="37" fontId="5" fillId="0" borderId="5" xfId="0" applyNumberFormat="1" applyFont="1" applyBorder="1" applyProtection="1"/>
    <xf numFmtId="164" fontId="2" fillId="0" borderId="6" xfId="0" applyNumberFormat="1" applyFont="1" applyBorder="1" applyProtection="1"/>
    <xf numFmtId="164" fontId="3" fillId="0" borderId="0" xfId="0" applyNumberFormat="1" applyFont="1" applyProtection="1"/>
    <xf numFmtId="164" fontId="3" fillId="0" borderId="10" xfId="0" applyNumberFormat="1" applyFont="1" applyBorder="1" applyProtection="1"/>
    <xf numFmtId="37" fontId="3" fillId="0" borderId="11" xfId="0" applyNumberFormat="1" applyFont="1" applyBorder="1" applyProtection="1"/>
    <xf numFmtId="37" fontId="3" fillId="0" borderId="8" xfId="0" applyNumberFormat="1" applyFont="1" applyBorder="1" applyProtection="1"/>
    <xf numFmtId="37" fontId="6" fillId="0" borderId="8" xfId="0" applyNumberFormat="1" applyFont="1" applyBorder="1" applyProtection="1"/>
    <xf numFmtId="164" fontId="3" fillId="0" borderId="9" xfId="0" applyNumberFormat="1" applyFont="1" applyBorder="1" applyProtection="1"/>
    <xf numFmtId="37" fontId="2" fillId="0" borderId="5" xfId="0" applyNumberFormat="1" applyFont="1" applyBorder="1" applyProtection="1"/>
    <xf numFmtId="37" fontId="2" fillId="0" borderId="0" xfId="0" applyNumberFormat="1" applyFont="1" applyProtection="1"/>
    <xf numFmtId="37" fontId="7" fillId="0" borderId="0" xfId="0" applyNumberFormat="1" applyFont="1" applyAlignment="1" applyProtection="1">
      <alignment horizontal="center"/>
    </xf>
    <xf numFmtId="37" fontId="1" fillId="0" borderId="0" xfId="0" applyNumberFormat="1" applyFont="1" applyAlignment="1" applyProtection="1">
      <alignment horizontal="center"/>
    </xf>
    <xf numFmtId="37" fontId="1" fillId="0" borderId="0" xfId="0" applyNumberFormat="1" applyFont="1" applyProtection="1"/>
    <xf numFmtId="37" fontId="1" fillId="0" borderId="10" xfId="0" applyNumberFormat="1" applyFont="1" applyBorder="1" applyProtection="1"/>
    <xf numFmtId="37" fontId="7" fillId="0" borderId="5" xfId="0" applyNumberFormat="1" applyFont="1" applyBorder="1" applyProtection="1"/>
    <xf numFmtId="37" fontId="1" fillId="0" borderId="0" xfId="0" applyNumberFormat="1" applyFont="1" applyAlignment="1" applyProtection="1">
      <alignment horizontal="fill"/>
    </xf>
    <xf numFmtId="37" fontId="7" fillId="0" borderId="11" xfId="0" applyNumberFormat="1" applyFont="1" applyBorder="1" applyAlignment="1" applyProtection="1">
      <alignment horizontal="center"/>
    </xf>
    <xf numFmtId="37" fontId="1" fillId="0" borderId="8" xfId="0" applyNumberFormat="1" applyFont="1" applyBorder="1" applyAlignment="1" applyProtection="1">
      <alignment horizontal="center"/>
    </xf>
    <xf numFmtId="37" fontId="1" fillId="0" borderId="8" xfId="0" applyNumberFormat="1" applyFont="1" applyBorder="1" applyProtection="1"/>
    <xf numFmtId="37" fontId="1" fillId="0" borderId="9" xfId="0" applyNumberFormat="1" applyFont="1" applyBorder="1" applyProtection="1"/>
    <xf numFmtId="37" fontId="1" fillId="0" borderId="11" xfId="0" applyNumberFormat="1" applyFont="1" applyBorder="1" applyProtection="1"/>
    <xf numFmtId="37" fontId="3" fillId="0" borderId="12" xfId="0" applyNumberFormat="1" applyFont="1" applyBorder="1" applyProtection="1"/>
    <xf numFmtId="37" fontId="2" fillId="0" borderId="13" xfId="0" applyNumberFormat="1" applyFont="1" applyBorder="1" applyProtection="1"/>
    <xf numFmtId="37" fontId="2" fillId="0" borderId="14" xfId="0" applyNumberFormat="1" applyFont="1" applyBorder="1" applyProtection="1"/>
    <xf numFmtId="37" fontId="2" fillId="0" borderId="14" xfId="0" applyNumberFormat="1" applyFont="1" applyBorder="1" applyAlignment="1" applyProtection="1">
      <alignment horizontal="center"/>
    </xf>
    <xf numFmtId="37" fontId="2" fillId="0" borderId="8" xfId="0" applyNumberFormat="1" applyFont="1" applyBorder="1" applyProtection="1"/>
    <xf numFmtId="37" fontId="2" fillId="0" borderId="8" xfId="0" applyNumberFormat="1" applyFont="1" applyBorder="1" applyAlignment="1" applyProtection="1">
      <alignment horizontal="center"/>
    </xf>
    <xf numFmtId="37" fontId="2" fillId="0" borderId="11" xfId="0" applyNumberFormat="1" applyFont="1" applyBorder="1" applyProtection="1"/>
    <xf numFmtId="37" fontId="2" fillId="0" borderId="9" xfId="0" applyNumberFormat="1" applyFont="1" applyBorder="1" applyProtection="1"/>
    <xf numFmtId="37" fontId="1" fillId="0" borderId="14" xfId="0" applyNumberFormat="1" applyFont="1" applyBorder="1" applyAlignment="1" applyProtection="1">
      <alignment horizontal="center"/>
    </xf>
    <xf numFmtId="37" fontId="1" fillId="0" borderId="13" xfId="0" applyNumberFormat="1" applyFont="1" applyBorder="1" applyAlignment="1" applyProtection="1">
      <alignment horizontal="center"/>
    </xf>
    <xf numFmtId="37" fontId="1" fillId="0" borderId="10" xfId="0" applyNumberFormat="1" applyFont="1" applyBorder="1" applyAlignment="1" applyProtection="1">
      <alignment horizontal="center"/>
    </xf>
    <xf numFmtId="37" fontId="2" fillId="0" borderId="13" xfId="0" applyNumberFormat="1" applyFont="1" applyBorder="1" applyAlignment="1" applyProtection="1">
      <alignment horizontal="center"/>
    </xf>
    <xf numFmtId="37" fontId="8" fillId="0" borderId="14" xfId="0" applyNumberFormat="1" applyFont="1" applyBorder="1" applyAlignment="1" applyProtection="1">
      <alignment horizontal="center"/>
    </xf>
    <xf numFmtId="37" fontId="8" fillId="0" borderId="0" xfId="0" applyNumberFormat="1" applyFont="1" applyAlignment="1" applyProtection="1">
      <alignment horizontal="center"/>
    </xf>
    <xf numFmtId="37" fontId="1" fillId="0" borderId="14" xfId="0" applyNumberFormat="1" applyFont="1" applyBorder="1" applyProtection="1"/>
    <xf numFmtId="37" fontId="1" fillId="0" borderId="13" xfId="0" applyNumberFormat="1" applyFont="1" applyBorder="1" applyProtection="1"/>
    <xf numFmtId="37" fontId="8" fillId="0" borderId="10" xfId="0" applyNumberFormat="1" applyFont="1" applyBorder="1" applyAlignment="1" applyProtection="1">
      <alignment horizontal="center"/>
    </xf>
    <xf numFmtId="37" fontId="7" fillId="0" borderId="15" xfId="0" applyNumberFormat="1" applyFont="1" applyBorder="1" applyAlignment="1" applyProtection="1">
      <alignment horizontal="center"/>
    </xf>
    <xf numFmtId="37" fontId="7" fillId="0" borderId="16" xfId="0" applyNumberFormat="1" applyFont="1" applyBorder="1" applyAlignment="1" applyProtection="1">
      <alignment horizontal="center"/>
    </xf>
    <xf numFmtId="37" fontId="7" fillId="0" borderId="8" xfId="0" applyNumberFormat="1" applyFont="1" applyBorder="1" applyAlignment="1" applyProtection="1">
      <alignment horizontal="center"/>
    </xf>
    <xf numFmtId="37" fontId="7" fillId="0" borderId="9" xfId="0" applyNumberFormat="1" applyFont="1" applyBorder="1" applyAlignment="1" applyProtection="1">
      <alignment horizontal="center"/>
    </xf>
    <xf numFmtId="37" fontId="9" fillId="0" borderId="13" xfId="0" applyNumberFormat="1" applyFont="1" applyBorder="1" applyProtection="1"/>
    <xf numFmtId="37" fontId="9" fillId="0" borderId="14" xfId="0" applyNumberFormat="1" applyFont="1" applyBorder="1" applyProtection="1"/>
    <xf numFmtId="37" fontId="9" fillId="0" borderId="10" xfId="0" applyNumberFormat="1" applyFont="1" applyBorder="1" applyProtection="1"/>
    <xf numFmtId="37" fontId="9" fillId="0" borderId="14" xfId="0" applyNumberFormat="1" applyFont="1" applyBorder="1" applyAlignment="1" applyProtection="1">
      <alignment horizontal="center"/>
    </xf>
    <xf numFmtId="37" fontId="9" fillId="0" borderId="14" xfId="0" applyNumberFormat="1" applyFont="1" applyBorder="1" applyAlignment="1" applyProtection="1">
      <alignment horizontal="left"/>
    </xf>
    <xf numFmtId="37" fontId="9" fillId="0" borderId="14" xfId="0" applyNumberFormat="1" applyFont="1" applyBorder="1" applyAlignment="1" applyProtection="1">
      <alignment horizontal="right"/>
    </xf>
    <xf numFmtId="37" fontId="9" fillId="0" borderId="10" xfId="0" applyNumberFormat="1" applyFont="1" applyBorder="1" applyAlignment="1" applyProtection="1">
      <alignment horizontal="right"/>
    </xf>
    <xf numFmtId="0" fontId="9" fillId="0" borderId="13" xfId="0" applyNumberFormat="1" applyFont="1" applyBorder="1" applyAlignment="1" applyProtection="1">
      <alignment horizontal="center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165" fontId="9" fillId="0" borderId="14" xfId="0" applyNumberFormat="1" applyFont="1" applyBorder="1" applyProtection="1"/>
    <xf numFmtId="0" fontId="9" fillId="0" borderId="13" xfId="0" applyNumberFormat="1" applyFont="1" applyBorder="1" applyAlignment="1" applyProtection="1">
      <alignment horizontal="left"/>
    </xf>
    <xf numFmtId="0" fontId="10" fillId="0" borderId="13" xfId="0" applyNumberFormat="1" applyFont="1" applyBorder="1" applyAlignment="1" applyProtection="1">
      <alignment horizontal="left"/>
    </xf>
    <xf numFmtId="37" fontId="9" fillId="0" borderId="13" xfId="0" applyNumberFormat="1" applyFont="1" applyBorder="1" applyAlignment="1" applyProtection="1">
      <alignment horizontal="left"/>
    </xf>
    <xf numFmtId="0" fontId="11" fillId="0" borderId="0" xfId="0" applyFont="1"/>
    <xf numFmtId="2" fontId="12" fillId="0" borderId="0" xfId="0" applyNumberFormat="1" applyFont="1"/>
    <xf numFmtId="0" fontId="0" fillId="0" borderId="14" xfId="0" applyBorder="1"/>
    <xf numFmtId="0" fontId="16" fillId="0" borderId="17" xfId="0" applyFont="1" applyBorder="1"/>
    <xf numFmtId="37" fontId="14" fillId="0" borderId="14" xfId="0" applyNumberFormat="1" applyFont="1" applyBorder="1" applyProtection="1"/>
    <xf numFmtId="37" fontId="14" fillId="0" borderId="14" xfId="0" applyNumberFormat="1" applyFont="1" applyBorder="1" applyAlignment="1" applyProtection="1">
      <alignment vertical="center"/>
    </xf>
    <xf numFmtId="37" fontId="14" fillId="0" borderId="14" xfId="0" applyNumberFormat="1" applyFont="1" applyBorder="1" applyAlignment="1" applyProtection="1">
      <alignment horizontal="left"/>
    </xf>
    <xf numFmtId="37" fontId="14" fillId="0" borderId="14" xfId="0" applyNumberFormat="1" applyFont="1" applyBorder="1" applyAlignment="1" applyProtection="1">
      <alignment horizontal="left" vertical="center"/>
    </xf>
    <xf numFmtId="37" fontId="9" fillId="0" borderId="14" xfId="0" applyNumberFormat="1" applyFont="1" applyBorder="1" applyAlignment="1" applyProtection="1">
      <alignment horizontal="center" vertical="center"/>
    </xf>
    <xf numFmtId="37" fontId="9" fillId="0" borderId="14" xfId="0" applyNumberFormat="1" applyFont="1" applyBorder="1" applyAlignment="1" applyProtection="1">
      <alignment vertical="center" wrapText="1"/>
    </xf>
    <xf numFmtId="0" fontId="0" fillId="0" borderId="13" xfId="0" applyBorder="1"/>
    <xf numFmtId="0" fontId="0" fillId="0" borderId="10" xfId="0" applyBorder="1"/>
    <xf numFmtId="0" fontId="9" fillId="0" borderId="13" xfId="0" applyNumberFormat="1" applyFont="1" applyBorder="1" applyAlignment="1" applyProtection="1">
      <alignment horizontal="left" wrapText="1"/>
    </xf>
    <xf numFmtId="37" fontId="9" fillId="0" borderId="14" xfId="0" applyNumberFormat="1" applyFont="1" applyBorder="1" applyAlignment="1" applyProtection="1">
      <alignment wrapText="1"/>
    </xf>
    <xf numFmtId="37" fontId="9" fillId="0" borderId="0" xfId="0" applyNumberFormat="1" applyFont="1" applyBorder="1" applyAlignment="1" applyProtection="1">
      <alignment horizontal="center"/>
    </xf>
    <xf numFmtId="37" fontId="9" fillId="0" borderId="0" xfId="0" applyNumberFormat="1" applyFont="1" applyBorder="1" applyProtection="1"/>
    <xf numFmtId="37" fontId="9" fillId="0" borderId="23" xfId="0" applyNumberFormat="1" applyFont="1" applyBorder="1" applyAlignment="1" applyProtection="1">
      <alignment horizontal="center"/>
    </xf>
    <xf numFmtId="37" fontId="9" fillId="0" borderId="23" xfId="0" applyNumberFormat="1" applyFont="1" applyBorder="1" applyProtection="1"/>
    <xf numFmtId="37" fontId="9" fillId="0" borderId="14" xfId="0" applyNumberFormat="1" applyFont="1" applyBorder="1" applyAlignment="1" applyProtection="1">
      <alignment vertical="center"/>
    </xf>
    <xf numFmtId="37" fontId="9" fillId="0" borderId="12" xfId="0" applyNumberFormat="1" applyFont="1" applyBorder="1" applyProtection="1"/>
    <xf numFmtId="37" fontId="9" fillId="0" borderId="24" xfId="0" applyNumberFormat="1" applyFont="1" applyBorder="1" applyProtection="1"/>
    <xf numFmtId="37" fontId="9" fillId="0" borderId="25" xfId="0" applyNumberFormat="1" applyFont="1" applyBorder="1" applyAlignment="1" applyProtection="1">
      <alignment horizontal="right"/>
    </xf>
    <xf numFmtId="37" fontId="9" fillId="0" borderId="25" xfId="0" applyNumberFormat="1" applyFont="1" applyBorder="1" applyProtection="1"/>
    <xf numFmtId="37" fontId="9" fillId="0" borderId="26" xfId="0" applyNumberFormat="1" applyFont="1" applyBorder="1" applyProtection="1"/>
    <xf numFmtId="37" fontId="9" fillId="0" borderId="27" xfId="0" applyNumberFormat="1" applyFont="1" applyBorder="1" applyProtection="1"/>
    <xf numFmtId="165" fontId="9" fillId="0" borderId="12" xfId="0" applyNumberFormat="1" applyFont="1" applyBorder="1" applyProtection="1"/>
    <xf numFmtId="0" fontId="9" fillId="0" borderId="13" xfId="0" applyNumberFormat="1" applyFont="1" applyBorder="1" applyAlignment="1" applyProtection="1">
      <alignment horizontal="left" vertical="center" wrapText="1"/>
    </xf>
    <xf numFmtId="39" fontId="9" fillId="0" borderId="0" xfId="0" applyNumberFormat="1" applyFont="1" applyBorder="1" applyProtection="1"/>
    <xf numFmtId="0" fontId="9" fillId="0" borderId="0" xfId="0" applyNumberFormat="1" applyFont="1" applyBorder="1" applyAlignment="1" applyProtection="1">
      <alignment horizontal="center"/>
    </xf>
    <xf numFmtId="37" fontId="9" fillId="2" borderId="25" xfId="0" applyNumberFormat="1" applyFont="1" applyFill="1" applyBorder="1" applyProtection="1"/>
    <xf numFmtId="39" fontId="9" fillId="0" borderId="25" xfId="0" applyNumberFormat="1" applyFont="1" applyBorder="1" applyProtection="1"/>
    <xf numFmtId="37" fontId="9" fillId="0" borderId="25" xfId="0" applyNumberFormat="1" applyFont="1" applyBorder="1" applyAlignment="1" applyProtection="1">
      <alignment horizontal="center"/>
    </xf>
    <xf numFmtId="0" fontId="9" fillId="0" borderId="25" xfId="0" applyNumberFormat="1" applyFont="1" applyBorder="1" applyAlignment="1" applyProtection="1">
      <alignment horizontal="center"/>
    </xf>
    <xf numFmtId="37" fontId="9" fillId="0" borderId="28" xfId="0" applyNumberFormat="1" applyFont="1" applyBorder="1" applyProtection="1"/>
    <xf numFmtId="37" fontId="18" fillId="0" borderId="29" xfId="0" applyNumberFormat="1" applyFont="1" applyBorder="1" applyAlignment="1" applyProtection="1">
      <alignment horizontal="center"/>
    </xf>
    <xf numFmtId="39" fontId="9" fillId="0" borderId="29" xfId="0" applyNumberFormat="1" applyFont="1" applyBorder="1" applyProtection="1"/>
    <xf numFmtId="37" fontId="18" fillId="0" borderId="30" xfId="0" applyNumberFormat="1" applyFont="1" applyBorder="1" applyProtection="1"/>
    <xf numFmtId="37" fontId="9" fillId="0" borderId="29" xfId="0" applyNumberFormat="1" applyFont="1" applyBorder="1" applyAlignment="1" applyProtection="1">
      <alignment horizontal="center"/>
    </xf>
    <xf numFmtId="0" fontId="9" fillId="0" borderId="29" xfId="0" applyNumberFormat="1" applyFont="1" applyBorder="1" applyAlignment="1" applyProtection="1">
      <alignment horizontal="center"/>
    </xf>
    <xf numFmtId="37" fontId="9" fillId="0" borderId="31" xfId="0" applyNumberFormat="1" applyFont="1" applyBorder="1" applyAlignment="1" applyProtection="1">
      <alignment horizontal="center"/>
    </xf>
    <xf numFmtId="37" fontId="9" fillId="3" borderId="0" xfId="0" applyNumberFormat="1" applyFont="1" applyFill="1" applyBorder="1" applyProtection="1"/>
    <xf numFmtId="37" fontId="3" fillId="0" borderId="0" xfId="0" applyNumberFormat="1" applyFont="1" applyBorder="1" applyProtection="1"/>
    <xf numFmtId="37" fontId="9" fillId="2" borderId="30" xfId="0" applyNumberFormat="1" applyFont="1" applyFill="1" applyBorder="1" applyProtection="1"/>
    <xf numFmtId="37" fontId="9" fillId="0" borderId="30" xfId="0" applyNumberFormat="1" applyFont="1" applyBorder="1" applyProtection="1"/>
    <xf numFmtId="39" fontId="9" fillId="0" borderId="30" xfId="0" applyNumberFormat="1" applyFont="1" applyBorder="1" applyProtection="1"/>
    <xf numFmtId="37" fontId="9" fillId="0" borderId="12" xfId="0" applyNumberFormat="1" applyFont="1" applyBorder="1" applyAlignment="1" applyProtection="1">
      <alignment horizontal="center"/>
    </xf>
    <xf numFmtId="37" fontId="9" fillId="0" borderId="6" xfId="0" applyNumberFormat="1" applyFont="1" applyBorder="1" applyAlignment="1" applyProtection="1">
      <alignment horizontal="center"/>
    </xf>
    <xf numFmtId="37" fontId="9" fillId="0" borderId="6" xfId="0" applyNumberFormat="1" applyFont="1" applyBorder="1" applyProtection="1"/>
    <xf numFmtId="37" fontId="9" fillId="0" borderId="32" xfId="0" applyNumberFormat="1" applyFont="1" applyBorder="1" applyProtection="1"/>
    <xf numFmtId="165" fontId="20" fillId="0" borderId="14" xfId="0" applyNumberFormat="1" applyFont="1" applyBorder="1" applyProtection="1"/>
    <xf numFmtId="37" fontId="20" fillId="0" borderId="14" xfId="0" applyNumberFormat="1" applyFont="1" applyBorder="1" applyProtection="1"/>
    <xf numFmtId="37" fontId="20" fillId="0" borderId="12" xfId="0" applyNumberFormat="1" applyFont="1" applyBorder="1" applyProtection="1"/>
    <xf numFmtId="37" fontId="20" fillId="0" borderId="0" xfId="0" applyNumberFormat="1" applyFont="1" applyBorder="1" applyProtection="1"/>
    <xf numFmtId="0" fontId="20" fillId="0" borderId="13" xfId="0" applyNumberFormat="1" applyFont="1" applyBorder="1" applyAlignment="1" applyProtection="1">
      <alignment horizontal="left" vertical="center" wrapText="1"/>
    </xf>
    <xf numFmtId="37" fontId="19" fillId="0" borderId="12" xfId="0" applyNumberFormat="1" applyFont="1" applyBorder="1"/>
    <xf numFmtId="0" fontId="19" fillId="0" borderId="12" xfId="0" applyFont="1" applyBorder="1"/>
    <xf numFmtId="0" fontId="20" fillId="0" borderId="13" xfId="0" applyNumberFormat="1" applyFont="1" applyBorder="1" applyAlignment="1" applyProtection="1">
      <alignment horizontal="left" vertical="center"/>
    </xf>
    <xf numFmtId="37" fontId="20" fillId="0" borderId="25" xfId="0" applyNumberFormat="1" applyFont="1" applyBorder="1" applyProtection="1"/>
    <xf numFmtId="0" fontId="19" fillId="0" borderId="0" xfId="0" applyFont="1"/>
    <xf numFmtId="37" fontId="2" fillId="0" borderId="3" xfId="0" applyNumberFormat="1" applyFont="1" applyBorder="1" applyAlignment="1" applyProtection="1"/>
    <xf numFmtId="0" fontId="0" fillId="0" borderId="2" xfId="0" applyBorder="1" applyAlignment="1"/>
    <xf numFmtId="37" fontId="13" fillId="0" borderId="6" xfId="0" applyNumberFormat="1" applyFont="1" applyBorder="1" applyAlignment="1" applyProtection="1">
      <alignment vertical="center" wrapText="1"/>
    </xf>
    <xf numFmtId="0" fontId="15" fillId="0" borderId="0" xfId="0" applyFont="1" applyAlignment="1">
      <alignment vertical="center" wrapText="1"/>
    </xf>
    <xf numFmtId="0" fontId="15" fillId="0" borderId="14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16" xfId="0" applyFont="1" applyBorder="1" applyAlignment="1">
      <alignment vertical="center" wrapText="1"/>
    </xf>
    <xf numFmtId="37" fontId="9" fillId="0" borderId="12" xfId="0" applyNumberFormat="1" applyFont="1" applyBorder="1" applyAlignment="1" applyProtection="1">
      <alignment vertical="center"/>
    </xf>
    <xf numFmtId="37" fontId="2" fillId="0" borderId="3" xfId="0" applyNumberFormat="1" applyFont="1" applyBorder="1" applyAlignment="1" applyProtection="1">
      <alignment vertical="top" wrapText="1"/>
    </xf>
    <xf numFmtId="0" fontId="0" fillId="0" borderId="2" xfId="0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14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12" fillId="0" borderId="7" xfId="0" applyNumberFormat="1" applyFont="1" applyBorder="1" applyAlignment="1" applyProtection="1">
      <alignment horizontal="center" vertical="center"/>
    </xf>
    <xf numFmtId="0" fontId="19" fillId="0" borderId="8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6"/>
  <sheetViews>
    <sheetView tabSelected="1" topLeftCell="A34" zoomScale="85" zoomScaleNormal="85" workbookViewId="0">
      <selection activeCell="M45" sqref="M45"/>
    </sheetView>
  </sheetViews>
  <sheetFormatPr defaultRowHeight="12.5"/>
  <cols>
    <col min="1" max="1" width="12.7265625" customWidth="1"/>
    <col min="2" max="2" width="48.7265625" customWidth="1"/>
    <col min="9" max="9" width="9.453125" customWidth="1"/>
    <col min="10" max="10" width="10.7265625" customWidth="1"/>
  </cols>
  <sheetData>
    <row r="1" spans="1:11">
      <c r="A1" s="1" t="s">
        <v>0</v>
      </c>
      <c r="B1" s="2"/>
      <c r="C1" s="138" t="s">
        <v>76</v>
      </c>
      <c r="D1" s="139"/>
      <c r="E1" s="139"/>
      <c r="F1" s="139"/>
      <c r="G1" s="139"/>
      <c r="H1" s="140"/>
      <c r="I1" s="3" t="s">
        <v>2</v>
      </c>
      <c r="J1" s="4"/>
      <c r="K1" s="5"/>
    </row>
    <row r="2" spans="1:11" ht="15.5">
      <c r="A2" s="6"/>
      <c r="B2" s="7"/>
      <c r="C2" s="141"/>
      <c r="D2" s="142"/>
      <c r="E2" s="142"/>
      <c r="F2" s="142"/>
      <c r="G2" s="142"/>
      <c r="H2" s="143"/>
      <c r="I2" s="8"/>
      <c r="J2" s="9" t="s">
        <v>71</v>
      </c>
      <c r="K2" s="10"/>
    </row>
    <row r="3" spans="1:11" ht="15.5">
      <c r="A3" s="11" t="s">
        <v>4</v>
      </c>
      <c r="B3" s="7"/>
      <c r="C3" s="141"/>
      <c r="D3" s="142"/>
      <c r="E3" s="142"/>
      <c r="F3" s="142"/>
      <c r="G3" s="142"/>
      <c r="H3" s="143"/>
      <c r="I3" s="12" t="s">
        <v>5</v>
      </c>
      <c r="J3" s="13"/>
      <c r="K3" s="14"/>
    </row>
    <row r="4" spans="1:11" ht="15.5">
      <c r="A4" s="15"/>
      <c r="B4" s="17"/>
      <c r="C4" s="144"/>
      <c r="D4" s="145"/>
      <c r="E4" s="145"/>
      <c r="F4" s="145"/>
      <c r="G4" s="145"/>
      <c r="H4" s="146"/>
      <c r="I4" s="147">
        <v>2019</v>
      </c>
      <c r="J4" s="148"/>
      <c r="K4" s="18"/>
    </row>
    <row r="5" spans="1:11">
      <c r="A5" s="19" t="s">
        <v>6</v>
      </c>
      <c r="B5" s="21" t="s">
        <v>3</v>
      </c>
      <c r="C5" s="7"/>
      <c r="D5" s="7"/>
      <c r="E5" s="7" t="s">
        <v>7</v>
      </c>
      <c r="F5" s="22" t="s">
        <v>8</v>
      </c>
      <c r="G5" s="23"/>
      <c r="H5" s="22" t="s">
        <v>9</v>
      </c>
      <c r="I5" s="23"/>
      <c r="J5" s="22" t="s">
        <v>10</v>
      </c>
      <c r="K5" s="24"/>
    </row>
    <row r="6" spans="1:11">
      <c r="A6" s="25" t="s">
        <v>11</v>
      </c>
      <c r="B6" s="7"/>
      <c r="C6" s="7"/>
      <c r="D6" s="7"/>
      <c r="E6" s="7" t="s">
        <v>7</v>
      </c>
      <c r="F6" s="26" t="s">
        <v>12</v>
      </c>
      <c r="G6" s="23" t="s">
        <v>13</v>
      </c>
      <c r="H6" s="26" t="s">
        <v>12</v>
      </c>
      <c r="I6" s="23" t="s">
        <v>14</v>
      </c>
      <c r="J6" s="26" t="s">
        <v>12</v>
      </c>
      <c r="K6" s="24" t="s">
        <v>15</v>
      </c>
    </row>
    <row r="7" spans="1:11">
      <c r="A7" s="27" t="s">
        <v>16</v>
      </c>
      <c r="B7" s="16"/>
      <c r="C7" s="16"/>
      <c r="D7" s="16"/>
      <c r="E7" s="16" t="s">
        <v>7</v>
      </c>
      <c r="F7" s="28" t="s">
        <v>17</v>
      </c>
      <c r="G7" s="29"/>
      <c r="H7" s="28" t="s">
        <v>8</v>
      </c>
      <c r="I7" s="29"/>
      <c r="J7" s="28" t="s">
        <v>18</v>
      </c>
      <c r="K7" s="30"/>
    </row>
    <row r="8" spans="1:11">
      <c r="A8" s="31" t="s">
        <v>19</v>
      </c>
      <c r="B8" s="16"/>
      <c r="C8" s="32"/>
      <c r="D8" s="16"/>
      <c r="E8" s="16"/>
      <c r="F8" s="16"/>
      <c r="G8" s="16" t="s">
        <v>20</v>
      </c>
      <c r="H8" s="16"/>
      <c r="I8" s="16"/>
      <c r="J8" s="16"/>
      <c r="K8" s="10"/>
    </row>
    <row r="9" spans="1:11">
      <c r="A9" s="33"/>
      <c r="B9" s="34"/>
      <c r="C9" s="35" t="s">
        <v>21</v>
      </c>
      <c r="D9" s="36"/>
      <c r="E9" s="36"/>
      <c r="F9" s="37" t="s">
        <v>22</v>
      </c>
      <c r="G9" s="36"/>
      <c r="H9" s="36"/>
      <c r="I9" s="38"/>
      <c r="J9" s="37" t="s">
        <v>23</v>
      </c>
      <c r="K9" s="39"/>
    </row>
    <row r="10" spans="1:11">
      <c r="A10" s="33"/>
      <c r="B10" s="34"/>
      <c r="C10" s="35" t="s">
        <v>24</v>
      </c>
      <c r="D10" s="40" t="s">
        <v>25</v>
      </c>
      <c r="E10" s="40" t="s">
        <v>25</v>
      </c>
      <c r="F10" s="40" t="s">
        <v>26</v>
      </c>
      <c r="G10" s="40" t="s">
        <v>27</v>
      </c>
      <c r="H10" s="22" t="s">
        <v>26</v>
      </c>
      <c r="I10" s="41" t="s">
        <v>25</v>
      </c>
      <c r="J10" s="40" t="s">
        <v>28</v>
      </c>
      <c r="K10" s="42" t="s">
        <v>26</v>
      </c>
    </row>
    <row r="11" spans="1:11">
      <c r="A11" s="43" t="s">
        <v>29</v>
      </c>
      <c r="B11" s="34"/>
      <c r="C11" s="44" t="s">
        <v>30</v>
      </c>
      <c r="D11" s="40" t="s">
        <v>31</v>
      </c>
      <c r="E11" s="40" t="s">
        <v>32</v>
      </c>
      <c r="F11" s="40" t="s">
        <v>28</v>
      </c>
      <c r="G11" s="40" t="s">
        <v>33</v>
      </c>
      <c r="H11" s="22" t="s">
        <v>27</v>
      </c>
      <c r="I11" s="41" t="s">
        <v>34</v>
      </c>
      <c r="J11" s="40" t="s">
        <v>35</v>
      </c>
      <c r="K11" s="42" t="s">
        <v>34</v>
      </c>
    </row>
    <row r="12" spans="1:11">
      <c r="A12" s="43" t="s">
        <v>36</v>
      </c>
      <c r="B12" s="35" t="s">
        <v>37</v>
      </c>
      <c r="C12" s="44" t="s">
        <v>38</v>
      </c>
      <c r="D12" s="40" t="s">
        <v>39</v>
      </c>
      <c r="E12" s="40" t="s">
        <v>33</v>
      </c>
      <c r="F12" s="40" t="s">
        <v>32</v>
      </c>
      <c r="G12" s="40" t="s">
        <v>40</v>
      </c>
      <c r="H12" s="45" t="s">
        <v>41</v>
      </c>
      <c r="I12" s="41" t="s">
        <v>42</v>
      </c>
      <c r="J12" s="40" t="s">
        <v>34</v>
      </c>
      <c r="K12" s="42" t="s">
        <v>43</v>
      </c>
    </row>
    <row r="13" spans="1:11">
      <c r="A13" s="33"/>
      <c r="B13" s="35"/>
      <c r="C13" s="34"/>
      <c r="D13" s="46"/>
      <c r="E13" s="40" t="s">
        <v>31</v>
      </c>
      <c r="F13" s="44" t="s">
        <v>44</v>
      </c>
      <c r="G13" s="34"/>
      <c r="H13" s="20"/>
      <c r="I13" s="47"/>
      <c r="J13" s="40" t="s">
        <v>45</v>
      </c>
      <c r="K13" s="42" t="s">
        <v>27</v>
      </c>
    </row>
    <row r="14" spans="1:11">
      <c r="A14" s="33"/>
      <c r="B14" s="35"/>
      <c r="C14" s="34"/>
      <c r="D14" s="46"/>
      <c r="E14" s="40" t="s">
        <v>46</v>
      </c>
      <c r="F14" s="34"/>
      <c r="G14" s="34"/>
      <c r="H14" s="20"/>
      <c r="I14" s="33"/>
      <c r="J14" s="34"/>
      <c r="K14" s="48" t="s">
        <v>47</v>
      </c>
    </row>
    <row r="15" spans="1:11">
      <c r="A15" s="49" t="s">
        <v>48</v>
      </c>
      <c r="B15" s="50" t="s">
        <v>49</v>
      </c>
      <c r="C15" s="50" t="s">
        <v>50</v>
      </c>
      <c r="D15" s="50" t="s">
        <v>51</v>
      </c>
      <c r="E15" s="50" t="s">
        <v>52</v>
      </c>
      <c r="F15" s="50" t="s">
        <v>53</v>
      </c>
      <c r="G15" s="50" t="s">
        <v>54</v>
      </c>
      <c r="H15" s="51" t="s">
        <v>55</v>
      </c>
      <c r="I15" s="49" t="s">
        <v>56</v>
      </c>
      <c r="J15" s="50" t="s">
        <v>57</v>
      </c>
      <c r="K15" s="52" t="s">
        <v>58</v>
      </c>
    </row>
    <row r="16" spans="1:11" ht="20.149999999999999" customHeight="1">
      <c r="A16" s="66"/>
      <c r="B16" s="74" t="s">
        <v>78</v>
      </c>
      <c r="C16" s="54" t="s">
        <v>88</v>
      </c>
      <c r="D16" s="119">
        <v>36</v>
      </c>
      <c r="E16" s="54">
        <v>1</v>
      </c>
      <c r="F16" s="54">
        <f>SUM(D16*E16)</f>
        <v>36</v>
      </c>
      <c r="G16" s="118">
        <f>SUM(G17:G27)</f>
        <v>259.5</v>
      </c>
      <c r="H16" s="54">
        <f>SUM(F16*G16)</f>
        <v>9342</v>
      </c>
      <c r="I16" s="54"/>
      <c r="J16" s="58" t="s">
        <v>3</v>
      </c>
      <c r="K16" s="59" t="s">
        <v>3</v>
      </c>
    </row>
    <row r="17" spans="1:11" ht="50.5">
      <c r="A17" s="60"/>
      <c r="B17" s="78" t="s">
        <v>87</v>
      </c>
      <c r="C17" s="56"/>
      <c r="D17" s="56"/>
      <c r="E17" s="56"/>
      <c r="F17" s="54"/>
      <c r="G17" s="56"/>
      <c r="H17" s="54"/>
      <c r="I17" s="54"/>
      <c r="J17" s="58"/>
      <c r="K17" s="59"/>
    </row>
    <row r="18" spans="1:11">
      <c r="A18" s="67"/>
      <c r="B18" s="54"/>
      <c r="C18" s="56"/>
      <c r="D18" s="83"/>
      <c r="E18" s="85"/>
      <c r="F18" s="54"/>
      <c r="G18" s="56"/>
      <c r="H18" s="54"/>
      <c r="I18" s="54"/>
      <c r="J18" s="58"/>
      <c r="K18" s="59"/>
    </row>
    <row r="19" spans="1:11">
      <c r="A19" s="66">
        <v>1737.21</v>
      </c>
      <c r="B19" s="54" t="s">
        <v>84</v>
      </c>
      <c r="C19" s="77" t="s">
        <v>66</v>
      </c>
      <c r="D19" s="121">
        <f t="shared" ref="D19:D24" si="0">D$16</f>
        <v>36</v>
      </c>
      <c r="E19" s="86">
        <v>1</v>
      </c>
      <c r="F19" s="84">
        <f t="shared" ref="F19:F24" si="1">E19*D19</f>
        <v>36</v>
      </c>
      <c r="G19" s="94">
        <v>0.5</v>
      </c>
      <c r="H19" s="54">
        <f t="shared" ref="H19:H24" si="2">SUM(F19*G19)</f>
        <v>18</v>
      </c>
      <c r="I19" s="54"/>
      <c r="J19" s="54"/>
      <c r="K19" s="55"/>
    </row>
    <row r="20" spans="1:11" ht="35.15" customHeight="1">
      <c r="A20" s="122">
        <v>1737.22</v>
      </c>
      <c r="B20" s="78" t="s">
        <v>82</v>
      </c>
      <c r="C20" s="77" t="s">
        <v>66</v>
      </c>
      <c r="D20" s="121">
        <f t="shared" si="0"/>
        <v>36</v>
      </c>
      <c r="E20" s="86">
        <v>1</v>
      </c>
      <c r="F20" s="84">
        <f t="shared" si="1"/>
        <v>36</v>
      </c>
      <c r="G20" s="120">
        <f>2+80</f>
        <v>82</v>
      </c>
      <c r="H20" s="54">
        <f t="shared" si="2"/>
        <v>2952</v>
      </c>
      <c r="I20" s="54"/>
      <c r="J20" s="54"/>
      <c r="K20" s="55"/>
    </row>
    <row r="21" spans="1:11" ht="35.15" customHeight="1">
      <c r="A21" s="95" t="s">
        <v>81</v>
      </c>
      <c r="B21" s="87" t="s">
        <v>67</v>
      </c>
      <c r="C21" s="56" t="s">
        <v>66</v>
      </c>
      <c r="D21" s="121">
        <f t="shared" si="0"/>
        <v>36</v>
      </c>
      <c r="E21" s="86">
        <v>1</v>
      </c>
      <c r="F21" s="84">
        <f t="shared" si="1"/>
        <v>36</v>
      </c>
      <c r="G21" s="120">
        <v>4</v>
      </c>
      <c r="H21" s="54">
        <f t="shared" si="2"/>
        <v>144</v>
      </c>
      <c r="I21" s="54"/>
      <c r="J21" s="54"/>
      <c r="K21" s="55"/>
    </row>
    <row r="22" spans="1:11">
      <c r="A22" s="66">
        <v>1737.32</v>
      </c>
      <c r="B22" s="54" t="s">
        <v>68</v>
      </c>
      <c r="C22" s="77" t="s">
        <v>66</v>
      </c>
      <c r="D22" s="121">
        <f t="shared" si="0"/>
        <v>36</v>
      </c>
      <c r="E22" s="86">
        <v>1</v>
      </c>
      <c r="F22" s="84">
        <f t="shared" si="1"/>
        <v>36</v>
      </c>
      <c r="G22" s="120">
        <v>3</v>
      </c>
      <c r="H22" s="54">
        <f t="shared" si="2"/>
        <v>108</v>
      </c>
      <c r="I22" s="54"/>
      <c r="J22" s="54"/>
      <c r="K22" s="55"/>
    </row>
    <row r="23" spans="1:11">
      <c r="A23" s="66">
        <v>1737.32</v>
      </c>
      <c r="B23" s="54" t="s">
        <v>69</v>
      </c>
      <c r="C23" s="77" t="s">
        <v>66</v>
      </c>
      <c r="D23" s="121">
        <f t="shared" si="0"/>
        <v>36</v>
      </c>
      <c r="E23" s="86">
        <v>1</v>
      </c>
      <c r="F23" s="84">
        <f t="shared" si="1"/>
        <v>36</v>
      </c>
      <c r="G23" s="120">
        <v>120</v>
      </c>
      <c r="H23" s="54">
        <f t="shared" si="2"/>
        <v>4320</v>
      </c>
      <c r="I23" s="54"/>
      <c r="J23" s="54"/>
      <c r="K23" s="55"/>
    </row>
    <row r="24" spans="1:11">
      <c r="A24" s="66">
        <v>1737.32</v>
      </c>
      <c r="B24" s="57" t="s">
        <v>70</v>
      </c>
      <c r="C24" s="77" t="s">
        <v>66</v>
      </c>
      <c r="D24" s="121">
        <f t="shared" si="0"/>
        <v>36</v>
      </c>
      <c r="E24" s="86">
        <v>1</v>
      </c>
      <c r="F24" s="84">
        <f t="shared" si="1"/>
        <v>36</v>
      </c>
      <c r="G24" s="120">
        <v>26</v>
      </c>
      <c r="H24" s="54">
        <f t="shared" si="2"/>
        <v>936</v>
      </c>
      <c r="I24" s="54"/>
      <c r="J24" s="54"/>
      <c r="K24" s="55"/>
    </row>
    <row r="25" spans="1:11">
      <c r="A25" s="53"/>
      <c r="B25" s="57"/>
      <c r="C25" s="77"/>
      <c r="D25" s="84"/>
      <c r="E25" s="86"/>
      <c r="F25" s="84"/>
      <c r="G25" s="88"/>
      <c r="H25" s="54"/>
      <c r="I25" s="54"/>
      <c r="J25" s="54"/>
      <c r="K25" s="55"/>
    </row>
    <row r="26" spans="1:11" ht="20.149999999999999" customHeight="1">
      <c r="A26" s="68"/>
      <c r="B26" s="76" t="s">
        <v>79</v>
      </c>
      <c r="C26" s="77"/>
      <c r="D26" s="84"/>
      <c r="E26" s="86"/>
      <c r="F26" s="84"/>
      <c r="G26" s="88"/>
      <c r="H26" s="54"/>
      <c r="I26" s="54"/>
      <c r="J26" s="54"/>
      <c r="K26" s="55"/>
    </row>
    <row r="27" spans="1:11">
      <c r="A27" s="66">
        <v>1737.1</v>
      </c>
      <c r="B27" s="57" t="s">
        <v>74</v>
      </c>
      <c r="C27" s="77" t="s">
        <v>66</v>
      </c>
      <c r="D27" s="121">
        <f>D$16</f>
        <v>36</v>
      </c>
      <c r="E27" s="86">
        <v>1</v>
      </c>
      <c r="F27" s="84">
        <f>E27*D27</f>
        <v>36</v>
      </c>
      <c r="G27" s="120">
        <v>24</v>
      </c>
      <c r="H27" s="54">
        <f>SUM(F27*G27)</f>
        <v>864</v>
      </c>
      <c r="I27" s="54"/>
      <c r="J27" s="54"/>
      <c r="K27" s="55"/>
    </row>
    <row r="28" spans="1:11">
      <c r="A28" s="60" t="s">
        <v>3</v>
      </c>
      <c r="B28" s="57"/>
      <c r="C28" s="54"/>
      <c r="D28" s="84"/>
      <c r="E28" s="86"/>
      <c r="F28" s="54"/>
      <c r="G28" s="54"/>
      <c r="H28" s="84"/>
      <c r="I28" s="88"/>
      <c r="J28" s="54"/>
      <c r="K28" s="55"/>
    </row>
    <row r="29" spans="1:11">
      <c r="A29" s="53"/>
      <c r="B29" s="57"/>
      <c r="C29" s="54"/>
      <c r="D29" s="54"/>
      <c r="E29" s="54"/>
      <c r="F29" s="54" t="s">
        <v>3</v>
      </c>
      <c r="G29" s="54"/>
      <c r="H29" s="84" t="s">
        <v>3</v>
      </c>
      <c r="I29" s="88"/>
      <c r="J29" s="54"/>
      <c r="K29" s="55"/>
    </row>
    <row r="30" spans="1:11" ht="13" thickBot="1">
      <c r="A30" s="53"/>
      <c r="B30" s="57"/>
      <c r="C30" s="54"/>
      <c r="D30" s="54"/>
      <c r="E30" s="54"/>
      <c r="F30" s="54" t="s">
        <v>3</v>
      </c>
      <c r="G30" s="54"/>
      <c r="H30" s="84"/>
      <c r="I30" s="88"/>
      <c r="J30" s="54"/>
      <c r="K30" s="55"/>
    </row>
    <row r="31" spans="1:11" ht="13.5" thickTop="1" thickBot="1">
      <c r="A31" s="89"/>
      <c r="B31" s="90" t="s">
        <v>80</v>
      </c>
      <c r="C31" s="98"/>
      <c r="D31" s="92">
        <f>SUM(D16)</f>
        <v>36</v>
      </c>
      <c r="E31" s="99"/>
      <c r="F31" s="92">
        <f>SUM(F16)</f>
        <v>36</v>
      </c>
      <c r="G31" s="104">
        <f>H31/F31</f>
        <v>259.5</v>
      </c>
      <c r="H31" s="92">
        <f>SUM(H16)</f>
        <v>9342</v>
      </c>
      <c r="I31" s="100"/>
      <c r="J31" s="101" t="s">
        <v>3</v>
      </c>
      <c r="K31" s="100" t="s">
        <v>3</v>
      </c>
    </row>
    <row r="32" spans="1:11" ht="14" thickTop="1" thickBot="1">
      <c r="A32" s="102"/>
      <c r="B32" s="103" t="s">
        <v>85</v>
      </c>
      <c r="C32" s="111"/>
      <c r="D32" s="112"/>
      <c r="E32" s="113"/>
      <c r="F32" s="112">
        <v>37</v>
      </c>
      <c r="G32" s="104">
        <f>H32/F32</f>
        <v>259.93243243243245</v>
      </c>
      <c r="H32" s="105">
        <f>SUM(H31+H73)</f>
        <v>9617.5</v>
      </c>
      <c r="I32" s="106"/>
      <c r="J32" s="107"/>
      <c r="K32" s="108"/>
    </row>
    <row r="33" spans="1:11">
      <c r="A33" s="84"/>
      <c r="B33" s="83"/>
      <c r="C33" s="109"/>
      <c r="D33" s="84"/>
      <c r="E33" s="96"/>
      <c r="F33" s="84"/>
      <c r="G33" s="96"/>
      <c r="H33" s="84"/>
      <c r="I33" s="83"/>
      <c r="J33" s="97"/>
      <c r="K33" s="83"/>
    </row>
    <row r="34" spans="1:11">
      <c r="A34" s="7" t="s">
        <v>59</v>
      </c>
      <c r="B34" s="7"/>
      <c r="C34" s="110"/>
      <c r="D34" s="7"/>
      <c r="E34" s="7"/>
      <c r="F34" s="7"/>
      <c r="G34" s="7"/>
      <c r="H34" s="7"/>
      <c r="I34" s="7"/>
      <c r="J34" s="7" t="s">
        <v>60</v>
      </c>
      <c r="K34" s="7">
        <v>2</v>
      </c>
    </row>
    <row r="35" spans="1:11" ht="13">
      <c r="F35" s="70"/>
      <c r="G35" s="70"/>
      <c r="H35" s="70"/>
    </row>
    <row r="38" spans="1:11" ht="13" thickBot="1"/>
    <row r="39" spans="1:11">
      <c r="A39" s="1" t="s">
        <v>0</v>
      </c>
      <c r="B39" s="2"/>
      <c r="C39" s="128" t="s">
        <v>1</v>
      </c>
      <c r="D39" s="129"/>
      <c r="E39" s="129"/>
      <c r="F39" s="4"/>
      <c r="G39" s="4"/>
      <c r="H39" s="4"/>
      <c r="I39" s="3" t="s">
        <v>2</v>
      </c>
      <c r="J39" s="4"/>
      <c r="K39" s="5"/>
    </row>
    <row r="40" spans="1:11" ht="15.5">
      <c r="A40" s="6"/>
      <c r="B40" s="7"/>
      <c r="C40" s="130" t="s">
        <v>72</v>
      </c>
      <c r="D40" s="131"/>
      <c r="E40" s="131"/>
      <c r="F40" s="131"/>
      <c r="G40" s="131"/>
      <c r="H40" s="132"/>
      <c r="I40" s="8"/>
      <c r="J40" s="9" t="s">
        <v>71</v>
      </c>
      <c r="K40" s="10"/>
    </row>
    <row r="41" spans="1:11" ht="15.5">
      <c r="A41" s="11" t="s">
        <v>4</v>
      </c>
      <c r="B41" s="7"/>
      <c r="C41" s="133"/>
      <c r="D41" s="131"/>
      <c r="E41" s="131"/>
      <c r="F41" s="131"/>
      <c r="G41" s="131"/>
      <c r="H41" s="132"/>
      <c r="I41" s="12" t="s">
        <v>5</v>
      </c>
      <c r="J41" s="13"/>
      <c r="K41" s="14"/>
    </row>
    <row r="42" spans="1:11" ht="15.5">
      <c r="A42" s="15"/>
      <c r="B42" s="17"/>
      <c r="C42" s="134"/>
      <c r="D42" s="135"/>
      <c r="E42" s="135"/>
      <c r="F42" s="135"/>
      <c r="G42" s="135"/>
      <c r="H42" s="136"/>
      <c r="I42" s="147">
        <v>2019</v>
      </c>
      <c r="J42" s="148"/>
      <c r="K42" s="18"/>
    </row>
    <row r="43" spans="1:11">
      <c r="A43" s="19" t="s">
        <v>6</v>
      </c>
      <c r="B43" s="21" t="s">
        <v>3</v>
      </c>
      <c r="C43" s="7"/>
      <c r="D43" s="7"/>
      <c r="E43" s="7" t="s">
        <v>7</v>
      </c>
      <c r="F43" s="22" t="s">
        <v>8</v>
      </c>
      <c r="G43" s="23"/>
      <c r="H43" s="22" t="s">
        <v>9</v>
      </c>
      <c r="I43" s="23"/>
      <c r="J43" s="22" t="s">
        <v>10</v>
      </c>
      <c r="K43" s="24"/>
    </row>
    <row r="44" spans="1:11">
      <c r="A44" s="25" t="s">
        <v>11</v>
      </c>
      <c r="B44" s="7"/>
      <c r="C44" s="7"/>
      <c r="D44" s="7"/>
      <c r="E44" s="7" t="s">
        <v>7</v>
      </c>
      <c r="F44" s="26" t="s">
        <v>12</v>
      </c>
      <c r="G44" s="23" t="s">
        <v>13</v>
      </c>
      <c r="H44" s="26" t="s">
        <v>12</v>
      </c>
      <c r="I44" s="23" t="s">
        <v>14</v>
      </c>
      <c r="J44" s="26" t="s">
        <v>12</v>
      </c>
      <c r="K44" s="24" t="s">
        <v>15</v>
      </c>
    </row>
    <row r="45" spans="1:11">
      <c r="A45" s="27" t="s">
        <v>16</v>
      </c>
      <c r="B45" s="16"/>
      <c r="C45" s="16"/>
      <c r="D45" s="16"/>
      <c r="E45" s="16" t="s">
        <v>7</v>
      </c>
      <c r="F45" s="28" t="s">
        <v>17</v>
      </c>
      <c r="G45" s="29"/>
      <c r="H45" s="28" t="s">
        <v>8</v>
      </c>
      <c r="I45" s="29"/>
      <c r="J45" s="28" t="s">
        <v>18</v>
      </c>
      <c r="K45" s="30"/>
    </row>
    <row r="46" spans="1:11">
      <c r="A46" s="31" t="s">
        <v>19</v>
      </c>
      <c r="B46" s="16"/>
      <c r="C46" s="32"/>
      <c r="D46" s="16"/>
      <c r="E46" s="16"/>
      <c r="F46" s="16"/>
      <c r="G46" s="16" t="s">
        <v>20</v>
      </c>
      <c r="H46" s="16"/>
      <c r="I46" s="16"/>
      <c r="J46" s="16"/>
      <c r="K46" s="10"/>
    </row>
    <row r="47" spans="1:11">
      <c r="A47" s="33"/>
      <c r="B47" s="34"/>
      <c r="C47" s="35" t="s">
        <v>21</v>
      </c>
      <c r="D47" s="36"/>
      <c r="E47" s="36"/>
      <c r="F47" s="37" t="s">
        <v>22</v>
      </c>
      <c r="G47" s="36"/>
      <c r="H47" s="36"/>
      <c r="I47" s="38"/>
      <c r="J47" s="37" t="s">
        <v>23</v>
      </c>
      <c r="K47" s="39"/>
    </row>
    <row r="48" spans="1:11">
      <c r="A48" s="33"/>
      <c r="B48" s="34"/>
      <c r="C48" s="35" t="s">
        <v>24</v>
      </c>
      <c r="D48" s="40" t="s">
        <v>25</v>
      </c>
      <c r="E48" s="40" t="s">
        <v>25</v>
      </c>
      <c r="F48" s="40" t="s">
        <v>26</v>
      </c>
      <c r="G48" s="40" t="s">
        <v>27</v>
      </c>
      <c r="H48" s="22" t="s">
        <v>26</v>
      </c>
      <c r="I48" s="41" t="s">
        <v>25</v>
      </c>
      <c r="J48" s="40" t="s">
        <v>28</v>
      </c>
      <c r="K48" s="42" t="s">
        <v>26</v>
      </c>
    </row>
    <row r="49" spans="1:11">
      <c r="A49" s="43" t="s">
        <v>29</v>
      </c>
      <c r="B49" s="34"/>
      <c r="C49" s="44" t="s">
        <v>30</v>
      </c>
      <c r="D49" s="40" t="s">
        <v>31</v>
      </c>
      <c r="E49" s="40" t="s">
        <v>32</v>
      </c>
      <c r="F49" s="40" t="s">
        <v>28</v>
      </c>
      <c r="G49" s="40" t="s">
        <v>33</v>
      </c>
      <c r="H49" s="22" t="s">
        <v>27</v>
      </c>
      <c r="I49" s="41" t="s">
        <v>34</v>
      </c>
      <c r="J49" s="40" t="s">
        <v>35</v>
      </c>
      <c r="K49" s="42" t="s">
        <v>34</v>
      </c>
    </row>
    <row r="50" spans="1:11">
      <c r="A50" s="43" t="s">
        <v>36</v>
      </c>
      <c r="B50" s="35" t="s">
        <v>37</v>
      </c>
      <c r="C50" s="44" t="s">
        <v>38</v>
      </c>
      <c r="D50" s="40" t="s">
        <v>39</v>
      </c>
      <c r="E50" s="40" t="s">
        <v>33</v>
      </c>
      <c r="F50" s="40" t="s">
        <v>32</v>
      </c>
      <c r="G50" s="40" t="s">
        <v>40</v>
      </c>
      <c r="H50" s="45" t="s">
        <v>41</v>
      </c>
      <c r="I50" s="41" t="s">
        <v>42</v>
      </c>
      <c r="J50" s="40" t="s">
        <v>34</v>
      </c>
      <c r="K50" s="42" t="s">
        <v>43</v>
      </c>
    </row>
    <row r="51" spans="1:11">
      <c r="A51" s="33"/>
      <c r="B51" s="35"/>
      <c r="C51" s="34"/>
      <c r="D51" s="46"/>
      <c r="E51" s="40" t="s">
        <v>31</v>
      </c>
      <c r="F51" s="44" t="s">
        <v>44</v>
      </c>
      <c r="G51" s="34"/>
      <c r="H51" s="20"/>
      <c r="I51" s="47"/>
      <c r="J51" s="40" t="s">
        <v>45</v>
      </c>
      <c r="K51" s="42" t="s">
        <v>27</v>
      </c>
    </row>
    <row r="52" spans="1:11">
      <c r="A52" s="33"/>
      <c r="B52" s="35"/>
      <c r="C52" s="34"/>
      <c r="D52" s="46"/>
      <c r="E52" s="40" t="s">
        <v>46</v>
      </c>
      <c r="F52" s="34"/>
      <c r="G52" s="34"/>
      <c r="H52" s="20"/>
      <c r="I52" s="33"/>
      <c r="J52" s="34"/>
      <c r="K52" s="48" t="s">
        <v>47</v>
      </c>
    </row>
    <row r="53" spans="1:11">
      <c r="A53" s="49" t="s">
        <v>48</v>
      </c>
      <c r="B53" s="50" t="s">
        <v>49</v>
      </c>
      <c r="C53" s="50" t="s">
        <v>50</v>
      </c>
      <c r="D53" s="50" t="s">
        <v>51</v>
      </c>
      <c r="E53" s="50" t="s">
        <v>52</v>
      </c>
      <c r="F53" s="50" t="s">
        <v>53</v>
      </c>
      <c r="G53" s="50" t="s">
        <v>54</v>
      </c>
      <c r="H53" s="51" t="s">
        <v>55</v>
      </c>
      <c r="I53" s="49" t="s">
        <v>56</v>
      </c>
      <c r="J53" s="50" t="s">
        <v>57</v>
      </c>
      <c r="K53" s="52" t="s">
        <v>58</v>
      </c>
    </row>
    <row r="54" spans="1:11" ht="20.149999999999999" customHeight="1">
      <c r="A54" s="64"/>
      <c r="B54" s="72" t="s">
        <v>77</v>
      </c>
      <c r="C54" s="61" t="s">
        <v>88</v>
      </c>
      <c r="D54" s="119">
        <v>1</v>
      </c>
      <c r="E54" s="54">
        <v>1</v>
      </c>
      <c r="F54" s="54">
        <f>SUM(D54*E54)</f>
        <v>1</v>
      </c>
      <c r="G54" s="118">
        <f>SUM(G55:G71)</f>
        <v>275.5</v>
      </c>
      <c r="H54" s="54">
        <f>SUM(F54*G54)</f>
        <v>275.5</v>
      </c>
      <c r="I54" s="62"/>
      <c r="J54" s="61"/>
      <c r="K54" s="63"/>
    </row>
    <row r="55" spans="1:11" ht="55" customHeight="1">
      <c r="A55" s="79"/>
      <c r="B55" s="78" t="s">
        <v>86</v>
      </c>
      <c r="C55" s="71"/>
      <c r="D55" s="71"/>
      <c r="E55" s="71"/>
      <c r="F55" s="71"/>
      <c r="G55" s="71"/>
      <c r="H55" s="54"/>
      <c r="I55" s="71"/>
      <c r="J55" s="71"/>
      <c r="K55" s="80"/>
    </row>
    <row r="56" spans="1:11" ht="15" customHeight="1">
      <c r="A56" s="79"/>
      <c r="B56" s="78"/>
      <c r="C56" s="71"/>
      <c r="D56" s="71"/>
      <c r="E56" s="71"/>
      <c r="F56" s="71"/>
      <c r="G56" s="71"/>
      <c r="H56" s="54"/>
      <c r="I56" s="71"/>
      <c r="J56" s="71"/>
      <c r="K56" s="80"/>
    </row>
    <row r="57" spans="1:11">
      <c r="A57" s="66" t="s">
        <v>61</v>
      </c>
      <c r="B57" s="137" t="s">
        <v>73</v>
      </c>
      <c r="C57" s="77"/>
      <c r="D57" s="54"/>
      <c r="E57" s="54"/>
      <c r="F57" s="54"/>
      <c r="G57" s="54"/>
      <c r="H57" s="54"/>
      <c r="I57" s="54"/>
      <c r="J57" s="58" t="s">
        <v>3</v>
      </c>
      <c r="K57" s="59" t="s">
        <v>3</v>
      </c>
    </row>
    <row r="58" spans="1:11">
      <c r="A58" s="66" t="s">
        <v>62</v>
      </c>
      <c r="B58" s="137"/>
      <c r="C58" s="77" t="s">
        <v>66</v>
      </c>
      <c r="D58" s="123">
        <f>D$54</f>
        <v>1</v>
      </c>
      <c r="E58" s="54">
        <v>1</v>
      </c>
      <c r="F58" s="124">
        <v>1</v>
      </c>
      <c r="G58" s="54">
        <v>16</v>
      </c>
      <c r="H58" s="54">
        <f>SUM(F58*G58)</f>
        <v>16</v>
      </c>
      <c r="I58" s="54"/>
      <c r="J58" s="58"/>
      <c r="K58" s="59" t="s">
        <v>3</v>
      </c>
    </row>
    <row r="59" spans="1:11">
      <c r="A59" s="66" t="s">
        <v>63</v>
      </c>
      <c r="B59" s="137"/>
      <c r="C59" s="77"/>
      <c r="D59" s="88"/>
      <c r="E59" s="54"/>
      <c r="F59" s="88"/>
      <c r="G59" s="65"/>
      <c r="H59" s="54"/>
      <c r="I59" s="54"/>
      <c r="J59" s="58" t="s">
        <v>3</v>
      </c>
      <c r="K59" s="59" t="s">
        <v>3</v>
      </c>
    </row>
    <row r="60" spans="1:11">
      <c r="A60" s="60"/>
      <c r="B60" s="54"/>
      <c r="C60" s="77"/>
      <c r="D60" s="114"/>
      <c r="E60" s="56"/>
      <c r="F60" s="88"/>
      <c r="G60" s="56"/>
      <c r="H60" s="54"/>
      <c r="I60" s="54"/>
      <c r="J60" s="58"/>
      <c r="K60" s="59"/>
    </row>
    <row r="61" spans="1:11" ht="13">
      <c r="A61" s="67"/>
      <c r="B61" s="73" t="s">
        <v>78</v>
      </c>
      <c r="C61" s="77"/>
      <c r="D61" s="115"/>
      <c r="E61" s="85"/>
      <c r="F61" s="88"/>
      <c r="G61" s="56"/>
      <c r="H61" s="54"/>
      <c r="I61" s="54"/>
      <c r="J61" s="58"/>
      <c r="K61" s="59"/>
    </row>
    <row r="62" spans="1:11">
      <c r="A62" s="66">
        <v>1737.21</v>
      </c>
      <c r="B62" s="54" t="s">
        <v>64</v>
      </c>
      <c r="C62" s="77"/>
      <c r="D62" s="116"/>
      <c r="E62" s="86"/>
      <c r="F62" s="88"/>
      <c r="G62" s="54"/>
      <c r="H62" s="54"/>
      <c r="I62" s="54"/>
      <c r="J62" s="58" t="s">
        <v>3</v>
      </c>
      <c r="K62" s="59" t="s">
        <v>3</v>
      </c>
    </row>
    <row r="63" spans="1:11">
      <c r="A63" s="66">
        <v>1737.21</v>
      </c>
      <c r="B63" s="54" t="s">
        <v>65</v>
      </c>
      <c r="C63" s="77" t="s">
        <v>66</v>
      </c>
      <c r="D63" s="123">
        <f t="shared" ref="D63:D68" si="3">D$54</f>
        <v>1</v>
      </c>
      <c r="E63" s="86">
        <v>1</v>
      </c>
      <c r="F63" s="84">
        <f t="shared" ref="F63:F68" si="4">E63*D63</f>
        <v>1</v>
      </c>
      <c r="G63" s="94">
        <v>0.5</v>
      </c>
      <c r="H63" s="54">
        <f t="shared" ref="H63:H68" si="5">SUM(F63*G63)</f>
        <v>0.5</v>
      </c>
      <c r="I63" s="54"/>
      <c r="J63" s="54"/>
      <c r="K63" s="55"/>
    </row>
    <row r="64" spans="1:11" ht="25">
      <c r="A64" s="125">
        <v>1737.22</v>
      </c>
      <c r="B64" s="82" t="s">
        <v>82</v>
      </c>
      <c r="C64" s="77" t="s">
        <v>66</v>
      </c>
      <c r="D64" s="123">
        <f t="shared" si="3"/>
        <v>1</v>
      </c>
      <c r="E64" s="86">
        <v>1</v>
      </c>
      <c r="F64" s="84">
        <f t="shared" si="4"/>
        <v>1</v>
      </c>
      <c r="G64" s="120">
        <f>2+80</f>
        <v>82</v>
      </c>
      <c r="H64" s="54">
        <f t="shared" si="5"/>
        <v>82</v>
      </c>
      <c r="I64" s="54"/>
      <c r="J64" s="54"/>
      <c r="K64" s="55"/>
    </row>
    <row r="65" spans="1:11" ht="25">
      <c r="A65" s="81" t="s">
        <v>81</v>
      </c>
      <c r="B65" s="87" t="s">
        <v>67</v>
      </c>
      <c r="C65" s="77" t="s">
        <v>66</v>
      </c>
      <c r="D65" s="123">
        <f t="shared" si="3"/>
        <v>1</v>
      </c>
      <c r="E65" s="86">
        <v>1</v>
      </c>
      <c r="F65" s="84">
        <f t="shared" si="4"/>
        <v>1</v>
      </c>
      <c r="G65" s="120">
        <v>4</v>
      </c>
      <c r="H65" s="54">
        <f t="shared" si="5"/>
        <v>4</v>
      </c>
      <c r="I65" s="54"/>
      <c r="J65" s="54"/>
      <c r="K65" s="55"/>
    </row>
    <row r="66" spans="1:11">
      <c r="A66" s="66">
        <v>1737.32</v>
      </c>
      <c r="B66" s="54" t="s">
        <v>68</v>
      </c>
      <c r="C66" s="77" t="s">
        <v>66</v>
      </c>
      <c r="D66" s="123">
        <f t="shared" si="3"/>
        <v>1</v>
      </c>
      <c r="E66" s="86">
        <v>1</v>
      </c>
      <c r="F66" s="84">
        <f t="shared" si="4"/>
        <v>1</v>
      </c>
      <c r="G66" s="120">
        <v>3</v>
      </c>
      <c r="H66" s="54">
        <f t="shared" si="5"/>
        <v>3</v>
      </c>
      <c r="I66" s="54"/>
      <c r="J66" s="54"/>
      <c r="K66" s="55"/>
    </row>
    <row r="67" spans="1:11">
      <c r="A67" s="66">
        <v>1737.32</v>
      </c>
      <c r="B67" s="54" t="s">
        <v>69</v>
      </c>
      <c r="C67" s="77" t="s">
        <v>66</v>
      </c>
      <c r="D67" s="123">
        <f t="shared" si="3"/>
        <v>1</v>
      </c>
      <c r="E67" s="86">
        <v>1</v>
      </c>
      <c r="F67" s="84">
        <f t="shared" si="4"/>
        <v>1</v>
      </c>
      <c r="G67" s="120">
        <v>120</v>
      </c>
      <c r="H67" s="54">
        <f t="shared" si="5"/>
        <v>120</v>
      </c>
      <c r="I67" s="54"/>
      <c r="J67" s="54"/>
      <c r="K67" s="55"/>
    </row>
    <row r="68" spans="1:11">
      <c r="A68" s="66">
        <v>1737.32</v>
      </c>
      <c r="B68" s="57" t="s">
        <v>70</v>
      </c>
      <c r="C68" s="77" t="s">
        <v>66</v>
      </c>
      <c r="D68" s="123">
        <f t="shared" si="3"/>
        <v>1</v>
      </c>
      <c r="E68" s="86">
        <v>1</v>
      </c>
      <c r="F68" s="84">
        <f t="shared" si="4"/>
        <v>1</v>
      </c>
      <c r="G68" s="120">
        <v>26</v>
      </c>
      <c r="H68" s="54">
        <f t="shared" si="5"/>
        <v>26</v>
      </c>
      <c r="I68" s="54"/>
      <c r="J68" s="54"/>
      <c r="K68" s="55"/>
    </row>
    <row r="69" spans="1:11">
      <c r="A69" s="53"/>
      <c r="B69" s="57"/>
      <c r="C69" s="77"/>
      <c r="D69" s="84"/>
      <c r="E69" s="86"/>
      <c r="F69" s="84"/>
      <c r="G69" s="88"/>
      <c r="H69" s="54"/>
      <c r="I69" s="54"/>
      <c r="J69" s="54"/>
      <c r="K69" s="55"/>
    </row>
    <row r="70" spans="1:11" ht="13">
      <c r="A70" s="68"/>
      <c r="B70" s="75" t="s">
        <v>79</v>
      </c>
      <c r="C70" s="77"/>
      <c r="D70" s="84"/>
      <c r="E70" s="86"/>
      <c r="F70" s="84"/>
      <c r="G70" s="88"/>
      <c r="H70" s="54"/>
      <c r="I70" s="54"/>
      <c r="J70" s="54"/>
      <c r="K70" s="55"/>
    </row>
    <row r="71" spans="1:11">
      <c r="A71" s="66">
        <v>1737.1</v>
      </c>
      <c r="B71" s="57" t="s">
        <v>74</v>
      </c>
      <c r="C71" s="77" t="s">
        <v>66</v>
      </c>
      <c r="D71" s="123">
        <f>D$54</f>
        <v>1</v>
      </c>
      <c r="E71" s="86">
        <v>1</v>
      </c>
      <c r="F71" s="84">
        <f>E71*D71</f>
        <v>1</v>
      </c>
      <c r="G71" s="120">
        <v>24</v>
      </c>
      <c r="H71" s="54">
        <f>SUM(F71*G71)</f>
        <v>24</v>
      </c>
      <c r="I71" s="54"/>
      <c r="J71" s="54"/>
      <c r="K71" s="55"/>
    </row>
    <row r="72" spans="1:11" ht="13" thickBot="1">
      <c r="A72" s="60" t="s">
        <v>3</v>
      </c>
      <c r="B72" s="57"/>
      <c r="C72" s="54"/>
      <c r="D72" s="84"/>
      <c r="E72" s="86"/>
      <c r="F72" s="84"/>
      <c r="G72" s="117"/>
      <c r="H72" s="84"/>
      <c r="I72" s="88"/>
      <c r="J72" s="54"/>
      <c r="K72" s="55"/>
    </row>
    <row r="73" spans="1:11" ht="13.5" thickTop="1" thickBot="1">
      <c r="A73" s="89"/>
      <c r="B73" s="90" t="s">
        <v>83</v>
      </c>
      <c r="C73" s="91"/>
      <c r="D73" s="126">
        <v>1</v>
      </c>
      <c r="E73" s="91"/>
      <c r="F73" s="126">
        <v>1</v>
      </c>
      <c r="G73" s="91">
        <f>H73/F73</f>
        <v>275.5</v>
      </c>
      <c r="H73" s="92">
        <f>SUM(H54)</f>
        <v>275.5</v>
      </c>
      <c r="I73" s="92"/>
      <c r="J73" s="91"/>
      <c r="K73" s="93"/>
    </row>
    <row r="74" spans="1:11" ht="13" thickTop="1">
      <c r="A74" s="7" t="s">
        <v>59</v>
      </c>
      <c r="B74" s="7"/>
      <c r="C74" s="7"/>
      <c r="D74" s="7"/>
      <c r="E74" s="7"/>
      <c r="F74" s="7"/>
      <c r="G74" s="7"/>
      <c r="H74" s="7"/>
      <c r="I74" s="7"/>
      <c r="J74" s="7" t="s">
        <v>75</v>
      </c>
      <c r="K74" s="7"/>
    </row>
    <row r="75" spans="1:11" ht="15.5">
      <c r="F75" s="69"/>
      <c r="G75" s="69"/>
      <c r="H75" s="69"/>
    </row>
    <row r="76" spans="1:11">
      <c r="B76" s="127"/>
    </row>
  </sheetData>
  <mergeCells count="6">
    <mergeCell ref="C39:E39"/>
    <mergeCell ref="C40:H42"/>
    <mergeCell ref="I42:J42"/>
    <mergeCell ref="B57:B59"/>
    <mergeCell ref="C1:H4"/>
    <mergeCell ref="I4:J4"/>
  </mergeCells>
  <phoneticPr fontId="0" type="noConversion"/>
  <pageMargins left="0.25" right="0.25" top="0.25" bottom="0.25" header="0.5" footer="0.5"/>
  <pageSetup scale="92" orientation="landscape" horizontalDpi="4294967292" verticalDpi="1200" r:id="rId1"/>
  <headerFooter alignWithMargins="0"/>
  <rowBreaks count="1" manualBreakCount="1">
    <brk id="3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I19" sqref="I19"/>
    </sheetView>
  </sheetViews>
  <sheetFormatPr defaultRowHeight="12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RD/RUS/WWD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Rebecca.Hunt@wdc.usda.gov</dc:creator>
  <cp:lastModifiedBy>Daskal, MaryPat - RD, Washington, DC</cp:lastModifiedBy>
  <cp:lastPrinted>2016-06-20T14:24:04Z</cp:lastPrinted>
  <dcterms:created xsi:type="dcterms:W3CDTF">1999-05-21T13:07:41Z</dcterms:created>
  <dcterms:modified xsi:type="dcterms:W3CDTF">2019-05-16T14:54:20Z</dcterms:modified>
</cp:coreProperties>
</file>