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Documents\"/>
    </mc:Choice>
  </mc:AlternateContent>
  <xr:revisionPtr revIDLastSave="0" documentId="8_{A7327494-F2CE-462A-B474-89933F6F068A}" xr6:coauthVersionLast="36" xr6:coauthVersionMax="36" xr10:uidLastSave="{00000000-0000-0000-0000-000000000000}"/>
  <bookViews>
    <workbookView xWindow="0" yWindow="0" windowWidth="28800" windowHeight="12225" xr2:uid="{8DC1C1E5-F4A8-4F71-B68E-DCEED38E3BF4}"/>
  </bookViews>
  <sheets>
    <sheet name="Applicant &amp; Recipient" sheetId="1" r:id="rId1"/>
    <sheet name="Federal" sheetId="2" r:id="rId2"/>
    <sheet name="Methodolog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5" i="1" l="1"/>
  <c r="H25" i="1" s="1"/>
  <c r="J25" i="1" s="1"/>
  <c r="F14" i="1" l="1"/>
  <c r="H14" i="1" s="1"/>
  <c r="J14" i="1" s="1"/>
  <c r="F15" i="1"/>
  <c r="H15" i="1" s="1"/>
  <c r="J15" i="1" s="1"/>
  <c r="F8" i="2" l="1"/>
  <c r="H8" i="2" l="1"/>
  <c r="F18" i="2"/>
  <c r="H18" i="2" s="1"/>
  <c r="J18" i="2" s="1"/>
  <c r="F10" i="2"/>
  <c r="H10" i="2" s="1"/>
  <c r="J10" i="2" s="1"/>
  <c r="F11" i="2"/>
  <c r="H11" i="2" s="1"/>
  <c r="J11" i="2" s="1"/>
  <c r="F12" i="2"/>
  <c r="H12" i="2" s="1"/>
  <c r="J12" i="2" s="1"/>
  <c r="F13" i="2"/>
  <c r="H13" i="2" s="1"/>
  <c r="J13" i="2" s="1"/>
  <c r="F14" i="2"/>
  <c r="H14" i="2" s="1"/>
  <c r="J14" i="2" s="1"/>
  <c r="F15" i="2"/>
  <c r="H15" i="2" s="1"/>
  <c r="J15" i="2" s="1"/>
  <c r="F16" i="2"/>
  <c r="H16" i="2" s="1"/>
  <c r="J16" i="2" s="1"/>
  <c r="F17" i="2"/>
  <c r="H17" i="2" s="1"/>
  <c r="J17" i="2" s="1"/>
  <c r="F9" i="2"/>
  <c r="H9" i="2" s="1"/>
  <c r="J9" i="2" s="1"/>
  <c r="H20" i="2" l="1"/>
  <c r="J8" i="2"/>
  <c r="J20" i="2" s="1"/>
  <c r="F20" i="2"/>
  <c r="H36" i="1"/>
  <c r="F36" i="1"/>
  <c r="F37" i="1"/>
  <c r="H37" i="1" s="1"/>
  <c r="F38" i="1"/>
  <c r="H38" i="1" s="1"/>
  <c r="F39" i="1"/>
  <c r="H39" i="1" s="1"/>
  <c r="F40" i="1"/>
  <c r="H40" i="1" s="1"/>
  <c r="F35" i="1"/>
  <c r="H35" i="1" s="1"/>
  <c r="H26" i="1"/>
  <c r="J26" i="1" s="1"/>
  <c r="H27" i="1"/>
  <c r="J27" i="1" s="1"/>
  <c r="H28" i="1"/>
  <c r="F26" i="1"/>
  <c r="F27" i="1"/>
  <c r="F28" i="1"/>
  <c r="F24" i="1"/>
  <c r="H24" i="1" s="1"/>
  <c r="H11" i="1"/>
  <c r="J11" i="1" s="1"/>
  <c r="F12" i="1"/>
  <c r="H12" i="1" s="1"/>
  <c r="J12" i="1" s="1"/>
  <c r="F13" i="1"/>
  <c r="H13" i="1" s="1"/>
  <c r="J13" i="1" s="1"/>
  <c r="F16" i="1"/>
  <c r="H16" i="1" s="1"/>
  <c r="J16" i="1" s="1"/>
  <c r="F17" i="1"/>
  <c r="H17" i="1" s="1"/>
  <c r="J17" i="1" s="1"/>
  <c r="F18" i="1"/>
  <c r="H18" i="1" s="1"/>
  <c r="J18" i="1" s="1"/>
  <c r="F19" i="1"/>
  <c r="H19" i="1" s="1"/>
  <c r="J19" i="1" s="1"/>
  <c r="F11" i="1"/>
  <c r="F29" i="1" l="1"/>
  <c r="H29" i="1"/>
  <c r="J28" i="1"/>
  <c r="J20" i="1"/>
  <c r="J24" i="1"/>
  <c r="H20" i="1"/>
  <c r="F20" i="1"/>
  <c r="F31" i="1" s="1"/>
  <c r="H31" i="1" l="1"/>
  <c r="J29" i="1"/>
  <c r="J31" i="1" s="1"/>
</calcChain>
</file>

<file path=xl/sharedStrings.xml><?xml version="1.0" encoding="utf-8"?>
<sst xmlns="http://schemas.openxmlformats.org/spreadsheetml/2006/main" count="152" uniqueCount="118">
  <si>
    <t>2019 Burden Estimate for the Agriculture Innovation Center Demonstration Program</t>
  </si>
  <si>
    <t>USDA Rural Business-Cooperative Service</t>
  </si>
  <si>
    <t>Section of Regulations</t>
  </si>
  <si>
    <t>(A)</t>
  </si>
  <si>
    <t>4284.16(c)(3)</t>
  </si>
  <si>
    <t>4284.16(b)</t>
  </si>
  <si>
    <t>4284.1014(b)</t>
  </si>
  <si>
    <t>Title</t>
  </si>
  <si>
    <t>Form No. (if any)</t>
  </si>
  <si>
    <t>Estimated
No. of
Respondents</t>
  </si>
  <si>
    <t>Reports
Filed
Annually</t>
  </si>
  <si>
    <t>Total
Annual
Reponses
(D) X (E)</t>
  </si>
  <si>
    <t>Estimated
No. of
Man Hours
per
Reponse</t>
  </si>
  <si>
    <t>Estimated
Total Man
Hours
(F) X (G)</t>
  </si>
  <si>
    <t>Total Cost
to the
Public
(H) X (I)</t>
  </si>
  <si>
    <t>(B)</t>
  </si>
  <si>
    <t>Certification Regarding Debarment, Suspension, and Other Responsibility Matters
- Primary Covered Transactions</t>
  </si>
  <si>
    <t>Certification Regarding Debarment, Suspension, and Other Responsibility Matters
- Lower-Tier Covered Transactions</t>
  </si>
  <si>
    <t>Certification Regarding Drug-Free Workplace Requirements (Grants)</t>
  </si>
  <si>
    <t>Assurance Agreement</t>
  </si>
  <si>
    <t>Letter of Intent to Meet Conditions</t>
  </si>
  <si>
    <t>Financial Assistance Agreement</t>
  </si>
  <si>
    <t>Request for Obligation of Funds</t>
  </si>
  <si>
    <t>4284.11(a)
428.1014(c)</t>
  </si>
  <si>
    <t>RD 400-4
(0575-0018)</t>
  </si>
  <si>
    <t>RD 1942-46
(0570-0062)</t>
  </si>
  <si>
    <t>RD 4280-2
(0570-0067)</t>
  </si>
  <si>
    <t>RD-1940-1
(0575-0062)</t>
  </si>
  <si>
    <t>Subtotal</t>
  </si>
  <si>
    <t>(C)</t>
  </si>
  <si>
    <t>(D)</t>
  </si>
  <si>
    <t>(E)</t>
  </si>
  <si>
    <t>(F)</t>
  </si>
  <si>
    <t>(G)</t>
  </si>
  <si>
    <t>(H)</t>
  </si>
  <si>
    <t>(I)</t>
  </si>
  <si>
    <t>(J)</t>
  </si>
  <si>
    <t>PAPERWORK REQUIREMENTS - FORMS</t>
  </si>
  <si>
    <t>AD -1047
(0505-0027)</t>
  </si>
  <si>
    <t>AD-1048
(0505-0027)</t>
  </si>
  <si>
    <t>AD-1049
(0505-0027)</t>
  </si>
  <si>
    <t>PAPERWORK REQUIREMENTS - NO FORMS</t>
  </si>
  <si>
    <t>4284.1010(c)</t>
  </si>
  <si>
    <t>Proposal</t>
  </si>
  <si>
    <t>narrative</t>
  </si>
  <si>
    <t>4284.12(b)</t>
  </si>
  <si>
    <t>4284.12(c)</t>
  </si>
  <si>
    <t>4284.16(c)(4)</t>
  </si>
  <si>
    <t>Performance Reports - Semi-Annual</t>
  </si>
  <si>
    <t>Peformance Report - Final</t>
  </si>
  <si>
    <t>Certification Regarding Lobbying</t>
  </si>
  <si>
    <t>GRAND TOTAL</t>
  </si>
  <si>
    <t>FORM BURDEN APPROVED UNDER OTHER OMB NUMBERS</t>
  </si>
  <si>
    <t>4284.1010(b)(1)</t>
  </si>
  <si>
    <t>4284.1010(b)(2)</t>
  </si>
  <si>
    <t>4284.1010(b)(3)</t>
  </si>
  <si>
    <t>4284.12(a)</t>
  </si>
  <si>
    <t>4284.11(c)</t>
  </si>
  <si>
    <t>Application for Federal Assistance</t>
  </si>
  <si>
    <t>Budget Information - Non-Construction</t>
  </si>
  <si>
    <t>Assurances - Non-Construction</t>
  </si>
  <si>
    <t>Federal Financial Report</t>
  </si>
  <si>
    <t>Request for Advance or Reimbursement</t>
  </si>
  <si>
    <t>Disclosure of Lobbying Activities</t>
  </si>
  <si>
    <t>SF-424
(4040-0004)</t>
  </si>
  <si>
    <t>SF-424A
(4040-0006)</t>
  </si>
  <si>
    <t>SF-424B
(4040-0007)</t>
  </si>
  <si>
    <t>SF-270
(4040-0012)</t>
  </si>
  <si>
    <t>SF-LLL
(4040-0013)</t>
  </si>
  <si>
    <t>SF-425
(4040-0014)</t>
  </si>
  <si>
    <t>Selection of Regulation</t>
  </si>
  <si>
    <t>Form No.
(if any)</t>
  </si>
  <si>
    <t>No. of
Respondents</t>
  </si>
  <si>
    <t>Estimated No.
of Manhours
per Response</t>
  </si>
  <si>
    <t>Wage**
Class</t>
  </si>
  <si>
    <t>Description</t>
  </si>
  <si>
    <t>Total Cost
 (H) X (I)</t>
  </si>
  <si>
    <t>Estimated Total
Manhours
(F) X (G)</t>
  </si>
  <si>
    <t>Total Annual
Responses
(D) X (E)</t>
  </si>
  <si>
    <t>Annual Cost to the FEDERAL GOVERNMENT</t>
  </si>
  <si>
    <t>TOTAL</t>
  </si>
  <si>
    <t>N/A</t>
  </si>
  <si>
    <t>Disburse Funds</t>
  </si>
  <si>
    <t>Monitor Awards</t>
  </si>
  <si>
    <t>Receive Applications</t>
  </si>
  <si>
    <t>Determine Eligiblity</t>
  </si>
  <si>
    <t>Evaluate Applications</t>
  </si>
  <si>
    <t>Prepare Executive Summary</t>
  </si>
  <si>
    <t>Announce Awards</t>
  </si>
  <si>
    <t>Prepare Legal Documents</t>
  </si>
  <si>
    <t>Notify Applicants</t>
  </si>
  <si>
    <t>Participate in Appeal Hearing</t>
  </si>
  <si>
    <t>4284.1012 - .1013</t>
  </si>
  <si>
    <t>Develop Notice (RFP)</t>
  </si>
  <si>
    <t>4284.1010</t>
  </si>
  <si>
    <t>4284.4</t>
  </si>
  <si>
    <t>4284.9</t>
  </si>
  <si>
    <t>4284.14</t>
  </si>
  <si>
    <t>Federal Register Notice</t>
  </si>
  <si>
    <t>The estimates provided on the previous spreadsheets utilized the following assumptions:</t>
  </si>
  <si>
    <t>Total number of applications</t>
  </si>
  <si>
    <t>Total number of recipients</t>
  </si>
  <si>
    <t>This number is based on the paperwork burden package from FY 2003, which is the only year the program was run at full funding.  Even if funding levels are reduced, it is expected that at least this many organizations will apply.</t>
  </si>
  <si>
    <t>** $47.38 (adj $77.82) is the hourly rate for a GS-13, step 5 in the rest-of-the-US; $30.54 (adj $50.16) is the hourly rate for a WDC-area GS-9, step 5; $52.66 (adj $86.49) is for a WDC-area GS-13, step 5. Wage rates above include 36.25% for fringe benefits and 28% for overhead costs.  Those rates are paranthetically noted as "adj" amounts in this note.</t>
  </si>
  <si>
    <t>Developing the Notice (RFP) is based only on the time for RBS personnel to develop the document and assist with the clearance process.  It does not include the time of the clearance agencies.</t>
  </si>
  <si>
    <t>Announcing Awards includes the generation and correction of project information sheets and the press release.</t>
  </si>
  <si>
    <t>SF-LLL responses</t>
  </si>
  <si>
    <t>This number is based on the expected number of awards over $100,000 and the nature of the recipient organizations.</t>
  </si>
  <si>
    <t>APPLICANT/RECIPIENT Burden</t>
  </si>
  <si>
    <t>This number is based on the funding amount received in FY 2018 because the funding amount is unknown for FY 2019.</t>
  </si>
  <si>
    <t>Wage Class*
$/hr</t>
  </si>
  <si>
    <t>*The Wage Class is a mean average of three positions that are expected to contribute to the development of applications as well as filling out forms and reporting:  Management Analyst $44.92; Postsecondary School Teacher (University Professor) $39.85; Financial Analyst $47.80</t>
  </si>
  <si>
    <t>Annual Appropriation Law</t>
  </si>
  <si>
    <t>AD-3030
(0505-0025)</t>
  </si>
  <si>
    <t>Representations Regarding Felony Conviction and Tax Delinquent Status for Corporate Applicants</t>
  </si>
  <si>
    <t>Assurance Regarding Felony Conviction or Tax Delinquent Status for Corporate Applicants</t>
  </si>
  <si>
    <t>AD-3031
(0505-0025)</t>
  </si>
  <si>
    <t>Categorical Exclusion w/ Environmental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</si>
</sst>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Border="1" applyAlignment="1">
      <alignment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2" fontId="0" fillId="0" borderId="0" xfId="0" applyNumberFormat="1"/>
    <xf numFmtId="49" fontId="0" fillId="0" borderId="0" xfId="0" applyNumberFormat="1" applyAlignment="1">
      <alignment horizontal="center" vertical="center"/>
    </xf>
    <xf numFmtId="49" fontId="0" fillId="0" borderId="0" xfId="0" applyNumberFormat="1" applyAlignment="1">
      <alignment horizontal="center"/>
    </xf>
    <xf numFmtId="44" fontId="0" fillId="0" borderId="0" xfId="1" applyFont="1"/>
    <xf numFmtId="44" fontId="0" fillId="0" borderId="0" xfId="0" applyNumberFormat="1"/>
    <xf numFmtId="2" fontId="2" fillId="0" borderId="0" xfId="0" applyNumberFormat="1" applyFont="1"/>
    <xf numFmtId="44" fontId="2" fillId="0" borderId="0" xfId="0" applyNumberFormat="1" applyFont="1"/>
    <xf numFmtId="0" fontId="4" fillId="0" borderId="0" xfId="0" applyFont="1" applyAlignment="1">
      <alignment vertical="top"/>
    </xf>
    <xf numFmtId="0" fontId="0" fillId="0" borderId="0" xfId="0" applyFont="1" applyAlignment="1">
      <alignment vertical="top"/>
    </xf>
    <xf numFmtId="0" fontId="0" fillId="0" borderId="0" xfId="0" applyFont="1" applyAlignment="1">
      <alignment vertical="top" wrapText="1"/>
    </xf>
    <xf numFmtId="0" fontId="5" fillId="0" borderId="0" xfId="0" applyFont="1"/>
    <xf numFmtId="0" fontId="6" fillId="0" borderId="0" xfId="0" applyFont="1" applyBorder="1" applyAlignment="1">
      <alignment vertical="top"/>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Border="1" applyAlignment="1">
      <alignment horizontal="center" vertical="top"/>
    </xf>
    <xf numFmtId="0" fontId="7" fillId="0" borderId="0" xfId="0" applyFont="1" applyBorder="1" applyAlignment="1">
      <alignment vertical="top"/>
    </xf>
    <xf numFmtId="0" fontId="6" fillId="0" borderId="0" xfId="0" applyFont="1" applyBorder="1" applyAlignment="1">
      <alignment vertical="top" wrapText="1"/>
    </xf>
    <xf numFmtId="0" fontId="6" fillId="0" borderId="0" xfId="0" applyFont="1" applyBorder="1" applyAlignment="1">
      <alignment horizontal="center" vertical="top" wrapText="1"/>
    </xf>
    <xf numFmtId="2" fontId="6" fillId="0" borderId="0" xfId="0" applyNumberFormat="1" applyFont="1" applyBorder="1" applyAlignment="1">
      <alignment vertical="top"/>
    </xf>
    <xf numFmtId="44" fontId="6" fillId="0" borderId="0" xfId="1" applyFont="1" applyBorder="1" applyAlignment="1">
      <alignment vertical="top"/>
    </xf>
    <xf numFmtId="44" fontId="6" fillId="0" borderId="0" xfId="0" applyNumberFormat="1" applyFont="1" applyBorder="1" applyAlignment="1">
      <alignment vertical="top"/>
    </xf>
    <xf numFmtId="0" fontId="7" fillId="0" borderId="0" xfId="0" applyFont="1" applyBorder="1" applyAlignment="1">
      <alignment horizontal="center" vertical="top"/>
    </xf>
    <xf numFmtId="2" fontId="7" fillId="0" borderId="0" xfId="0" applyNumberFormat="1" applyFont="1" applyBorder="1" applyAlignment="1">
      <alignment vertical="top"/>
    </xf>
    <xf numFmtId="44" fontId="7" fillId="0" borderId="0" xfId="0" applyNumberFormat="1" applyFont="1" applyBorder="1" applyAlignment="1">
      <alignment vertical="top"/>
    </xf>
    <xf numFmtId="0" fontId="6" fillId="0" borderId="0" xfId="0" applyFont="1" applyAlignment="1">
      <alignment horizontal="center" wrapText="1"/>
    </xf>
    <xf numFmtId="0" fontId="6" fillId="0" borderId="0" xfId="0" applyFont="1" applyAlignment="1">
      <alignment horizontal="left" vertical="top" wrapText="1"/>
    </xf>
    <xf numFmtId="0" fontId="7" fillId="0" borderId="0" xfId="0" applyFont="1" applyBorder="1" applyAlignment="1">
      <alignment horizontal="center" vertical="top"/>
    </xf>
    <xf numFmtId="0" fontId="6" fillId="0" borderId="0" xfId="0" applyFont="1" applyBorder="1" applyAlignment="1">
      <alignment horizontal="left" vertical="top" wrapText="1"/>
    </xf>
    <xf numFmtId="0" fontId="7" fillId="0" borderId="0" xfId="0" applyFont="1" applyBorder="1" applyAlignment="1">
      <alignment horizontal="left" vertical="top"/>
    </xf>
    <xf numFmtId="0" fontId="6" fillId="0" borderId="0" xfId="0" applyFont="1" applyBorder="1" applyAlignment="1">
      <alignment horizontal="left" vertical="top"/>
    </xf>
    <xf numFmtId="0" fontId="0" fillId="0" borderId="0" xfId="0" applyAlignment="1">
      <alignment horizontal="left"/>
    </xf>
    <xf numFmtId="0" fontId="3" fillId="0" borderId="0" xfId="0" applyNumberFormat="1" applyFont="1" applyFill="1"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B59F-76A9-4F16-876E-8C0F8E2EC3FC}">
  <dimension ref="A1:J42"/>
  <sheetViews>
    <sheetView tabSelected="1" workbookViewId="0">
      <selection activeCell="L24" sqref="L24"/>
    </sheetView>
  </sheetViews>
  <sheetFormatPr defaultColWidth="8.85546875" defaultRowHeight="15" x14ac:dyDescent="0.25"/>
  <cols>
    <col min="1" max="1" width="21.85546875" style="1" customWidth="1"/>
    <col min="2" max="2" width="69.140625" style="1" customWidth="1"/>
    <col min="3" max="3" width="15.42578125" style="1" bestFit="1" customWidth="1"/>
    <col min="4" max="4" width="10.85546875" style="1" customWidth="1"/>
    <col min="5" max="5" width="9.140625" style="1" customWidth="1"/>
    <col min="6" max="6" width="9.5703125" style="1" customWidth="1"/>
    <col min="7" max="7" width="11.42578125" style="1" customWidth="1"/>
    <col min="8" max="8" width="10.42578125" style="1" customWidth="1"/>
    <col min="9" max="10" width="12.42578125" style="1" customWidth="1"/>
    <col min="11" max="16384" width="8.85546875" style="1"/>
  </cols>
  <sheetData>
    <row r="1" spans="1:10" x14ac:dyDescent="0.25">
      <c r="A1" s="35" t="s">
        <v>0</v>
      </c>
      <c r="B1" s="35"/>
      <c r="C1" s="35"/>
      <c r="D1" s="35"/>
      <c r="E1" s="35"/>
      <c r="F1" s="35"/>
      <c r="G1" s="35"/>
      <c r="H1" s="35"/>
      <c r="I1" s="35"/>
      <c r="J1" s="35"/>
    </row>
    <row r="2" spans="1:10" x14ac:dyDescent="0.25">
      <c r="A2" s="35" t="s">
        <v>1</v>
      </c>
      <c r="B2" s="35"/>
      <c r="C2" s="35"/>
      <c r="D2" s="35"/>
      <c r="E2" s="35"/>
      <c r="F2" s="35"/>
      <c r="G2" s="35"/>
      <c r="H2" s="35"/>
      <c r="I2" s="35"/>
      <c r="J2" s="35"/>
    </row>
    <row r="3" spans="1:10" x14ac:dyDescent="0.25">
      <c r="A3" s="17"/>
      <c r="B3" s="17"/>
      <c r="C3" s="17"/>
      <c r="D3" s="17"/>
      <c r="E3" s="17"/>
      <c r="F3" s="17"/>
      <c r="G3" s="17"/>
      <c r="H3" s="17"/>
      <c r="I3" s="17"/>
      <c r="J3" s="17"/>
    </row>
    <row r="4" spans="1:10" ht="63.75" x14ac:dyDescent="0.25">
      <c r="A4" s="18" t="s">
        <v>2</v>
      </c>
      <c r="B4" s="18" t="s">
        <v>7</v>
      </c>
      <c r="C4" s="18" t="s">
        <v>8</v>
      </c>
      <c r="D4" s="19" t="s">
        <v>9</v>
      </c>
      <c r="E4" s="19" t="s">
        <v>10</v>
      </c>
      <c r="F4" s="19" t="s">
        <v>11</v>
      </c>
      <c r="G4" s="19" t="s">
        <v>12</v>
      </c>
      <c r="H4" s="19" t="s">
        <v>13</v>
      </c>
      <c r="I4" s="19" t="s">
        <v>110</v>
      </c>
      <c r="J4" s="19" t="s">
        <v>14</v>
      </c>
    </row>
    <row r="5" spans="1:10" x14ac:dyDescent="0.25">
      <c r="A5" s="20" t="s">
        <v>3</v>
      </c>
      <c r="B5" s="20" t="s">
        <v>15</v>
      </c>
      <c r="C5" s="20" t="s">
        <v>29</v>
      </c>
      <c r="D5" s="20" t="s">
        <v>30</v>
      </c>
      <c r="E5" s="20" t="s">
        <v>31</v>
      </c>
      <c r="F5" s="20" t="s">
        <v>32</v>
      </c>
      <c r="G5" s="20" t="s">
        <v>33</v>
      </c>
      <c r="H5" s="20" t="s">
        <v>34</v>
      </c>
      <c r="I5" s="20" t="s">
        <v>35</v>
      </c>
      <c r="J5" s="20" t="s">
        <v>36</v>
      </c>
    </row>
    <row r="6" spans="1:10" x14ac:dyDescent="0.25">
      <c r="A6" s="20"/>
      <c r="B6" s="20"/>
      <c r="C6" s="17"/>
      <c r="D6" s="17"/>
      <c r="E6" s="17"/>
      <c r="F6" s="17"/>
      <c r="G6" s="17"/>
      <c r="H6" s="17"/>
      <c r="I6" s="17"/>
      <c r="J6" s="17"/>
    </row>
    <row r="7" spans="1:10" x14ac:dyDescent="0.25">
      <c r="A7" s="34" t="s">
        <v>108</v>
      </c>
      <c r="B7" s="34"/>
      <c r="C7" s="34"/>
      <c r="D7" s="34"/>
      <c r="E7" s="34"/>
      <c r="F7" s="34"/>
      <c r="G7" s="34"/>
      <c r="H7" s="34"/>
      <c r="I7" s="34"/>
      <c r="J7" s="34"/>
    </row>
    <row r="8" spans="1:10" x14ac:dyDescent="0.25">
      <c r="A8" s="21"/>
      <c r="B8" s="17"/>
      <c r="C8" s="17"/>
      <c r="D8" s="17"/>
      <c r="E8" s="17"/>
      <c r="F8" s="17"/>
      <c r="G8" s="17"/>
      <c r="H8" s="17"/>
      <c r="I8" s="17"/>
      <c r="J8" s="17"/>
    </row>
    <row r="9" spans="1:10" x14ac:dyDescent="0.25">
      <c r="A9" s="32" t="s">
        <v>37</v>
      </c>
      <c r="B9" s="32"/>
      <c r="C9" s="32"/>
      <c r="D9" s="32"/>
      <c r="E9" s="32"/>
      <c r="F9" s="32"/>
      <c r="G9" s="32"/>
      <c r="H9" s="32"/>
      <c r="I9" s="32"/>
      <c r="J9" s="32"/>
    </row>
    <row r="10" spans="1:10" x14ac:dyDescent="0.25">
      <c r="A10" s="17"/>
      <c r="B10" s="17"/>
      <c r="C10" s="17"/>
      <c r="D10" s="17"/>
      <c r="E10" s="17"/>
      <c r="F10" s="17"/>
      <c r="G10" s="17"/>
      <c r="H10" s="17"/>
      <c r="I10" s="17"/>
      <c r="J10" s="17"/>
    </row>
    <row r="11" spans="1:10" ht="25.5" x14ac:dyDescent="0.25">
      <c r="A11" s="20" t="s">
        <v>4</v>
      </c>
      <c r="B11" s="22" t="s">
        <v>16</v>
      </c>
      <c r="C11" s="23" t="s">
        <v>38</v>
      </c>
      <c r="D11" s="17">
        <v>3</v>
      </c>
      <c r="E11" s="17">
        <v>1</v>
      </c>
      <c r="F11" s="17">
        <f>D11*E11</f>
        <v>3</v>
      </c>
      <c r="G11" s="24">
        <v>0.25</v>
      </c>
      <c r="H11" s="24">
        <f>F11*G11</f>
        <v>0.75</v>
      </c>
      <c r="I11" s="25">
        <v>57.88</v>
      </c>
      <c r="J11" s="26">
        <f>H11*I11</f>
        <v>43.410000000000004</v>
      </c>
    </row>
    <row r="12" spans="1:10" ht="25.5" x14ac:dyDescent="0.25">
      <c r="A12" s="20" t="s">
        <v>4</v>
      </c>
      <c r="B12" s="22" t="s">
        <v>17</v>
      </c>
      <c r="C12" s="23" t="s">
        <v>39</v>
      </c>
      <c r="D12" s="17">
        <v>3</v>
      </c>
      <c r="E12" s="17">
        <v>1</v>
      </c>
      <c r="F12" s="17">
        <f t="shared" ref="F12:F19" si="0">D12*E12</f>
        <v>3</v>
      </c>
      <c r="G12" s="24">
        <v>0.25</v>
      </c>
      <c r="H12" s="24">
        <f t="shared" ref="H12:H19" si="1">F12*G12</f>
        <v>0.75</v>
      </c>
      <c r="I12" s="25">
        <v>57.88</v>
      </c>
      <c r="J12" s="26">
        <f t="shared" ref="J12:J19" si="2">H12*I12</f>
        <v>43.410000000000004</v>
      </c>
    </row>
    <row r="13" spans="1:10" ht="25.5" x14ac:dyDescent="0.25">
      <c r="A13" s="20" t="s">
        <v>4</v>
      </c>
      <c r="B13" s="17" t="s">
        <v>18</v>
      </c>
      <c r="C13" s="23" t="s">
        <v>40</v>
      </c>
      <c r="D13" s="17">
        <v>3</v>
      </c>
      <c r="E13" s="17">
        <v>1</v>
      </c>
      <c r="F13" s="17">
        <f t="shared" si="0"/>
        <v>3</v>
      </c>
      <c r="G13" s="24">
        <v>0.25</v>
      </c>
      <c r="H13" s="24">
        <f t="shared" si="1"/>
        <v>0.75</v>
      </c>
      <c r="I13" s="25">
        <v>57.88</v>
      </c>
      <c r="J13" s="26">
        <f t="shared" si="2"/>
        <v>43.410000000000004</v>
      </c>
    </row>
    <row r="14" spans="1:10" ht="25.5" x14ac:dyDescent="0.25">
      <c r="A14" s="20" t="s">
        <v>112</v>
      </c>
      <c r="B14" s="22" t="s">
        <v>114</v>
      </c>
      <c r="C14" s="23" t="s">
        <v>113</v>
      </c>
      <c r="D14" s="17">
        <v>25</v>
      </c>
      <c r="E14" s="17">
        <v>1</v>
      </c>
      <c r="F14" s="17">
        <f t="shared" si="0"/>
        <v>25</v>
      </c>
      <c r="G14" s="24">
        <v>0.25</v>
      </c>
      <c r="H14" s="24">
        <f t="shared" si="1"/>
        <v>6.25</v>
      </c>
      <c r="I14" s="25">
        <v>57.88</v>
      </c>
      <c r="J14" s="26">
        <f t="shared" si="2"/>
        <v>361.75</v>
      </c>
    </row>
    <row r="15" spans="1:10" ht="25.5" x14ac:dyDescent="0.25">
      <c r="A15" s="20" t="s">
        <v>112</v>
      </c>
      <c r="B15" s="22" t="s">
        <v>115</v>
      </c>
      <c r="C15" s="23" t="s">
        <v>116</v>
      </c>
      <c r="D15" s="17">
        <v>3</v>
      </c>
      <c r="E15" s="17">
        <v>1</v>
      </c>
      <c r="F15" s="17">
        <f t="shared" si="0"/>
        <v>3</v>
      </c>
      <c r="G15" s="24">
        <v>0.25</v>
      </c>
      <c r="H15" s="24">
        <f t="shared" si="1"/>
        <v>0.75</v>
      </c>
      <c r="I15" s="25">
        <v>57.88</v>
      </c>
      <c r="J15" s="26">
        <f t="shared" si="2"/>
        <v>43.410000000000004</v>
      </c>
    </row>
    <row r="16" spans="1:10" ht="25.5" x14ac:dyDescent="0.25">
      <c r="A16" s="20" t="s">
        <v>5</v>
      </c>
      <c r="B16" s="17" t="s">
        <v>19</v>
      </c>
      <c r="C16" s="23" t="s">
        <v>24</v>
      </c>
      <c r="D16" s="17">
        <v>3</v>
      </c>
      <c r="E16" s="17">
        <v>1</v>
      </c>
      <c r="F16" s="17">
        <f t="shared" si="0"/>
        <v>3</v>
      </c>
      <c r="G16" s="24">
        <v>0.25</v>
      </c>
      <c r="H16" s="24">
        <f t="shared" si="1"/>
        <v>0.75</v>
      </c>
      <c r="I16" s="25">
        <v>57.88</v>
      </c>
      <c r="J16" s="26">
        <f t="shared" si="2"/>
        <v>43.410000000000004</v>
      </c>
    </row>
    <row r="17" spans="1:10" ht="25.5" x14ac:dyDescent="0.25">
      <c r="A17" s="20" t="s">
        <v>6</v>
      </c>
      <c r="B17" s="17" t="s">
        <v>20</v>
      </c>
      <c r="C17" s="23" t="s">
        <v>25</v>
      </c>
      <c r="D17" s="17">
        <v>3</v>
      </c>
      <c r="E17" s="17">
        <v>1</v>
      </c>
      <c r="F17" s="17">
        <f t="shared" si="0"/>
        <v>3</v>
      </c>
      <c r="G17" s="24">
        <v>1</v>
      </c>
      <c r="H17" s="24">
        <f t="shared" si="1"/>
        <v>3</v>
      </c>
      <c r="I17" s="25">
        <v>57.88</v>
      </c>
      <c r="J17" s="26">
        <f t="shared" si="2"/>
        <v>173.64000000000001</v>
      </c>
    </row>
    <row r="18" spans="1:10" ht="25.5" x14ac:dyDescent="0.25">
      <c r="A18" s="23" t="s">
        <v>23</v>
      </c>
      <c r="B18" s="17" t="s">
        <v>21</v>
      </c>
      <c r="C18" s="23" t="s">
        <v>26</v>
      </c>
      <c r="D18" s="17">
        <v>3</v>
      </c>
      <c r="E18" s="17">
        <v>1</v>
      </c>
      <c r="F18" s="17">
        <f t="shared" si="0"/>
        <v>3</v>
      </c>
      <c r="G18" s="24">
        <v>1</v>
      </c>
      <c r="H18" s="24">
        <f t="shared" si="1"/>
        <v>3</v>
      </c>
      <c r="I18" s="25">
        <v>57.88</v>
      </c>
      <c r="J18" s="26">
        <f t="shared" si="2"/>
        <v>173.64000000000001</v>
      </c>
    </row>
    <row r="19" spans="1:10" ht="25.5" x14ac:dyDescent="0.25">
      <c r="A19" s="20">
        <v>4284.8</v>
      </c>
      <c r="B19" s="17" t="s">
        <v>22</v>
      </c>
      <c r="C19" s="23" t="s">
        <v>27</v>
      </c>
      <c r="D19" s="17">
        <v>3</v>
      </c>
      <c r="E19" s="17">
        <v>1</v>
      </c>
      <c r="F19" s="17">
        <f t="shared" si="0"/>
        <v>3</v>
      </c>
      <c r="G19" s="24">
        <v>0.25</v>
      </c>
      <c r="H19" s="24">
        <f t="shared" si="1"/>
        <v>0.75</v>
      </c>
      <c r="I19" s="25">
        <v>57.88</v>
      </c>
      <c r="J19" s="26">
        <f t="shared" si="2"/>
        <v>43.410000000000004</v>
      </c>
    </row>
    <row r="20" spans="1:10" x14ac:dyDescent="0.25">
      <c r="A20" s="17"/>
      <c r="B20" s="27" t="s">
        <v>28</v>
      </c>
      <c r="C20" s="17"/>
      <c r="D20" s="17"/>
      <c r="E20" s="17"/>
      <c r="F20" s="21">
        <f>SUM(F11:F19)</f>
        <v>49</v>
      </c>
      <c r="G20" s="17"/>
      <c r="H20" s="28">
        <f>SUM(H11:H19)</f>
        <v>16.75</v>
      </c>
      <c r="I20" s="17"/>
      <c r="J20" s="29">
        <f>SUM(J11:J19)</f>
        <v>969.4899999999999</v>
      </c>
    </row>
    <row r="21" spans="1:10" x14ac:dyDescent="0.25">
      <c r="A21" s="17"/>
      <c r="B21" s="17"/>
      <c r="C21" s="17"/>
      <c r="D21" s="17"/>
      <c r="E21" s="17"/>
      <c r="F21" s="17"/>
      <c r="G21" s="17"/>
      <c r="H21" s="17"/>
      <c r="I21" s="17"/>
      <c r="J21" s="17"/>
    </row>
    <row r="22" spans="1:10" x14ac:dyDescent="0.25">
      <c r="A22" s="32" t="s">
        <v>41</v>
      </c>
      <c r="B22" s="32"/>
      <c r="C22" s="32"/>
      <c r="D22" s="32"/>
      <c r="E22" s="32"/>
      <c r="F22" s="32"/>
      <c r="G22" s="32"/>
      <c r="H22" s="32"/>
      <c r="I22" s="32"/>
      <c r="J22" s="32"/>
    </row>
    <row r="23" spans="1:10" x14ac:dyDescent="0.25">
      <c r="A23" s="17"/>
      <c r="B23" s="17"/>
      <c r="C23" s="17"/>
      <c r="D23" s="17"/>
      <c r="E23" s="17"/>
      <c r="F23" s="17"/>
      <c r="G23" s="17"/>
      <c r="H23" s="17"/>
      <c r="I23" s="17"/>
      <c r="J23" s="17"/>
    </row>
    <row r="24" spans="1:10" x14ac:dyDescent="0.25">
      <c r="A24" s="20" t="s">
        <v>42</v>
      </c>
      <c r="B24" s="17" t="s">
        <v>43</v>
      </c>
      <c r="C24" s="20" t="s">
        <v>44</v>
      </c>
      <c r="D24" s="17">
        <v>25</v>
      </c>
      <c r="E24" s="17">
        <v>1</v>
      </c>
      <c r="F24" s="17">
        <f>D24*E24</f>
        <v>25</v>
      </c>
      <c r="G24" s="24">
        <v>40</v>
      </c>
      <c r="H24" s="24">
        <f>F24*G24</f>
        <v>1000</v>
      </c>
      <c r="I24" s="25">
        <v>57.88</v>
      </c>
      <c r="J24" s="25">
        <f>H24*I24</f>
        <v>57880</v>
      </c>
    </row>
    <row r="25" spans="1:10" x14ac:dyDescent="0.2">
      <c r="A25" s="20"/>
      <c r="B25" s="31" t="s">
        <v>117</v>
      </c>
      <c r="C25" s="30" t="s">
        <v>44</v>
      </c>
      <c r="D25" s="17">
        <v>3</v>
      </c>
      <c r="E25" s="17">
        <v>1</v>
      </c>
      <c r="F25" s="17">
        <f t="shared" ref="F25" si="3">D25*E25</f>
        <v>3</v>
      </c>
      <c r="G25" s="24">
        <v>1</v>
      </c>
      <c r="H25" s="24">
        <f t="shared" ref="H25" si="4">F25*G25</f>
        <v>3</v>
      </c>
      <c r="I25" s="25">
        <v>57.88</v>
      </c>
      <c r="J25" s="26">
        <f t="shared" ref="J25" si="5">H25*I25</f>
        <v>173.64000000000001</v>
      </c>
    </row>
    <row r="26" spans="1:10" x14ac:dyDescent="0.25">
      <c r="A26" s="20" t="s">
        <v>45</v>
      </c>
      <c r="B26" s="17" t="s">
        <v>48</v>
      </c>
      <c r="C26" s="20" t="s">
        <v>44</v>
      </c>
      <c r="D26" s="17">
        <v>3</v>
      </c>
      <c r="E26" s="17">
        <v>2</v>
      </c>
      <c r="F26" s="17">
        <f t="shared" ref="F26:F28" si="6">D26*E26</f>
        <v>6</v>
      </c>
      <c r="G26" s="24">
        <v>4</v>
      </c>
      <c r="H26" s="24">
        <f t="shared" ref="H26:H28" si="7">F26*G26</f>
        <v>24</v>
      </c>
      <c r="I26" s="25">
        <v>57.88</v>
      </c>
      <c r="J26" s="25">
        <f t="shared" ref="J26:J28" si="8">H26*I26</f>
        <v>1389.1200000000001</v>
      </c>
    </row>
    <row r="27" spans="1:10" x14ac:dyDescent="0.25">
      <c r="A27" s="20" t="s">
        <v>46</v>
      </c>
      <c r="B27" s="17" t="s">
        <v>49</v>
      </c>
      <c r="C27" s="20" t="s">
        <v>44</v>
      </c>
      <c r="D27" s="17">
        <v>3</v>
      </c>
      <c r="E27" s="17">
        <v>1</v>
      </c>
      <c r="F27" s="17">
        <f t="shared" si="6"/>
        <v>3</v>
      </c>
      <c r="G27" s="24">
        <v>3</v>
      </c>
      <c r="H27" s="24">
        <f t="shared" si="7"/>
        <v>9</v>
      </c>
      <c r="I27" s="25">
        <v>57.88</v>
      </c>
      <c r="J27" s="25">
        <f t="shared" si="8"/>
        <v>520.92000000000007</v>
      </c>
    </row>
    <row r="28" spans="1:10" x14ac:dyDescent="0.25">
      <c r="A28" s="20" t="s">
        <v>47</v>
      </c>
      <c r="B28" s="17" t="s">
        <v>50</v>
      </c>
      <c r="C28" s="20" t="s">
        <v>44</v>
      </c>
      <c r="D28" s="17">
        <v>3</v>
      </c>
      <c r="E28" s="17">
        <v>1</v>
      </c>
      <c r="F28" s="17">
        <f t="shared" si="6"/>
        <v>3</v>
      </c>
      <c r="G28" s="24">
        <v>0.25</v>
      </c>
      <c r="H28" s="24">
        <f t="shared" si="7"/>
        <v>0.75</v>
      </c>
      <c r="I28" s="25">
        <v>57.88</v>
      </c>
      <c r="J28" s="25">
        <f t="shared" si="8"/>
        <v>43.410000000000004</v>
      </c>
    </row>
    <row r="29" spans="1:10" x14ac:dyDescent="0.25">
      <c r="A29" s="17"/>
      <c r="B29" s="27" t="s">
        <v>28</v>
      </c>
      <c r="C29" s="17"/>
      <c r="D29" s="17"/>
      <c r="E29" s="17"/>
      <c r="F29" s="21">
        <f>SUM(F24:F28)</f>
        <v>40</v>
      </c>
      <c r="G29" s="17"/>
      <c r="H29" s="28">
        <f>SUM(H24:H28)</f>
        <v>1036.75</v>
      </c>
      <c r="I29" s="17"/>
      <c r="J29" s="29">
        <f>SUM(J24:J28)</f>
        <v>60007.090000000004</v>
      </c>
    </row>
    <row r="30" spans="1:10" x14ac:dyDescent="0.25">
      <c r="A30" s="17"/>
      <c r="B30" s="17"/>
      <c r="C30" s="17"/>
      <c r="D30" s="17"/>
      <c r="E30" s="17"/>
      <c r="F30" s="17"/>
      <c r="G30" s="17"/>
      <c r="H30" s="17"/>
      <c r="I30" s="17"/>
      <c r="J30" s="17"/>
    </row>
    <row r="31" spans="1:10" x14ac:dyDescent="0.25">
      <c r="A31" s="17"/>
      <c r="B31" s="27" t="s">
        <v>51</v>
      </c>
      <c r="C31" s="17"/>
      <c r="D31" s="17"/>
      <c r="E31" s="17"/>
      <c r="F31" s="21">
        <f>F20+F29</f>
        <v>89</v>
      </c>
      <c r="G31" s="17"/>
      <c r="H31" s="28">
        <f>H20+H29</f>
        <v>1053.5</v>
      </c>
      <c r="I31" s="17"/>
      <c r="J31" s="29">
        <f>J20+J29</f>
        <v>60976.58</v>
      </c>
    </row>
    <row r="32" spans="1:10" x14ac:dyDescent="0.25">
      <c r="A32" s="17"/>
      <c r="B32" s="17"/>
      <c r="C32" s="17"/>
      <c r="D32" s="17"/>
      <c r="E32" s="17"/>
      <c r="F32" s="17"/>
      <c r="G32" s="17"/>
      <c r="H32" s="17"/>
      <c r="I32" s="17"/>
      <c r="J32" s="17"/>
    </row>
    <row r="33" spans="1:10" x14ac:dyDescent="0.25">
      <c r="A33" s="32" t="s">
        <v>52</v>
      </c>
      <c r="B33" s="32"/>
      <c r="C33" s="32"/>
      <c r="D33" s="32"/>
      <c r="E33" s="32"/>
      <c r="F33" s="32"/>
      <c r="G33" s="32"/>
      <c r="H33" s="32"/>
      <c r="I33" s="32"/>
      <c r="J33" s="32"/>
    </row>
    <row r="34" spans="1:10" x14ac:dyDescent="0.25">
      <c r="A34" s="17"/>
      <c r="B34" s="17"/>
      <c r="C34" s="17"/>
      <c r="D34" s="17"/>
      <c r="E34" s="17"/>
      <c r="F34" s="17"/>
      <c r="G34" s="17"/>
      <c r="H34" s="17"/>
      <c r="I34" s="17"/>
      <c r="J34" s="17"/>
    </row>
    <row r="35" spans="1:10" ht="25.5" x14ac:dyDescent="0.25">
      <c r="A35" s="17" t="s">
        <v>53</v>
      </c>
      <c r="B35" s="17" t="s">
        <v>58</v>
      </c>
      <c r="C35" s="23" t="s">
        <v>64</v>
      </c>
      <c r="D35" s="17">
        <v>25</v>
      </c>
      <c r="E35" s="17">
        <v>1</v>
      </c>
      <c r="F35" s="17">
        <f>D35*E35</f>
        <v>25</v>
      </c>
      <c r="G35" s="24">
        <v>1</v>
      </c>
      <c r="H35" s="24">
        <f>F35*G35</f>
        <v>25</v>
      </c>
      <c r="I35" s="17"/>
      <c r="J35" s="17"/>
    </row>
    <row r="36" spans="1:10" ht="25.5" x14ac:dyDescent="0.25">
      <c r="A36" s="17" t="s">
        <v>54</v>
      </c>
      <c r="B36" s="17" t="s">
        <v>59</v>
      </c>
      <c r="C36" s="23" t="s">
        <v>65</v>
      </c>
      <c r="D36" s="17">
        <v>25</v>
      </c>
      <c r="E36" s="17">
        <v>1</v>
      </c>
      <c r="F36" s="17">
        <f t="shared" ref="F36:F40" si="9">D36*E36</f>
        <v>25</v>
      </c>
      <c r="G36" s="24">
        <v>3</v>
      </c>
      <c r="H36" s="24">
        <f t="shared" ref="H36:H40" si="10">F36*G36</f>
        <v>75</v>
      </c>
      <c r="I36" s="17"/>
      <c r="J36" s="17"/>
    </row>
    <row r="37" spans="1:10" ht="25.5" x14ac:dyDescent="0.25">
      <c r="A37" s="17" t="s">
        <v>55</v>
      </c>
      <c r="B37" s="17" t="s">
        <v>60</v>
      </c>
      <c r="C37" s="23" t="s">
        <v>66</v>
      </c>
      <c r="D37" s="17">
        <v>25</v>
      </c>
      <c r="E37" s="17">
        <v>1</v>
      </c>
      <c r="F37" s="17">
        <f t="shared" si="9"/>
        <v>25</v>
      </c>
      <c r="G37" s="24">
        <v>0.25</v>
      </c>
      <c r="H37" s="24">
        <f t="shared" si="10"/>
        <v>6.25</v>
      </c>
      <c r="I37" s="17"/>
      <c r="J37" s="17"/>
    </row>
    <row r="38" spans="1:10" ht="25.5" x14ac:dyDescent="0.25">
      <c r="A38" s="17" t="s">
        <v>56</v>
      </c>
      <c r="B38" s="17" t="s">
        <v>61</v>
      </c>
      <c r="C38" s="23" t="s">
        <v>69</v>
      </c>
      <c r="D38" s="17">
        <v>3</v>
      </c>
      <c r="E38" s="17">
        <v>3</v>
      </c>
      <c r="F38" s="17">
        <f t="shared" si="9"/>
        <v>9</v>
      </c>
      <c r="G38" s="24">
        <v>0.5</v>
      </c>
      <c r="H38" s="24">
        <f t="shared" si="10"/>
        <v>4.5</v>
      </c>
      <c r="I38" s="17"/>
      <c r="J38" s="17"/>
    </row>
    <row r="39" spans="1:10" ht="25.5" x14ac:dyDescent="0.25">
      <c r="A39" s="17" t="s">
        <v>57</v>
      </c>
      <c r="B39" s="17" t="s">
        <v>62</v>
      </c>
      <c r="C39" s="23" t="s">
        <v>67</v>
      </c>
      <c r="D39" s="17">
        <v>3</v>
      </c>
      <c r="E39" s="17">
        <v>12</v>
      </c>
      <c r="F39" s="17">
        <f t="shared" si="9"/>
        <v>36</v>
      </c>
      <c r="G39" s="24">
        <v>1</v>
      </c>
      <c r="H39" s="24">
        <f t="shared" si="10"/>
        <v>36</v>
      </c>
      <c r="I39" s="17"/>
      <c r="J39" s="17"/>
    </row>
    <row r="40" spans="1:10" ht="25.5" x14ac:dyDescent="0.25">
      <c r="A40" s="17" t="s">
        <v>47</v>
      </c>
      <c r="B40" s="17" t="s">
        <v>63</v>
      </c>
      <c r="C40" s="23" t="s">
        <v>68</v>
      </c>
      <c r="D40" s="17">
        <v>3</v>
      </c>
      <c r="E40" s="17">
        <v>1</v>
      </c>
      <c r="F40" s="17">
        <f t="shared" si="9"/>
        <v>3</v>
      </c>
      <c r="G40" s="24">
        <v>0.25</v>
      </c>
      <c r="H40" s="24">
        <f t="shared" si="10"/>
        <v>0.75</v>
      </c>
      <c r="I40" s="17"/>
      <c r="J40" s="17"/>
    </row>
    <row r="41" spans="1:10" x14ac:dyDescent="0.25">
      <c r="A41" s="17"/>
      <c r="B41" s="17"/>
      <c r="C41" s="23"/>
      <c r="D41" s="17"/>
      <c r="E41" s="17"/>
      <c r="F41" s="17"/>
      <c r="G41" s="24"/>
      <c r="H41" s="24"/>
      <c r="I41" s="17"/>
      <c r="J41" s="17"/>
    </row>
    <row r="42" spans="1:10" ht="29.45" customHeight="1" x14ac:dyDescent="0.25">
      <c r="A42" s="33" t="s">
        <v>111</v>
      </c>
      <c r="B42" s="33"/>
      <c r="C42" s="33"/>
      <c r="D42" s="33"/>
      <c r="E42" s="33"/>
      <c r="F42" s="33"/>
      <c r="G42" s="33"/>
      <c r="H42" s="33"/>
      <c r="I42" s="33"/>
      <c r="J42" s="33"/>
    </row>
  </sheetData>
  <mergeCells count="7">
    <mergeCell ref="A22:J22"/>
    <mergeCell ref="A33:J33"/>
    <mergeCell ref="A42:J42"/>
    <mergeCell ref="A7:J7"/>
    <mergeCell ref="A1:J1"/>
    <mergeCell ref="A2:J2"/>
    <mergeCell ref="A9:J9"/>
  </mergeCells>
  <pageMargins left="0.45" right="0.4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DC3A-EE87-4606-9955-4D8255E195B0}">
  <dimension ref="A1:J22"/>
  <sheetViews>
    <sheetView workbookViewId="0">
      <selection activeCell="J20" sqref="J20"/>
    </sheetView>
  </sheetViews>
  <sheetFormatPr defaultRowHeight="15" x14ac:dyDescent="0.25"/>
  <cols>
    <col min="1" max="1" width="24.42578125" customWidth="1"/>
    <col min="2" max="2" width="24.42578125" bestFit="1" customWidth="1"/>
    <col min="3" max="10" width="15.42578125" customWidth="1"/>
  </cols>
  <sheetData>
    <row r="1" spans="1:10" x14ac:dyDescent="0.25">
      <c r="A1" s="36" t="s">
        <v>0</v>
      </c>
      <c r="B1" s="36"/>
      <c r="C1" s="36"/>
      <c r="D1" s="36"/>
      <c r="E1" s="36"/>
      <c r="F1" s="36"/>
      <c r="G1" s="36"/>
      <c r="H1" s="36"/>
      <c r="I1" s="36"/>
      <c r="J1" s="36"/>
    </row>
    <row r="2" spans="1:10" x14ac:dyDescent="0.25">
      <c r="A2" s="36" t="s">
        <v>1</v>
      </c>
      <c r="B2" s="36"/>
      <c r="C2" s="36"/>
      <c r="D2" s="36"/>
      <c r="E2" s="36"/>
      <c r="F2" s="36"/>
      <c r="G2" s="36"/>
      <c r="H2" s="36"/>
      <c r="I2" s="36"/>
      <c r="J2" s="36"/>
    </row>
    <row r="3" spans="1:10" ht="45" x14ac:dyDescent="0.25">
      <c r="A3" s="3" t="s">
        <v>70</v>
      </c>
      <c r="B3" s="3" t="s">
        <v>75</v>
      </c>
      <c r="C3" s="4" t="s">
        <v>71</v>
      </c>
      <c r="D3" s="4" t="s">
        <v>72</v>
      </c>
      <c r="E3" s="4" t="s">
        <v>10</v>
      </c>
      <c r="F3" s="4" t="s">
        <v>78</v>
      </c>
      <c r="G3" s="4" t="s">
        <v>73</v>
      </c>
      <c r="H3" s="4" t="s">
        <v>77</v>
      </c>
      <c r="I3" s="4" t="s">
        <v>74</v>
      </c>
      <c r="J3" s="4" t="s">
        <v>76</v>
      </c>
    </row>
    <row r="4" spans="1:10" x14ac:dyDescent="0.25">
      <c r="A4" s="5" t="s">
        <v>3</v>
      </c>
      <c r="B4" s="5" t="s">
        <v>15</v>
      </c>
      <c r="C4" s="5" t="s">
        <v>29</v>
      </c>
      <c r="D4" s="5" t="s">
        <v>30</v>
      </c>
      <c r="E4" s="5" t="s">
        <v>31</v>
      </c>
      <c r="F4" s="5" t="s">
        <v>32</v>
      </c>
      <c r="G4" s="5" t="s">
        <v>33</v>
      </c>
      <c r="H4" s="5" t="s">
        <v>34</v>
      </c>
      <c r="I4" s="5" t="s">
        <v>35</v>
      </c>
      <c r="J4" s="5" t="s">
        <v>36</v>
      </c>
    </row>
    <row r="5" spans="1:10" x14ac:dyDescent="0.25">
      <c r="A5" s="5"/>
      <c r="B5" s="5"/>
      <c r="C5" s="5"/>
      <c r="D5" s="5"/>
      <c r="E5" s="5"/>
      <c r="F5" s="5"/>
      <c r="G5" s="5"/>
      <c r="H5" s="5"/>
      <c r="I5" s="5"/>
      <c r="J5" s="5"/>
    </row>
    <row r="6" spans="1:10" x14ac:dyDescent="0.25">
      <c r="A6" s="2" t="s">
        <v>79</v>
      </c>
    </row>
    <row r="8" spans="1:10" x14ac:dyDescent="0.25">
      <c r="A8" s="8" t="s">
        <v>94</v>
      </c>
      <c r="B8" t="s">
        <v>93</v>
      </c>
      <c r="C8" s="5" t="s">
        <v>81</v>
      </c>
      <c r="D8">
        <v>1</v>
      </c>
      <c r="E8">
        <v>1</v>
      </c>
      <c r="F8">
        <f>D8*E8</f>
        <v>1</v>
      </c>
      <c r="G8">
        <v>100</v>
      </c>
      <c r="H8" s="6">
        <f>F8*G8</f>
        <v>100</v>
      </c>
      <c r="I8" s="9">
        <v>86.49</v>
      </c>
      <c r="J8" s="10">
        <f>H8*I8</f>
        <v>8649</v>
      </c>
    </row>
    <row r="9" spans="1:10" x14ac:dyDescent="0.25">
      <c r="A9" s="7" t="s">
        <v>94</v>
      </c>
      <c r="B9" t="s">
        <v>84</v>
      </c>
      <c r="C9" s="5" t="s">
        <v>81</v>
      </c>
      <c r="D9">
        <v>25</v>
      </c>
      <c r="E9">
        <v>1</v>
      </c>
      <c r="F9">
        <f>D9*E9</f>
        <v>25</v>
      </c>
      <c r="G9" s="6">
        <v>0.5</v>
      </c>
      <c r="H9" s="6">
        <f>F9*G9</f>
        <v>12.5</v>
      </c>
      <c r="I9" s="9">
        <v>86.49</v>
      </c>
      <c r="J9" s="10">
        <f t="shared" ref="J9:J18" si="0">H9*I9</f>
        <v>1081.125</v>
      </c>
    </row>
    <row r="10" spans="1:10" x14ac:dyDescent="0.25">
      <c r="A10" s="7">
        <v>4284.1010999999999</v>
      </c>
      <c r="B10" t="s">
        <v>85</v>
      </c>
      <c r="C10" s="5" t="s">
        <v>81</v>
      </c>
      <c r="D10">
        <v>25</v>
      </c>
      <c r="E10">
        <v>1</v>
      </c>
      <c r="F10">
        <f t="shared" ref="F10:F18" si="1">D10*E10</f>
        <v>25</v>
      </c>
      <c r="G10" s="6">
        <v>2</v>
      </c>
      <c r="H10" s="6">
        <f t="shared" ref="H10:H18" si="2">F10*G10</f>
        <v>50</v>
      </c>
      <c r="I10" s="9">
        <v>86.49</v>
      </c>
      <c r="J10" s="10">
        <f t="shared" si="0"/>
        <v>4324.5</v>
      </c>
    </row>
    <row r="11" spans="1:10" x14ac:dyDescent="0.25">
      <c r="A11" s="7" t="s">
        <v>92</v>
      </c>
      <c r="B11" t="s">
        <v>86</v>
      </c>
      <c r="C11" s="5" t="s">
        <v>81</v>
      </c>
      <c r="D11">
        <v>25</v>
      </c>
      <c r="E11">
        <v>1</v>
      </c>
      <c r="F11">
        <f t="shared" si="1"/>
        <v>25</v>
      </c>
      <c r="G11" s="6">
        <v>3</v>
      </c>
      <c r="H11" s="6">
        <f t="shared" si="2"/>
        <v>75</v>
      </c>
      <c r="I11" s="9">
        <v>77.819999999999993</v>
      </c>
      <c r="J11" s="10">
        <f t="shared" si="0"/>
        <v>5836.4999999999991</v>
      </c>
    </row>
    <row r="12" spans="1:10" x14ac:dyDescent="0.25">
      <c r="A12" s="7">
        <v>4284.1012000000001</v>
      </c>
      <c r="B12" t="s">
        <v>87</v>
      </c>
      <c r="C12" s="5" t="s">
        <v>81</v>
      </c>
      <c r="D12">
        <v>1</v>
      </c>
      <c r="E12">
        <v>1</v>
      </c>
      <c r="F12">
        <f t="shared" si="1"/>
        <v>1</v>
      </c>
      <c r="G12" s="6">
        <v>8</v>
      </c>
      <c r="H12" s="6">
        <f t="shared" si="2"/>
        <v>8</v>
      </c>
      <c r="I12" s="9">
        <v>86.49</v>
      </c>
      <c r="J12" s="10">
        <f t="shared" si="0"/>
        <v>691.92</v>
      </c>
    </row>
    <row r="13" spans="1:10" x14ac:dyDescent="0.25">
      <c r="A13" s="7" t="s">
        <v>98</v>
      </c>
      <c r="B13" t="s">
        <v>88</v>
      </c>
      <c r="C13" s="5" t="s">
        <v>81</v>
      </c>
      <c r="D13">
        <v>3</v>
      </c>
      <c r="E13">
        <v>1</v>
      </c>
      <c r="F13">
        <f t="shared" si="1"/>
        <v>3</v>
      </c>
      <c r="G13" s="6">
        <v>0.5</v>
      </c>
      <c r="H13" s="6">
        <f t="shared" si="2"/>
        <v>1.5</v>
      </c>
      <c r="I13" s="9">
        <v>86.49</v>
      </c>
      <c r="J13" s="10">
        <f t="shared" si="0"/>
        <v>129.73499999999999</v>
      </c>
    </row>
    <row r="14" spans="1:10" x14ac:dyDescent="0.25">
      <c r="A14" s="7">
        <v>4284.1013999999996</v>
      </c>
      <c r="B14" t="s">
        <v>89</v>
      </c>
      <c r="C14" s="5" t="s">
        <v>81</v>
      </c>
      <c r="D14">
        <v>3</v>
      </c>
      <c r="E14">
        <v>1</v>
      </c>
      <c r="F14">
        <f t="shared" si="1"/>
        <v>3</v>
      </c>
      <c r="G14" s="6">
        <v>2</v>
      </c>
      <c r="H14" s="6">
        <f t="shared" si="2"/>
        <v>6</v>
      </c>
      <c r="I14" s="9">
        <v>86.49</v>
      </c>
      <c r="J14" s="10">
        <f t="shared" si="0"/>
        <v>518.93999999999994</v>
      </c>
    </row>
    <row r="15" spans="1:10" x14ac:dyDescent="0.25">
      <c r="A15" s="7" t="s">
        <v>98</v>
      </c>
      <c r="B15" t="s">
        <v>90</v>
      </c>
      <c r="C15" s="5" t="s">
        <v>81</v>
      </c>
      <c r="D15">
        <v>25</v>
      </c>
      <c r="E15">
        <v>1</v>
      </c>
      <c r="F15">
        <f t="shared" si="1"/>
        <v>25</v>
      </c>
      <c r="G15" s="6">
        <v>1</v>
      </c>
      <c r="H15" s="6">
        <f t="shared" si="2"/>
        <v>25</v>
      </c>
      <c r="I15" s="9">
        <v>86.49</v>
      </c>
      <c r="J15" s="10">
        <f t="shared" si="0"/>
        <v>2162.25</v>
      </c>
    </row>
    <row r="16" spans="1:10" x14ac:dyDescent="0.25">
      <c r="A16" s="7" t="s">
        <v>95</v>
      </c>
      <c r="B16" t="s">
        <v>91</v>
      </c>
      <c r="C16" s="5" t="s">
        <v>81</v>
      </c>
      <c r="D16">
        <v>1</v>
      </c>
      <c r="E16">
        <v>1</v>
      </c>
      <c r="F16">
        <f t="shared" si="1"/>
        <v>1</v>
      </c>
      <c r="G16" s="6">
        <v>20</v>
      </c>
      <c r="H16" s="6">
        <f t="shared" si="2"/>
        <v>20</v>
      </c>
      <c r="I16" s="9">
        <v>86.49</v>
      </c>
      <c r="J16" s="10">
        <f t="shared" si="0"/>
        <v>1729.8</v>
      </c>
    </row>
    <row r="17" spans="1:10" x14ac:dyDescent="0.25">
      <c r="A17" s="7" t="s">
        <v>97</v>
      </c>
      <c r="B17" t="s">
        <v>83</v>
      </c>
      <c r="C17" s="5" t="s">
        <v>81</v>
      </c>
      <c r="D17">
        <v>3</v>
      </c>
      <c r="E17">
        <v>1</v>
      </c>
      <c r="F17">
        <f t="shared" si="1"/>
        <v>3</v>
      </c>
      <c r="G17" s="6">
        <v>30</v>
      </c>
      <c r="H17" s="6">
        <f t="shared" si="2"/>
        <v>90</v>
      </c>
      <c r="I17" s="9">
        <v>86.49</v>
      </c>
      <c r="J17" s="10">
        <f t="shared" si="0"/>
        <v>7784.0999999999995</v>
      </c>
    </row>
    <row r="18" spans="1:10" x14ac:dyDescent="0.25">
      <c r="A18" s="7" t="s">
        <v>96</v>
      </c>
      <c r="B18" t="s">
        <v>82</v>
      </c>
      <c r="C18" s="5" t="s">
        <v>81</v>
      </c>
      <c r="D18">
        <v>3</v>
      </c>
      <c r="E18">
        <v>12</v>
      </c>
      <c r="F18">
        <f t="shared" si="1"/>
        <v>36</v>
      </c>
      <c r="G18" s="6">
        <v>0.5</v>
      </c>
      <c r="H18" s="6">
        <f t="shared" si="2"/>
        <v>18</v>
      </c>
      <c r="I18" s="9">
        <v>50.16</v>
      </c>
      <c r="J18" s="10">
        <f t="shared" si="0"/>
        <v>902.87999999999988</v>
      </c>
    </row>
    <row r="20" spans="1:10" x14ac:dyDescent="0.25">
      <c r="B20" s="2" t="s">
        <v>80</v>
      </c>
      <c r="F20" s="2">
        <f>SUM(F8:F18)</f>
        <v>148</v>
      </c>
      <c r="H20" s="11">
        <f>SUM(H8:H18)</f>
        <v>406</v>
      </c>
      <c r="J20" s="12">
        <f>SUM(J8:J18)</f>
        <v>33810.749999999993</v>
      </c>
    </row>
    <row r="22" spans="1:10" ht="28.7" customHeight="1" x14ac:dyDescent="0.25">
      <c r="A22" s="37" t="s">
        <v>103</v>
      </c>
      <c r="B22" s="37"/>
      <c r="C22" s="37"/>
      <c r="D22" s="37"/>
      <c r="E22" s="37"/>
      <c r="F22" s="37"/>
      <c r="G22" s="37"/>
      <c r="H22" s="37"/>
      <c r="I22" s="37"/>
      <c r="J22" s="37"/>
    </row>
  </sheetData>
  <mergeCells count="3">
    <mergeCell ref="A1:J1"/>
    <mergeCell ref="A2:J2"/>
    <mergeCell ref="A22:J22"/>
  </mergeCells>
  <pageMargins left="0.7" right="0.7" top="0.75" bottom="0.75" header="0.3" footer="0.3"/>
  <pageSetup orientation="portrait" r:id="rId1"/>
  <ignoredErrors>
    <ignoredError sqref="A8:A9 A16:A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5CEE-F637-4D2F-A7DE-4B2881A2C623}">
  <dimension ref="A1:C11"/>
  <sheetViews>
    <sheetView workbookViewId="0">
      <selection activeCell="C4" sqref="C4"/>
    </sheetView>
  </sheetViews>
  <sheetFormatPr defaultColWidth="8.85546875" defaultRowHeight="15" x14ac:dyDescent="0.25"/>
  <cols>
    <col min="1" max="1" width="25.140625" style="14" customWidth="1"/>
    <col min="2" max="2" width="8.85546875" style="14"/>
    <col min="3" max="3" width="62.140625" style="14" customWidth="1"/>
    <col min="4" max="16384" width="8.85546875" style="14"/>
  </cols>
  <sheetData>
    <row r="1" spans="1:3" x14ac:dyDescent="0.25">
      <c r="A1" s="13" t="s">
        <v>99</v>
      </c>
    </row>
    <row r="3" spans="1:3" ht="60" x14ac:dyDescent="0.25">
      <c r="A3" s="14" t="s">
        <v>100</v>
      </c>
      <c r="B3" s="14">
        <v>25</v>
      </c>
      <c r="C3" s="15" t="s">
        <v>102</v>
      </c>
    </row>
    <row r="4" spans="1:3" ht="30" x14ac:dyDescent="0.25">
      <c r="A4" s="14" t="s">
        <v>101</v>
      </c>
      <c r="B4" s="14">
        <v>3</v>
      </c>
      <c r="C4" s="15" t="s">
        <v>109</v>
      </c>
    </row>
    <row r="5" spans="1:3" ht="30" x14ac:dyDescent="0.25">
      <c r="A5" s="14" t="s">
        <v>106</v>
      </c>
      <c r="B5" s="14">
        <v>3</v>
      </c>
      <c r="C5" s="15" t="s">
        <v>107</v>
      </c>
    </row>
    <row r="7" spans="1:3" x14ac:dyDescent="0.25">
      <c r="A7" s="14" t="s">
        <v>104</v>
      </c>
    </row>
    <row r="8" spans="1:3" x14ac:dyDescent="0.25">
      <c r="A8" s="16" t="s">
        <v>105</v>
      </c>
    </row>
    <row r="11" spans="1:3" x14ac:dyDescent="0.25">
      <c r="A11"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Applicant &amp; Recipient</vt:lpstr>
      <vt:lpstr>Federal</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Thuner, Gail - RD, Washington, DC</dc:creator>
  <cp:lastModifiedBy>Brown, Kimble - OCIO-CIO, Washington, DC</cp:lastModifiedBy>
  <cp:lastPrinted>2018-12-18T15:20:32Z</cp:lastPrinted>
  <dcterms:created xsi:type="dcterms:W3CDTF">2018-11-06T17:12:21Z</dcterms:created>
  <dcterms:modified xsi:type="dcterms:W3CDTF">2019-03-07T14:36:56Z</dcterms:modified>
</cp:coreProperties>
</file>