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mfile01.corp.abtassoc.com\cam2-vol3\Common\SEP\Projects\SNAP_Online\Task 3 OMB Package\submitted to FNS 6-19-19\"/>
    </mc:Choice>
  </mc:AlternateContent>
  <bookViews>
    <workbookView xWindow="0" yWindow="0" windowWidth="28800" windowHeight="12440"/>
  </bookViews>
  <sheets>
    <sheet name="Sample Burden Table - Studies" sheetId="1" r:id="rId1"/>
  </sheets>
  <definedNames>
    <definedName name="_xlnm.Print_Area" localSheetId="0">'Sample Burden Table - Studies'!$A$1:$N$25</definedName>
  </definedNames>
  <calcPr calcId="152511"/>
</workbook>
</file>

<file path=xl/calcChain.xml><?xml version="1.0" encoding="utf-8"?>
<calcChain xmlns="http://schemas.openxmlformats.org/spreadsheetml/2006/main">
  <c r="G11" i="1" l="1"/>
  <c r="I11" i="1"/>
  <c r="K11" i="1"/>
  <c r="G9" i="1"/>
  <c r="I9" i="1"/>
  <c r="K9" i="1"/>
  <c r="G5" i="1"/>
  <c r="I5" i="1"/>
  <c r="K5" i="1"/>
  <c r="G3" i="1"/>
  <c r="I3" i="1"/>
  <c r="K3" i="1"/>
  <c r="G19" i="1"/>
  <c r="G20" i="1"/>
  <c r="G21" i="1"/>
  <c r="G22" i="1"/>
  <c r="E22" i="1"/>
  <c r="F22" i="1"/>
  <c r="I20" i="1"/>
  <c r="K20" i="1"/>
  <c r="I19" i="1"/>
  <c r="K19" i="1"/>
  <c r="I21" i="1"/>
  <c r="K21" i="1"/>
  <c r="G2" i="1"/>
  <c r="I2" i="1"/>
  <c r="K2" i="1"/>
  <c r="G4" i="1"/>
  <c r="I4" i="1"/>
  <c r="K4" i="1"/>
  <c r="G6" i="1"/>
  <c r="I6" i="1"/>
  <c r="K6" i="1"/>
  <c r="G7" i="1"/>
  <c r="I7" i="1"/>
  <c r="K7" i="1"/>
  <c r="G8" i="1"/>
  <c r="I8" i="1"/>
  <c r="K8" i="1"/>
  <c r="G10" i="1"/>
  <c r="I10" i="1"/>
  <c r="K10" i="1"/>
  <c r="G12" i="1"/>
  <c r="I12" i="1"/>
  <c r="K12" i="1"/>
  <c r="G13" i="1"/>
  <c r="I13" i="1"/>
  <c r="K13" i="1"/>
  <c r="G14" i="1"/>
  <c r="I14" i="1"/>
  <c r="K14" i="1"/>
  <c r="G15" i="1"/>
  <c r="I15" i="1"/>
  <c r="K15" i="1"/>
  <c r="G16" i="1"/>
  <c r="I16" i="1"/>
  <c r="K16" i="1"/>
  <c r="G17" i="1"/>
  <c r="I17" i="1"/>
  <c r="K17" i="1"/>
  <c r="I22" i="1"/>
  <c r="I18" i="1"/>
  <c r="I23" i="1"/>
  <c r="G18" i="1"/>
  <c r="G23" i="1"/>
  <c r="E18" i="1"/>
  <c r="E23" i="1"/>
  <c r="H18" i="1"/>
  <c r="F18" i="1"/>
  <c r="F23" i="1"/>
  <c r="H23" i="1"/>
  <c r="K22" i="1" l="1"/>
  <c r="K18" i="1"/>
  <c r="K23" i="1" s="1"/>
</calcChain>
</file>

<file path=xl/sharedStrings.xml><?xml version="1.0" encoding="utf-8"?>
<sst xmlns="http://schemas.openxmlformats.org/spreadsheetml/2006/main" count="108" uniqueCount="54">
  <si>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</si>
  <si>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</si>
  <si>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</si>
  <si>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</si>
  <si>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</si>
  <si>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</si>
  <si>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Hourly Wage Rate</t>
  </si>
  <si>
    <t>Total Annualized Cost of Respondent Burden</t>
  </si>
  <si>
    <t>State Government</t>
  </si>
  <si>
    <t>Instruments</t>
  </si>
  <si>
    <t>Type of respondents (optional)</t>
  </si>
  <si>
    <t>Business (Profit)</t>
  </si>
  <si>
    <t>In-depth interview</t>
  </si>
  <si>
    <t>State agency EBT coordinators</t>
  </si>
  <si>
    <t>Third-party processor personnel</t>
  </si>
  <si>
    <t>Retailer data file transfer discussion</t>
  </si>
  <si>
    <t>Retailer detailed transaction file data transfer</t>
  </si>
  <si>
    <t>State agency SNAP program/data staff</t>
  </si>
  <si>
    <t>SNAP case record file data transfer discussion and initial programming</t>
  </si>
  <si>
    <t>SNAP case record file transfer</t>
  </si>
  <si>
    <t xml:space="preserve">NAICS 4450A1; 41-1011 front line supervisors of retail workers. </t>
  </si>
  <si>
    <t xml:space="preserve">NAICS 4450A1: 43-5081 stock clerks and order fillers </t>
  </si>
  <si>
    <t>11-9151, Social and Community Service Managers</t>
  </si>
  <si>
    <t>15-1134 web developer</t>
  </si>
  <si>
    <t>15-1131, computer programmers</t>
  </si>
  <si>
    <t>15-1131, computer programmer</t>
  </si>
  <si>
    <t>NAICS 4450A1; 11-1021 general and operations managers</t>
  </si>
  <si>
    <t>15-1121 computer system analyst</t>
  </si>
  <si>
    <t xml:space="preserve">Occupational Codes; data pulled 10/23/18 using May 2017 National Occupational Employment and Wage Estimate </t>
  </si>
  <si>
    <t>NAICS 4450A1 (food and beverage stores); 11-1021 general and operations managers</t>
  </si>
  <si>
    <t xml:space="preserve">EBT  host processor managers </t>
  </si>
  <si>
    <t>Web service provider personnel</t>
  </si>
  <si>
    <t xml:space="preserve">Retailer IT personnel </t>
  </si>
  <si>
    <t>Web service provider data manager</t>
  </si>
  <si>
    <t>Retailer data manager</t>
  </si>
  <si>
    <t>Sub-Total Business-for-not-for-Profit</t>
  </si>
  <si>
    <t>Appendices</t>
  </si>
  <si>
    <t>GRAND TOTAL</t>
  </si>
  <si>
    <t>Sub-Total State Agencies</t>
  </si>
  <si>
    <t>-</t>
  </si>
  <si>
    <t>D</t>
  </si>
  <si>
    <t>E</t>
  </si>
  <si>
    <t>I</t>
  </si>
  <si>
    <t>C</t>
  </si>
  <si>
    <t>B</t>
  </si>
  <si>
    <t>F, G,H</t>
  </si>
  <si>
    <t>Retailer personnel who handle the fulfillment, shipping, and delivery of EBT customer orders (multi-State retailers)</t>
  </si>
  <si>
    <t>Retailer personnel who handle the fulfillment, shipping, and delivery of EBT customer orders (single-State retailers)</t>
  </si>
  <si>
    <t>Retailer customer service managers (multi-State retailers)</t>
  </si>
  <si>
    <t>Retailer customer service managers (single-State retailers)</t>
  </si>
  <si>
    <t>Retailer project managers (multi-State retailers)</t>
  </si>
  <si>
    <t>Retailer project managers (single-State retailers)</t>
  </si>
  <si>
    <t>Retailer personnel who completed the pilot application (single-State retailers)</t>
  </si>
  <si>
    <t>Retailer personnel who completed the pilot application (multi-State retailers)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</si>
</sst>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#,##0.0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wrapText="1" readingOrder="1"/>
    </xf>
    <xf numFmtId="0" fontId="2" fillId="0" borderId="5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3" fontId="3" fillId="0" borderId="2" xfId="0" applyNumberFormat="1" applyFont="1" applyFill="1" applyBorder="1" applyAlignment="1">
      <alignment wrapText="1"/>
    </xf>
    <xf numFmtId="164" fontId="3" fillId="0" borderId="3" xfId="0" applyNumberFormat="1" applyFont="1" applyFill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44" fontId="3" fillId="0" borderId="2" xfId="1" applyFont="1" applyFill="1" applyBorder="1" applyAlignment="1"/>
    <xf numFmtId="44" fontId="3" fillId="0" borderId="3" xfId="0" applyNumberFormat="1" applyFont="1" applyFill="1" applyBorder="1" applyAlignment="1"/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3" fontId="0" fillId="0" borderId="0" xfId="0" applyNumberFormat="1" applyFont="1" applyFill="1" applyAlignment="1"/>
    <xf numFmtId="3" fontId="5" fillId="0" borderId="2" xfId="0" applyNumberFormat="1" applyFont="1" applyFill="1" applyBorder="1" applyAlignment="1">
      <alignment wrapText="1"/>
    </xf>
    <xf numFmtId="44" fontId="3" fillId="2" borderId="3" xfId="0" applyNumberFormat="1" applyFont="1" applyFill="1" applyBorder="1" applyAlignment="1"/>
    <xf numFmtId="0" fontId="5" fillId="0" borderId="1" xfId="0" applyFont="1" applyFill="1" applyBorder="1" applyAlignment="1">
      <alignment horizontal="right" wrapText="1"/>
    </xf>
    <xf numFmtId="0" fontId="6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164" fontId="6" fillId="0" borderId="3" xfId="0" applyNumberFormat="1" applyFont="1" applyFill="1" applyBorder="1" applyAlignment="1">
      <alignment horizontal="right" wrapText="1"/>
    </xf>
    <xf numFmtId="44" fontId="6" fillId="0" borderId="3" xfId="0" applyNumberFormat="1" applyFont="1" applyFill="1" applyBorder="1" applyAlignment="1"/>
    <xf numFmtId="44" fontId="6" fillId="0" borderId="2" xfId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right" wrapText="1"/>
    </xf>
    <xf numFmtId="44" fontId="6" fillId="0" borderId="1" xfId="0" applyNumberFormat="1" applyFont="1" applyFill="1" applyBorder="1" applyAlignment="1"/>
    <xf numFmtId="3" fontId="6" fillId="0" borderId="14" xfId="0" applyNumberFormat="1" applyFont="1" applyFill="1" applyBorder="1" applyAlignment="1">
      <alignment wrapText="1"/>
    </xf>
    <xf numFmtId="165" fontId="6" fillId="0" borderId="14" xfId="0" applyNumberFormat="1" applyFont="1" applyFill="1" applyBorder="1" applyAlignment="1">
      <alignment wrapText="1"/>
    </xf>
    <xf numFmtId="44" fontId="6" fillId="0" borderId="7" xfId="0" applyNumberFormat="1" applyFont="1" applyFill="1" applyBorder="1" applyAlignment="1"/>
    <xf numFmtId="0" fontId="2" fillId="0" borderId="5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vertical="center" wrapText="1" readingOrder="1"/>
    </xf>
    <xf numFmtId="0" fontId="5" fillId="0" borderId="1" xfId="0" applyFont="1" applyFill="1" applyBorder="1" applyAlignment="1">
      <alignment vertical="center" wrapText="1" readingOrder="1"/>
    </xf>
    <xf numFmtId="0" fontId="5" fillId="2" borderId="1" xfId="0" applyFont="1" applyFill="1" applyBorder="1" applyAlignment="1">
      <alignment vertical="center" wrapText="1" readingOrder="1"/>
    </xf>
    <xf numFmtId="0" fontId="0" fillId="0" borderId="0" xfId="0" applyFont="1" applyFill="1" applyAlignment="1">
      <alignment vertical="center" readingOrder="1"/>
    </xf>
    <xf numFmtId="0" fontId="1" fillId="0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 readingOrder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5"/>
  <sheetViews>
    <sheetView tabSelected="1" topLeftCell="F1" zoomScaleNormal="100" workbookViewId="0">
      <pane ySplit="1" topLeftCell="A21" activePane="bottomLeft" state="frozen"/>
      <selection pane="bottomLeft" activeCell="J23" sqref="J23"/>
    </sheetView>
  </sheetViews>
  <sheetFormatPr defaultColWidth="9.1796875" defaultRowHeight="14.5" x14ac:dyDescent="0.35"/>
  <cols>
    <col min="1" max="1" width="23" style="5" customWidth="1"/>
    <col min="2" max="2" width="18.81640625" style="40" customWidth="1"/>
    <col min="3" max="3" width="14.7265625" style="5" hidden="1" customWidth="1"/>
    <col min="4" max="4" width="10.1796875" style="5" customWidth="1"/>
    <col min="5" max="5" width="15" style="5" customWidth="1"/>
    <col min="6" max="6" width="19.26953125" style="5" customWidth="1"/>
    <col min="7" max="7" width="12.26953125" style="5" customWidth="1"/>
    <col min="8" max="8" width="14.1796875" style="5" customWidth="1"/>
    <col min="9" max="9" width="9.1796875" style="5"/>
    <col min="10" max="10" width="10.453125" style="5" customWidth="1"/>
    <col min="11" max="11" width="14.1796875" style="5" customWidth="1"/>
    <col min="12" max="32" width="9.1796875" style="5" customWidth="1"/>
    <col min="33" max="16384" width="9.1796875" style="5"/>
  </cols>
  <sheetData>
    <row r="1" spans="1:12" ht="53" thickBot="1" x14ac:dyDescent="0.4">
      <c r="A1" s="6" t="s">
        <v>5</v>
      </c>
      <c r="B1" s="36" t="s">
        <v>10</v>
      </c>
      <c r="C1" s="7" t="s">
        <v>9</v>
      </c>
      <c r="D1" s="43" t="s">
        <v>36</v>
      </c>
      <c r="E1" s="9" t="s">
        <v>0</v>
      </c>
      <c r="F1" s="7" t="s">
        <v>1</v>
      </c>
      <c r="G1" s="7" t="s">
        <v>2</v>
      </c>
      <c r="H1" s="7" t="s">
        <v>3</v>
      </c>
      <c r="I1" s="10" t="s">
        <v>4</v>
      </c>
      <c r="J1" s="13" t="s">
        <v>6</v>
      </c>
      <c r="K1" s="8" t="s">
        <v>7</v>
      </c>
      <c r="L1" s="5" t="s">
        <v>28</v>
      </c>
    </row>
    <row r="2" spans="1:12" ht="69" customHeight="1" x14ac:dyDescent="0.35">
      <c r="A2" s="16" t="s">
        <v>11</v>
      </c>
      <c r="B2" s="37" t="s">
        <v>46</v>
      </c>
      <c r="C2" s="1" t="s">
        <v>12</v>
      </c>
      <c r="D2" s="41" t="s">
        <v>40</v>
      </c>
      <c r="E2" s="11">
        <v>15</v>
      </c>
      <c r="F2" s="2">
        <v>2</v>
      </c>
      <c r="G2" s="4">
        <f>E2*F2</f>
        <v>30</v>
      </c>
      <c r="H2" s="21">
        <v>3</v>
      </c>
      <c r="I2" s="12">
        <f>G2*H2</f>
        <v>90</v>
      </c>
      <c r="J2" s="14">
        <v>13.71</v>
      </c>
      <c r="K2" s="15">
        <f>I2*J2</f>
        <v>1233.9000000000001</v>
      </c>
      <c r="L2" s="5" t="s">
        <v>21</v>
      </c>
    </row>
    <row r="3" spans="1:12" ht="69" customHeight="1" x14ac:dyDescent="0.35">
      <c r="A3" s="16" t="s">
        <v>11</v>
      </c>
      <c r="B3" s="37" t="s">
        <v>47</v>
      </c>
      <c r="C3" s="1" t="s">
        <v>12</v>
      </c>
      <c r="D3" s="41" t="s">
        <v>40</v>
      </c>
      <c r="E3" s="11">
        <v>6</v>
      </c>
      <c r="F3" s="2">
        <v>1</v>
      </c>
      <c r="G3" s="4">
        <f>E3*F3</f>
        <v>6</v>
      </c>
      <c r="H3" s="21">
        <v>3</v>
      </c>
      <c r="I3" s="12">
        <f>G3*H3</f>
        <v>18</v>
      </c>
      <c r="J3" s="14">
        <v>13.71</v>
      </c>
      <c r="K3" s="15">
        <f>I3*J3</f>
        <v>246.78000000000003</v>
      </c>
    </row>
    <row r="4" spans="1:12" ht="38.25" customHeight="1" x14ac:dyDescent="0.35">
      <c r="A4" s="16" t="s">
        <v>11</v>
      </c>
      <c r="B4" s="37" t="s">
        <v>48</v>
      </c>
      <c r="C4" s="1" t="s">
        <v>12</v>
      </c>
      <c r="D4" s="41" t="s">
        <v>40</v>
      </c>
      <c r="E4" s="11">
        <v>15</v>
      </c>
      <c r="F4" s="2">
        <v>2</v>
      </c>
      <c r="G4" s="4">
        <f t="shared" ref="G4:G21" si="0">E4*F4</f>
        <v>30</v>
      </c>
      <c r="H4" s="21">
        <v>2</v>
      </c>
      <c r="I4" s="12">
        <f t="shared" ref="I4:I21" si="1">G4*H4</f>
        <v>60</v>
      </c>
      <c r="J4" s="14">
        <v>21.67</v>
      </c>
      <c r="K4" s="15">
        <f>I4*J4</f>
        <v>1300.2</v>
      </c>
      <c r="L4" s="5" t="s">
        <v>20</v>
      </c>
    </row>
    <row r="5" spans="1:12" ht="39" customHeight="1" x14ac:dyDescent="0.35">
      <c r="A5" s="16" t="s">
        <v>11</v>
      </c>
      <c r="B5" s="37" t="s">
        <v>49</v>
      </c>
      <c r="C5" s="1" t="s">
        <v>12</v>
      </c>
      <c r="D5" s="41" t="s">
        <v>40</v>
      </c>
      <c r="E5" s="11">
        <v>6</v>
      </c>
      <c r="F5" s="2">
        <v>1</v>
      </c>
      <c r="G5" s="4">
        <f t="shared" ref="G5" si="2">E5*F5</f>
        <v>6</v>
      </c>
      <c r="H5" s="21">
        <v>2</v>
      </c>
      <c r="I5" s="12">
        <f t="shared" ref="I5" si="3">G5*H5</f>
        <v>12</v>
      </c>
      <c r="J5" s="14">
        <v>21.67</v>
      </c>
      <c r="K5" s="15">
        <f>I5*J5</f>
        <v>260.04000000000002</v>
      </c>
    </row>
    <row r="6" spans="1:12" ht="56.25" customHeight="1" x14ac:dyDescent="0.35">
      <c r="A6" s="16" t="s">
        <v>11</v>
      </c>
      <c r="B6" s="37" t="s">
        <v>32</v>
      </c>
      <c r="C6" s="1" t="s">
        <v>12</v>
      </c>
      <c r="D6" s="41" t="s">
        <v>40</v>
      </c>
      <c r="E6" s="11">
        <v>10</v>
      </c>
      <c r="F6" s="2">
        <v>2</v>
      </c>
      <c r="G6" s="4">
        <f t="shared" si="0"/>
        <v>20</v>
      </c>
      <c r="H6" s="3">
        <v>2</v>
      </c>
      <c r="I6" s="12">
        <f t="shared" si="1"/>
        <v>40</v>
      </c>
      <c r="J6" s="14">
        <v>36.340000000000003</v>
      </c>
      <c r="K6" s="15">
        <f t="shared" ref="K6:K21" si="4">I6*J6</f>
        <v>1453.6000000000001</v>
      </c>
      <c r="L6" s="5" t="s">
        <v>23</v>
      </c>
    </row>
    <row r="7" spans="1:12" ht="56.25" customHeight="1" x14ac:dyDescent="0.35">
      <c r="A7" s="16" t="s">
        <v>11</v>
      </c>
      <c r="B7" s="37" t="s">
        <v>31</v>
      </c>
      <c r="C7" s="1"/>
      <c r="D7" s="41" t="s">
        <v>40</v>
      </c>
      <c r="E7" s="11">
        <v>4</v>
      </c>
      <c r="F7" s="2">
        <v>1</v>
      </c>
      <c r="G7" s="4">
        <f t="shared" si="0"/>
        <v>4</v>
      </c>
      <c r="H7" s="3">
        <v>2</v>
      </c>
      <c r="I7" s="12">
        <f t="shared" si="1"/>
        <v>8</v>
      </c>
      <c r="J7" s="14">
        <v>36.340000000000003</v>
      </c>
      <c r="K7" s="15">
        <f t="shared" si="4"/>
        <v>290.72000000000003</v>
      </c>
      <c r="L7" s="5" t="s">
        <v>23</v>
      </c>
    </row>
    <row r="8" spans="1:12" ht="45" customHeight="1" x14ac:dyDescent="0.35">
      <c r="A8" s="16" t="s">
        <v>11</v>
      </c>
      <c r="B8" s="37" t="s">
        <v>50</v>
      </c>
      <c r="C8" s="1" t="s">
        <v>12</v>
      </c>
      <c r="D8" s="41" t="s">
        <v>40</v>
      </c>
      <c r="E8" s="19">
        <v>20</v>
      </c>
      <c r="F8" s="2">
        <v>2</v>
      </c>
      <c r="G8" s="4">
        <f t="shared" si="0"/>
        <v>40</v>
      </c>
      <c r="H8" s="3">
        <v>3.5</v>
      </c>
      <c r="I8" s="12">
        <f t="shared" si="1"/>
        <v>140</v>
      </c>
      <c r="J8" s="14">
        <v>59.56</v>
      </c>
      <c r="K8" s="15">
        <f t="shared" si="4"/>
        <v>8338.4</v>
      </c>
      <c r="L8" s="5" t="s">
        <v>29</v>
      </c>
    </row>
    <row r="9" spans="1:12" ht="37.5" customHeight="1" x14ac:dyDescent="0.35">
      <c r="A9" s="16" t="s">
        <v>11</v>
      </c>
      <c r="B9" s="37" t="s">
        <v>51</v>
      </c>
      <c r="C9" s="1" t="s">
        <v>12</v>
      </c>
      <c r="D9" s="41" t="s">
        <v>40</v>
      </c>
      <c r="E9" s="19">
        <v>8</v>
      </c>
      <c r="F9" s="2">
        <v>1</v>
      </c>
      <c r="G9" s="4">
        <f t="shared" ref="G9" si="5">E9*F9</f>
        <v>8</v>
      </c>
      <c r="H9" s="3">
        <v>3.5</v>
      </c>
      <c r="I9" s="12">
        <f t="shared" ref="I9" si="6">G9*H9</f>
        <v>28</v>
      </c>
      <c r="J9" s="14">
        <v>59.56</v>
      </c>
      <c r="K9" s="15">
        <f t="shared" ref="K9" si="7">I9*J9</f>
        <v>1667.68</v>
      </c>
      <c r="L9" s="5" t="s">
        <v>29</v>
      </c>
    </row>
    <row r="10" spans="1:12" ht="51" customHeight="1" x14ac:dyDescent="0.35">
      <c r="A10" s="16" t="s">
        <v>11</v>
      </c>
      <c r="B10" s="38" t="s">
        <v>53</v>
      </c>
      <c r="C10" s="17" t="s">
        <v>12</v>
      </c>
      <c r="D10" s="41" t="s">
        <v>40</v>
      </c>
      <c r="E10" s="11">
        <v>10</v>
      </c>
      <c r="F10" s="2">
        <v>2</v>
      </c>
      <c r="G10" s="4">
        <f t="shared" si="0"/>
        <v>20</v>
      </c>
      <c r="H10" s="3">
        <v>2</v>
      </c>
      <c r="I10" s="12">
        <f t="shared" si="1"/>
        <v>40</v>
      </c>
      <c r="J10" s="14">
        <v>59.56</v>
      </c>
      <c r="K10" s="15">
        <f t="shared" si="4"/>
        <v>2382.4</v>
      </c>
      <c r="L10" s="5" t="s">
        <v>26</v>
      </c>
    </row>
    <row r="11" spans="1:12" ht="49.5" customHeight="1" x14ac:dyDescent="0.35">
      <c r="A11" s="16" t="s">
        <v>11</v>
      </c>
      <c r="B11" s="38" t="s">
        <v>52</v>
      </c>
      <c r="C11" s="17" t="s">
        <v>12</v>
      </c>
      <c r="D11" s="41" t="s">
        <v>40</v>
      </c>
      <c r="E11" s="11">
        <v>4</v>
      </c>
      <c r="F11" s="2">
        <v>1</v>
      </c>
      <c r="G11" s="4">
        <f t="shared" ref="G11" si="8">E11*F11</f>
        <v>4</v>
      </c>
      <c r="H11" s="3">
        <v>2</v>
      </c>
      <c r="I11" s="12">
        <f t="shared" ref="I11" si="9">G11*H11</f>
        <v>8</v>
      </c>
      <c r="J11" s="14">
        <v>59.56</v>
      </c>
      <c r="K11" s="15">
        <f t="shared" ref="K11" si="10">I11*J11</f>
        <v>476.48</v>
      </c>
      <c r="L11" s="5" t="s">
        <v>26</v>
      </c>
    </row>
    <row r="12" spans="1:12" ht="44.25" customHeight="1" x14ac:dyDescent="0.35">
      <c r="A12" s="16" t="s">
        <v>11</v>
      </c>
      <c r="B12" s="38" t="s">
        <v>34</v>
      </c>
      <c r="C12" s="17" t="s">
        <v>15</v>
      </c>
      <c r="D12" s="41" t="s">
        <v>45</v>
      </c>
      <c r="E12" s="11">
        <v>5</v>
      </c>
      <c r="F12" s="2">
        <v>3</v>
      </c>
      <c r="G12" s="4">
        <f t="shared" ref="G12:G15" si="11">E12*F12</f>
        <v>15</v>
      </c>
      <c r="H12" s="3">
        <v>2</v>
      </c>
      <c r="I12" s="12">
        <f t="shared" ref="I12:I15" si="12">G12*H12</f>
        <v>30</v>
      </c>
      <c r="J12" s="14">
        <v>45.01</v>
      </c>
      <c r="K12" s="15">
        <f t="shared" si="4"/>
        <v>1350.3</v>
      </c>
      <c r="L12" s="5" t="s">
        <v>27</v>
      </c>
    </row>
    <row r="13" spans="1:12" ht="44.25" customHeight="1" x14ac:dyDescent="0.35">
      <c r="A13" s="16" t="s">
        <v>11</v>
      </c>
      <c r="B13" s="38" t="s">
        <v>33</v>
      </c>
      <c r="C13" s="17"/>
      <c r="D13" s="41" t="s">
        <v>45</v>
      </c>
      <c r="E13" s="11">
        <v>2</v>
      </c>
      <c r="F13" s="2">
        <v>3</v>
      </c>
      <c r="G13" s="4">
        <f t="shared" si="11"/>
        <v>6</v>
      </c>
      <c r="H13" s="3">
        <v>2</v>
      </c>
      <c r="I13" s="12">
        <f t="shared" si="12"/>
        <v>12</v>
      </c>
      <c r="J13" s="14">
        <v>45.01</v>
      </c>
      <c r="K13" s="15">
        <f t="shared" si="4"/>
        <v>540.12</v>
      </c>
      <c r="L13" s="5" t="s">
        <v>27</v>
      </c>
    </row>
    <row r="14" spans="1:12" ht="54.75" customHeight="1" x14ac:dyDescent="0.35">
      <c r="A14" s="16" t="s">
        <v>11</v>
      </c>
      <c r="B14" s="38" t="s">
        <v>34</v>
      </c>
      <c r="C14" s="17" t="s">
        <v>16</v>
      </c>
      <c r="D14" s="41" t="s">
        <v>45</v>
      </c>
      <c r="E14" s="11">
        <v>5</v>
      </c>
      <c r="F14" s="2">
        <v>36</v>
      </c>
      <c r="G14" s="4">
        <f t="shared" si="11"/>
        <v>180</v>
      </c>
      <c r="H14" s="3">
        <v>1</v>
      </c>
      <c r="I14" s="12">
        <f t="shared" si="12"/>
        <v>180</v>
      </c>
      <c r="J14" s="14">
        <v>40.520000000000003</v>
      </c>
      <c r="K14" s="15">
        <f t="shared" si="4"/>
        <v>7293.6</v>
      </c>
      <c r="L14" s="5" t="s">
        <v>24</v>
      </c>
    </row>
    <row r="15" spans="1:12" ht="54.75" customHeight="1" x14ac:dyDescent="0.35">
      <c r="A15" s="16" t="s">
        <v>11</v>
      </c>
      <c r="B15" s="38" t="s">
        <v>33</v>
      </c>
      <c r="C15" s="17"/>
      <c r="D15" s="41" t="s">
        <v>45</v>
      </c>
      <c r="E15" s="11">
        <v>2</v>
      </c>
      <c r="F15" s="2">
        <v>36</v>
      </c>
      <c r="G15" s="4">
        <f t="shared" si="11"/>
        <v>72</v>
      </c>
      <c r="H15" s="3">
        <v>1</v>
      </c>
      <c r="I15" s="12">
        <f t="shared" si="12"/>
        <v>72</v>
      </c>
      <c r="J15" s="14">
        <v>40.520000000000003</v>
      </c>
      <c r="K15" s="15">
        <f t="shared" si="4"/>
        <v>2917.44</v>
      </c>
      <c r="L15" s="5" t="s">
        <v>24</v>
      </c>
    </row>
    <row r="16" spans="1:12" ht="28.5" customHeight="1" x14ac:dyDescent="0.35">
      <c r="A16" s="16" t="s">
        <v>11</v>
      </c>
      <c r="B16" s="39" t="s">
        <v>14</v>
      </c>
      <c r="C16" s="17" t="s">
        <v>12</v>
      </c>
      <c r="D16" s="41" t="s">
        <v>43</v>
      </c>
      <c r="E16" s="11">
        <v>3</v>
      </c>
      <c r="F16" s="2">
        <v>3</v>
      </c>
      <c r="G16" s="4">
        <f t="shared" si="0"/>
        <v>9</v>
      </c>
      <c r="H16" s="3">
        <v>2</v>
      </c>
      <c r="I16" s="12">
        <f t="shared" si="1"/>
        <v>18</v>
      </c>
      <c r="J16" s="14">
        <v>44.59</v>
      </c>
      <c r="K16" s="15">
        <f t="shared" si="4"/>
        <v>802.62000000000012</v>
      </c>
      <c r="L16" s="5" t="s">
        <v>27</v>
      </c>
    </row>
    <row r="17" spans="1:12" ht="30" customHeight="1" x14ac:dyDescent="0.35">
      <c r="A17" s="16" t="s">
        <v>11</v>
      </c>
      <c r="B17" s="38" t="s">
        <v>30</v>
      </c>
      <c r="C17" s="17" t="s">
        <v>12</v>
      </c>
      <c r="D17" s="41" t="s">
        <v>44</v>
      </c>
      <c r="E17" s="11">
        <v>6</v>
      </c>
      <c r="F17" s="2">
        <v>3</v>
      </c>
      <c r="G17" s="4">
        <f t="shared" si="0"/>
        <v>18</v>
      </c>
      <c r="H17" s="3">
        <v>2</v>
      </c>
      <c r="I17" s="12">
        <f t="shared" si="1"/>
        <v>36</v>
      </c>
      <c r="J17" s="14">
        <v>45.01</v>
      </c>
      <c r="K17" s="15">
        <f t="shared" si="4"/>
        <v>1620.36</v>
      </c>
      <c r="L17" s="5" t="s">
        <v>27</v>
      </c>
    </row>
    <row r="18" spans="1:12" s="22" customFormat="1" ht="30" customHeight="1" x14ac:dyDescent="0.35">
      <c r="A18" s="47" t="s">
        <v>35</v>
      </c>
      <c r="B18" s="48"/>
      <c r="C18" s="48"/>
      <c r="D18" s="49"/>
      <c r="E18" s="24">
        <f>SUM(E2:E17)</f>
        <v>121</v>
      </c>
      <c r="F18" s="42">
        <f>SUM(G18/E18)</f>
        <v>3.8677685950413223</v>
      </c>
      <c r="G18" s="25">
        <f>SUM(G2:G17)</f>
        <v>468</v>
      </c>
      <c r="H18" s="26">
        <f>SUM(I18/G18)</f>
        <v>1.6923076923076923</v>
      </c>
      <c r="I18" s="27">
        <f>SUM(I2:I17)</f>
        <v>792</v>
      </c>
      <c r="J18" s="29" t="s">
        <v>39</v>
      </c>
      <c r="K18" s="28">
        <f>SUM(K2:K17)</f>
        <v>32174.639999999999</v>
      </c>
    </row>
    <row r="19" spans="1:12" ht="28.5" customHeight="1" x14ac:dyDescent="0.35">
      <c r="A19" s="16" t="s">
        <v>8</v>
      </c>
      <c r="B19" s="38" t="s">
        <v>13</v>
      </c>
      <c r="C19" s="17" t="s">
        <v>12</v>
      </c>
      <c r="D19" s="41" t="s">
        <v>41</v>
      </c>
      <c r="E19" s="11">
        <v>16</v>
      </c>
      <c r="F19" s="2">
        <v>1</v>
      </c>
      <c r="G19" s="4">
        <f t="shared" si="0"/>
        <v>16</v>
      </c>
      <c r="H19" s="3">
        <v>1</v>
      </c>
      <c r="I19" s="12">
        <f t="shared" si="1"/>
        <v>16</v>
      </c>
      <c r="J19" s="14">
        <v>34.46</v>
      </c>
      <c r="K19" s="20">
        <f t="shared" si="4"/>
        <v>551.36</v>
      </c>
      <c r="L19" s="5" t="s">
        <v>22</v>
      </c>
    </row>
    <row r="20" spans="1:12" ht="65.5" x14ac:dyDescent="0.35">
      <c r="A20" s="16" t="s">
        <v>8</v>
      </c>
      <c r="B20" s="38" t="s">
        <v>17</v>
      </c>
      <c r="C20" s="17" t="s">
        <v>18</v>
      </c>
      <c r="D20" s="41" t="s">
        <v>42</v>
      </c>
      <c r="E20" s="11">
        <v>8</v>
      </c>
      <c r="F20" s="2">
        <v>1</v>
      </c>
      <c r="G20" s="4">
        <f t="shared" si="0"/>
        <v>8</v>
      </c>
      <c r="H20" s="3">
        <v>2</v>
      </c>
      <c r="I20" s="12">
        <f t="shared" si="1"/>
        <v>16</v>
      </c>
      <c r="J20" s="14">
        <v>45.01</v>
      </c>
      <c r="K20" s="15">
        <f t="shared" si="4"/>
        <v>720.16</v>
      </c>
      <c r="L20" s="5" t="s">
        <v>27</v>
      </c>
    </row>
    <row r="21" spans="1:12" ht="45.75" customHeight="1" x14ac:dyDescent="0.35">
      <c r="A21" s="23" t="s">
        <v>8</v>
      </c>
      <c r="B21" s="38" t="s">
        <v>17</v>
      </c>
      <c r="C21" s="17" t="s">
        <v>19</v>
      </c>
      <c r="D21" s="41" t="s">
        <v>42</v>
      </c>
      <c r="E21" s="11">
        <v>8</v>
      </c>
      <c r="F21" s="2">
        <v>12</v>
      </c>
      <c r="G21" s="4">
        <f t="shared" si="0"/>
        <v>96</v>
      </c>
      <c r="H21" s="3">
        <v>1</v>
      </c>
      <c r="I21" s="12">
        <f t="shared" si="1"/>
        <v>96</v>
      </c>
      <c r="J21" s="14">
        <v>45.01</v>
      </c>
      <c r="K21" s="15">
        <f t="shared" si="4"/>
        <v>4320.96</v>
      </c>
      <c r="L21" s="5" t="s">
        <v>25</v>
      </c>
    </row>
    <row r="22" spans="1:12" s="22" customFormat="1" ht="45.75" customHeight="1" x14ac:dyDescent="0.35">
      <c r="A22" s="46" t="s">
        <v>38</v>
      </c>
      <c r="B22" s="46"/>
      <c r="C22" s="46"/>
      <c r="D22" s="46"/>
      <c r="E22" s="30">
        <f>SUM(E19:E21)</f>
        <v>32</v>
      </c>
      <c r="F22" s="42">
        <f>SUM(G22/E22)</f>
        <v>3.75</v>
      </c>
      <c r="G22" s="25">
        <f>SUM(G19:G21)</f>
        <v>120</v>
      </c>
      <c r="H22" s="26"/>
      <c r="I22" s="31">
        <f>SUM(I19:I21)</f>
        <v>128</v>
      </c>
      <c r="J22" s="29" t="s">
        <v>39</v>
      </c>
      <c r="K22" s="32">
        <f>SUM(K19:K21)</f>
        <v>5592.48</v>
      </c>
    </row>
    <row r="23" spans="1:12" ht="16.5" customHeight="1" thickBot="1" x14ac:dyDescent="0.4">
      <c r="A23" s="44" t="s">
        <v>37</v>
      </c>
      <c r="B23" s="45"/>
      <c r="C23" s="45"/>
      <c r="D23" s="45"/>
      <c r="E23" s="33">
        <f>SUM(E18+E22)</f>
        <v>153</v>
      </c>
      <c r="F23" s="34">
        <f>+G23/E23</f>
        <v>3.8431372549019609</v>
      </c>
      <c r="G23" s="33">
        <f>SUM(G18+G22)</f>
        <v>588</v>
      </c>
      <c r="H23" s="34">
        <f>+I23/G23</f>
        <v>1.564625850340136</v>
      </c>
      <c r="I23" s="33">
        <f>SUM(I18+I22)</f>
        <v>920</v>
      </c>
      <c r="J23" s="29" t="s">
        <v>39</v>
      </c>
      <c r="K23" s="35">
        <f>SUM(K18+K22)</f>
        <v>37767.119999999995</v>
      </c>
    </row>
    <row r="25" spans="1:12" x14ac:dyDescent="0.35">
      <c r="E25" s="18"/>
      <c r="F25" s="18"/>
    </row>
  </sheetData>
  <mergeCells count="3">
    <mergeCell ref="A23:D23"/>
    <mergeCell ref="A22:D22"/>
    <mergeCell ref="A18:D18"/>
  </mergeCells>
  <pageMargins left="0.7" right="0.7" top="0.75" bottom="0.75" header="0.3" footer="0.3"/>
  <pageSetup scale="48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Rank xmlns="e7af00a0-4db2-4e43-90e3-8e4b091aeec2">5</Rank>
    <Description0 xmlns="e7af00a0-4db2-4e43-90e3-8e4b091aeec2">Standard Burden Table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9365155E8DD45B86265C8C7B61D5E" ma:contentTypeVersion="4" ma:contentTypeDescription="Create a new document." ma:contentTypeScope="" ma:versionID="45e5ccd965349e686fdc65e2e873d70f">
  <xsd:schema xmlns:xsd="http://www.w3.org/2001/XMLSchema" xmlns:xs="http://www.w3.org/2001/XMLSchema" xmlns:p="http://schemas.microsoft.com/office/2006/metadata/properties" xmlns:ns2="e7af00a0-4db2-4e43-90e3-8e4b091aeec2" xmlns:ns3="a962400d-f753-4618-8b3a-acffb4d00039" targetNamespace="http://schemas.microsoft.com/office/2006/metadata/properties" ma:root="true" ma:fieldsID="038b491394e2cdf87fa31e26de55a789" ns2:_="" ns3:_="">
    <xsd:import namespace="e7af00a0-4db2-4e43-90e3-8e4b091aeec2"/>
    <xsd:import namespace="a962400d-f753-4618-8b3a-acffb4d00039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f00a0-4db2-4e43-90e3-8e4b091aeec2" elementFormDefault="qualified">
    <xsd:import namespace="http://schemas.microsoft.com/office/2006/documentManagement/types"/>
    <xsd:import namespace="http://schemas.microsoft.com/office/infopath/2007/PartnerControl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2400d-f753-4618-8b3a-acffb4d00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0E0E67-CA88-4439-9995-1BD02DF171E2}">
  <ds:schemaRefs>
    <ds:schemaRef ds:uri="e7af00a0-4db2-4e43-90e3-8e4b091aeec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962400d-f753-4618-8b3a-acffb4d0003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2700B2C9-C734-4382-B4BC-35ACC74FA0E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D40D8F4-80B9-4FF5-870D-206C1584F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f00a0-4db2-4e43-90e3-8e4b091aeec2"/>
    <ds:schemaRef ds:uri="a962400d-f753-4618-8b3a-acffb4d00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Burden Table - Studies</vt:lpstr>
      <vt:lpstr>'Sample Burden Table - Studies'!Print_Area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Robin Koralek</cp:lastModifiedBy>
  <cp:lastPrinted>2019-03-21T14:52:37Z</cp:lastPrinted>
  <dcterms:created xsi:type="dcterms:W3CDTF">2013-01-08T21:49:18Z</dcterms:created>
  <dcterms:modified xsi:type="dcterms:W3CDTF">2019-06-20T21:05:04Z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0x010100F629365155E8DD45B86265C8C7B61D5E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</Properties>
</file>