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6B6E36A9-A49C-4179-8506-508509F574FB}" xr6:coauthVersionLast="36" xr6:coauthVersionMax="36" xr10:uidLastSave="{00000000-0000-0000-0000-000000000000}"/>
  <bookViews>
    <workbookView xWindow="-120" yWindow="-120" windowWidth="25440" windowHeight="15390"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2" l="1"/>
  <c r="G8" i="2" s="1"/>
  <c r="D12" i="2"/>
  <c r="F12" i="2" s="1"/>
  <c r="D11" i="2"/>
  <c r="F11" i="2" s="1"/>
  <c r="D10" i="2"/>
  <c r="F10" i="2" s="1"/>
  <c r="D9" i="2"/>
  <c r="F9" i="2" s="1"/>
  <c r="D8" i="2"/>
  <c r="D7" i="2"/>
  <c r="F7" i="2" s="1"/>
  <c r="D40" i="1"/>
  <c r="F40" i="1" s="1"/>
  <c r="D39" i="1"/>
  <c r="F39" i="1" s="1"/>
  <c r="D38" i="1"/>
  <c r="F38" i="1" s="1"/>
  <c r="H38" i="1" s="1"/>
  <c r="D36" i="1"/>
  <c r="F36" i="1" s="1"/>
  <c r="G36" i="1" s="1"/>
  <c r="D35" i="1"/>
  <c r="F35" i="1" s="1"/>
  <c r="D34" i="1"/>
  <c r="F34" i="1" s="1"/>
  <c r="G34" i="1" s="1"/>
  <c r="D32" i="1"/>
  <c r="F32" i="1" s="1"/>
  <c r="D31" i="1"/>
  <c r="F31" i="1" s="1"/>
  <c r="D29" i="1"/>
  <c r="F29" i="1" s="1"/>
  <c r="D28" i="1"/>
  <c r="F28" i="1" s="1"/>
  <c r="G28" i="1" s="1"/>
  <c r="D27" i="1"/>
  <c r="F27" i="1" s="1"/>
  <c r="D26" i="1"/>
  <c r="F26" i="1" s="1"/>
  <c r="D25" i="1"/>
  <c r="F25" i="1" s="1"/>
  <c r="D22" i="1"/>
  <c r="F22" i="1" s="1"/>
  <c r="G22" i="1" s="1"/>
  <c r="D18" i="1"/>
  <c r="F18" i="1" s="1"/>
  <c r="D17" i="1"/>
  <c r="F17" i="1" s="1"/>
  <c r="D16" i="1"/>
  <c r="F16" i="1" s="1"/>
  <c r="G16" i="1" s="1"/>
  <c r="D15" i="1"/>
  <c r="F15" i="1" s="1"/>
  <c r="D14" i="1"/>
  <c r="F14" i="1" s="1"/>
  <c r="D13" i="1"/>
  <c r="F13" i="1" s="1"/>
  <c r="D11" i="1"/>
  <c r="F11" i="1" s="1"/>
  <c r="G11" i="1" s="1"/>
  <c r="D10" i="1"/>
  <c r="F10" i="1" s="1"/>
  <c r="H11" i="2" l="1"/>
  <c r="G11" i="2"/>
  <c r="H9" i="2"/>
  <c r="G9" i="2"/>
  <c r="H10" i="2"/>
  <c r="G10" i="2"/>
  <c r="I10" i="2" s="1"/>
  <c r="H12" i="2"/>
  <c r="G12" i="2"/>
  <c r="H8" i="2"/>
  <c r="I8" i="2"/>
  <c r="G7" i="2"/>
  <c r="H7" i="2"/>
  <c r="I11" i="2"/>
  <c r="G14" i="1"/>
  <c r="H14" i="1"/>
  <c r="H26" i="1"/>
  <c r="G26" i="1"/>
  <c r="G38" i="1"/>
  <c r="I38" i="1" s="1"/>
  <c r="H16" i="1"/>
  <c r="I16" i="1" s="1"/>
  <c r="H29" i="1"/>
  <c r="G29" i="1"/>
  <c r="I29" i="1" s="1"/>
  <c r="G31" i="1"/>
  <c r="H31" i="1"/>
  <c r="H40" i="1"/>
  <c r="G40" i="1"/>
  <c r="H39" i="1"/>
  <c r="G39" i="1"/>
  <c r="G15" i="1"/>
  <c r="H15" i="1"/>
  <c r="I15" i="1" s="1"/>
  <c r="H13" i="1"/>
  <c r="G13" i="1"/>
  <c r="H25" i="1"/>
  <c r="G25" i="1"/>
  <c r="G35" i="1"/>
  <c r="H35" i="1"/>
  <c r="H18" i="1"/>
  <c r="G18" i="1"/>
  <c r="I18" i="1" s="1"/>
  <c r="G17" i="1"/>
  <c r="H17" i="1"/>
  <c r="G27" i="1"/>
  <c r="H27" i="1"/>
  <c r="H10" i="1"/>
  <c r="G10" i="1"/>
  <c r="G32" i="1"/>
  <c r="H32" i="1"/>
  <c r="H34" i="1"/>
  <c r="I34" i="1" s="1"/>
  <c r="H36" i="1"/>
  <c r="I36" i="1" s="1"/>
  <c r="H28" i="1"/>
  <c r="I28" i="1" s="1"/>
  <c r="H22" i="1"/>
  <c r="I22" i="1" s="1"/>
  <c r="H11" i="1"/>
  <c r="I11" i="1" s="1"/>
  <c r="I40" i="1" l="1"/>
  <c r="I12" i="2"/>
  <c r="I7" i="2"/>
  <c r="I35" i="1"/>
  <c r="I26" i="1"/>
  <c r="I10" i="1"/>
  <c r="I9" i="2"/>
  <c r="I17" i="1"/>
  <c r="I31" i="1"/>
  <c r="I14" i="1"/>
  <c r="I27" i="1"/>
  <c r="F13" i="2"/>
  <c r="I32" i="1"/>
  <c r="I39" i="1"/>
  <c r="I13" i="1"/>
  <c r="I25" i="1"/>
  <c r="I41" i="1" s="1"/>
  <c r="F19" i="1"/>
  <c r="F41" i="1"/>
  <c r="I13" i="2" l="1"/>
  <c r="I19" i="1"/>
  <c r="I42" i="1" s="1"/>
  <c r="F42" i="1"/>
  <c r="K43" i="1" s="1"/>
  <c r="I44" i="1" l="1"/>
</calcChain>
</file>

<file path=xl/sharedStrings.xml><?xml version="1.0" encoding="utf-8"?>
<sst xmlns="http://schemas.openxmlformats.org/spreadsheetml/2006/main" count="113" uniqueCount="96">
  <si>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</si>
  <si>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</si>
  <si>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</si>
  <si>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</si>
  <si>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</si>
  <si>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</si>
  <si>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</si>
  <si>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</si>
  <si>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</si>
  <si>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2"/>
        <color theme="1"/>
        <rFont val="Times New Roman"/>
        <family val="1"/>
      </rPr>
      <t>a</t>
    </r>
  </si>
  <si>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</si>
  <si>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</si>
  <si>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</si>
  <si>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</si>
  <si>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</si>
  <si>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</si>
  <si>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</si>
  <si>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</si>
  <si>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</si>
  <si>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</si>
  <si>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</si>
  <si>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</si>
  <si>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</si>
  <si>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</si>
  <si>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 and Studies</t>
  </si>
  <si>
    <t>3.  Reporting requirements</t>
  </si>
  <si>
    <r>
      <t xml:space="preserve">     B.  Process/review information </t>
    </r>
    <r>
      <rPr>
        <vertAlign val="superscript"/>
        <sz val="10"/>
        <color theme="1"/>
        <rFont val="Times New Roman"/>
        <family val="1"/>
      </rPr>
      <t>d</t>
    </r>
  </si>
  <si>
    <t xml:space="preserve">     C.  Write Report</t>
  </si>
  <si>
    <r>
      <t xml:space="preserve">        Initial notification </t>
    </r>
    <r>
      <rPr>
        <vertAlign val="superscript"/>
        <sz val="10"/>
        <color theme="1"/>
        <rFont val="Times New Roman"/>
        <family val="1"/>
      </rPr>
      <t>c</t>
    </r>
  </si>
  <si>
    <r>
      <t xml:space="preserve">        Notification of performance evaluation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</si>
  <si>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</si>
  <si>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Performance evaluation reports </t>
    </r>
    <r>
      <rPr>
        <vertAlign val="superscript"/>
        <sz val="10"/>
        <color theme="1"/>
        <rFont val="Times New Roman"/>
        <family val="1"/>
      </rPr>
      <t>c</t>
    </r>
  </si>
  <si>
    <t>Subtotal  for Reporting  Requirements</t>
  </si>
  <si>
    <t>4.  Recordkeeping requirements</t>
  </si>
  <si>
    <t xml:space="preserve">     B.  Plan activities</t>
  </si>
  <si>
    <t xml:space="preserve">     C.  Implement activities</t>
  </si>
  <si>
    <t xml:space="preserve">           Control devices</t>
  </si>
  <si>
    <t xml:space="preserve">               Design analysis</t>
  </si>
  <si>
    <t xml:space="preserve">               Performance evaluation</t>
  </si>
  <si>
    <t xml:space="preserve">               Equipment inspection</t>
  </si>
  <si>
    <t xml:space="preserve">               Monitoring activities</t>
  </si>
  <si>
    <t xml:space="preserve">               Maintenance</t>
  </si>
  <si>
    <t xml:space="preserve">     D.  Develop record system</t>
  </si>
  <si>
    <t xml:space="preserve">              Develop SSM plan</t>
  </si>
  <si>
    <t xml:space="preserve">              Control equipment/maintenance plan</t>
  </si>
  <si>
    <t xml:space="preserve">     E.  Time to enter information</t>
  </si>
  <si>
    <t xml:space="preserve">              Control equipment testing</t>
  </si>
  <si>
    <t xml:space="preserve">              Control equipment inspection</t>
  </si>
  <si>
    <t xml:space="preserve">              Control equipment monitoring</t>
  </si>
  <si>
    <t xml:space="preserve">     F.  Time to train personnel</t>
  </si>
  <si>
    <t xml:space="preserve">              Control equipment inspection and Monitoring</t>
  </si>
  <si>
    <r>
      <t xml:space="preserve">     G.  Store, file and maintain records </t>
    </r>
    <r>
      <rPr>
        <vertAlign val="superscript"/>
        <sz val="10"/>
        <color theme="1"/>
        <rFont val="Times New Roman"/>
        <family val="1"/>
      </rPr>
      <t>g</t>
    </r>
  </si>
  <si>
    <r>
      <t xml:space="preserve">     H.  Retrieve records/reports </t>
    </r>
    <r>
      <rPr>
        <vertAlign val="superscript"/>
        <sz val="10"/>
        <color theme="1"/>
        <rFont val="Times New Roman"/>
        <family val="1"/>
      </rPr>
      <t>h</t>
    </r>
  </si>
  <si>
    <t xml:space="preserve">Subtotal  for Recordkeeping Requirements  </t>
  </si>
  <si>
    <t>Assumptions:</t>
  </si>
  <si>
    <r>
      <t>c</t>
    </r>
    <r>
      <rPr>
        <sz val="10"/>
        <color theme="1"/>
        <rFont val="Times New Roman"/>
        <family val="1"/>
      </rPr>
      <t xml:space="preserve">  This is a one-time only activity.</t>
    </r>
  </si>
  <si>
    <r>
      <t>d</t>
    </r>
    <r>
      <rPr>
        <sz val="10"/>
        <color theme="1"/>
        <rFont val="Times New Roman"/>
        <family val="1"/>
      </rPr>
      <t xml:space="preserve">  We have assumed that it will take the respondent 4 hours twice a year to process and review information.</t>
    </r>
  </si>
  <si>
    <r>
      <t>f</t>
    </r>
    <r>
      <rPr>
        <sz val="10"/>
        <color theme="1"/>
        <rFont val="Times New Roman"/>
        <family val="1"/>
      </rPr>
      <t xml:space="preserve">   We have assumed that it will take the respondent 4 hours two times a year to complete the semiannual report.</t>
    </r>
  </si>
  <si>
    <r>
      <t>g</t>
    </r>
    <r>
      <rPr>
        <sz val="10"/>
        <color theme="1"/>
        <rFont val="Times New Roman"/>
        <family val="1"/>
      </rPr>
      <t xml:space="preserve">  We have assumed that the respondent will take 2 hours two times per year to store, file and maintain records.</t>
    </r>
  </si>
  <si>
    <r>
      <t xml:space="preserve">h  </t>
    </r>
    <r>
      <rPr>
        <sz val="10"/>
        <color theme="1"/>
        <rFont val="Times New Roman"/>
        <family val="1"/>
      </rPr>
      <t>We have assumed that the respondent will take 2 hours two times per year to retrieve records/reports.</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</si>
  <si>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</si>
  <si>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</si>
  <si>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</si>
  <si>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</si>
  <si>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</si>
  <si>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</si>
  <si>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</si>
  <si>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</si>
  <si>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Review initial notification reports</t>
  </si>
  <si>
    <t>Review notification of compliance status</t>
  </si>
  <si>
    <r>
      <t xml:space="preserve">Review semiannual summary reports </t>
    </r>
    <r>
      <rPr>
        <vertAlign val="superscript"/>
        <sz val="10"/>
        <color theme="1"/>
        <rFont val="Times New Roman"/>
        <family val="1"/>
      </rPr>
      <t>c</t>
    </r>
  </si>
  <si>
    <r>
      <t>Review notification of performance test</t>
    </r>
    <r>
      <rPr>
        <vertAlign val="superscript"/>
        <sz val="10"/>
        <color theme="1"/>
        <rFont val="Times New Roman"/>
        <family val="1"/>
      </rPr>
      <t xml:space="preserve"> d</t>
    </r>
  </si>
  <si>
    <t xml:space="preserve">Attend initial performance tests          </t>
  </si>
  <si>
    <r>
      <t xml:space="preserve">Review test results </t>
    </r>
    <r>
      <rPr>
        <vertAlign val="superscript"/>
        <sz val="10"/>
        <color theme="1"/>
        <rFont val="Times New Roman"/>
        <family val="1"/>
      </rPr>
      <t>e</t>
    </r>
  </si>
  <si>
    <r>
      <t>d</t>
    </r>
    <r>
      <rPr>
        <sz val="10"/>
        <color theme="1"/>
        <rFont val="Times New Roman"/>
        <family val="1"/>
      </rPr>
      <t xml:space="preserve">  We have assumed that it will take each respondent 4 hours one time a year to review notification of performance tests.</t>
    </r>
  </si>
  <si>
    <r>
      <t>e</t>
    </r>
    <r>
      <rPr>
        <vertAlign val="superscript"/>
        <sz val="10"/>
        <color theme="1"/>
        <rFont val="Times New Roman"/>
        <family val="1"/>
      </rPr>
      <t xml:space="preserve">   </t>
    </r>
    <r>
      <rPr>
        <sz val="10"/>
        <color theme="1"/>
        <rFont val="Times New Roman"/>
        <family val="1"/>
      </rPr>
      <t>We have assumed that it will take each respondent 10 hours one time a year to review test results.</t>
    </r>
  </si>
  <si>
    <t>Table 1: Annual Respondent Burden and Cost – NESHAP for Semiconductor Manufacturing (40 CFR Part 63, Subpart BBBBB) (Renewal)</t>
  </si>
  <si>
    <t>Table 2: Average Annual EPA Burden and Cost – NESHAP for Semiconductor Manufacturing (40 CFR Part 63, Subpart BBBBB) (Renewal)</t>
  </si>
  <si>
    <t>hr/resp</t>
  </si>
  <si>
    <r>
      <t xml:space="preserve">i  </t>
    </r>
    <r>
      <rPr>
        <sz val="10"/>
        <color theme="1"/>
        <rFont val="Times New Roman"/>
        <family val="1"/>
      </rPr>
      <t>Totals have been rounded to 3 significant values.  Figures may not add exactly due to rounding.</t>
    </r>
  </si>
  <si>
    <r>
      <t xml:space="preserve">f </t>
    </r>
    <r>
      <rPr>
        <sz val="10"/>
        <color theme="1"/>
        <rFont val="Times New Roman"/>
        <family val="1"/>
      </rPr>
      <t>Totals have been rounded to 3 significant values.  Figures may not add exactly due to rounding.</t>
    </r>
  </si>
  <si>
    <r>
      <t xml:space="preserve">TOTAL ANNUAL BURDEN AND COST (rounded) </t>
    </r>
    <r>
      <rPr>
        <b/>
        <vertAlign val="superscript"/>
        <sz val="10"/>
        <color theme="1"/>
        <rFont val="Times New Roman"/>
        <family val="1"/>
      </rPr>
      <t>f</t>
    </r>
  </si>
  <si>
    <t>See 3A</t>
  </si>
  <si>
    <t xml:space="preserve">     A.  Familiarization with rule requirement</t>
  </si>
  <si>
    <r>
      <t xml:space="preserve">TOTAL ANNUAL BURDEN AND COSTS (rounded) </t>
    </r>
    <r>
      <rPr>
        <b/>
        <vertAlign val="superscript"/>
        <sz val="10"/>
        <color theme="1"/>
        <rFont val="Times New Roman"/>
        <family val="1"/>
      </rPr>
      <t>i</t>
    </r>
  </si>
  <si>
    <r>
      <t xml:space="preserve">TOTAL CAPITAL/O&amp;M COST (rounded): </t>
    </r>
    <r>
      <rPr>
        <b/>
        <vertAlign val="superscript"/>
        <sz val="8"/>
        <rFont val="Times New Roman"/>
        <family val="1"/>
      </rPr>
      <t>i</t>
    </r>
  </si>
  <si>
    <r>
      <t xml:space="preserve">GRAND TOTAL (rounded):  </t>
    </r>
    <r>
      <rPr>
        <b/>
        <vertAlign val="superscript"/>
        <sz val="8"/>
        <rFont val="Times New Roman"/>
        <family val="1"/>
      </rPr>
      <t>i</t>
    </r>
  </si>
  <si>
    <r>
      <t>c</t>
    </r>
    <r>
      <rPr>
        <sz val="10"/>
        <color theme="1"/>
        <rFont val="Times New Roman"/>
        <family val="1"/>
      </rPr>
      <t xml:space="preserve">  We have assumed that the respondents will take 15 hours two times a year to review the semiannual summary reports. </t>
    </r>
  </si>
  <si>
    <r>
      <t xml:space="preserve">        Develop a startup, shutdown, malfunction (SSM) report </t>
    </r>
    <r>
      <rPr>
        <vertAlign val="superscript"/>
        <sz val="10"/>
        <color theme="1"/>
        <rFont val="Times New Roman"/>
        <family val="1"/>
      </rPr>
      <t>e</t>
    </r>
  </si>
  <si>
    <r>
      <t xml:space="preserve">        Develop a semiannual summary report </t>
    </r>
    <r>
      <rPr>
        <vertAlign val="superscript"/>
        <sz val="10"/>
        <color theme="1"/>
        <rFont val="Times New Roman"/>
        <family val="1"/>
      </rPr>
      <t>f</t>
    </r>
  </si>
  <si>
    <r>
      <t>e</t>
    </r>
    <r>
      <rPr>
        <sz val="10"/>
        <color theme="1"/>
        <rFont val="Times New Roman"/>
        <family val="1"/>
      </rPr>
      <t xml:space="preserve">  We have assumed that it will take each respondent 1 hour four times a year to write the startup, shutdown, malfunction (SSM) report.</t>
    </r>
  </si>
  <si>
    <r>
      <t>b</t>
    </r>
    <r>
      <rPr>
        <sz val="10"/>
        <color theme="1"/>
        <rFont val="Times New Roman"/>
        <family val="1"/>
      </rPr>
      <t xml:space="preserve">  This ICR uses the following labor rates:  $147.40 per hour for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</si>
  <si>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labor rates which incorporate a 1.6 benefits multiplication factor to account for government overhead expenses: $65.71 for Managerial (GS-13, Step 5, $41.07 x 1.6), $48.08 for Technical (GS-12, Step 1, $48.75 x 1.6), and $26.38 Clerical (GS-6, Step 3, $16.49 x 1.6).  These rates are from the Office of Personnel Management (OPM) “2018 General Schedule” which excludes locality rates of pay.</t>
    </r>
  </si>
  <si>
    <t>Updated labor rates</t>
  </si>
  <si>
    <r>
      <t>a</t>
    </r>
    <r>
      <rPr>
        <sz val="10"/>
        <color rgb="FFFF0000"/>
        <rFont val="Times New Roman"/>
        <family val="1"/>
      </rPr>
      <t xml:space="preserve">  We have assumed that there is approximately 1 existing major source currently subject to this rule.  There will be no additional new sources that will become subject to the rule over the three-year period of this ICR.</t>
    </r>
  </si>
  <si>
    <r>
      <t>a</t>
    </r>
    <r>
      <rPr>
        <sz val="10"/>
        <color rgb="FFFF0000"/>
        <rFont val="Times New Roman"/>
        <family val="1"/>
      </rPr>
      <t xml:space="preserve">  We have assumed that there is approximately one existing major source currently subject to this rule.  There will be no additional new source that will become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</si>
</sst>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19"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vertAlign val="superscript"/>
      <sz val="8"/>
      <name val="Times New Roman"/>
      <family val="1"/>
    </font>
    <font>
      <sz val="11"/>
      <color rgb="FFFF0000"/>
      <name val="Calibri"/>
      <family val="2"/>
      <scheme val="minor"/>
    </font>
    <font>
      <vertAlign val="superscript"/>
      <sz val="12"/>
      <color rgb="FFFF0000"/>
      <name val="Times New Roman"/>
      <family val="1"/>
    </font>
    <font>
      <sz val="10"/>
      <color rgb="FFFF0000"/>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1" fillId="0" borderId="1" xfId="0" applyFont="1" applyBorder="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center"/>
    </xf>
    <xf numFmtId="0" fontId="5" fillId="0" borderId="1" xfId="0" applyFont="1" applyBorder="1" applyAlignment="1">
      <alignment horizontal="right" vertical="top"/>
    </xf>
    <xf numFmtId="6" fontId="5" fillId="0" borderId="1" xfId="0" applyNumberFormat="1" applyFont="1" applyBorder="1" applyAlignment="1">
      <alignment horizontal="right" vertical="top"/>
    </xf>
    <xf numFmtId="0" fontId="7" fillId="0" borderId="1" xfId="0" applyFont="1" applyBorder="1" applyAlignment="1">
      <alignment horizontal="left" vertical="top"/>
    </xf>
    <xf numFmtId="0" fontId="1" fillId="0" borderId="1" xfId="0" applyFont="1" applyBorder="1" applyAlignment="1">
      <alignment horizontal="left"/>
    </xf>
    <xf numFmtId="6" fontId="8" fillId="0" borderId="1" xfId="0" applyNumberFormat="1" applyFont="1" applyBorder="1" applyAlignment="1">
      <alignment horizontal="right"/>
    </xf>
    <xf numFmtId="0" fontId="9" fillId="0" borderId="0" xfId="0" applyFont="1"/>
    <xf numFmtId="6" fontId="5" fillId="0" borderId="1" xfId="0" applyNumberFormat="1" applyFont="1" applyBorder="1" applyAlignment="1">
      <alignment horizontal="right"/>
    </xf>
    <xf numFmtId="8" fontId="5" fillId="0" borderId="1" xfId="0" applyNumberFormat="1" applyFont="1" applyBorder="1" applyAlignment="1">
      <alignment horizontal="right"/>
    </xf>
    <xf numFmtId="0" fontId="5" fillId="0" borderId="1" xfId="0" applyFont="1" applyBorder="1" applyAlignment="1">
      <alignment horizontal="left"/>
    </xf>
    <xf numFmtId="0" fontId="0" fillId="0" borderId="0" xfId="0" applyAlignment="1">
      <alignment wrapText="1"/>
    </xf>
    <xf numFmtId="0" fontId="0" fillId="0" borderId="1" xfId="0" applyBorder="1"/>
    <xf numFmtId="164" fontId="5" fillId="0" borderId="1" xfId="0" applyNumberFormat="1" applyFont="1" applyBorder="1" applyAlignment="1">
      <alignment horizontal="right" vertical="top"/>
    </xf>
    <xf numFmtId="0" fontId="14"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right" vertical="top"/>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165" fontId="1" fillId="0" borderId="1" xfId="0" applyNumberFormat="1" applyFont="1" applyBorder="1"/>
    <xf numFmtId="0" fontId="1" fillId="0" borderId="5" xfId="0" applyFont="1" applyBorder="1" applyAlignment="1">
      <alignment horizontal="center"/>
    </xf>
    <xf numFmtId="0" fontId="1" fillId="0" borderId="5" xfId="0" applyFont="1" applyBorder="1" applyAlignment="1">
      <alignment horizontal="center" vertical="top" wrapText="1"/>
    </xf>
    <xf numFmtId="0" fontId="1" fillId="0" borderId="6" xfId="0" applyFont="1" applyBorder="1" applyAlignment="1">
      <alignment horizontal="center"/>
    </xf>
    <xf numFmtId="0" fontId="1" fillId="0" borderId="6" xfId="0" applyFont="1" applyBorder="1" applyAlignment="1">
      <alignment horizontal="center" vertical="top" wrapText="1"/>
    </xf>
    <xf numFmtId="0" fontId="1" fillId="0" borderId="7" xfId="0" applyFont="1" applyBorder="1" applyAlignment="1">
      <alignment horizontal="center"/>
    </xf>
    <xf numFmtId="0" fontId="0" fillId="0" borderId="7" xfId="0" applyBorder="1" applyAlignment="1">
      <alignment vertical="top" wrapText="1"/>
    </xf>
    <xf numFmtId="0" fontId="1" fillId="0" borderId="7" xfId="0" applyFont="1" applyBorder="1" applyAlignment="1">
      <alignment horizontal="center" vertical="top" wrapText="1"/>
    </xf>
    <xf numFmtId="1" fontId="0" fillId="0" borderId="0" xfId="0" applyNumberFormat="1"/>
    <xf numFmtId="15" fontId="0" fillId="0" borderId="0" xfId="0" applyNumberFormat="1"/>
    <xf numFmtId="0" fontId="10" fillId="0" borderId="0" xfId="0" applyFont="1"/>
    <xf numFmtId="0" fontId="11" fillId="0" borderId="0" xfId="0" applyFont="1" applyAlignment="1">
      <alignment horizontal="left" indent="5"/>
    </xf>
    <xf numFmtId="0" fontId="12" fillId="0" borderId="0" xfId="0" applyFont="1"/>
    <xf numFmtId="0" fontId="13" fillId="0" borderId="0" xfId="0" applyFont="1"/>
    <xf numFmtId="165" fontId="14" fillId="0" borderId="1" xfId="0" applyNumberFormat="1" applyFont="1" applyBorder="1" applyAlignment="1">
      <alignment horizontal="right" vertical="top"/>
    </xf>
    <xf numFmtId="8" fontId="5" fillId="0" borderId="1" xfId="0" applyNumberFormat="1" applyFont="1" applyBorder="1" applyAlignment="1">
      <alignment horizontal="right" vertical="top"/>
    </xf>
    <xf numFmtId="0" fontId="16" fillId="0" borderId="0" xfId="0" applyFont="1"/>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1" fontId="14" fillId="0" borderId="2" xfId="0" applyNumberFormat="1" applyFont="1" applyBorder="1" applyAlignment="1">
      <alignment horizontal="center"/>
    </xf>
    <xf numFmtId="1" fontId="14" fillId="0" borderId="3" xfId="0" applyNumberFormat="1" applyFont="1" applyBorder="1" applyAlignment="1">
      <alignment horizontal="center"/>
    </xf>
    <xf numFmtId="1" fontId="14" fillId="0" borderId="4" xfId="0" applyNumberFormat="1" applyFont="1" applyBorder="1" applyAlignment="1">
      <alignment horizontal="center"/>
    </xf>
    <xf numFmtId="1" fontId="8" fillId="0" borderId="2" xfId="0" applyNumberFormat="1" applyFont="1" applyBorder="1" applyAlignment="1">
      <alignment horizontal="center"/>
    </xf>
    <xf numFmtId="1" fontId="8" fillId="0" borderId="3" xfId="0" applyNumberFormat="1" applyFont="1" applyBorder="1" applyAlignment="1">
      <alignment horizontal="center"/>
    </xf>
    <xf numFmtId="1" fontId="8" fillId="0" borderId="4" xfId="0" applyNumberFormat="1" applyFont="1" applyBorder="1" applyAlignment="1">
      <alignment horizontal="center"/>
    </xf>
    <xf numFmtId="0" fontId="17" fillId="0" borderId="0" xfId="0" applyFont="1" applyAlignment="1">
      <alignment horizontal="left" wrapText="1"/>
    </xf>
    <xf numFmtId="0" fontId="9" fillId="0" borderId="0" xfId="0" applyFont="1" applyAlignment="1">
      <alignment horizontal="left" wrapText="1"/>
    </xf>
    <xf numFmtId="1" fontId="8" fillId="0" borderId="1"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workbookViewId="0">
      <selection activeCell="I52" sqref="I52"/>
    </sheetView>
  </sheetViews>
  <sheetFormatPr defaultRowHeight="15" x14ac:dyDescent="0.25"/>
  <cols>
    <col min="1" max="1" width="48.7109375" customWidth="1"/>
    <col min="5" max="5" width="10.7109375" customWidth="1"/>
    <col min="9" max="9" width="9.42578125" bestFit="1" customWidth="1"/>
    <col min="13" max="13" width="9.5703125" bestFit="1" customWidth="1"/>
    <col min="14" max="14" width="10.140625" bestFit="1" customWidth="1"/>
  </cols>
  <sheetData>
    <row r="1" spans="1:12" x14ac:dyDescent="0.25">
      <c r="A1" t="s">
        <v>76</v>
      </c>
    </row>
    <row r="3" spans="1:12" x14ac:dyDescent="0.25">
      <c r="F3">
        <v>117.92</v>
      </c>
      <c r="G3">
        <v>147.4</v>
      </c>
      <c r="H3">
        <v>57.02</v>
      </c>
      <c r="J3" s="40" t="s">
        <v>93</v>
      </c>
    </row>
    <row r="4" spans="1:12" s="14" customFormat="1" x14ac:dyDescent="0.25">
      <c r="A4" s="20" t="s">
        <v>0</v>
      </c>
      <c r="B4" s="20" t="s">
        <v>1</v>
      </c>
      <c r="C4" s="20" t="s">
        <v>3</v>
      </c>
      <c r="D4" s="20" t="s">
        <v>5</v>
      </c>
      <c r="E4" s="20" t="s">
        <v>8</v>
      </c>
      <c r="F4" s="20" t="s">
        <v>10</v>
      </c>
      <c r="G4" s="20" t="s">
        <v>13</v>
      </c>
      <c r="H4" s="20" t="s">
        <v>16</v>
      </c>
      <c r="I4" s="20" t="s">
        <v>19</v>
      </c>
    </row>
    <row r="5" spans="1:12" s="14" customFormat="1" ht="63.75" x14ac:dyDescent="0.25">
      <c r="A5" s="21"/>
      <c r="B5" s="21" t="s">
        <v>2</v>
      </c>
      <c r="C5" s="21" t="s">
        <v>4</v>
      </c>
      <c r="D5" s="21" t="s">
        <v>6</v>
      </c>
      <c r="E5" s="21" t="s">
        <v>9</v>
      </c>
      <c r="F5" s="21" t="s">
        <v>11</v>
      </c>
      <c r="G5" s="21" t="s">
        <v>14</v>
      </c>
      <c r="H5" s="21" t="s">
        <v>17</v>
      </c>
      <c r="I5" s="21" t="s">
        <v>20</v>
      </c>
    </row>
    <row r="6" spans="1:12" s="14" customFormat="1" ht="15.75" x14ac:dyDescent="0.25">
      <c r="A6" s="22"/>
      <c r="B6" s="23"/>
      <c r="C6" s="23"/>
      <c r="D6" s="22" t="s">
        <v>7</v>
      </c>
      <c r="E6" s="23"/>
      <c r="F6" s="22" t="s">
        <v>12</v>
      </c>
      <c r="G6" s="22" t="s">
        <v>15</v>
      </c>
      <c r="H6" s="22" t="s">
        <v>18</v>
      </c>
      <c r="I6" s="22" t="s">
        <v>21</v>
      </c>
    </row>
    <row r="7" spans="1:12" x14ac:dyDescent="0.25">
      <c r="A7" s="3" t="s">
        <v>22</v>
      </c>
      <c r="B7" s="4" t="s">
        <v>23</v>
      </c>
      <c r="C7" s="4"/>
      <c r="D7" s="4"/>
      <c r="E7" s="4"/>
      <c r="F7" s="4"/>
      <c r="G7" s="4"/>
      <c r="H7" s="4"/>
      <c r="I7" s="5"/>
    </row>
    <row r="8" spans="1:12" ht="15.75" x14ac:dyDescent="0.25">
      <c r="A8" s="3" t="s">
        <v>24</v>
      </c>
      <c r="B8" s="4" t="s">
        <v>23</v>
      </c>
      <c r="C8" s="4"/>
      <c r="D8" s="4"/>
      <c r="E8" s="4"/>
      <c r="F8" s="4"/>
      <c r="G8" s="4"/>
      <c r="H8" s="4"/>
      <c r="I8" s="5"/>
      <c r="L8" s="34"/>
    </row>
    <row r="9" spans="1:12" ht="15.75" x14ac:dyDescent="0.25">
      <c r="A9" s="3" t="s">
        <v>25</v>
      </c>
      <c r="B9" s="18"/>
      <c r="C9" s="18"/>
      <c r="D9" s="18"/>
      <c r="E9" s="18"/>
      <c r="F9" s="18"/>
      <c r="G9" s="18"/>
      <c r="H9" s="18"/>
      <c r="I9" s="19"/>
      <c r="L9" s="35"/>
    </row>
    <row r="10" spans="1:12" ht="15.75" x14ac:dyDescent="0.25">
      <c r="A10" s="3" t="s">
        <v>83</v>
      </c>
      <c r="B10" s="4">
        <v>4</v>
      </c>
      <c r="C10" s="4">
        <v>1</v>
      </c>
      <c r="D10" s="4">
        <f>B10*C10</f>
        <v>4</v>
      </c>
      <c r="E10" s="4">
        <v>1</v>
      </c>
      <c r="F10" s="4">
        <f>D10*E10</f>
        <v>4</v>
      </c>
      <c r="G10" s="4">
        <f>F10*0.05</f>
        <v>0.2</v>
      </c>
      <c r="H10" s="4">
        <f>F10*0.1</f>
        <v>0.4</v>
      </c>
      <c r="I10" s="39">
        <f>F10*F$3+G10*G$3+H10*H$3</f>
        <v>523.96800000000007</v>
      </c>
      <c r="L10" s="35"/>
    </row>
    <row r="11" spans="1:12" ht="15.75" x14ac:dyDescent="0.25">
      <c r="A11" s="3" t="s">
        <v>26</v>
      </c>
      <c r="B11" s="4">
        <v>4</v>
      </c>
      <c r="C11" s="4">
        <v>2</v>
      </c>
      <c r="D11" s="4">
        <f>B11*C11</f>
        <v>8</v>
      </c>
      <c r="E11" s="4">
        <v>1</v>
      </c>
      <c r="F11" s="4">
        <f>D11*E11</f>
        <v>8</v>
      </c>
      <c r="G11" s="4">
        <f>F11*0.05</f>
        <v>0.4</v>
      </c>
      <c r="H11" s="4">
        <f>F11*0.1</f>
        <v>0.8</v>
      </c>
      <c r="I11" s="16">
        <f>F11*F$3+G11*G$3+H11*H$3</f>
        <v>1047.9360000000001</v>
      </c>
      <c r="L11" s="34"/>
    </row>
    <row r="12" spans="1:12" ht="15.75" x14ac:dyDescent="0.25">
      <c r="A12" s="3" t="s">
        <v>27</v>
      </c>
      <c r="B12" s="18"/>
      <c r="C12" s="18"/>
      <c r="D12" s="18"/>
      <c r="E12" s="18"/>
      <c r="F12" s="18"/>
      <c r="G12" s="18"/>
      <c r="H12" s="18"/>
      <c r="I12" s="19"/>
      <c r="L12" s="34"/>
    </row>
    <row r="13" spans="1:12" ht="15.75" x14ac:dyDescent="0.25">
      <c r="A13" s="3" t="s">
        <v>28</v>
      </c>
      <c r="B13" s="4">
        <v>2</v>
      </c>
      <c r="C13" s="4">
        <v>1</v>
      </c>
      <c r="D13" s="4">
        <f t="shared" ref="D13:D18" si="0">B13*C13</f>
        <v>2</v>
      </c>
      <c r="E13" s="4">
        <v>0</v>
      </c>
      <c r="F13" s="4">
        <f t="shared" ref="F13:F18" si="1">D13*E13</f>
        <v>0</v>
      </c>
      <c r="G13" s="4">
        <f t="shared" ref="G13:G18" si="2">F13*0.05</f>
        <v>0</v>
      </c>
      <c r="H13" s="4">
        <f t="shared" ref="H13:H18" si="3">F13*0.1</f>
        <v>0</v>
      </c>
      <c r="I13" s="6">
        <f t="shared" ref="I13:I18" si="4">F13*F$3+G13*G$3+H13*H$3</f>
        <v>0</v>
      </c>
      <c r="L13" s="36"/>
    </row>
    <row r="14" spans="1:12" ht="15.75" x14ac:dyDescent="0.25">
      <c r="A14" s="3" t="s">
        <v>29</v>
      </c>
      <c r="B14" s="4">
        <v>2</v>
      </c>
      <c r="C14" s="4">
        <v>1</v>
      </c>
      <c r="D14" s="4">
        <f t="shared" si="0"/>
        <v>2</v>
      </c>
      <c r="E14" s="4">
        <v>0</v>
      </c>
      <c r="F14" s="4">
        <f t="shared" si="1"/>
        <v>0</v>
      </c>
      <c r="G14" s="4">
        <f t="shared" si="2"/>
        <v>0</v>
      </c>
      <c r="H14" s="4">
        <f t="shared" si="3"/>
        <v>0</v>
      </c>
      <c r="I14" s="6">
        <f t="shared" si="4"/>
        <v>0</v>
      </c>
      <c r="L14" s="37"/>
    </row>
    <row r="15" spans="1:12" ht="15.75" x14ac:dyDescent="0.25">
      <c r="A15" s="3" t="s">
        <v>30</v>
      </c>
      <c r="B15" s="4">
        <v>2</v>
      </c>
      <c r="C15" s="4">
        <v>1</v>
      </c>
      <c r="D15" s="4">
        <f t="shared" si="0"/>
        <v>2</v>
      </c>
      <c r="E15" s="4">
        <v>0</v>
      </c>
      <c r="F15" s="4">
        <f t="shared" si="1"/>
        <v>0</v>
      </c>
      <c r="G15" s="4">
        <f t="shared" si="2"/>
        <v>0</v>
      </c>
      <c r="H15" s="4">
        <f t="shared" si="3"/>
        <v>0</v>
      </c>
      <c r="I15" s="6">
        <f t="shared" si="4"/>
        <v>0</v>
      </c>
      <c r="L15" s="37"/>
    </row>
    <row r="16" spans="1:12" ht="15.75" x14ac:dyDescent="0.25">
      <c r="A16" s="3" t="s">
        <v>31</v>
      </c>
      <c r="B16" s="4">
        <v>2</v>
      </c>
      <c r="C16" s="4">
        <v>1</v>
      </c>
      <c r="D16" s="4">
        <f t="shared" si="0"/>
        <v>2</v>
      </c>
      <c r="E16" s="4">
        <v>0</v>
      </c>
      <c r="F16" s="4">
        <f t="shared" si="1"/>
        <v>0</v>
      </c>
      <c r="G16" s="4">
        <f t="shared" si="2"/>
        <v>0</v>
      </c>
      <c r="H16" s="4">
        <f t="shared" si="3"/>
        <v>0</v>
      </c>
      <c r="I16" s="6">
        <f t="shared" si="4"/>
        <v>0</v>
      </c>
      <c r="L16" s="37"/>
    </row>
    <row r="17" spans="1:12" ht="15.75" x14ac:dyDescent="0.25">
      <c r="A17" s="3" t="s">
        <v>88</v>
      </c>
      <c r="B17" s="4">
        <v>1</v>
      </c>
      <c r="C17" s="4">
        <v>4</v>
      </c>
      <c r="D17" s="4">
        <f t="shared" si="0"/>
        <v>4</v>
      </c>
      <c r="E17" s="4">
        <v>0</v>
      </c>
      <c r="F17" s="4">
        <f t="shared" si="1"/>
        <v>0</v>
      </c>
      <c r="G17" s="4">
        <f t="shared" si="2"/>
        <v>0</v>
      </c>
      <c r="H17" s="4">
        <f t="shared" si="3"/>
        <v>0</v>
      </c>
      <c r="I17" s="6">
        <f t="shared" si="4"/>
        <v>0</v>
      </c>
      <c r="L17" s="37"/>
    </row>
    <row r="18" spans="1:12" ht="15.75" x14ac:dyDescent="0.25">
      <c r="A18" s="3" t="s">
        <v>89</v>
      </c>
      <c r="B18" s="4">
        <v>4</v>
      </c>
      <c r="C18" s="4">
        <v>2</v>
      </c>
      <c r="D18" s="4">
        <f t="shared" si="0"/>
        <v>8</v>
      </c>
      <c r="E18" s="4">
        <v>1</v>
      </c>
      <c r="F18" s="4">
        <f t="shared" si="1"/>
        <v>8</v>
      </c>
      <c r="G18" s="4">
        <f t="shared" si="2"/>
        <v>0.4</v>
      </c>
      <c r="H18" s="4">
        <f t="shared" si="3"/>
        <v>0.8</v>
      </c>
      <c r="I18" s="16">
        <f t="shared" si="4"/>
        <v>1047.9360000000001</v>
      </c>
      <c r="L18" s="34"/>
    </row>
    <row r="19" spans="1:12" ht="15.75" x14ac:dyDescent="0.25">
      <c r="A19" s="7" t="s">
        <v>32</v>
      </c>
      <c r="B19" s="17"/>
      <c r="C19" s="17"/>
      <c r="D19" s="17"/>
      <c r="E19" s="17"/>
      <c r="F19" s="41">
        <f>SUM(F7:H18)</f>
        <v>23.000000000000004</v>
      </c>
      <c r="G19" s="42"/>
      <c r="H19" s="43"/>
      <c r="I19" s="38">
        <f>SUM(I7:I18)</f>
        <v>2619.84</v>
      </c>
      <c r="L19" s="34"/>
    </row>
    <row r="20" spans="1:12" ht="15.75" x14ac:dyDescent="0.25">
      <c r="A20" s="3" t="s">
        <v>33</v>
      </c>
      <c r="B20" s="18"/>
      <c r="C20" s="18"/>
      <c r="D20" s="18"/>
      <c r="E20" s="18"/>
      <c r="F20" s="18"/>
      <c r="G20" s="18"/>
      <c r="H20" s="18"/>
      <c r="I20" s="19"/>
      <c r="L20" s="34"/>
    </row>
    <row r="21" spans="1:12" ht="15.75" x14ac:dyDescent="0.25">
      <c r="A21" s="3" t="s">
        <v>83</v>
      </c>
      <c r="B21" s="4" t="s">
        <v>82</v>
      </c>
      <c r="C21" s="4"/>
      <c r="D21" s="4"/>
      <c r="E21" s="4"/>
      <c r="F21" s="4"/>
      <c r="G21" s="4"/>
      <c r="H21" s="4"/>
      <c r="I21" s="6"/>
      <c r="L21" s="34"/>
    </row>
    <row r="22" spans="1:12" ht="15.75" x14ac:dyDescent="0.25">
      <c r="A22" s="3" t="s">
        <v>34</v>
      </c>
      <c r="B22" s="4">
        <v>8</v>
      </c>
      <c r="C22" s="4">
        <v>1</v>
      </c>
      <c r="D22" s="4">
        <f t="shared" ref="D22" si="5">B22*C22</f>
        <v>8</v>
      </c>
      <c r="E22" s="4">
        <v>1</v>
      </c>
      <c r="F22" s="4">
        <f t="shared" ref="F22" si="6">D22*E22</f>
        <v>8</v>
      </c>
      <c r="G22" s="4">
        <f t="shared" ref="G22" si="7">F22*0.05</f>
        <v>0.4</v>
      </c>
      <c r="H22" s="4">
        <f t="shared" ref="H22" si="8">F22*0.1</f>
        <v>0.8</v>
      </c>
      <c r="I22" s="16">
        <f t="shared" ref="I22" si="9">F22*F$3+G22*G$3+H22*H$3</f>
        <v>1047.9360000000001</v>
      </c>
      <c r="L22" s="34"/>
    </row>
    <row r="23" spans="1:12" ht="15.75" x14ac:dyDescent="0.25">
      <c r="A23" s="3" t="s">
        <v>35</v>
      </c>
      <c r="B23" s="18"/>
      <c r="C23" s="18"/>
      <c r="D23" s="18"/>
      <c r="E23" s="18"/>
      <c r="F23" s="18"/>
      <c r="G23" s="18"/>
      <c r="H23" s="18"/>
      <c r="I23" s="19"/>
      <c r="L23" s="34"/>
    </row>
    <row r="24" spans="1:12" ht="15.75" x14ac:dyDescent="0.25">
      <c r="A24" s="3" t="s">
        <v>36</v>
      </c>
      <c r="B24" s="18"/>
      <c r="C24" s="18"/>
      <c r="D24" s="18"/>
      <c r="E24" s="18"/>
      <c r="F24" s="18"/>
      <c r="G24" s="18"/>
      <c r="H24" s="18"/>
      <c r="I24" s="19"/>
      <c r="L24" s="34"/>
    </row>
    <row r="25" spans="1:12" ht="15.75" x14ac:dyDescent="0.25">
      <c r="A25" s="3" t="s">
        <v>37</v>
      </c>
      <c r="B25" s="4">
        <v>15</v>
      </c>
      <c r="C25" s="4">
        <v>1</v>
      </c>
      <c r="D25" s="4">
        <f t="shared" ref="D25:D29" si="10">B25*C25</f>
        <v>15</v>
      </c>
      <c r="E25" s="4">
        <v>0</v>
      </c>
      <c r="F25" s="4">
        <f t="shared" ref="F25:F29" si="11">D25*E25</f>
        <v>0</v>
      </c>
      <c r="G25" s="4">
        <f t="shared" ref="G25:G29" si="12">F25*0.05</f>
        <v>0</v>
      </c>
      <c r="H25" s="4">
        <f t="shared" ref="H25:H29" si="13">F25*0.1</f>
        <v>0</v>
      </c>
      <c r="I25" s="6">
        <f t="shared" ref="I25:I29" si="14">F25*F$3+G25*G$3+H25*H$3</f>
        <v>0</v>
      </c>
      <c r="L25" s="34"/>
    </row>
    <row r="26" spans="1:12" x14ac:dyDescent="0.25">
      <c r="A26" s="3" t="s">
        <v>38</v>
      </c>
      <c r="B26" s="4">
        <v>40</v>
      </c>
      <c r="C26" s="4">
        <v>1</v>
      </c>
      <c r="D26" s="4">
        <f t="shared" si="10"/>
        <v>40</v>
      </c>
      <c r="E26" s="4">
        <v>0</v>
      </c>
      <c r="F26" s="4">
        <f t="shared" si="11"/>
        <v>0</v>
      </c>
      <c r="G26" s="4">
        <f t="shared" si="12"/>
        <v>0</v>
      </c>
      <c r="H26" s="4">
        <f t="shared" si="13"/>
        <v>0</v>
      </c>
      <c r="I26" s="6">
        <f t="shared" si="14"/>
        <v>0</v>
      </c>
    </row>
    <row r="27" spans="1:12" x14ac:dyDescent="0.25">
      <c r="A27" s="3" t="s">
        <v>39</v>
      </c>
      <c r="B27" s="4">
        <v>1</v>
      </c>
      <c r="C27" s="4">
        <v>52</v>
      </c>
      <c r="D27" s="4">
        <f t="shared" si="10"/>
        <v>52</v>
      </c>
      <c r="E27" s="4">
        <v>0</v>
      </c>
      <c r="F27" s="4">
        <f t="shared" si="11"/>
        <v>0</v>
      </c>
      <c r="G27" s="4">
        <f t="shared" si="12"/>
        <v>0</v>
      </c>
      <c r="H27" s="4">
        <f t="shared" si="13"/>
        <v>0</v>
      </c>
      <c r="I27" s="6">
        <f t="shared" si="14"/>
        <v>0</v>
      </c>
    </row>
    <row r="28" spans="1:12" x14ac:dyDescent="0.25">
      <c r="A28" s="3" t="s">
        <v>40</v>
      </c>
      <c r="B28" s="4">
        <v>1</v>
      </c>
      <c r="C28" s="4">
        <v>52</v>
      </c>
      <c r="D28" s="4">
        <f t="shared" si="10"/>
        <v>52</v>
      </c>
      <c r="E28" s="4">
        <v>0</v>
      </c>
      <c r="F28" s="4">
        <f t="shared" si="11"/>
        <v>0</v>
      </c>
      <c r="G28" s="4">
        <f t="shared" si="12"/>
        <v>0</v>
      </c>
      <c r="H28" s="4">
        <f t="shared" si="13"/>
        <v>0</v>
      </c>
      <c r="I28" s="6">
        <f t="shared" si="14"/>
        <v>0</v>
      </c>
    </row>
    <row r="29" spans="1:12" x14ac:dyDescent="0.25">
      <c r="A29" s="3" t="s">
        <v>41</v>
      </c>
      <c r="B29" s="4">
        <v>2</v>
      </c>
      <c r="C29" s="4">
        <v>52</v>
      </c>
      <c r="D29" s="4">
        <f t="shared" si="10"/>
        <v>104</v>
      </c>
      <c r="E29" s="4">
        <v>0</v>
      </c>
      <c r="F29" s="4">
        <f t="shared" si="11"/>
        <v>0</v>
      </c>
      <c r="G29" s="4">
        <f t="shared" si="12"/>
        <v>0</v>
      </c>
      <c r="H29" s="4">
        <f t="shared" si="13"/>
        <v>0</v>
      </c>
      <c r="I29" s="6">
        <f t="shared" si="14"/>
        <v>0</v>
      </c>
    </row>
    <row r="30" spans="1:12" x14ac:dyDescent="0.25">
      <c r="A30" s="3" t="s">
        <v>42</v>
      </c>
      <c r="B30" s="18"/>
      <c r="C30" s="18"/>
      <c r="D30" s="18"/>
      <c r="E30" s="18"/>
      <c r="F30" s="18"/>
      <c r="G30" s="18"/>
      <c r="H30" s="18"/>
      <c r="I30" s="19"/>
    </row>
    <row r="31" spans="1:12" x14ac:dyDescent="0.25">
      <c r="A31" s="3" t="s">
        <v>43</v>
      </c>
      <c r="B31" s="4">
        <v>8</v>
      </c>
      <c r="C31" s="4">
        <v>1</v>
      </c>
      <c r="D31" s="4">
        <f t="shared" ref="D31:D32" si="15">B31*C31</f>
        <v>8</v>
      </c>
      <c r="E31" s="4">
        <v>0</v>
      </c>
      <c r="F31" s="4">
        <f t="shared" ref="F31:F32" si="16">D31*E31</f>
        <v>0</v>
      </c>
      <c r="G31" s="4">
        <f t="shared" ref="G31:G32" si="17">F31*0.05</f>
        <v>0</v>
      </c>
      <c r="H31" s="4">
        <f t="shared" ref="H31:H32" si="18">F31*0.1</f>
        <v>0</v>
      </c>
      <c r="I31" s="6">
        <f t="shared" ref="I31:I32" si="19">F31*F$3+G31*G$3+H31*H$3</f>
        <v>0</v>
      </c>
    </row>
    <row r="32" spans="1:12" x14ac:dyDescent="0.25">
      <c r="A32" s="3" t="s">
        <v>44</v>
      </c>
      <c r="B32" s="4">
        <v>12</v>
      </c>
      <c r="C32" s="4">
        <v>1</v>
      </c>
      <c r="D32" s="4">
        <f t="shared" si="15"/>
        <v>12</v>
      </c>
      <c r="E32" s="4">
        <v>0</v>
      </c>
      <c r="F32" s="4">
        <f t="shared" si="16"/>
        <v>0</v>
      </c>
      <c r="G32" s="4">
        <f t="shared" si="17"/>
        <v>0</v>
      </c>
      <c r="H32" s="4">
        <f t="shared" si="18"/>
        <v>0</v>
      </c>
      <c r="I32" s="6">
        <f t="shared" si="19"/>
        <v>0</v>
      </c>
    </row>
    <row r="33" spans="1:14" x14ac:dyDescent="0.25">
      <c r="A33" s="3" t="s">
        <v>45</v>
      </c>
      <c r="B33" s="18"/>
      <c r="C33" s="18"/>
      <c r="D33" s="18"/>
      <c r="E33" s="18"/>
      <c r="F33" s="18"/>
      <c r="G33" s="18"/>
      <c r="H33" s="18"/>
      <c r="I33" s="19"/>
      <c r="M33" s="33"/>
      <c r="N33" s="33"/>
    </row>
    <row r="34" spans="1:14" x14ac:dyDescent="0.25">
      <c r="A34" s="3" t="s">
        <v>46</v>
      </c>
      <c r="B34" s="4">
        <v>1</v>
      </c>
      <c r="C34" s="4">
        <v>1</v>
      </c>
      <c r="D34" s="4">
        <f t="shared" ref="D34:D36" si="20">B34*C34</f>
        <v>1</v>
      </c>
      <c r="E34" s="4">
        <v>0</v>
      </c>
      <c r="F34" s="4">
        <f t="shared" ref="F34:F36" si="21">D34*E34</f>
        <v>0</v>
      </c>
      <c r="G34" s="4">
        <f t="shared" ref="G34:G36" si="22">F34*0.05</f>
        <v>0</v>
      </c>
      <c r="H34" s="4">
        <f t="shared" ref="H34:H36" si="23">F34*0.1</f>
        <v>0</v>
      </c>
      <c r="I34" s="6">
        <f t="shared" ref="I34:I36" si="24">F34*F$3+G34*G$3+H34*H$3</f>
        <v>0</v>
      </c>
    </row>
    <row r="35" spans="1:14" x14ac:dyDescent="0.25">
      <c r="A35" s="3" t="s">
        <v>47</v>
      </c>
      <c r="B35" s="4">
        <v>0.5</v>
      </c>
      <c r="C35" s="4">
        <v>52</v>
      </c>
      <c r="D35" s="4">
        <f t="shared" si="20"/>
        <v>26</v>
      </c>
      <c r="E35" s="4">
        <v>0</v>
      </c>
      <c r="F35" s="4">
        <f t="shared" si="21"/>
        <v>0</v>
      </c>
      <c r="G35" s="4">
        <f t="shared" si="22"/>
        <v>0</v>
      </c>
      <c r="H35" s="4">
        <f t="shared" si="23"/>
        <v>0</v>
      </c>
      <c r="I35" s="6">
        <f t="shared" si="24"/>
        <v>0</v>
      </c>
    </row>
    <row r="36" spans="1:14" x14ac:dyDescent="0.25">
      <c r="A36" s="3" t="s">
        <v>48</v>
      </c>
      <c r="B36" s="4">
        <v>0.5</v>
      </c>
      <c r="C36" s="4">
        <v>52</v>
      </c>
      <c r="D36" s="4">
        <f t="shared" si="20"/>
        <v>26</v>
      </c>
      <c r="E36" s="4">
        <v>0</v>
      </c>
      <c r="F36" s="4">
        <f t="shared" si="21"/>
        <v>0</v>
      </c>
      <c r="G36" s="4">
        <f t="shared" si="22"/>
        <v>0</v>
      </c>
      <c r="H36" s="4">
        <f t="shared" si="23"/>
        <v>0</v>
      </c>
      <c r="I36" s="6">
        <f t="shared" si="24"/>
        <v>0</v>
      </c>
    </row>
    <row r="37" spans="1:14" x14ac:dyDescent="0.25">
      <c r="A37" s="3" t="s">
        <v>49</v>
      </c>
      <c r="B37" s="18"/>
      <c r="C37" s="18"/>
      <c r="D37" s="18"/>
      <c r="E37" s="18"/>
      <c r="F37" s="18"/>
      <c r="G37" s="18"/>
      <c r="H37" s="18"/>
      <c r="I37" s="19"/>
    </row>
    <row r="38" spans="1:14" x14ac:dyDescent="0.25">
      <c r="A38" s="3" t="s">
        <v>50</v>
      </c>
      <c r="B38" s="4">
        <v>40</v>
      </c>
      <c r="C38" s="4">
        <v>1</v>
      </c>
      <c r="D38" s="4">
        <f t="shared" ref="D38:D40" si="25">B38*C38</f>
        <v>40</v>
      </c>
      <c r="E38" s="4">
        <v>0</v>
      </c>
      <c r="F38" s="4">
        <f t="shared" ref="F38:F40" si="26">D38*E38</f>
        <v>0</v>
      </c>
      <c r="G38" s="4">
        <f t="shared" ref="G38:G40" si="27">F38*0.05</f>
        <v>0</v>
      </c>
      <c r="H38" s="4">
        <f t="shared" ref="H38:H40" si="28">F38*0.1</f>
        <v>0</v>
      </c>
      <c r="I38" s="6">
        <f t="shared" ref="I38:I40" si="29">F38*F$3+G38*G$3+H38*H$3</f>
        <v>0</v>
      </c>
    </row>
    <row r="39" spans="1:14" ht="15.75" x14ac:dyDescent="0.25">
      <c r="A39" s="3" t="s">
        <v>51</v>
      </c>
      <c r="B39" s="4">
        <v>2</v>
      </c>
      <c r="C39" s="4">
        <v>2</v>
      </c>
      <c r="D39" s="4">
        <f t="shared" si="25"/>
        <v>4</v>
      </c>
      <c r="E39" s="4">
        <v>1</v>
      </c>
      <c r="F39" s="4">
        <f t="shared" si="26"/>
        <v>4</v>
      </c>
      <c r="G39" s="4">
        <f t="shared" si="27"/>
        <v>0.2</v>
      </c>
      <c r="H39" s="4">
        <f t="shared" si="28"/>
        <v>0.4</v>
      </c>
      <c r="I39" s="16">
        <f t="shared" si="29"/>
        <v>523.96800000000007</v>
      </c>
    </row>
    <row r="40" spans="1:14" ht="15.75" x14ac:dyDescent="0.25">
      <c r="A40" s="3" t="s">
        <v>52</v>
      </c>
      <c r="B40" s="4">
        <v>2</v>
      </c>
      <c r="C40" s="4">
        <v>2</v>
      </c>
      <c r="D40" s="4">
        <f t="shared" si="25"/>
        <v>4</v>
      </c>
      <c r="E40" s="4">
        <v>1</v>
      </c>
      <c r="F40" s="4">
        <f t="shared" si="26"/>
        <v>4</v>
      </c>
      <c r="G40" s="4">
        <f t="shared" si="27"/>
        <v>0.2</v>
      </c>
      <c r="H40" s="4">
        <f t="shared" si="28"/>
        <v>0.4</v>
      </c>
      <c r="I40" s="16">
        <f t="shared" si="29"/>
        <v>523.96800000000007</v>
      </c>
    </row>
    <row r="41" spans="1:14" x14ac:dyDescent="0.25">
      <c r="A41" s="7" t="s">
        <v>53</v>
      </c>
      <c r="B41" s="17"/>
      <c r="C41" s="17"/>
      <c r="D41" s="17"/>
      <c r="E41" s="17"/>
      <c r="F41" s="44">
        <f>SUM(F20:H40)</f>
        <v>18.399999999999999</v>
      </c>
      <c r="G41" s="45"/>
      <c r="H41" s="46"/>
      <c r="I41" s="38">
        <f>SUM(I20:I40)</f>
        <v>2095.8720000000003</v>
      </c>
    </row>
    <row r="42" spans="1:14" ht="16.5" x14ac:dyDescent="0.25">
      <c r="A42" s="8" t="s">
        <v>84</v>
      </c>
      <c r="B42" s="2"/>
      <c r="C42" s="2"/>
      <c r="D42" s="2"/>
      <c r="E42" s="2"/>
      <c r="F42" s="47">
        <f>F41+F19</f>
        <v>41.400000000000006</v>
      </c>
      <c r="G42" s="48"/>
      <c r="H42" s="49"/>
      <c r="I42" s="24">
        <f>ROUND(I41+I19,-1)</f>
        <v>4720</v>
      </c>
    </row>
    <row r="43" spans="1:14" x14ac:dyDescent="0.25">
      <c r="A43" s="8" t="s">
        <v>85</v>
      </c>
      <c r="B43" s="15"/>
      <c r="C43" s="15"/>
      <c r="D43" s="15"/>
      <c r="E43" s="15"/>
      <c r="F43" s="15"/>
      <c r="G43" s="15"/>
      <c r="H43" s="15"/>
      <c r="I43" s="24">
        <v>550</v>
      </c>
      <c r="K43" s="32">
        <f>F42/2</f>
        <v>20.700000000000003</v>
      </c>
      <c r="L43" t="s">
        <v>78</v>
      </c>
    </row>
    <row r="44" spans="1:14" x14ac:dyDescent="0.25">
      <c r="A44" s="8" t="s">
        <v>86</v>
      </c>
      <c r="B44" s="15"/>
      <c r="C44" s="15"/>
      <c r="D44" s="15"/>
      <c r="E44" s="15"/>
      <c r="F44" s="15"/>
      <c r="G44" s="15"/>
      <c r="H44" s="15"/>
      <c r="I44" s="24">
        <f>ROUND(I43+I42,-1)</f>
        <v>5270</v>
      </c>
    </row>
    <row r="46" spans="1:14" x14ac:dyDescent="0.25">
      <c r="A46" s="1" t="s">
        <v>54</v>
      </c>
    </row>
    <row r="47" spans="1:14" ht="35.25" customHeight="1" x14ac:dyDescent="0.25">
      <c r="A47" s="50" t="s">
        <v>94</v>
      </c>
      <c r="B47" s="50"/>
      <c r="C47" s="50"/>
      <c r="D47" s="50"/>
      <c r="E47" s="50"/>
      <c r="F47" s="50"/>
      <c r="G47" s="50"/>
      <c r="H47" s="50"/>
      <c r="I47" s="50"/>
      <c r="J47" s="50"/>
      <c r="K47" s="50"/>
      <c r="L47" s="50"/>
    </row>
    <row r="48" spans="1:14" ht="40.5" customHeight="1" x14ac:dyDescent="0.25">
      <c r="A48" s="51" t="s">
        <v>91</v>
      </c>
      <c r="B48" s="51"/>
      <c r="C48" s="51"/>
      <c r="D48" s="51"/>
      <c r="E48" s="51"/>
      <c r="F48" s="51"/>
      <c r="G48" s="51"/>
      <c r="H48" s="51"/>
      <c r="I48" s="51"/>
      <c r="J48" s="51"/>
      <c r="K48" s="51"/>
      <c r="L48" s="51"/>
    </row>
    <row r="49" spans="1:1" ht="18.75" x14ac:dyDescent="0.25">
      <c r="A49" s="10" t="s">
        <v>55</v>
      </c>
    </row>
    <row r="50" spans="1:1" ht="18.75" x14ac:dyDescent="0.25">
      <c r="A50" s="10" t="s">
        <v>56</v>
      </c>
    </row>
    <row r="51" spans="1:1" ht="18.75" x14ac:dyDescent="0.25">
      <c r="A51" s="10" t="s">
        <v>90</v>
      </c>
    </row>
    <row r="52" spans="1:1" ht="18.75" x14ac:dyDescent="0.25">
      <c r="A52" s="10" t="s">
        <v>57</v>
      </c>
    </row>
    <row r="53" spans="1:1" ht="18.75" x14ac:dyDescent="0.25">
      <c r="A53" s="10" t="s">
        <v>58</v>
      </c>
    </row>
    <row r="54" spans="1:1" ht="18.75" x14ac:dyDescent="0.25">
      <c r="A54" s="10" t="s">
        <v>59</v>
      </c>
    </row>
    <row r="55" spans="1:1" ht="18.75" x14ac:dyDescent="0.25">
      <c r="A55" s="10" t="s">
        <v>79</v>
      </c>
    </row>
  </sheetData>
  <mergeCells count="5">
    <mergeCell ref="F19:H19"/>
    <mergeCell ref="F41:H41"/>
    <mergeCell ref="F42:H42"/>
    <mergeCell ref="A47:L47"/>
    <mergeCell ref="A48:L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workbookViewId="0">
      <selection activeCell="A18" sqref="A18:K18"/>
    </sheetView>
  </sheetViews>
  <sheetFormatPr defaultRowHeight="15" x14ac:dyDescent="0.25"/>
  <cols>
    <col min="1" max="1" width="38.5703125" customWidth="1"/>
    <col min="2" max="2" width="10.42578125" customWidth="1"/>
  </cols>
  <sheetData>
    <row r="1" spans="1:10" x14ac:dyDescent="0.25">
      <c r="A1" t="s">
        <v>77</v>
      </c>
    </row>
    <row r="3" spans="1:10" x14ac:dyDescent="0.25">
      <c r="F3">
        <v>48.75</v>
      </c>
      <c r="G3">
        <v>65.709999999999994</v>
      </c>
      <c r="H3">
        <v>26.38</v>
      </c>
      <c r="J3" s="40" t="s">
        <v>93</v>
      </c>
    </row>
    <row r="4" spans="1:10" s="14" customFormat="1" x14ac:dyDescent="0.25">
      <c r="A4" s="25" t="s">
        <v>60</v>
      </c>
      <c r="B4" s="26" t="s">
        <v>1</v>
      </c>
      <c r="C4" s="26" t="s">
        <v>3</v>
      </c>
      <c r="D4" s="26" t="s">
        <v>5</v>
      </c>
      <c r="E4" s="26" t="s">
        <v>8</v>
      </c>
      <c r="F4" s="26" t="s">
        <v>10</v>
      </c>
      <c r="G4" s="26" t="s">
        <v>13</v>
      </c>
      <c r="H4" s="26" t="s">
        <v>16</v>
      </c>
      <c r="I4" s="26" t="s">
        <v>19</v>
      </c>
    </row>
    <row r="5" spans="1:10" s="14" customFormat="1" ht="63.75" x14ac:dyDescent="0.25">
      <c r="A5" s="27"/>
      <c r="B5" s="28" t="s">
        <v>61</v>
      </c>
      <c r="C5" s="28" t="s">
        <v>62</v>
      </c>
      <c r="D5" s="28" t="s">
        <v>63</v>
      </c>
      <c r="E5" s="28" t="s">
        <v>64</v>
      </c>
      <c r="F5" s="28" t="s">
        <v>11</v>
      </c>
      <c r="G5" s="28" t="s">
        <v>65</v>
      </c>
      <c r="H5" s="28" t="s">
        <v>66</v>
      </c>
      <c r="I5" s="28" t="s">
        <v>67</v>
      </c>
    </row>
    <row r="6" spans="1:10" s="14" customFormat="1" x14ac:dyDescent="0.25">
      <c r="A6" s="29"/>
      <c r="B6" s="30"/>
      <c r="C6" s="30"/>
      <c r="D6" s="31" t="s">
        <v>7</v>
      </c>
      <c r="E6" s="30"/>
      <c r="F6" s="31" t="s">
        <v>12</v>
      </c>
      <c r="G6" s="31" t="s">
        <v>15</v>
      </c>
      <c r="H6" s="31" t="s">
        <v>18</v>
      </c>
      <c r="I6" s="30"/>
    </row>
    <row r="7" spans="1:10" x14ac:dyDescent="0.25">
      <c r="A7" s="3" t="s">
        <v>68</v>
      </c>
      <c r="B7" s="4">
        <v>8</v>
      </c>
      <c r="C7" s="4">
        <v>1</v>
      </c>
      <c r="D7" s="4">
        <f>B7*C7</f>
        <v>8</v>
      </c>
      <c r="E7" s="4">
        <v>0</v>
      </c>
      <c r="F7" s="4">
        <f>D7*E7</f>
        <v>0</v>
      </c>
      <c r="G7" s="4">
        <f>F7*0.05</f>
        <v>0</v>
      </c>
      <c r="H7" s="4">
        <f>F7*0.1</f>
        <v>0</v>
      </c>
      <c r="I7" s="11">
        <f>F7*F$3+G7*G$3+H7*H$3</f>
        <v>0</v>
      </c>
    </row>
    <row r="8" spans="1:10" x14ac:dyDescent="0.25">
      <c r="A8" s="3" t="s">
        <v>69</v>
      </c>
      <c r="B8" s="4">
        <v>10</v>
      </c>
      <c r="C8" s="4">
        <v>1</v>
      </c>
      <c r="D8" s="4">
        <f t="shared" ref="D8:D12" si="0">B8*C8</f>
        <v>10</v>
      </c>
      <c r="E8" s="4">
        <v>0</v>
      </c>
      <c r="F8" s="4">
        <f t="shared" ref="F8:F12" si="1">D8*E8</f>
        <v>0</v>
      </c>
      <c r="G8" s="4">
        <f t="shared" ref="G8:G12" si="2">F8*0.05</f>
        <v>0</v>
      </c>
      <c r="H8" s="4">
        <f t="shared" ref="H8:H12" si="3">F8*0.1</f>
        <v>0</v>
      </c>
      <c r="I8" s="11">
        <f t="shared" ref="I8:I12" si="4">F8*F$3+G8*G$3+H8*H$3</f>
        <v>0</v>
      </c>
    </row>
    <row r="9" spans="1:10" ht="15.75" x14ac:dyDescent="0.25">
      <c r="A9" s="3" t="s">
        <v>70</v>
      </c>
      <c r="B9" s="4">
        <v>15</v>
      </c>
      <c r="C9" s="4">
        <v>2</v>
      </c>
      <c r="D9" s="4">
        <f t="shared" si="0"/>
        <v>30</v>
      </c>
      <c r="E9" s="4">
        <v>1</v>
      </c>
      <c r="F9" s="4">
        <f t="shared" si="1"/>
        <v>30</v>
      </c>
      <c r="G9" s="4">
        <f t="shared" si="2"/>
        <v>1.5</v>
      </c>
      <c r="H9" s="4">
        <f t="shared" si="3"/>
        <v>3</v>
      </c>
      <c r="I9" s="12">
        <f t="shared" si="4"/>
        <v>1640.2050000000002</v>
      </c>
    </row>
    <row r="10" spans="1:10" ht="15.75" x14ac:dyDescent="0.25">
      <c r="A10" s="3" t="s">
        <v>71</v>
      </c>
      <c r="B10" s="4">
        <v>4</v>
      </c>
      <c r="C10" s="4">
        <v>1</v>
      </c>
      <c r="D10" s="4">
        <f t="shared" si="0"/>
        <v>4</v>
      </c>
      <c r="E10" s="4">
        <v>0</v>
      </c>
      <c r="F10" s="4">
        <f t="shared" si="1"/>
        <v>0</v>
      </c>
      <c r="G10" s="4">
        <f t="shared" si="2"/>
        <v>0</v>
      </c>
      <c r="H10" s="4">
        <f t="shared" si="3"/>
        <v>0</v>
      </c>
      <c r="I10" s="11">
        <f t="shared" si="4"/>
        <v>0</v>
      </c>
    </row>
    <row r="11" spans="1:10" x14ac:dyDescent="0.25">
      <c r="A11" s="3" t="s">
        <v>72</v>
      </c>
      <c r="B11" s="4">
        <v>120</v>
      </c>
      <c r="C11" s="4">
        <v>1</v>
      </c>
      <c r="D11" s="4">
        <f t="shared" si="0"/>
        <v>120</v>
      </c>
      <c r="E11" s="4">
        <v>0</v>
      </c>
      <c r="F11" s="4">
        <f t="shared" si="1"/>
        <v>0</v>
      </c>
      <c r="G11" s="4">
        <f t="shared" si="2"/>
        <v>0</v>
      </c>
      <c r="H11" s="4">
        <f t="shared" si="3"/>
        <v>0</v>
      </c>
      <c r="I11" s="11">
        <f t="shared" si="4"/>
        <v>0</v>
      </c>
    </row>
    <row r="12" spans="1:10" ht="15.75" x14ac:dyDescent="0.25">
      <c r="A12" s="3" t="s">
        <v>73</v>
      </c>
      <c r="B12" s="4">
        <v>10</v>
      </c>
      <c r="C12" s="4">
        <v>1</v>
      </c>
      <c r="D12" s="4">
        <f t="shared" si="0"/>
        <v>10</v>
      </c>
      <c r="E12" s="4">
        <v>0</v>
      </c>
      <c r="F12" s="4">
        <f t="shared" si="1"/>
        <v>0</v>
      </c>
      <c r="G12" s="4">
        <f t="shared" si="2"/>
        <v>0</v>
      </c>
      <c r="H12" s="4">
        <f t="shared" si="3"/>
        <v>0</v>
      </c>
      <c r="I12" s="11">
        <f t="shared" si="4"/>
        <v>0</v>
      </c>
    </row>
    <row r="13" spans="1:10" ht="16.5" x14ac:dyDescent="0.25">
      <c r="A13" s="8" t="s">
        <v>81</v>
      </c>
      <c r="B13" s="13"/>
      <c r="C13" s="13"/>
      <c r="D13" s="13"/>
      <c r="E13" s="13"/>
      <c r="F13" s="52">
        <f>SUM(F7:H12)</f>
        <v>34.5</v>
      </c>
      <c r="G13" s="52"/>
      <c r="H13" s="52"/>
      <c r="I13" s="9">
        <f>SUM(I7:I12)</f>
        <v>1640.2050000000002</v>
      </c>
    </row>
    <row r="17" spans="1:11" x14ac:dyDescent="0.25">
      <c r="A17" s="1" t="s">
        <v>54</v>
      </c>
    </row>
    <row r="18" spans="1:11" ht="33" customHeight="1" x14ac:dyDescent="0.25">
      <c r="A18" s="50" t="s">
        <v>95</v>
      </c>
      <c r="B18" s="50"/>
      <c r="C18" s="50"/>
      <c r="D18" s="50"/>
      <c r="E18" s="50"/>
      <c r="F18" s="50"/>
      <c r="G18" s="50"/>
      <c r="H18" s="50"/>
      <c r="I18" s="50"/>
      <c r="J18" s="50"/>
      <c r="K18" s="50"/>
    </row>
    <row r="19" spans="1:11" ht="41.25" customHeight="1" x14ac:dyDescent="0.25">
      <c r="A19" s="51" t="s">
        <v>92</v>
      </c>
      <c r="B19" s="51"/>
      <c r="C19" s="51"/>
      <c r="D19" s="51"/>
      <c r="E19" s="51"/>
      <c r="F19" s="51"/>
      <c r="G19" s="51"/>
      <c r="H19" s="51"/>
      <c r="I19" s="51"/>
      <c r="J19" s="51"/>
      <c r="K19" s="51"/>
    </row>
    <row r="20" spans="1:11" ht="18.75" x14ac:dyDescent="0.25">
      <c r="A20" s="10" t="s">
        <v>87</v>
      </c>
    </row>
    <row r="21" spans="1:11" ht="18.75" x14ac:dyDescent="0.25">
      <c r="A21" s="10" t="s">
        <v>74</v>
      </c>
    </row>
    <row r="22" spans="1:11" ht="18.75" x14ac:dyDescent="0.25">
      <c r="A22" s="10" t="s">
        <v>75</v>
      </c>
    </row>
    <row r="23" spans="1:11" ht="18.75" x14ac:dyDescent="0.25">
      <c r="A23" s="10" t="s">
        <v>80</v>
      </c>
    </row>
  </sheetData>
  <mergeCells count="3">
    <mergeCell ref="F13:H13"/>
    <mergeCell ref="A18:K18"/>
    <mergeCell ref="A19:K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2015-04-02T17:41:19Z</dcterms:created>
  <dcterms:modified xsi:type="dcterms:W3CDTF">2019-03-15T12:21:35Z</dcterms:modified>
</cp:coreProperties>
</file>