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chris.bachman\Desktop\Excel Forms\"/>
    </mc:Choice>
  </mc:AlternateContent>
  <xr:revisionPtr revIDLastSave="0" documentId="10_ncr:100000_{020B85DB-4FDD-4C9D-88B2-6C87A8927BC5}" xr6:coauthVersionLast="31" xr6:coauthVersionMax="31" xr10:uidLastSave="{00000000-0000-0000-0000-000000000000}"/>
  <workbookProtection workbookAlgorithmName="SHA-512" workbookHashValue="+bH/WHe10sSfXYFM3lRHg9ZcTGU3ZlcGHpJ7zF/7Oc4kSjBockWBk4MZaawn9ncdsadr1HdPw3bqcV20RTUJGg==" workbookSaltValue="o3GUKqolKMSk1tmAce0WHw==" workbookSpinCount="100000" lockStructure="1"/>
  <bookViews>
    <workbookView xWindow="0" yWindow="0" windowWidth="24585" windowHeight="7275" tabRatio="696" xr2:uid="{00000000-000D-0000-FFFF-FFFF00000000}"/>
  </bookViews>
  <sheets>
    <sheet name="Partner Info and ToC" sheetId="8" r:id="rId1"/>
    <sheet name="Dehydrator Vents" sheetId="5" r:id="rId2"/>
    <sheet name="Equipment Leaks" sheetId="6" r:id="rId3"/>
    <sheet name="Pneumatics - Gathering" sheetId="11" r:id="rId4"/>
    <sheet name="Pneumatics - Processing" sheetId="12" r:id="rId5"/>
    <sheet name="Additional Activities" sheetId="1" r:id="rId6"/>
    <sheet name="references" sheetId="10" r:id="rId7"/>
    <sheet name="gath-proc_activities" sheetId="4" state="hidden" r:id="rId8"/>
    <sheet name="picklists" sheetId="2" state="hidden" r:id="rId9"/>
  </sheets>
  <definedNames>
    <definedName name="default_CH4_content">references!$B$19</definedName>
    <definedName name="default_hours">references!$B$18</definedName>
    <definedName name="Efficiency_FT">references!$B$6</definedName>
    <definedName name="Emission_Factor_FT">references!$B$5</definedName>
    <definedName name="equip_leaks_methods">picklists!$C$2:$C$3</definedName>
    <definedName name="gb_pneumatic_highbleed_EF">references!$B$11</definedName>
    <definedName name="gb_pneumatic_lowbleed_EF">references!$B$10</definedName>
    <definedName name="Partners">picklists!$F$2:$F$11</definedName>
    <definedName name="pr_pneumatic_highbleed_EF">references!$B$15</definedName>
    <definedName name="pr_pneumatic_lowbleed_EF">references!$B$14</definedName>
    <definedName name="_xlnm.Print_Area" localSheetId="0">'Partner Info and ToC'!$A$1:$C$25</definedName>
    <definedName name="reporting_years">picklists!$A$2:$A$30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2" l="1"/>
  <c r="C4" i="12"/>
  <c r="C4" i="11"/>
  <c r="J6" i="12" l="1"/>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5" i="12"/>
  <c r="D4" i="12"/>
  <c r="D4" i="11"/>
  <c r="B18" i="10" l="1"/>
  <c r="J104" i="11"/>
  <c r="H104" i="11"/>
  <c r="F104" i="11"/>
  <c r="J103" i="11"/>
  <c r="H103" i="11"/>
  <c r="F103" i="11"/>
  <c r="J102" i="11"/>
  <c r="H102" i="11"/>
  <c r="F102" i="11"/>
  <c r="J101" i="11"/>
  <c r="H101" i="11"/>
  <c r="F101" i="11"/>
  <c r="J100" i="11"/>
  <c r="H100" i="11"/>
  <c r="F100" i="11"/>
  <c r="J99" i="11"/>
  <c r="H99" i="11"/>
  <c r="F99" i="11"/>
  <c r="J98" i="11"/>
  <c r="H98" i="11"/>
  <c r="F98" i="11"/>
  <c r="J97" i="11"/>
  <c r="H97" i="11"/>
  <c r="F97" i="11"/>
  <c r="J96" i="11"/>
  <c r="H96" i="11"/>
  <c r="F96" i="11"/>
  <c r="J95" i="11"/>
  <c r="H95" i="11"/>
  <c r="F95" i="11"/>
  <c r="J94" i="11"/>
  <c r="H94" i="11"/>
  <c r="F94" i="11"/>
  <c r="J93" i="11"/>
  <c r="H93" i="11"/>
  <c r="F93" i="11"/>
  <c r="J92" i="11"/>
  <c r="H92" i="11"/>
  <c r="F92" i="11"/>
  <c r="J91" i="11"/>
  <c r="H91" i="11"/>
  <c r="F91" i="11"/>
  <c r="J90" i="11"/>
  <c r="H90" i="11"/>
  <c r="F90" i="11"/>
  <c r="J89" i="11"/>
  <c r="H89" i="11"/>
  <c r="F89" i="11"/>
  <c r="J88" i="11"/>
  <c r="H88" i="11"/>
  <c r="F88" i="11"/>
  <c r="J87" i="11"/>
  <c r="H87" i="11"/>
  <c r="F87" i="11"/>
  <c r="J86" i="11"/>
  <c r="H86" i="11"/>
  <c r="F86" i="11"/>
  <c r="J85" i="11"/>
  <c r="H85" i="11"/>
  <c r="F85" i="11"/>
  <c r="J84" i="11"/>
  <c r="H84" i="11"/>
  <c r="F84" i="11"/>
  <c r="J83" i="11"/>
  <c r="H83" i="11"/>
  <c r="F83" i="11"/>
  <c r="J82" i="11"/>
  <c r="H82" i="11"/>
  <c r="F82" i="11"/>
  <c r="J81" i="11"/>
  <c r="H81" i="11"/>
  <c r="F81" i="11"/>
  <c r="J80" i="11"/>
  <c r="H80" i="11"/>
  <c r="F80" i="11"/>
  <c r="J79" i="11"/>
  <c r="H79" i="11"/>
  <c r="F79" i="11"/>
  <c r="J78" i="11"/>
  <c r="H78" i="11"/>
  <c r="F78" i="11"/>
  <c r="J77" i="11"/>
  <c r="H77" i="11"/>
  <c r="F77" i="11"/>
  <c r="J76" i="11"/>
  <c r="H76" i="11"/>
  <c r="F76" i="11"/>
  <c r="J75" i="11"/>
  <c r="H75" i="11"/>
  <c r="F75" i="11"/>
  <c r="J74" i="11"/>
  <c r="H74" i="11"/>
  <c r="F74" i="11"/>
  <c r="J73" i="11"/>
  <c r="H73" i="11"/>
  <c r="F73" i="11"/>
  <c r="J72" i="11"/>
  <c r="H72" i="11"/>
  <c r="F72" i="11"/>
  <c r="J71" i="11"/>
  <c r="H71" i="11"/>
  <c r="F71" i="11"/>
  <c r="J70" i="11"/>
  <c r="H70" i="11"/>
  <c r="F70" i="11"/>
  <c r="J69" i="11"/>
  <c r="H69" i="11"/>
  <c r="F69" i="11"/>
  <c r="J68" i="11"/>
  <c r="H68" i="11"/>
  <c r="F68" i="11"/>
  <c r="J67" i="11"/>
  <c r="H67" i="11"/>
  <c r="F67" i="11"/>
  <c r="J66" i="11"/>
  <c r="H66" i="11"/>
  <c r="F66" i="11"/>
  <c r="J65" i="11"/>
  <c r="H65" i="11"/>
  <c r="F65" i="11"/>
  <c r="J64" i="11"/>
  <c r="H64" i="11"/>
  <c r="F64" i="11"/>
  <c r="J63" i="11"/>
  <c r="H63" i="11"/>
  <c r="F63" i="11"/>
  <c r="J62" i="11"/>
  <c r="H62" i="11"/>
  <c r="F62" i="11"/>
  <c r="J61" i="11"/>
  <c r="H61" i="11"/>
  <c r="F61" i="11"/>
  <c r="J60" i="11"/>
  <c r="H60" i="11"/>
  <c r="F60" i="11"/>
  <c r="J59" i="11"/>
  <c r="H59" i="11"/>
  <c r="F59" i="11"/>
  <c r="J58" i="11"/>
  <c r="H58" i="11"/>
  <c r="F58" i="11"/>
  <c r="J57" i="11"/>
  <c r="H57" i="11"/>
  <c r="F57" i="11"/>
  <c r="J56" i="11"/>
  <c r="H56" i="11"/>
  <c r="F56" i="11"/>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7" i="11"/>
  <c r="H7" i="11"/>
  <c r="F7" i="11"/>
  <c r="J6" i="11"/>
  <c r="H6" i="11"/>
  <c r="F6" i="11"/>
  <c r="J5" i="11"/>
  <c r="H5" i="11"/>
  <c r="F5" i="11"/>
  <c r="L102" i="5" l="1"/>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103" i="5"/>
  <c r="L104"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B104" i="5" l="1"/>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D105" i="5" l="1"/>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E4" i="1" l="1"/>
  <c r="C103" i="1" l="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E103" i="1" l="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<sst xmlns="http://schemas.openxmlformats.org/spreadsheetml/2006/main" count="200" uniqueCount="159">
  <si>
    <t>Basis for Emission Reduction Estimate</t>
  </si>
  <si>
    <t>Activity Name</t>
  </si>
  <si>
    <t>Sunset</t>
  </si>
  <si>
    <t>Convert to instrument air systems</t>
  </si>
  <si>
    <t>Convert natural gas-fired generator to solar power</t>
  </si>
  <si>
    <t>Eliminate unnecessary equipment and/or systems</t>
  </si>
  <si>
    <t>Improve measurement systems to track gas loss</t>
  </si>
  <si>
    <t>Install electric motor starters</t>
  </si>
  <si>
    <t>Install flares</t>
  </si>
  <si>
    <t>Redesign blowdown/alter ESD practices</t>
  </si>
  <si>
    <t>Replace compressor rod packing systems</t>
  </si>
  <si>
    <t>Reroute dehydrator/tank vents to flare or station suction</t>
  </si>
  <si>
    <t>Test and repair pressure safety valves</t>
  </si>
  <si>
    <t>Test gate station pressure relief valves with nitrogen</t>
  </si>
  <si>
    <t>Use add-on controls to reduce emissions from pneumatics</t>
  </si>
  <si>
    <t>Use hot taps for in-service pipeline connections</t>
  </si>
  <si>
    <t>Use pipeline pump-down techniques to lower gas line pressure</t>
  </si>
  <si>
    <t>Capture and use waste heat to reduce gas usage and emissions</t>
  </si>
  <si>
    <t>Convert gas operated valves to hydraulic operation</t>
  </si>
  <si>
    <t>Convert pneumatic devices to mechanical controls</t>
  </si>
  <si>
    <t>DI&amp;M at compressor stations</t>
  </si>
  <si>
    <t>DI&amp;M: at gas plants and booster stations</t>
  </si>
  <si>
    <t>DI&amp;M: aerial leak detection using laser and/or infrared technology</t>
  </si>
  <si>
    <t>DI&amp;M: inspect/repair compressor station blowdown valves</t>
  </si>
  <si>
    <t>DI&amp;M: leak detection using IR camera/optical imaging</t>
  </si>
  <si>
    <t>DI&amp;M: leak detection using ultrasound</t>
  </si>
  <si>
    <t>Direct liquids at compressor suction to pipeline</t>
  </si>
  <si>
    <t>Heat tracing to prevent control valves from freezing open</t>
  </si>
  <si>
    <t>Install automated air/fuel ratio controls</t>
  </si>
  <si>
    <t>Install back-up power at booster sites to prevent venting</t>
  </si>
  <si>
    <t>Install condensers on glycol dehydrators</t>
  </si>
  <si>
    <t>Install electric compressors</t>
  </si>
  <si>
    <t>Install Flash Tank Separators on Glycol Dehydrators</t>
  </si>
  <si>
    <t>Install hydrocarbon liquid stabilizer</t>
  </si>
  <si>
    <t>Install no bleed controllers</t>
  </si>
  <si>
    <t>Install pressurized storage of condensate</t>
  </si>
  <si>
    <t>Install vapor recovery units (VRUs) on storage tanks</t>
  </si>
  <si>
    <t>Install VRUs on pipeline liquid/condensate tanks</t>
  </si>
  <si>
    <t>Nitrogen rejection unit optimization</t>
  </si>
  <si>
    <t>Pipeline replacement and repair</t>
  </si>
  <si>
    <t>Process/re-route acid gas to reduce venting</t>
  </si>
  <si>
    <t>Recover gas from pipeline pigging operations</t>
  </si>
  <si>
    <t>Reduce emissions when taking compressors offline</t>
  </si>
  <si>
    <t>Reduce excess blanket gas blow-by to the atmosphere</t>
  </si>
  <si>
    <t>Reduce glycol circulation rates in dehydrators</t>
  </si>
  <si>
    <t>Reduce vapors vented out of drip tanks</t>
  </si>
  <si>
    <t>Replace gas starters with air or nitrogen</t>
  </si>
  <si>
    <t>Replace glycol dehydration units with methanol injection</t>
  </si>
  <si>
    <t>Reroute glycol skimmer gas</t>
  </si>
  <si>
    <t>Revise pigging schedule to reduce methane emissions</t>
  </si>
  <si>
    <t>Route inlet flash vapors to station suction</t>
  </si>
  <si>
    <t>Rupture pin shutoff device to reduce venting</t>
  </si>
  <si>
    <t>Use composite wrap repair</t>
  </si>
  <si>
    <t>Use inert gas and pigs to perform pipeline purges</t>
  </si>
  <si>
    <t>Use of improved protective coating at pipeline canal crossings</t>
  </si>
  <si>
    <t>Years</t>
  </si>
  <si>
    <t>Gas Value</t>
  </si>
  <si>
    <t>Yes</t>
  </si>
  <si>
    <t>No</t>
  </si>
  <si>
    <t>N/A</t>
  </si>
  <si>
    <t>AutoCalcSunset</t>
  </si>
  <si>
    <t>Automatically calculate sunsets?</t>
  </si>
  <si>
    <t>Total Methane Emission Reduction 
(Mcf/yr)</t>
  </si>
  <si>
    <t>Start Year</t>
  </si>
  <si>
    <t>End Year</t>
  </si>
  <si>
    <t>Calculate Using Default</t>
  </si>
  <si>
    <t>Calculate Using Standard Calculation</t>
  </si>
  <si>
    <t>Other Calculation</t>
  </si>
  <si>
    <t>Number of Flash Tank Separators Installed</t>
  </si>
  <si>
    <t>Average Gas Throughput (MMcf/yr)</t>
  </si>
  <si>
    <t>TEG Circulation Rate (gal/hr)</t>
  </si>
  <si>
    <t>Methane Entrainment Rate (scf/gal)</t>
  </si>
  <si>
    <t>Hours of Operation (hrs/yr)</t>
  </si>
  <si>
    <t>Year</t>
  </si>
  <si>
    <t>Total Number of Surveys Conducted</t>
  </si>
  <si>
    <t>Total Number of Leaks Found</t>
  </si>
  <si>
    <t>Total Number of Leaks Repaired</t>
  </si>
  <si>
    <t>Total Number of Facilities at Which Leaks Repaired</t>
  </si>
  <si>
    <t>Calculated Total Methane Emission Reduction Based on Standard Calculation {[TEG Circulation Rate]x
[Methane Entrainment Rate]x[Hours of Operation] x 0.90] / 1000}</t>
  </si>
  <si>
    <t>Total Methane Emission Reduction Based on Other Assumptions
(Mcf/yr)</t>
  </si>
  <si>
    <r>
      <t>FORM VERSION: REPORTING SEASON 20</t>
    </r>
    <r>
      <rPr>
        <i/>
        <sz val="11"/>
        <color rgb="FFFF0000"/>
        <rFont val="Calibri"/>
        <family val="2"/>
        <scheme val="minor"/>
      </rPr>
      <t>XX</t>
    </r>
  </si>
  <si>
    <t>Partner Name</t>
  </si>
  <si>
    <t>Reporting Year</t>
  </si>
  <si>
    <r>
      <t>20</t>
    </r>
    <r>
      <rPr>
        <sz val="11"/>
        <color rgb="FFFF0000"/>
        <rFont val="Calibri"/>
        <family val="2"/>
        <scheme val="minor"/>
      </rPr>
      <t>XX</t>
    </r>
  </si>
  <si>
    <t>Use the Table of Contents below to navigate to the different tabs of the form. You can use column B to indicate if you reported data on a specific tab.</t>
  </si>
  <si>
    <t>Distribution Emission Sources</t>
  </si>
  <si>
    <t>Data Reported</t>
  </si>
  <si>
    <t>Information</t>
  </si>
  <si>
    <t>Equipment Leaks</t>
  </si>
  <si>
    <t>Partner List</t>
  </si>
  <si>
    <t>BP</t>
  </si>
  <si>
    <t>ConocoPhillips Petroleum Company</t>
  </si>
  <si>
    <t>DCP Midstream</t>
  </si>
  <si>
    <t>Enable Midstream Partners, LP</t>
  </si>
  <si>
    <t>Enbridge Energy Partners, L.P.</t>
  </si>
  <si>
    <t>ONEOK Partners</t>
  </si>
  <si>
    <t>Pioneer Natural Resources USA, Inc.</t>
  </si>
  <si>
    <t>Targa Resources, Inc.</t>
  </si>
  <si>
    <t>Natural Gas STAR Annual Report - Gathering &amp; Processing Segment</t>
  </si>
  <si>
    <t>Install flash tank separators on glycol dehydrator vents</t>
  </si>
  <si>
    <t>Directed inspection and maintenance at gas plants and booster stations</t>
  </si>
  <si>
    <t>Convert high-bleed controllers to low-bleed; convert high-bleed or low-bleed controllers to zero-emitting controllers; remove controllers from service with no replacement</t>
  </si>
  <si>
    <t>Use this tab to report all other methane reductions in the Gathering and Processing segment. You will be able to select the technology/practice used from the list of Natural Gas STAR Partner Reported Opportunities. If the activity you are reporting is not included in the list, please contact EPA at GasSTAR@epa.gov</t>
  </si>
  <si>
    <t>Dehydrator Vents</t>
  </si>
  <si>
    <t>Pneumatic Controllers</t>
  </si>
  <si>
    <t>Additional Gathering and Processing Activities</t>
  </si>
  <si>
    <t>Return to Table of Contents</t>
  </si>
  <si>
    <t>Additional Gathering &amp; Processing Activities</t>
  </si>
  <si>
    <t>Calculation Method: Default, Standard, or Other</t>
  </si>
  <si>
    <t>Select the Activity</t>
  </si>
  <si>
    <t>Eligible Sunset Years 
for this Activity</t>
  </si>
  <si>
    <t>Antero Midstream</t>
  </si>
  <si>
    <t>Western Gas Resources (a wholly owned subsidiary of Anadarko Petroleum Corporation)</t>
  </si>
  <si>
    <t xml:space="preserve">Install Flash Tank Separators on Glycol Dehydrators </t>
  </si>
  <si>
    <t>scf/MMcfd</t>
  </si>
  <si>
    <t>percent (expressed as decimal)</t>
  </si>
  <si>
    <t>Measurement data</t>
  </si>
  <si>
    <t>Engineering calculations</t>
  </si>
  <si>
    <t>Modeling</t>
  </si>
  <si>
    <t>Emission factor</t>
  </si>
  <si>
    <t>Other (specify)</t>
  </si>
  <si>
    <t>Basis for estimates - Equipment leaks only</t>
  </si>
  <si>
    <t>Other</t>
  </si>
  <si>
    <t>Actual field measurement</t>
  </si>
  <si>
    <t>Total Methane Emission Reductions
(Mcf/yr)</t>
  </si>
  <si>
    <t>Explain Reduction Calculation Used</t>
  </si>
  <si>
    <t>Provide additional comments or detail about how your company implemented this BMP</t>
  </si>
  <si>
    <t>Convert high-bleed to low-bleed</t>
  </si>
  <si>
    <t>Convert high-bleed to zero-bleed/remove from service</t>
  </si>
  <si>
    <t>Convert low-bleed to zero-bleed/remove from service</t>
  </si>
  <si>
    <t>New or Ongoing?</t>
  </si>
  <si>
    <t>Number of controllers converted</t>
  </si>
  <si>
    <t>Calculated Total Methane Emission Reductions
(Mcf/yr)</t>
  </si>
  <si>
    <t>Number of controllers converted/removed from service</t>
  </si>
  <si>
    <t>Low Continuous Bleed Pneumatic Device Vents</t>
  </si>
  <si>
    <t>High Continuous Bleed Pneumatic Device Vents</t>
  </si>
  <si>
    <t>Default Values</t>
  </si>
  <si>
    <t>Operating hours</t>
  </si>
  <si>
    <t>Assumes 24/7 operation all year</t>
  </si>
  <si>
    <t xml:space="preserve">Methane content of natural gas </t>
  </si>
  <si>
    <t xml:space="preserve">This sheet summarizes values used in calculations in this workbook. If you have questions on any of the values used, please contact EPA at GasSTAR@epa.gov </t>
  </si>
  <si>
    <t>scf whole gas / hour / device</t>
  </si>
  <si>
    <t>Describe how your company implemented this activity (e.g., number of units installed or other activities conducted)</t>
  </si>
  <si>
    <t>Automatically calculate sunsets  (if Sunset Years &gt;1)?</t>
  </si>
  <si>
    <t>Source: 40 CFR 98, Table W-1A (Population Emission Factors, Gas Service)</t>
  </si>
  <si>
    <t>Pneumatic Controllers - Gathering &amp; Boosting</t>
  </si>
  <si>
    <t>Pneumatic Controllers - Processing</t>
  </si>
  <si>
    <t>Convert high-bleed controllers to low-bleed; convert high-bleed or low-bleed controllers to zero-emitting controllers; remove controllers from service with no replacement.</t>
  </si>
  <si>
    <t xml:space="preserve">Pneumatic Controllers - Gathering and Boosting </t>
  </si>
  <si>
    <t>Emission Factors - Gathering and Boosting</t>
  </si>
  <si>
    <t>Emission Factors - Processing</t>
  </si>
  <si>
    <t>Source: 40 CFR 98, Table W-3B [Transmission segment factors used as a proxy for Processing]</t>
  </si>
  <si>
    <t>Inventory of U.S. Greenhouse Gas Emissions and Sinks:  1990-2016, Annex 3.6 (Table 3.6-3), https://www.epa.gov/sites/production/files/2018-04/2018_ghgi_natural_gas_systems_annex_tables.xlsx</t>
  </si>
  <si>
    <t>The public reporting and recordkeeping burden for this collection of information is estimated to average 51 hours for each new response and 25 hours for subsequent responses.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</si>
  <si>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t>Emission Factor</t>
    </r>
    <r>
      <rPr>
        <vertAlign val="superscript"/>
        <sz val="11"/>
        <color theme="1"/>
        <rFont val="Calibri"/>
        <family val="2"/>
        <scheme val="minor"/>
      </rPr>
      <t>1</t>
    </r>
  </si>
  <si>
    <t>Notes:</t>
  </si>
  <si>
    <r>
      <rPr>
        <vertAlign val="superscript"/>
        <sz val="11"/>
        <color theme="1"/>
        <rFont val="Calibri"/>
        <family val="2"/>
        <scheme val="minor"/>
      </rPr>
      <t>1</t>
    </r>
    <r>
      <rPr>
        <sz val="11"/>
        <color theme="1"/>
        <rFont val="Calibri"/>
        <family val="2"/>
        <scheme val="minor"/>
      </rPr>
      <t xml:space="preserve">  Derived from “Methane Emissions from the Natural Gas Industry,” Volume 14, Glycol Dehydrators, co-sponsored by the Gas Research Institute and EPA, June 1996</t>
    </r>
  </si>
  <si>
    <r>
      <t>Efficiency</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</si>
  <si>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Derived from “Optimize Glycol Circulation And Install Flash Tank Separators In Glycol Dehydrators” Lessons Learned document, EPA, October 2006.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</si>
</sst>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5"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i/>
      <sz val="11"/>
      <color theme="1"/>
      <name val="Calibri"/>
      <family val="2"/>
      <scheme val="minor"/>
    </font>
    <font>
      <i/>
      <sz val="11"/>
      <color rgb="FFFF000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i/>
      <sz val="11"/>
      <name val="Calibri"/>
      <family val="2"/>
      <scheme val="minor"/>
    </font>
    <font>
      <sz val="9"/>
      <color theme="1"/>
      <name val="Arial"/>
      <family val="2"/>
    </font>
    <font>
      <vertAlign val="superscript"/>
      <sz val="11"/>
      <color theme="1"/>
      <name val="Calibri"/>
      <family val="2"/>
      <scheme val="minor"/>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5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top/>
      <bottom style="thin">
        <color auto="1"/>
      </bottom>
      <diagonal/>
    </border>
    <border>
      <left style="medium">
        <color auto="1"/>
      </left>
      <right style="medium">
        <color auto="1"/>
      </right>
      <top/>
      <bottom style="medium">
        <color indexed="64"/>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5" fillId="0" borderId="0" applyNumberForma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72">
    <xf numFmtId="0" fontId="0" fillId="0" borderId="0" xfId="0"/>
    <xf numFmtId="0" fontId="1" fillId="2" borderId="1" xfId="1" applyFont="1" applyFill="1" applyBorder="1" applyAlignment="1">
      <alignment horizontal="center"/>
    </xf>
    <xf numFmtId="0" fontId="1" fillId="0" borderId="2" xfId="1" applyFont="1" applyFill="1" applyBorder="1" applyAlignment="1">
      <alignment wrapText="1"/>
    </xf>
    <xf numFmtId="0" fontId="1" fillId="0" borderId="2" xfId="1" applyFont="1" applyFill="1" applyBorder="1" applyAlignment="1">
      <alignment horizontal="right" wrapText="1"/>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0" fillId="0" borderId="0" xfId="0" applyAlignment="1" applyProtection="1">
      <alignment horizontal="center"/>
      <protection locked="0"/>
    </xf>
    <xf numFmtId="0" fontId="0" fillId="4" borderId="0" xfId="0" applyFill="1" applyAlignment="1" applyProtection="1">
      <alignment horizontal="center" vertical="top"/>
    </xf>
    <xf numFmtId="0" fontId="0" fillId="4" borderId="0" xfId="0" applyFill="1" applyAlignment="1" applyProtection="1">
      <alignment horizontal="center"/>
    </xf>
    <xf numFmtId="0" fontId="0" fillId="0" borderId="3" xfId="0" applyBorder="1" applyAlignment="1" applyProtection="1">
      <alignment vertical="top"/>
      <protection locked="0"/>
    </xf>
    <xf numFmtId="0" fontId="0" fillId="0" borderId="0" xfId="0" applyBorder="1" applyAlignment="1" applyProtection="1">
      <alignment vertical="top"/>
      <protection locked="0"/>
    </xf>
    <xf numFmtId="0" fontId="0" fillId="0" borderId="5" xfId="0" applyBorder="1" applyAlignment="1" applyProtection="1">
      <alignment horizontal="center" vertical="top"/>
      <protection locked="0"/>
    </xf>
    <xf numFmtId="0" fontId="0" fillId="0" borderId="4" xfId="0" applyBorder="1" applyAlignment="1" applyProtection="1">
      <alignment horizontal="center" vertical="top"/>
      <protection locked="0"/>
    </xf>
    <xf numFmtId="0" fontId="6" fillId="0" borderId="0" xfId="0" applyFont="1"/>
    <xf numFmtId="0" fontId="7" fillId="0" borderId="0" xfId="0" applyFont="1"/>
    <xf numFmtId="0" fontId="9" fillId="6" borderId="6" xfId="0" applyFont="1" applyFill="1" applyBorder="1" applyAlignment="1"/>
    <xf numFmtId="0" fontId="0" fillId="7" borderId="0" xfId="0" applyFill="1"/>
    <xf numFmtId="0" fontId="4" fillId="0" borderId="0" xfId="0" applyFont="1"/>
    <xf numFmtId="0" fontId="9" fillId="6" borderId="6" xfId="0" applyFont="1" applyFill="1" applyBorder="1" applyAlignment="1">
      <alignment vertical="top" wrapText="1"/>
    </xf>
    <xf numFmtId="0" fontId="0" fillId="0" borderId="0" xfId="0" applyAlignment="1">
      <alignment vertical="top" wrapText="1"/>
    </xf>
    <xf numFmtId="0" fontId="5" fillId="0" borderId="6" xfId="2" applyBorder="1" applyAlignment="1">
      <alignment vertical="top" wrapText="1"/>
    </xf>
    <xf numFmtId="0" fontId="0" fillId="0" borderId="6" xfId="0" applyBorder="1" applyAlignment="1">
      <alignment vertical="top" wrapText="1"/>
    </xf>
    <xf numFmtId="0" fontId="3" fillId="0" borderId="0" xfId="0" applyFont="1" applyAlignment="1">
      <alignment vertical="center"/>
    </xf>
    <xf numFmtId="0" fontId="7" fillId="7" borderId="0" xfId="0" applyFont="1" applyFill="1" applyAlignment="1">
      <alignment vertical="top"/>
    </xf>
    <xf numFmtId="0" fontId="7" fillId="0" borderId="0" xfId="0" applyFont="1" applyAlignment="1">
      <alignment vertical="top"/>
    </xf>
    <xf numFmtId="0" fontId="1" fillId="0" borderId="2" xfId="3" applyFont="1" applyFill="1" applyBorder="1" applyAlignment="1"/>
    <xf numFmtId="0" fontId="0" fillId="0" borderId="0" xfId="0" applyFill="1" applyAlignment="1" applyProtection="1">
      <alignment horizontal="center" vertical="top"/>
    </xf>
    <xf numFmtId="0" fontId="0" fillId="0" borderId="0" xfId="0" applyFill="1" applyBorder="1" applyAlignment="1" applyProtection="1">
      <alignment horizontal="center"/>
    </xf>
    <xf numFmtId="0" fontId="0" fillId="0" borderId="0" xfId="0" applyFill="1" applyBorder="1" applyAlignment="1" applyProtection="1">
      <alignment horizontal="center" vertical="top"/>
    </xf>
    <xf numFmtId="0" fontId="0" fillId="0" borderId="10" xfId="0" applyBorder="1" applyAlignment="1" applyProtection="1">
      <alignment vertical="top"/>
      <protection locked="0"/>
    </xf>
    <xf numFmtId="0" fontId="0" fillId="0" borderId="10"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13" xfId="0" applyBorder="1" applyAlignment="1" applyProtection="1">
      <alignment horizontal="center" vertical="top"/>
      <protection locked="0"/>
    </xf>
    <xf numFmtId="0" fontId="0" fillId="0" borderId="16" xfId="0" applyBorder="1" applyAlignment="1" applyProtection="1">
      <alignment vertical="top"/>
      <protection locked="0"/>
    </xf>
    <xf numFmtId="0" fontId="0" fillId="0" borderId="17" xfId="0" applyBorder="1" applyAlignment="1" applyProtection="1">
      <alignment vertical="top"/>
      <protection locked="0"/>
    </xf>
    <xf numFmtId="0" fontId="0" fillId="0" borderId="19" xfId="0" applyBorder="1" applyAlignment="1" applyProtection="1">
      <alignment horizontal="center" vertical="top"/>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0" fillId="0" borderId="20" xfId="0" applyBorder="1" applyAlignment="1" applyProtection="1">
      <alignment horizontal="center" vertical="top"/>
      <protection locked="0"/>
    </xf>
    <xf numFmtId="0" fontId="0" fillId="0" borderId="25" xfId="0" applyBorder="1" applyAlignment="1" applyProtection="1">
      <alignment vertical="top"/>
      <protection locked="0"/>
    </xf>
    <xf numFmtId="0" fontId="0" fillId="0" borderId="26" xfId="0" applyBorder="1" applyAlignment="1" applyProtection="1">
      <alignment vertical="top"/>
      <protection locked="0"/>
    </xf>
    <xf numFmtId="0" fontId="0" fillId="6" borderId="16" xfId="0" applyFill="1" applyBorder="1" applyAlignment="1" applyProtection="1">
      <alignment horizontal="center" vertical="top"/>
    </xf>
    <xf numFmtId="0" fontId="0" fillId="6" borderId="17" xfId="0" applyFill="1" applyBorder="1" applyAlignment="1" applyProtection="1">
      <alignment horizontal="center" vertical="top"/>
    </xf>
    <xf numFmtId="0" fontId="0" fillId="6" borderId="22" xfId="0" applyFill="1" applyBorder="1" applyAlignment="1" applyProtection="1">
      <alignment horizontal="center" vertical="top"/>
    </xf>
    <xf numFmtId="0" fontId="0" fillId="6" borderId="23" xfId="0" applyFill="1" applyBorder="1" applyAlignment="1" applyProtection="1">
      <alignment horizontal="center" vertical="top"/>
    </xf>
    <xf numFmtId="0" fontId="0" fillId="0" borderId="34" xfId="0" applyBorder="1" applyAlignment="1" applyProtection="1">
      <protection locked="0"/>
    </xf>
    <xf numFmtId="0" fontId="0" fillId="6" borderId="9" xfId="0" applyFill="1" applyBorder="1" applyAlignment="1" applyProtection="1">
      <alignment horizontal="center"/>
    </xf>
    <xf numFmtId="0" fontId="0" fillId="6" borderId="11" xfId="0" applyFill="1" applyBorder="1" applyAlignment="1" applyProtection="1">
      <alignment horizontal="center"/>
    </xf>
    <xf numFmtId="0" fontId="0" fillId="0" borderId="11" xfId="0" applyBorder="1" applyAlignment="1" applyProtection="1">
      <protection locked="0"/>
    </xf>
    <xf numFmtId="0" fontId="0" fillId="0" borderId="0" xfId="0" applyAlignment="1" applyProtection="1">
      <protection locked="0"/>
    </xf>
    <xf numFmtId="0" fontId="0" fillId="0" borderId="35" xfId="0" applyBorder="1" applyAlignment="1" applyProtection="1">
      <protection locked="0"/>
    </xf>
    <xf numFmtId="0" fontId="0" fillId="6" borderId="12" xfId="0" applyFill="1" applyBorder="1" applyAlignment="1" applyProtection="1">
      <alignment horizontal="center"/>
    </xf>
    <xf numFmtId="0" fontId="0" fillId="6" borderId="14" xfId="0" applyFill="1" applyBorder="1" applyAlignment="1" applyProtection="1">
      <alignment horizontal="center"/>
    </xf>
    <xf numFmtId="0" fontId="0" fillId="0" borderId="14" xfId="0" applyBorder="1" applyAlignment="1" applyProtection="1">
      <protection locked="0"/>
    </xf>
    <xf numFmtId="0" fontId="9" fillId="0" borderId="0" xfId="0" applyFont="1"/>
    <xf numFmtId="0" fontId="0" fillId="6" borderId="10" xfId="0" applyFill="1" applyBorder="1"/>
    <xf numFmtId="3" fontId="0" fillId="0" borderId="10" xfId="0" applyNumberFormat="1" applyBorder="1"/>
    <xf numFmtId="0" fontId="0" fillId="0" borderId="10" xfId="0" applyBorder="1"/>
    <xf numFmtId="0" fontId="10" fillId="0" borderId="0" xfId="0" applyFont="1" applyFill="1" applyBorder="1" applyAlignment="1" applyProtection="1">
      <alignment horizontal="left" vertical="top"/>
    </xf>
    <xf numFmtId="0" fontId="0" fillId="0" borderId="0" xfId="0" applyFill="1" applyBorder="1" applyAlignment="1" applyProtection="1">
      <alignment vertical="top"/>
    </xf>
    <xf numFmtId="0" fontId="5" fillId="0" borderId="0" xfId="2" applyFill="1" applyBorder="1" applyAlignment="1" applyProtection="1">
      <alignment vertical="top"/>
    </xf>
    <xf numFmtId="0" fontId="0" fillId="0" borderId="0" xfId="0" applyAlignment="1" applyProtection="1">
      <alignment vertical="top"/>
    </xf>
    <xf numFmtId="0" fontId="0" fillId="0" borderId="0" xfId="0" applyFill="1" applyAlignment="1" applyProtection="1">
      <alignment horizontal="center" vertical="top" wrapText="1"/>
    </xf>
    <xf numFmtId="0" fontId="10" fillId="0" borderId="0" xfId="0" applyFont="1" applyFill="1" applyBorder="1" applyAlignment="1" applyProtection="1">
      <alignment horizontal="left"/>
    </xf>
    <xf numFmtId="0" fontId="0" fillId="0" borderId="0" xfId="0" applyFill="1" applyBorder="1" applyAlignment="1" applyProtection="1"/>
    <xf numFmtId="0" fontId="5" fillId="0" borderId="0" xfId="2" applyFill="1" applyBorder="1" applyAlignment="1" applyProtection="1"/>
    <xf numFmtId="0" fontId="0" fillId="0" borderId="19" xfId="0" applyFill="1" applyBorder="1" applyAlignment="1" applyProtection="1">
      <alignment horizontal="center" vertical="top"/>
      <protection locked="0"/>
    </xf>
    <xf numFmtId="0" fontId="0" fillId="0" borderId="20" xfId="0" applyFill="1" applyBorder="1" applyAlignment="1" applyProtection="1">
      <alignment horizontal="center" vertical="top"/>
      <protection locked="0"/>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25" xfId="0" applyBorder="1" applyAlignment="1" applyProtection="1">
      <alignment horizontal="center" vertical="top"/>
      <protection locked="0"/>
    </xf>
    <xf numFmtId="0" fontId="0" fillId="0" borderId="26" xfId="0" applyBorder="1" applyAlignment="1" applyProtection="1">
      <alignment horizontal="center" vertical="top"/>
      <protection locked="0"/>
    </xf>
    <xf numFmtId="0" fontId="0" fillId="3" borderId="7" xfId="0" applyFill="1" applyBorder="1" applyAlignment="1" applyProtection="1">
      <alignment vertical="top" wrapText="1"/>
    </xf>
    <xf numFmtId="0" fontId="0" fillId="3" borderId="7" xfId="0" applyFill="1" applyBorder="1" applyAlignment="1" applyProtection="1">
      <alignment horizontal="center" vertical="top" wrapText="1"/>
    </xf>
    <xf numFmtId="0" fontId="0" fillId="3" borderId="39" xfId="0" applyFill="1" applyBorder="1" applyAlignment="1" applyProtection="1">
      <alignment horizontal="center" vertical="top" wrapText="1"/>
    </xf>
    <xf numFmtId="0" fontId="0" fillId="3" borderId="37" xfId="0" applyFill="1" applyBorder="1" applyAlignment="1" applyProtection="1">
      <alignment horizontal="center" vertical="top" wrapText="1"/>
    </xf>
    <xf numFmtId="0" fontId="0" fillId="3" borderId="31" xfId="0" applyFill="1" applyBorder="1" applyAlignment="1" applyProtection="1">
      <alignment horizontal="center" vertical="top" wrapText="1"/>
    </xf>
    <xf numFmtId="0" fontId="0" fillId="0" borderId="30" xfId="0" applyBorder="1" applyAlignment="1" applyProtection="1">
      <alignment horizontal="center" vertical="top"/>
      <protection locked="0"/>
    </xf>
    <xf numFmtId="0" fontId="0" fillId="0" borderId="18" xfId="0" applyFill="1" applyBorder="1" applyAlignment="1" applyProtection="1">
      <alignment horizontal="left" vertical="top" wrapText="1"/>
    </xf>
    <xf numFmtId="9" fontId="0" fillId="0" borderId="40" xfId="5" applyFont="1" applyFill="1" applyBorder="1" applyAlignment="1" applyProtection="1">
      <alignment horizontal="center" vertical="top"/>
    </xf>
    <xf numFmtId="0" fontId="0" fillId="0" borderId="41" xfId="0" applyFill="1" applyBorder="1" applyAlignment="1" applyProtection="1">
      <alignment vertical="top"/>
      <protection locked="0"/>
    </xf>
    <xf numFmtId="0" fontId="0" fillId="0" borderId="27" xfId="0" applyFill="1" applyBorder="1" applyAlignment="1" applyProtection="1">
      <alignment vertical="top"/>
      <protection locked="0"/>
    </xf>
    <xf numFmtId="39" fontId="0" fillId="6" borderId="30" xfId="4" applyNumberFormat="1" applyFont="1" applyFill="1" applyBorder="1" applyAlignment="1" applyProtection="1">
      <alignment vertical="top"/>
    </xf>
    <xf numFmtId="0" fontId="0" fillId="0" borderId="42" xfId="0" applyBorder="1" applyAlignment="1" applyProtection="1">
      <alignment vertical="top"/>
      <protection locked="0"/>
    </xf>
    <xf numFmtId="0" fontId="0" fillId="0" borderId="19" xfId="0" applyFill="1" applyBorder="1" applyAlignment="1" applyProtection="1">
      <alignment horizontal="left" vertical="top" wrapText="1"/>
    </xf>
    <xf numFmtId="9" fontId="0" fillId="0" borderId="34" xfId="5" applyFont="1" applyFill="1" applyBorder="1" applyAlignment="1" applyProtection="1">
      <alignment horizontal="center" vertical="top"/>
    </xf>
    <xf numFmtId="0" fontId="0" fillId="0" borderId="43"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20" xfId="0" applyFill="1" applyBorder="1" applyAlignment="1" applyProtection="1">
      <alignment horizontal="left" vertical="top" wrapText="1"/>
    </xf>
    <xf numFmtId="9" fontId="0" fillId="0" borderId="35" xfId="5" applyFont="1" applyFill="1" applyBorder="1" applyAlignment="1" applyProtection="1">
      <alignment horizontal="center" vertical="top"/>
    </xf>
    <xf numFmtId="0" fontId="0" fillId="0" borderId="44" xfId="0" applyFill="1" applyBorder="1" applyAlignment="1" applyProtection="1">
      <alignment vertical="top"/>
      <protection locked="0"/>
    </xf>
    <xf numFmtId="0" fontId="0" fillId="0" borderId="12" xfId="0" applyFill="1" applyBorder="1" applyAlignment="1" applyProtection="1">
      <alignment vertical="top"/>
      <protection locked="0"/>
    </xf>
    <xf numFmtId="0" fontId="0" fillId="0" borderId="45" xfId="0" applyFill="1" applyBorder="1" applyAlignment="1" applyProtection="1">
      <alignment vertical="top"/>
      <protection locked="0"/>
    </xf>
    <xf numFmtId="0" fontId="0" fillId="0" borderId="0" xfId="0" applyFill="1" applyBorder="1" applyAlignment="1" applyProtection="1">
      <alignment vertical="top"/>
      <protection locked="0"/>
    </xf>
    <xf numFmtId="2" fontId="0" fillId="0" borderId="10" xfId="0" applyNumberFormat="1" applyBorder="1"/>
    <xf numFmtId="164" fontId="0" fillId="0" borderId="10" xfId="0" applyNumberFormat="1" applyBorder="1"/>
    <xf numFmtId="0" fontId="0" fillId="3" borderId="38" xfId="0" applyFill="1" applyBorder="1" applyAlignment="1" applyProtection="1">
      <alignment horizontal="center" vertical="top" wrapText="1"/>
    </xf>
    <xf numFmtId="0" fontId="0" fillId="0" borderId="30" xfId="0" applyBorder="1" applyAlignment="1" applyProtection="1">
      <alignment horizontal="center"/>
      <protection locked="0"/>
    </xf>
    <xf numFmtId="0" fontId="0" fillId="0" borderId="40" xfId="0" applyBorder="1" applyAlignment="1" applyProtection="1">
      <protection locked="0"/>
    </xf>
    <xf numFmtId="0" fontId="0" fillId="6" borderId="27" xfId="0" applyFill="1" applyBorder="1" applyAlignment="1" applyProtection="1">
      <alignment horizontal="center"/>
    </xf>
    <xf numFmtId="0" fontId="0" fillId="6" borderId="29" xfId="0" applyFill="1" applyBorder="1" applyAlignment="1" applyProtection="1">
      <alignment horizontal="center"/>
    </xf>
    <xf numFmtId="0" fontId="0" fillId="0" borderId="29" xfId="0" applyBorder="1" applyAlignment="1" applyProtection="1">
      <protection locked="0"/>
    </xf>
    <xf numFmtId="0" fontId="0" fillId="3" borderId="32" xfId="0" applyFill="1" applyBorder="1" applyAlignment="1" applyProtection="1">
      <alignment horizontal="center" vertical="top" wrapText="1"/>
    </xf>
    <xf numFmtId="0" fontId="0" fillId="3" borderId="33" xfId="0" applyFill="1" applyBorder="1" applyAlignment="1" applyProtection="1">
      <alignment horizontal="center" vertical="top" wrapText="1"/>
    </xf>
    <xf numFmtId="0" fontId="0" fillId="3" borderId="47" xfId="0" applyFill="1" applyBorder="1" applyAlignment="1" applyProtection="1">
      <alignment horizontal="center" vertical="top" wrapText="1"/>
    </xf>
    <xf numFmtId="0" fontId="7" fillId="0" borderId="0" xfId="0" applyFont="1" applyFill="1" applyBorder="1" applyAlignment="1" applyProtection="1">
      <alignment horizontal="left" vertical="top"/>
    </xf>
    <xf numFmtId="0" fontId="0" fillId="6" borderId="46" xfId="0" applyFill="1" applyBorder="1" applyAlignment="1" applyProtection="1">
      <alignment horizontal="center" vertical="top"/>
    </xf>
    <xf numFmtId="0" fontId="0" fillId="0" borderId="28" xfId="0" applyBorder="1" applyAlignment="1" applyProtection="1">
      <alignment horizontal="center" vertical="top"/>
      <protection locked="0"/>
    </xf>
    <xf numFmtId="0" fontId="0" fillId="6" borderId="48" xfId="0" applyFill="1" applyBorder="1" applyAlignment="1" applyProtection="1">
      <alignment horizontal="center" vertical="top"/>
    </xf>
    <xf numFmtId="0" fontId="0" fillId="0" borderId="30" xfId="0" applyFill="1" applyBorder="1" applyAlignment="1" applyProtection="1">
      <alignment horizontal="center" vertical="top"/>
      <protection locked="0"/>
    </xf>
    <xf numFmtId="0" fontId="0" fillId="3" borderId="50" xfId="0" applyFill="1" applyBorder="1" applyAlignment="1" applyProtection="1">
      <alignment horizontal="center" vertical="top" wrapText="1"/>
    </xf>
    <xf numFmtId="0" fontId="0" fillId="3" borderId="51" xfId="0" applyFill="1" applyBorder="1" applyAlignment="1" applyProtection="1">
      <alignment horizontal="center" vertical="top" wrapText="1"/>
    </xf>
    <xf numFmtId="0" fontId="0" fillId="3" borderId="52" xfId="0" applyFill="1" applyBorder="1" applyAlignment="1" applyProtection="1">
      <alignment horizontal="center" vertical="top" wrapText="1"/>
    </xf>
    <xf numFmtId="0" fontId="0" fillId="3" borderId="49" xfId="0" applyFill="1" applyBorder="1" applyAlignment="1" applyProtection="1">
      <alignment horizontal="center" vertical="top" wrapText="1"/>
    </xf>
    <xf numFmtId="0" fontId="0" fillId="0" borderId="46" xfId="0" applyBorder="1" applyAlignment="1" applyProtection="1">
      <alignment vertical="top"/>
      <protection locked="0"/>
    </xf>
    <xf numFmtId="0" fontId="0" fillId="0" borderId="28" xfId="0" applyBorder="1" applyAlignment="1" applyProtection="1">
      <alignment vertical="top"/>
      <protection locked="0"/>
    </xf>
    <xf numFmtId="0" fontId="0" fillId="0" borderId="48" xfId="0" applyBorder="1" applyAlignment="1" applyProtection="1">
      <alignment vertical="top"/>
      <protection locked="0"/>
    </xf>
    <xf numFmtId="0" fontId="0" fillId="0" borderId="30" xfId="0" applyBorder="1" applyAlignment="1" applyProtection="1">
      <alignment vertical="top"/>
      <protection locked="0"/>
    </xf>
    <xf numFmtId="0" fontId="0" fillId="0" borderId="42" xfId="0" applyBorder="1" applyAlignment="1" applyProtection="1">
      <alignment horizontal="center" vertical="top"/>
      <protection locked="0"/>
    </xf>
    <xf numFmtId="0" fontId="0" fillId="3" borderId="53" xfId="0" applyFill="1" applyBorder="1" applyAlignment="1" applyProtection="1">
      <alignment horizontal="center" vertical="top" wrapText="1"/>
    </xf>
    <xf numFmtId="0" fontId="0" fillId="0" borderId="42" xfId="0" applyBorder="1" applyAlignment="1" applyProtection="1">
      <protection locked="0"/>
    </xf>
    <xf numFmtId="0" fontId="0" fillId="0" borderId="25"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0" fillId="0" borderId="9" xfId="0" applyBorder="1" applyAlignment="1" applyProtection="1">
      <protection locked="0"/>
    </xf>
    <xf numFmtId="0" fontId="0" fillId="0" borderId="12" xfId="0" applyBorder="1" applyAlignment="1" applyProtection="1">
      <protection locked="0"/>
    </xf>
    <xf numFmtId="164" fontId="0" fillId="0" borderId="0" xfId="0" applyNumberFormat="1" applyBorder="1"/>
    <xf numFmtId="0" fontId="0" fillId="0" borderId="0" xfId="0" applyFill="1" applyBorder="1"/>
    <xf numFmtId="165" fontId="0" fillId="0" borderId="10" xfId="5" applyNumberFormat="1" applyFont="1" applyBorder="1"/>
    <xf numFmtId="0" fontId="0" fillId="0" borderId="54" xfId="0" applyBorder="1" applyAlignment="1">
      <alignment horizontal="left" vertical="center" wrapText="1"/>
    </xf>
    <xf numFmtId="0" fontId="0" fillId="0" borderId="28" xfId="0" applyBorder="1" applyAlignment="1">
      <alignment horizontal="left" vertical="center" wrapText="1"/>
    </xf>
    <xf numFmtId="0" fontId="13" fillId="0" borderId="0" xfId="0" applyFont="1" applyAlignment="1">
      <alignment horizontal="left" vertical="top" wrapText="1"/>
    </xf>
    <xf numFmtId="0" fontId="0" fillId="3" borderId="24" xfId="0" applyFill="1" applyBorder="1" applyAlignment="1" applyProtection="1">
      <alignment horizontal="center" vertical="top" wrapText="1"/>
    </xf>
    <xf numFmtId="0" fontId="0" fillId="3" borderId="26" xfId="0" applyFill="1" applyBorder="1" applyAlignment="1" applyProtection="1">
      <alignment horizontal="center" vertical="top" wrapText="1"/>
    </xf>
    <xf numFmtId="0" fontId="0" fillId="3" borderId="36" xfId="0" applyFill="1" applyBorder="1" applyAlignment="1" applyProtection="1">
      <alignment horizontal="center" vertical="top" wrapText="1"/>
    </xf>
    <xf numFmtId="0" fontId="0" fillId="3" borderId="49" xfId="0" applyFill="1" applyBorder="1" applyAlignment="1" applyProtection="1">
      <alignment horizontal="center" vertical="top" wrapText="1"/>
    </xf>
    <xf numFmtId="0" fontId="4" fillId="5" borderId="31" xfId="0" applyFont="1" applyFill="1" applyBorder="1" applyAlignment="1" applyProtection="1">
      <alignment horizontal="center" vertical="top"/>
    </xf>
    <xf numFmtId="0" fontId="4" fillId="5" borderId="32" xfId="0" applyFont="1" applyFill="1" applyBorder="1" applyAlignment="1" applyProtection="1">
      <alignment horizontal="center" vertical="top"/>
    </xf>
    <xf numFmtId="0" fontId="4" fillId="5" borderId="33" xfId="0" applyFont="1" applyFill="1" applyBorder="1" applyAlignment="1" applyProtection="1">
      <alignment horizontal="center" vertical="top"/>
    </xf>
    <xf numFmtId="0" fontId="0" fillId="3" borderId="18" xfId="0" applyFill="1" applyBorder="1" applyAlignment="1" applyProtection="1">
      <alignment horizontal="center" vertical="top" wrapText="1"/>
    </xf>
    <xf numFmtId="0" fontId="0" fillId="3" borderId="20" xfId="0" applyFill="1" applyBorder="1" applyAlignment="1" applyProtection="1">
      <alignment horizontal="center" vertical="top" wrapText="1"/>
    </xf>
    <xf numFmtId="0" fontId="0" fillId="3" borderId="15" xfId="0" applyFill="1" applyBorder="1" applyAlignment="1" applyProtection="1">
      <alignment horizontal="center" vertical="top" wrapText="1"/>
    </xf>
    <xf numFmtId="0" fontId="0" fillId="3" borderId="17" xfId="0" applyFill="1" applyBorder="1" applyAlignment="1" applyProtection="1">
      <alignment horizontal="center" vertical="top" wrapText="1"/>
    </xf>
    <xf numFmtId="0" fontId="0" fillId="3" borderId="8" xfId="0" applyFill="1" applyBorder="1" applyAlignment="1" applyProtection="1">
      <alignment horizontal="center" vertical="top" wrapText="1"/>
    </xf>
    <xf numFmtId="0" fontId="0" fillId="3" borderId="13" xfId="0" applyFill="1" applyBorder="1" applyAlignment="1" applyProtection="1">
      <alignment horizontal="center" vertical="top" wrapText="1"/>
    </xf>
    <xf numFmtId="0" fontId="0" fillId="3" borderId="21" xfId="0" applyFill="1" applyBorder="1" applyAlignment="1" applyProtection="1">
      <alignment horizontal="center" vertical="top" wrapText="1"/>
    </xf>
    <xf numFmtId="0" fontId="0" fillId="3" borderId="23" xfId="0" applyFill="1" applyBorder="1" applyAlignment="1" applyProtection="1">
      <alignment horizontal="center" vertical="top" wrapText="1"/>
    </xf>
    <xf numFmtId="0" fontId="4" fillId="5" borderId="37" xfId="0" applyFont="1" applyFill="1" applyBorder="1" applyAlignment="1" applyProtection="1">
      <alignment horizontal="center" vertical="top"/>
    </xf>
    <xf numFmtId="0" fontId="4" fillId="5" borderId="38" xfId="0" applyFont="1" applyFill="1" applyBorder="1" applyAlignment="1" applyProtection="1">
      <alignment horizontal="center" vertical="top"/>
    </xf>
    <xf numFmtId="0" fontId="4" fillId="5" borderId="37" xfId="0" applyFont="1" applyFill="1" applyBorder="1" applyAlignment="1" applyProtection="1">
      <alignment horizontal="center" vertical="top" wrapText="1"/>
    </xf>
    <xf numFmtId="0" fontId="4" fillId="5" borderId="38" xfId="0" applyFont="1" applyFill="1" applyBorder="1" applyAlignment="1" applyProtection="1">
      <alignment horizontal="center" vertical="top" wrapText="1"/>
    </xf>
    <xf numFmtId="0" fontId="4" fillId="5" borderId="31" xfId="0" applyFont="1" applyFill="1" applyBorder="1" applyAlignment="1" applyProtection="1">
      <alignment horizontal="center" vertical="top" wrapText="1"/>
    </xf>
    <xf numFmtId="0" fontId="4" fillId="5" borderId="33" xfId="0" applyFont="1" applyFill="1" applyBorder="1" applyAlignment="1" applyProtection="1">
      <alignment horizontal="center" vertical="top" wrapText="1"/>
    </xf>
    <xf numFmtId="0" fontId="12" fillId="0" borderId="0" xfId="0" applyFont="1" applyFill="1" applyAlignment="1">
      <alignment horizontal="left" wrapText="1"/>
    </xf>
    <xf numFmtId="0" fontId="0" fillId="0" borderId="6" xfId="0" applyBorder="1" applyAlignment="1" applyProtection="1">
      <alignment horizontal="left"/>
      <protection locked="0"/>
    </xf>
    <xf numFmtId="0" fontId="0" fillId="0" borderId="6" xfId="0" applyBorder="1" applyAlignment="1" applyProtection="1">
      <alignment vertical="top" wrapText="1"/>
      <protection locked="0"/>
    </xf>
    <xf numFmtId="0" fontId="0" fillId="0" borderId="10" xfId="0" applyBorder="1" applyAlignment="1" applyProtection="1">
      <alignment vertical="top" wrapText="1"/>
      <protection locked="0"/>
    </xf>
    <xf numFmtId="0" fontId="7" fillId="0" borderId="0" xfId="0" applyFont="1" applyProtection="1">
      <protection locked="0"/>
    </xf>
    <xf numFmtId="0" fontId="0" fillId="0" borderId="28" xfId="0" applyFill="1" applyBorder="1" applyAlignment="1" applyProtection="1">
      <alignment vertical="top"/>
      <protection locked="0"/>
    </xf>
    <xf numFmtId="0" fontId="0" fillId="0" borderId="29" xfId="0" applyFill="1" applyBorder="1" applyAlignment="1" applyProtection="1">
      <alignment horizontal="center" vertical="top"/>
    </xf>
    <xf numFmtId="0" fontId="0" fillId="0" borderId="42"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11" xfId="0" applyFill="1" applyBorder="1" applyAlignment="1" applyProtection="1">
      <alignment horizontal="center" vertical="top"/>
    </xf>
    <xf numFmtId="0" fontId="0" fillId="0" borderId="25" xfId="0" applyFill="1" applyBorder="1" applyAlignment="1" applyProtection="1">
      <alignment vertical="top"/>
      <protection locked="0"/>
    </xf>
    <xf numFmtId="0" fontId="0" fillId="0" borderId="13" xfId="0" applyFill="1" applyBorder="1" applyAlignment="1" applyProtection="1">
      <alignment vertical="top"/>
      <protection locked="0"/>
    </xf>
    <xf numFmtId="0" fontId="0" fillId="0" borderId="14" xfId="0" applyFill="1" applyBorder="1" applyAlignment="1" applyProtection="1">
      <alignment horizontal="center" vertical="top"/>
    </xf>
    <xf numFmtId="0" fontId="0" fillId="0" borderId="26" xfId="0" applyFill="1" applyBorder="1" applyAlignment="1" applyProtection="1">
      <alignment vertical="top"/>
      <protection locked="0"/>
    </xf>
    <xf numFmtId="0" fontId="0" fillId="0" borderId="28"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13" xfId="0" applyFill="1" applyBorder="1" applyAlignment="1" applyProtection="1">
      <alignment horizontal="center"/>
      <protection locked="0"/>
    </xf>
  </cellXfs>
  <cellStyles count="6">
    <cellStyle name="Comma" xfId="4" builtinId="3"/>
    <cellStyle name="Hyperlink" xfId="2" builtinId="8"/>
    <cellStyle name="Normal" xfId="0" builtinId="0"/>
    <cellStyle name="Normal_gath-proc_activities" xfId="1" xr:uid="{00000000-0005-0000-0000-000001000000}"/>
    <cellStyle name="Normal_picklists" xfId="3" xr:uid="{1753000C-0AC5-45A8-A8F1-1981B8A0B2CB}"/>
    <cellStyle name="Percent" xfId="5" builtinId="5"/>
  </cellStyles>
  <dxfs count="6">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tint="-0.3499862666707357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88B2-5EE5-498B-A85F-4049E20C665E}">
  <sheetPr>
    <pageSetUpPr fitToPage="1"/>
  </sheetPr>
  <dimension ref="A1:D25"/>
  <sheetViews>
    <sheetView showGridLines="0" tabSelected="1" workbookViewId="0">
      <selection activeCell="B4" sqref="B4:C4"/>
    </sheetView>
  </sheetViews>
  <sheetFormatPr defaultRowHeight="15" x14ac:dyDescent="0.25"/>
  <cols>
    <col min="1" max="1" width="30.85546875" customWidth="1"/>
    <col min="2" max="2" width="15.42578125" bestFit="1" customWidth="1"/>
    <col min="3" max="3" width="83.7109375" customWidth="1"/>
  </cols>
  <sheetData>
    <row r="1" spans="1:4" ht="17.45" x14ac:dyDescent="0.3">
      <c r="A1" s="13" t="s">
        <v>98</v>
      </c>
    </row>
    <row r="2" spans="1:4" x14ac:dyDescent="0.25">
      <c r="A2" s="159" t="s">
        <v>80</v>
      </c>
    </row>
    <row r="4" spans="1:4" ht="15.75" x14ac:dyDescent="0.25">
      <c r="A4" s="15" t="s">
        <v>81</v>
      </c>
      <c r="B4" s="156"/>
      <c r="C4" s="156"/>
    </row>
    <row r="5" spans="1:4" ht="15.75" x14ac:dyDescent="0.25">
      <c r="A5" s="15" t="s">
        <v>82</v>
      </c>
      <c r="B5" s="156" t="s">
        <v>83</v>
      </c>
      <c r="C5" s="156"/>
    </row>
    <row r="7" spans="1:4" s="16" customFormat="1" ht="4.7" customHeight="1" x14ac:dyDescent="0.25"/>
    <row r="8" spans="1:4" x14ac:dyDescent="0.25">
      <c r="A8" s="14" t="s">
        <v>84</v>
      </c>
    </row>
    <row r="9" spans="1:4" ht="9.75" customHeight="1" x14ac:dyDescent="0.25">
      <c r="A9" s="17"/>
    </row>
    <row r="10" spans="1:4" s="19" customFormat="1" ht="20.25" customHeight="1" x14ac:dyDescent="0.25">
      <c r="A10" s="18" t="s">
        <v>85</v>
      </c>
      <c r="B10" s="18" t="s">
        <v>86</v>
      </c>
      <c r="C10" s="18" t="s">
        <v>87</v>
      </c>
    </row>
    <row r="11" spans="1:4" s="19" customFormat="1" ht="31.7" customHeight="1" x14ac:dyDescent="0.25">
      <c r="A11" s="20" t="s">
        <v>103</v>
      </c>
      <c r="B11" s="157"/>
      <c r="C11" s="21" t="s">
        <v>99</v>
      </c>
      <c r="D11" s="22"/>
    </row>
    <row r="12" spans="1:4" s="19" customFormat="1" ht="31.7" customHeight="1" x14ac:dyDescent="0.25">
      <c r="A12" s="20" t="s">
        <v>88</v>
      </c>
      <c r="B12" s="157"/>
      <c r="C12" s="21" t="s">
        <v>100</v>
      </c>
      <c r="D12" s="22"/>
    </row>
    <row r="13" spans="1:4" s="19" customFormat="1" ht="31.7" customHeight="1" x14ac:dyDescent="0.25">
      <c r="A13" s="20" t="s">
        <v>145</v>
      </c>
      <c r="B13" s="157"/>
      <c r="C13" s="131" t="s">
        <v>147</v>
      </c>
      <c r="D13" s="22"/>
    </row>
    <row r="14" spans="1:4" s="19" customFormat="1" ht="29.85" customHeight="1" x14ac:dyDescent="0.25">
      <c r="A14" s="20" t="s">
        <v>146</v>
      </c>
      <c r="B14" s="158"/>
      <c r="C14" s="132"/>
      <c r="D14" s="22"/>
    </row>
    <row r="15" spans="1:4" s="19" customFormat="1" ht="60" x14ac:dyDescent="0.25">
      <c r="A15" s="20" t="s">
        <v>105</v>
      </c>
      <c r="B15" s="157"/>
      <c r="C15" s="21" t="s">
        <v>102</v>
      </c>
      <c r="D15" s="22"/>
    </row>
    <row r="16" spans="1:4" s="19" customFormat="1" x14ac:dyDescent="0.25"/>
    <row r="17" spans="1:3" s="16" customFormat="1" ht="4.7" customHeight="1" x14ac:dyDescent="0.25">
      <c r="A17" s="23"/>
      <c r="B17" s="23"/>
      <c r="C17" s="23"/>
    </row>
    <row r="18" spans="1:3" s="19" customFormat="1" x14ac:dyDescent="0.25">
      <c r="A18" s="24"/>
      <c r="B18" s="24"/>
      <c r="C18" s="24"/>
    </row>
    <row r="19" spans="1:3" s="19" customFormat="1" x14ac:dyDescent="0.25">
      <c r="A19" s="24"/>
      <c r="B19" s="24"/>
      <c r="C19" s="24"/>
    </row>
    <row r="20" spans="1:3" s="19" customFormat="1" x14ac:dyDescent="0.25">
      <c r="A20" s="24"/>
      <c r="B20" s="24"/>
      <c r="C20" s="24"/>
    </row>
    <row r="21" spans="1:3" s="19" customFormat="1" x14ac:dyDescent="0.25">
      <c r="A21" s="24"/>
      <c r="B21" s="24"/>
      <c r="C21" s="24"/>
    </row>
    <row r="22" spans="1:3" s="19" customFormat="1" x14ac:dyDescent="0.25">
      <c r="A22" s="24"/>
      <c r="B22" s="24"/>
      <c r="C22" s="24"/>
    </row>
    <row r="23" spans="1:3" s="19" customFormat="1" x14ac:dyDescent="0.25">
      <c r="A23" s="24"/>
      <c r="B23" s="24"/>
      <c r="C23" s="24"/>
    </row>
    <row r="24" spans="1:3" s="19" customFormat="1" x14ac:dyDescent="0.25">
      <c r="A24" s="24"/>
      <c r="B24" s="24"/>
      <c r="C24" s="24"/>
    </row>
    <row r="25" spans="1:3" s="19" customFormat="1" ht="66.75" customHeight="1" x14ac:dyDescent="0.25">
      <c r="A25" s="133" t="s">
        <v>153</v>
      </c>
      <c r="B25" s="133"/>
      <c r="C25" s="133"/>
    </row>
  </sheetData>
  <sheetProtection algorithmName="SHA-512" hashValue="Sx41gzc5Wkytd5y5U+FuOOQc6lxmlj3g43ckOhTNW/3Pkce1MblRl4xb2FpgVEAwoJlJT7UmsZZk642UtDnHwg==" saltValue="iL/oYFr4q5iuZmM5Z7q2Rg==" spinCount="100000" sheet="1" objects="1" scenarios="1"/>
  <mergeCells count="4">
    <mergeCell ref="B4:C4"/>
    <mergeCell ref="B5:C5"/>
    <mergeCell ref="C13:C14"/>
    <mergeCell ref="A25:C25"/>
  </mergeCells>
  <dataValidations count="2">
    <dataValidation type="list" allowBlank="1" showInputMessage="1" showErrorMessage="1" sqref="B4:C4" xr:uid="{5A297762-9A02-4F50-89D9-287F92C334F3}">
      <formula1>Partners</formula1>
    </dataValidation>
    <dataValidation type="list" allowBlank="1" showInputMessage="1" showErrorMessage="1" sqref="B11:B15" xr:uid="{46F7142C-B6FB-4372-846A-EAB65F050B95}">
      <formula1>"Yes, No"</formula1>
    </dataValidation>
  </dataValidations>
  <hyperlinks>
    <hyperlink ref="A12" location="'Equipment Leaks'!A4" display="Equipment Leaks" xr:uid="{62FA1719-E443-4560-9CD8-7765228E84D1}"/>
    <hyperlink ref="A11" location="'Dehydrator Vents'!A5" display="Dehydrator Vents" xr:uid="{4637492E-FD46-4A04-939B-2DE48E36E07E}"/>
    <hyperlink ref="A15" location="'Additional Activities'!A4" display="Additional Gathering and Processing Activities" xr:uid="{0F4F7930-1FD5-4D37-A801-F51DFD7A2630}"/>
    <hyperlink ref="A13" location="'Pneumatics - Gathering'!A5" display="Pneumatic Controllers - Gathering &amp; Boosting" xr:uid="{6B508D62-9F60-410B-BCAF-BDFB01B5862C}"/>
    <hyperlink ref="A14" location="'Pneumatics - Processing'!A5" display="Pneumatic Controllers - Processing" xr:uid="{72AA68E4-6ACE-48BC-9626-93AF2C801F60}"/>
  </hyperlinks>
  <pageMargins left="0.7" right="0.7" top="1" bottom="0.75" header="0.3" footer="0.3"/>
  <pageSetup scale="94" fitToHeight="0" orientation="landscape" r:id="rId1"/>
  <headerFooter scaleWithDoc="0">
    <oddHeader xml:space="preserve">&amp;L&amp;G&amp;C&amp;"Arial,Bold"&amp;9U.S. ENVIRONMENTAL PROTECTION AGENCY
Washington, DC 20460&amp;R&amp;"Arial,Regular"&amp;9OMB Control No. 2060-0328
Expires 03/31/2019&amp;"-,Regular"&amp;11
</oddHeader>
    <oddFooter>&amp;L&amp;"Arial,Regular"&amp;9EPA Form No. 5900-102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5"/>
  <sheetViews>
    <sheetView showGridLines="0" showZeros="0" zoomScaleNormal="100" workbookViewId="0">
      <pane xSplit="1" ySplit="4" topLeftCell="B5" activePane="bottomRight" state="frozen"/>
      <selection pane="topRight" activeCell="C1" sqref="C1"/>
      <selection pane="bottomLeft" activeCell="A2" sqref="A2"/>
      <selection pane="bottomRight" activeCell="B5" sqref="B5"/>
    </sheetView>
  </sheetViews>
  <sheetFormatPr defaultColWidth="9.140625" defaultRowHeight="15" x14ac:dyDescent="0.25"/>
  <cols>
    <col min="1" max="1" width="9.140625" style="4"/>
    <col min="2" max="2" width="11.5703125" style="7" customWidth="1"/>
    <col min="3" max="3" width="14.85546875" style="4" customWidth="1"/>
    <col min="4" max="4" width="9.5703125" style="7" customWidth="1"/>
    <col min="5" max="5" width="13.5703125" style="7" customWidth="1"/>
    <col min="6" max="6" width="18.140625" style="9" customWidth="1"/>
    <col min="7" max="7" width="18.140625" style="10" customWidth="1"/>
    <col min="8" max="8" width="42.28515625" style="12" customWidth="1"/>
    <col min="9" max="9" width="16.85546875" style="9" customWidth="1"/>
    <col min="10" max="10" width="16.85546875" style="10" customWidth="1"/>
    <col min="11" max="11" width="18.85546875" style="10" customWidth="1"/>
    <col min="12" max="12" width="39" style="12" customWidth="1"/>
    <col min="13" max="13" width="23.140625" style="11" customWidth="1"/>
    <col min="14" max="14" width="43.28515625" style="5" customWidth="1"/>
    <col min="15" max="15" width="62.85546875" style="5" customWidth="1"/>
    <col min="16" max="16" width="12.85546875" style="5" customWidth="1"/>
    <col min="17" max="16384" width="9.140625" style="5"/>
  </cols>
  <sheetData>
    <row r="1" spans="1:15" s="61" customFormat="1" ht="19.149999999999999" x14ac:dyDescent="0.25">
      <c r="A1" s="60" t="s">
        <v>103</v>
      </c>
      <c r="I1" s="62" t="s">
        <v>106</v>
      </c>
    </row>
    <row r="2" spans="1:15" s="61" customFormat="1" thickBot="1" x14ac:dyDescent="0.3">
      <c r="A2" s="107" t="s">
        <v>32</v>
      </c>
      <c r="B2" s="28"/>
      <c r="C2" s="28"/>
      <c r="D2" s="28"/>
      <c r="E2" s="28"/>
      <c r="H2" s="28"/>
      <c r="L2" s="28"/>
      <c r="M2" s="28"/>
    </row>
    <row r="3" spans="1:15" s="63" customFormat="1" ht="15" customHeight="1" thickBot="1" x14ac:dyDescent="0.3">
      <c r="A3" s="141" t="s">
        <v>63</v>
      </c>
      <c r="B3" s="143" t="s">
        <v>110</v>
      </c>
      <c r="C3" s="145" t="s">
        <v>61</v>
      </c>
      <c r="D3" s="147" t="s">
        <v>64</v>
      </c>
      <c r="E3" s="136" t="s">
        <v>108</v>
      </c>
      <c r="F3" s="138" t="s">
        <v>65</v>
      </c>
      <c r="G3" s="139"/>
      <c r="H3" s="140"/>
      <c r="I3" s="138" t="s">
        <v>66</v>
      </c>
      <c r="J3" s="139"/>
      <c r="K3" s="139"/>
      <c r="L3" s="140"/>
      <c r="M3" s="149" t="s">
        <v>67</v>
      </c>
      <c r="N3" s="150"/>
      <c r="O3" s="134" t="s">
        <v>126</v>
      </c>
    </row>
    <row r="4" spans="1:15" s="64" customFormat="1" ht="79.5" customHeight="1" thickBot="1" x14ac:dyDescent="0.3">
      <c r="A4" s="142"/>
      <c r="B4" s="144"/>
      <c r="C4" s="146"/>
      <c r="D4" s="148"/>
      <c r="E4" s="137"/>
      <c r="F4" s="112" t="s">
        <v>68</v>
      </c>
      <c r="G4" s="113" t="s">
        <v>69</v>
      </c>
      <c r="H4" s="114" t="str">
        <f>"Calculated Total Methane Emission Reduction Based on Default Values
{[Number of Flash Tank Separators Installed]x[Average Gas Throughput])
x "&amp;Emission_Factor_FT&amp;" scf/MMcf x "&amp;Efficiency_FT&amp;"] / 1000]}"</f>
        <v>Calculated Total Methane Emission Reduction Based on Default Values
{[Number of Flash Tank Separators Installed]x[Average Gas Throughput])
x 170 scf/MMcf x 0.9] / 1000]}</v>
      </c>
      <c r="I4" s="112" t="s">
        <v>70</v>
      </c>
      <c r="J4" s="113" t="s">
        <v>71</v>
      </c>
      <c r="K4" s="113" t="s">
        <v>72</v>
      </c>
      <c r="L4" s="114" t="s">
        <v>78</v>
      </c>
      <c r="M4" s="115" t="s">
        <v>79</v>
      </c>
      <c r="N4" s="98" t="s">
        <v>125</v>
      </c>
      <c r="O4" s="135"/>
    </row>
    <row r="5" spans="1:15" ht="45" customHeight="1" x14ac:dyDescent="0.25">
      <c r="A5" s="79"/>
      <c r="B5" s="108" t="str">
        <f>IF(ISBLANK(A5),"",10)</f>
        <v/>
      </c>
      <c r="C5" s="109"/>
      <c r="D5" s="110" t="str">
        <f t="shared" ref="D5:D36" si="0">IF(ISBLANK(A5),"",IF(C5="Yes",A5+B5-1,A5))</f>
        <v/>
      </c>
      <c r="E5" s="111"/>
      <c r="F5" s="83"/>
      <c r="G5" s="160"/>
      <c r="H5" s="161">
        <f t="shared" ref="H5:H36" si="1">(F5*G5*Emission_Factor_FT*Efficiency_FT)/1000</f>
        <v>0</v>
      </c>
      <c r="I5" s="83"/>
      <c r="J5" s="160"/>
      <c r="K5" s="160"/>
      <c r="L5" s="161">
        <f t="shared" ref="L5:L36" si="2">I5*J5*K5*Efficiency_FT/1000</f>
        <v>0</v>
      </c>
      <c r="M5" s="111"/>
      <c r="N5" s="162"/>
      <c r="O5" s="85"/>
    </row>
    <row r="6" spans="1:15" ht="45" customHeight="1" x14ac:dyDescent="0.25">
      <c r="A6" s="35"/>
      <c r="B6" s="43" t="str">
        <f t="shared" ref="B6:B69" si="3">IF(ISBLANK(A6),"",10)</f>
        <v/>
      </c>
      <c r="C6" s="30"/>
      <c r="D6" s="45" t="str">
        <f t="shared" si="0"/>
        <v/>
      </c>
      <c r="E6" s="68"/>
      <c r="F6" s="89"/>
      <c r="G6" s="163"/>
      <c r="H6" s="164">
        <f t="shared" si="1"/>
        <v>0</v>
      </c>
      <c r="I6" s="89"/>
      <c r="J6" s="163"/>
      <c r="K6" s="163"/>
      <c r="L6" s="164">
        <f t="shared" si="2"/>
        <v>0</v>
      </c>
      <c r="M6" s="68"/>
      <c r="N6" s="165"/>
      <c r="O6" s="41"/>
    </row>
    <row r="7" spans="1:15" ht="45" customHeight="1" x14ac:dyDescent="0.25">
      <c r="A7" s="35"/>
      <c r="B7" s="43" t="str">
        <f t="shared" si="3"/>
        <v/>
      </c>
      <c r="C7" s="30"/>
      <c r="D7" s="45" t="str">
        <f t="shared" si="0"/>
        <v/>
      </c>
      <c r="E7" s="68"/>
      <c r="F7" s="89"/>
      <c r="G7" s="163"/>
      <c r="H7" s="164">
        <f t="shared" si="1"/>
        <v>0</v>
      </c>
      <c r="I7" s="89"/>
      <c r="J7" s="163"/>
      <c r="K7" s="163"/>
      <c r="L7" s="164">
        <f t="shared" si="2"/>
        <v>0</v>
      </c>
      <c r="M7" s="68"/>
      <c r="N7" s="165"/>
      <c r="O7" s="41"/>
    </row>
    <row r="8" spans="1:15" ht="45" customHeight="1" x14ac:dyDescent="0.25">
      <c r="A8" s="35"/>
      <c r="B8" s="43" t="str">
        <f t="shared" si="3"/>
        <v/>
      </c>
      <c r="C8" s="30"/>
      <c r="D8" s="45" t="str">
        <f t="shared" si="0"/>
        <v/>
      </c>
      <c r="E8" s="68"/>
      <c r="F8" s="89"/>
      <c r="G8" s="163"/>
      <c r="H8" s="164">
        <f t="shared" si="1"/>
        <v>0</v>
      </c>
      <c r="I8" s="89"/>
      <c r="J8" s="163"/>
      <c r="K8" s="163"/>
      <c r="L8" s="164">
        <f t="shared" si="2"/>
        <v>0</v>
      </c>
      <c r="M8" s="68"/>
      <c r="N8" s="165"/>
      <c r="O8" s="41"/>
    </row>
    <row r="9" spans="1:15" ht="45" customHeight="1" x14ac:dyDescent="0.25">
      <c r="A9" s="35"/>
      <c r="B9" s="43" t="str">
        <f t="shared" si="3"/>
        <v/>
      </c>
      <c r="C9" s="30"/>
      <c r="D9" s="45" t="str">
        <f t="shared" si="0"/>
        <v/>
      </c>
      <c r="E9" s="68"/>
      <c r="F9" s="89"/>
      <c r="G9" s="163"/>
      <c r="H9" s="164">
        <f t="shared" si="1"/>
        <v>0</v>
      </c>
      <c r="I9" s="89"/>
      <c r="J9" s="163"/>
      <c r="K9" s="163"/>
      <c r="L9" s="164">
        <f t="shared" si="2"/>
        <v>0</v>
      </c>
      <c r="M9" s="68"/>
      <c r="N9" s="165"/>
      <c r="O9" s="41"/>
    </row>
    <row r="10" spans="1:15" ht="45" customHeight="1" x14ac:dyDescent="0.25">
      <c r="A10" s="35"/>
      <c r="B10" s="43" t="str">
        <f t="shared" si="3"/>
        <v/>
      </c>
      <c r="C10" s="30"/>
      <c r="D10" s="45" t="str">
        <f t="shared" si="0"/>
        <v/>
      </c>
      <c r="E10" s="68"/>
      <c r="F10" s="89"/>
      <c r="G10" s="163"/>
      <c r="H10" s="164">
        <f t="shared" si="1"/>
        <v>0</v>
      </c>
      <c r="I10" s="89"/>
      <c r="J10" s="163"/>
      <c r="K10" s="163"/>
      <c r="L10" s="164">
        <f t="shared" si="2"/>
        <v>0</v>
      </c>
      <c r="M10" s="68"/>
      <c r="N10" s="165"/>
      <c r="O10" s="41"/>
    </row>
    <row r="11" spans="1:15" ht="45" customHeight="1" x14ac:dyDescent="0.25">
      <c r="A11" s="35"/>
      <c r="B11" s="43" t="str">
        <f t="shared" si="3"/>
        <v/>
      </c>
      <c r="C11" s="30"/>
      <c r="D11" s="45" t="str">
        <f t="shared" si="0"/>
        <v/>
      </c>
      <c r="E11" s="68"/>
      <c r="F11" s="89"/>
      <c r="G11" s="163"/>
      <c r="H11" s="164">
        <f t="shared" si="1"/>
        <v>0</v>
      </c>
      <c r="I11" s="89"/>
      <c r="J11" s="163"/>
      <c r="K11" s="163"/>
      <c r="L11" s="164">
        <f t="shared" si="2"/>
        <v>0</v>
      </c>
      <c r="M11" s="68"/>
      <c r="N11" s="165"/>
      <c r="O11" s="41"/>
    </row>
    <row r="12" spans="1:15" ht="45" customHeight="1" x14ac:dyDescent="0.25">
      <c r="A12" s="35"/>
      <c r="B12" s="43" t="str">
        <f t="shared" si="3"/>
        <v/>
      </c>
      <c r="C12" s="30"/>
      <c r="D12" s="45" t="str">
        <f t="shared" si="0"/>
        <v/>
      </c>
      <c r="E12" s="68"/>
      <c r="F12" s="89"/>
      <c r="G12" s="163"/>
      <c r="H12" s="164">
        <f t="shared" si="1"/>
        <v>0</v>
      </c>
      <c r="I12" s="89"/>
      <c r="J12" s="163"/>
      <c r="K12" s="163"/>
      <c r="L12" s="164">
        <f t="shared" si="2"/>
        <v>0</v>
      </c>
      <c r="M12" s="68"/>
      <c r="N12" s="165"/>
      <c r="O12" s="41"/>
    </row>
    <row r="13" spans="1:15" ht="45" customHeight="1" x14ac:dyDescent="0.25">
      <c r="A13" s="35"/>
      <c r="B13" s="43" t="str">
        <f t="shared" si="3"/>
        <v/>
      </c>
      <c r="C13" s="30"/>
      <c r="D13" s="45" t="str">
        <f t="shared" si="0"/>
        <v/>
      </c>
      <c r="E13" s="68"/>
      <c r="F13" s="89"/>
      <c r="G13" s="163"/>
      <c r="H13" s="164">
        <f t="shared" si="1"/>
        <v>0</v>
      </c>
      <c r="I13" s="89"/>
      <c r="J13" s="163"/>
      <c r="K13" s="163"/>
      <c r="L13" s="164">
        <f t="shared" si="2"/>
        <v>0</v>
      </c>
      <c r="M13" s="68"/>
      <c r="N13" s="165"/>
      <c r="O13" s="41"/>
    </row>
    <row r="14" spans="1:15" ht="45" customHeight="1" x14ac:dyDescent="0.25">
      <c r="A14" s="35"/>
      <c r="B14" s="43" t="str">
        <f t="shared" si="3"/>
        <v/>
      </c>
      <c r="C14" s="30"/>
      <c r="D14" s="45" t="str">
        <f t="shared" si="0"/>
        <v/>
      </c>
      <c r="E14" s="68"/>
      <c r="F14" s="89"/>
      <c r="G14" s="163"/>
      <c r="H14" s="164">
        <f t="shared" si="1"/>
        <v>0</v>
      </c>
      <c r="I14" s="89"/>
      <c r="J14" s="163"/>
      <c r="K14" s="163"/>
      <c r="L14" s="164">
        <f t="shared" si="2"/>
        <v>0</v>
      </c>
      <c r="M14" s="68"/>
      <c r="N14" s="165"/>
      <c r="O14" s="41"/>
    </row>
    <row r="15" spans="1:15" ht="45" customHeight="1" x14ac:dyDescent="0.25">
      <c r="A15" s="35"/>
      <c r="B15" s="43" t="str">
        <f t="shared" si="3"/>
        <v/>
      </c>
      <c r="C15" s="30"/>
      <c r="D15" s="45" t="str">
        <f t="shared" si="0"/>
        <v/>
      </c>
      <c r="E15" s="68"/>
      <c r="F15" s="89"/>
      <c r="G15" s="163"/>
      <c r="H15" s="164">
        <f t="shared" si="1"/>
        <v>0</v>
      </c>
      <c r="I15" s="89"/>
      <c r="J15" s="163"/>
      <c r="K15" s="163"/>
      <c r="L15" s="164">
        <f t="shared" si="2"/>
        <v>0</v>
      </c>
      <c r="M15" s="68"/>
      <c r="N15" s="165"/>
      <c r="O15" s="41"/>
    </row>
    <row r="16" spans="1:15" ht="45" customHeight="1" x14ac:dyDescent="0.25">
      <c r="A16" s="35"/>
      <c r="B16" s="43" t="str">
        <f t="shared" si="3"/>
        <v/>
      </c>
      <c r="C16" s="30"/>
      <c r="D16" s="45" t="str">
        <f t="shared" si="0"/>
        <v/>
      </c>
      <c r="E16" s="68"/>
      <c r="F16" s="89"/>
      <c r="G16" s="163"/>
      <c r="H16" s="164">
        <f t="shared" si="1"/>
        <v>0</v>
      </c>
      <c r="I16" s="89"/>
      <c r="J16" s="163"/>
      <c r="K16" s="163"/>
      <c r="L16" s="164">
        <f t="shared" si="2"/>
        <v>0</v>
      </c>
      <c r="M16" s="68"/>
      <c r="N16" s="165"/>
      <c r="O16" s="41"/>
    </row>
    <row r="17" spans="1:15" ht="45" customHeight="1" x14ac:dyDescent="0.25">
      <c r="A17" s="35"/>
      <c r="B17" s="43" t="str">
        <f t="shared" si="3"/>
        <v/>
      </c>
      <c r="C17" s="30"/>
      <c r="D17" s="45" t="str">
        <f t="shared" si="0"/>
        <v/>
      </c>
      <c r="E17" s="68"/>
      <c r="F17" s="89"/>
      <c r="G17" s="163"/>
      <c r="H17" s="164">
        <f t="shared" si="1"/>
        <v>0</v>
      </c>
      <c r="I17" s="89"/>
      <c r="J17" s="163"/>
      <c r="K17" s="163"/>
      <c r="L17" s="164">
        <f t="shared" si="2"/>
        <v>0</v>
      </c>
      <c r="M17" s="68"/>
      <c r="N17" s="165"/>
      <c r="O17" s="41"/>
    </row>
    <row r="18" spans="1:15" ht="45" customHeight="1" x14ac:dyDescent="0.25">
      <c r="A18" s="35"/>
      <c r="B18" s="43" t="str">
        <f t="shared" si="3"/>
        <v/>
      </c>
      <c r="C18" s="30"/>
      <c r="D18" s="45" t="str">
        <f t="shared" si="0"/>
        <v/>
      </c>
      <c r="E18" s="68"/>
      <c r="F18" s="89"/>
      <c r="G18" s="163"/>
      <c r="H18" s="164">
        <f t="shared" si="1"/>
        <v>0</v>
      </c>
      <c r="I18" s="89"/>
      <c r="J18" s="163"/>
      <c r="K18" s="163"/>
      <c r="L18" s="164">
        <f t="shared" si="2"/>
        <v>0</v>
      </c>
      <c r="M18" s="68"/>
      <c r="N18" s="165"/>
      <c r="O18" s="41"/>
    </row>
    <row r="19" spans="1:15" ht="45" customHeight="1" x14ac:dyDescent="0.25">
      <c r="A19" s="35"/>
      <c r="B19" s="43" t="str">
        <f t="shared" si="3"/>
        <v/>
      </c>
      <c r="C19" s="30"/>
      <c r="D19" s="45" t="str">
        <f t="shared" si="0"/>
        <v/>
      </c>
      <c r="E19" s="68"/>
      <c r="F19" s="89"/>
      <c r="G19" s="163"/>
      <c r="H19" s="164">
        <f t="shared" si="1"/>
        <v>0</v>
      </c>
      <c r="I19" s="89"/>
      <c r="J19" s="163"/>
      <c r="K19" s="163"/>
      <c r="L19" s="164">
        <f t="shared" si="2"/>
        <v>0</v>
      </c>
      <c r="M19" s="68"/>
      <c r="N19" s="165"/>
      <c r="O19" s="41"/>
    </row>
    <row r="20" spans="1:15" ht="45" customHeight="1" x14ac:dyDescent="0.25">
      <c r="A20" s="35"/>
      <c r="B20" s="43" t="str">
        <f t="shared" si="3"/>
        <v/>
      </c>
      <c r="C20" s="30"/>
      <c r="D20" s="45" t="str">
        <f t="shared" si="0"/>
        <v/>
      </c>
      <c r="E20" s="68"/>
      <c r="F20" s="89"/>
      <c r="G20" s="163"/>
      <c r="H20" s="164">
        <f t="shared" si="1"/>
        <v>0</v>
      </c>
      <c r="I20" s="89"/>
      <c r="J20" s="163"/>
      <c r="K20" s="163"/>
      <c r="L20" s="164">
        <f t="shared" si="2"/>
        <v>0</v>
      </c>
      <c r="M20" s="68"/>
      <c r="N20" s="165"/>
      <c r="O20" s="41"/>
    </row>
    <row r="21" spans="1:15" ht="45" customHeight="1" x14ac:dyDescent="0.25">
      <c r="A21" s="35"/>
      <c r="B21" s="43" t="str">
        <f t="shared" si="3"/>
        <v/>
      </c>
      <c r="C21" s="30"/>
      <c r="D21" s="45" t="str">
        <f t="shared" si="0"/>
        <v/>
      </c>
      <c r="E21" s="68"/>
      <c r="F21" s="89"/>
      <c r="G21" s="163"/>
      <c r="H21" s="164">
        <f t="shared" si="1"/>
        <v>0</v>
      </c>
      <c r="I21" s="89"/>
      <c r="J21" s="163"/>
      <c r="K21" s="163"/>
      <c r="L21" s="164">
        <f t="shared" si="2"/>
        <v>0</v>
      </c>
      <c r="M21" s="68"/>
      <c r="N21" s="165"/>
      <c r="O21" s="41"/>
    </row>
    <row r="22" spans="1:15" ht="45" customHeight="1" x14ac:dyDescent="0.25">
      <c r="A22" s="35"/>
      <c r="B22" s="43" t="str">
        <f t="shared" si="3"/>
        <v/>
      </c>
      <c r="C22" s="30"/>
      <c r="D22" s="45" t="str">
        <f t="shared" si="0"/>
        <v/>
      </c>
      <c r="E22" s="68"/>
      <c r="F22" s="89"/>
      <c r="G22" s="163"/>
      <c r="H22" s="164">
        <f t="shared" si="1"/>
        <v>0</v>
      </c>
      <c r="I22" s="89"/>
      <c r="J22" s="163"/>
      <c r="K22" s="163"/>
      <c r="L22" s="164">
        <f t="shared" si="2"/>
        <v>0</v>
      </c>
      <c r="M22" s="68"/>
      <c r="N22" s="165"/>
      <c r="O22" s="41"/>
    </row>
    <row r="23" spans="1:15" ht="45" customHeight="1" x14ac:dyDescent="0.25">
      <c r="A23" s="35"/>
      <c r="B23" s="43" t="str">
        <f t="shared" si="3"/>
        <v/>
      </c>
      <c r="C23" s="30"/>
      <c r="D23" s="45" t="str">
        <f t="shared" si="0"/>
        <v/>
      </c>
      <c r="E23" s="68"/>
      <c r="F23" s="89"/>
      <c r="G23" s="163"/>
      <c r="H23" s="164">
        <f t="shared" si="1"/>
        <v>0</v>
      </c>
      <c r="I23" s="89"/>
      <c r="J23" s="163"/>
      <c r="K23" s="163"/>
      <c r="L23" s="164">
        <f t="shared" si="2"/>
        <v>0</v>
      </c>
      <c r="M23" s="68"/>
      <c r="N23" s="165"/>
      <c r="O23" s="41"/>
    </row>
    <row r="24" spans="1:15" ht="45" customHeight="1" x14ac:dyDescent="0.25">
      <c r="A24" s="35"/>
      <c r="B24" s="43" t="str">
        <f t="shared" si="3"/>
        <v/>
      </c>
      <c r="C24" s="30"/>
      <c r="D24" s="45" t="str">
        <f t="shared" si="0"/>
        <v/>
      </c>
      <c r="E24" s="68"/>
      <c r="F24" s="89"/>
      <c r="G24" s="163"/>
      <c r="H24" s="164">
        <f t="shared" si="1"/>
        <v>0</v>
      </c>
      <c r="I24" s="89"/>
      <c r="J24" s="163"/>
      <c r="K24" s="163"/>
      <c r="L24" s="164">
        <f t="shared" si="2"/>
        <v>0</v>
      </c>
      <c r="M24" s="68"/>
      <c r="N24" s="165"/>
      <c r="O24" s="41"/>
    </row>
    <row r="25" spans="1:15" ht="45" customHeight="1" x14ac:dyDescent="0.25">
      <c r="A25" s="35"/>
      <c r="B25" s="43" t="str">
        <f t="shared" si="3"/>
        <v/>
      </c>
      <c r="C25" s="30"/>
      <c r="D25" s="45" t="str">
        <f t="shared" si="0"/>
        <v/>
      </c>
      <c r="E25" s="68"/>
      <c r="F25" s="89"/>
      <c r="G25" s="163"/>
      <c r="H25" s="164">
        <f t="shared" si="1"/>
        <v>0</v>
      </c>
      <c r="I25" s="89"/>
      <c r="J25" s="163"/>
      <c r="K25" s="163"/>
      <c r="L25" s="164">
        <f t="shared" si="2"/>
        <v>0</v>
      </c>
      <c r="M25" s="68"/>
      <c r="N25" s="165"/>
      <c r="O25" s="41"/>
    </row>
    <row r="26" spans="1:15" ht="45" customHeight="1" x14ac:dyDescent="0.25">
      <c r="A26" s="35"/>
      <c r="B26" s="43" t="str">
        <f t="shared" si="3"/>
        <v/>
      </c>
      <c r="C26" s="30"/>
      <c r="D26" s="45" t="str">
        <f t="shared" si="0"/>
        <v/>
      </c>
      <c r="E26" s="68"/>
      <c r="F26" s="89"/>
      <c r="G26" s="163"/>
      <c r="H26" s="164">
        <f t="shared" si="1"/>
        <v>0</v>
      </c>
      <c r="I26" s="89"/>
      <c r="J26" s="163"/>
      <c r="K26" s="163"/>
      <c r="L26" s="164">
        <f t="shared" si="2"/>
        <v>0</v>
      </c>
      <c r="M26" s="68"/>
      <c r="N26" s="165"/>
      <c r="O26" s="41"/>
    </row>
    <row r="27" spans="1:15" ht="45" customHeight="1" x14ac:dyDescent="0.25">
      <c r="A27" s="35"/>
      <c r="B27" s="43" t="str">
        <f t="shared" si="3"/>
        <v/>
      </c>
      <c r="C27" s="30"/>
      <c r="D27" s="45" t="str">
        <f t="shared" si="0"/>
        <v/>
      </c>
      <c r="E27" s="68"/>
      <c r="F27" s="89"/>
      <c r="G27" s="163"/>
      <c r="H27" s="164">
        <f t="shared" si="1"/>
        <v>0</v>
      </c>
      <c r="I27" s="89"/>
      <c r="J27" s="163"/>
      <c r="K27" s="163"/>
      <c r="L27" s="164">
        <f t="shared" si="2"/>
        <v>0</v>
      </c>
      <c r="M27" s="68"/>
      <c r="N27" s="165"/>
      <c r="O27" s="41"/>
    </row>
    <row r="28" spans="1:15" ht="45" customHeight="1" x14ac:dyDescent="0.25">
      <c r="A28" s="35"/>
      <c r="B28" s="43" t="str">
        <f t="shared" si="3"/>
        <v/>
      </c>
      <c r="C28" s="30"/>
      <c r="D28" s="45" t="str">
        <f t="shared" si="0"/>
        <v/>
      </c>
      <c r="E28" s="68"/>
      <c r="F28" s="89"/>
      <c r="G28" s="163"/>
      <c r="H28" s="164">
        <f t="shared" si="1"/>
        <v>0</v>
      </c>
      <c r="I28" s="89"/>
      <c r="J28" s="163"/>
      <c r="K28" s="163"/>
      <c r="L28" s="164">
        <f t="shared" si="2"/>
        <v>0</v>
      </c>
      <c r="M28" s="68"/>
      <c r="N28" s="165"/>
      <c r="O28" s="41"/>
    </row>
    <row r="29" spans="1:15" ht="45" customHeight="1" x14ac:dyDescent="0.25">
      <c r="A29" s="35"/>
      <c r="B29" s="43" t="str">
        <f t="shared" si="3"/>
        <v/>
      </c>
      <c r="C29" s="30"/>
      <c r="D29" s="45" t="str">
        <f t="shared" si="0"/>
        <v/>
      </c>
      <c r="E29" s="68"/>
      <c r="F29" s="89"/>
      <c r="G29" s="163"/>
      <c r="H29" s="164">
        <f t="shared" si="1"/>
        <v>0</v>
      </c>
      <c r="I29" s="89"/>
      <c r="J29" s="163"/>
      <c r="K29" s="163"/>
      <c r="L29" s="164">
        <f t="shared" si="2"/>
        <v>0</v>
      </c>
      <c r="M29" s="68"/>
      <c r="N29" s="165"/>
      <c r="O29" s="41"/>
    </row>
    <row r="30" spans="1:15" ht="45" customHeight="1" x14ac:dyDescent="0.25">
      <c r="A30" s="35"/>
      <c r="B30" s="43" t="str">
        <f t="shared" si="3"/>
        <v/>
      </c>
      <c r="C30" s="30"/>
      <c r="D30" s="45" t="str">
        <f t="shared" si="0"/>
        <v/>
      </c>
      <c r="E30" s="68"/>
      <c r="F30" s="89"/>
      <c r="G30" s="163"/>
      <c r="H30" s="164">
        <f t="shared" si="1"/>
        <v>0</v>
      </c>
      <c r="I30" s="89"/>
      <c r="J30" s="163"/>
      <c r="K30" s="163"/>
      <c r="L30" s="164">
        <f t="shared" si="2"/>
        <v>0</v>
      </c>
      <c r="M30" s="68"/>
      <c r="N30" s="165"/>
      <c r="O30" s="41"/>
    </row>
    <row r="31" spans="1:15" ht="45" customHeight="1" x14ac:dyDescent="0.25">
      <c r="A31" s="35"/>
      <c r="B31" s="43" t="str">
        <f t="shared" si="3"/>
        <v/>
      </c>
      <c r="C31" s="30"/>
      <c r="D31" s="45" t="str">
        <f t="shared" si="0"/>
        <v/>
      </c>
      <c r="E31" s="68"/>
      <c r="F31" s="89"/>
      <c r="G31" s="163"/>
      <c r="H31" s="164">
        <f t="shared" si="1"/>
        <v>0</v>
      </c>
      <c r="I31" s="89"/>
      <c r="J31" s="163"/>
      <c r="K31" s="163"/>
      <c r="L31" s="164">
        <f t="shared" si="2"/>
        <v>0</v>
      </c>
      <c r="M31" s="68"/>
      <c r="N31" s="165"/>
      <c r="O31" s="41"/>
    </row>
    <row r="32" spans="1:15" ht="45" customHeight="1" x14ac:dyDescent="0.25">
      <c r="A32" s="35"/>
      <c r="B32" s="43" t="str">
        <f t="shared" si="3"/>
        <v/>
      </c>
      <c r="C32" s="30"/>
      <c r="D32" s="45" t="str">
        <f t="shared" si="0"/>
        <v/>
      </c>
      <c r="E32" s="68"/>
      <c r="F32" s="89"/>
      <c r="G32" s="163"/>
      <c r="H32" s="164">
        <f t="shared" si="1"/>
        <v>0</v>
      </c>
      <c r="I32" s="89"/>
      <c r="J32" s="163"/>
      <c r="K32" s="163"/>
      <c r="L32" s="164">
        <f t="shared" si="2"/>
        <v>0</v>
      </c>
      <c r="M32" s="68"/>
      <c r="N32" s="165"/>
      <c r="O32" s="41"/>
    </row>
    <row r="33" spans="1:15" ht="45" customHeight="1" x14ac:dyDescent="0.25">
      <c r="A33" s="35"/>
      <c r="B33" s="43" t="str">
        <f t="shared" si="3"/>
        <v/>
      </c>
      <c r="C33" s="30"/>
      <c r="D33" s="45" t="str">
        <f t="shared" si="0"/>
        <v/>
      </c>
      <c r="E33" s="68"/>
      <c r="F33" s="89"/>
      <c r="G33" s="163"/>
      <c r="H33" s="164">
        <f t="shared" si="1"/>
        <v>0</v>
      </c>
      <c r="I33" s="89"/>
      <c r="J33" s="163"/>
      <c r="K33" s="163"/>
      <c r="L33" s="164">
        <f t="shared" si="2"/>
        <v>0</v>
      </c>
      <c r="M33" s="68"/>
      <c r="N33" s="165"/>
      <c r="O33" s="41"/>
    </row>
    <row r="34" spans="1:15" ht="45" customHeight="1" x14ac:dyDescent="0.25">
      <c r="A34" s="35"/>
      <c r="B34" s="43" t="str">
        <f t="shared" si="3"/>
        <v/>
      </c>
      <c r="C34" s="30"/>
      <c r="D34" s="45" t="str">
        <f t="shared" si="0"/>
        <v/>
      </c>
      <c r="E34" s="68"/>
      <c r="F34" s="89"/>
      <c r="G34" s="163"/>
      <c r="H34" s="164">
        <f t="shared" si="1"/>
        <v>0</v>
      </c>
      <c r="I34" s="89"/>
      <c r="J34" s="163"/>
      <c r="K34" s="163"/>
      <c r="L34" s="164">
        <f t="shared" si="2"/>
        <v>0</v>
      </c>
      <c r="M34" s="68"/>
      <c r="N34" s="165"/>
      <c r="O34" s="41"/>
    </row>
    <row r="35" spans="1:15" ht="45" customHeight="1" x14ac:dyDescent="0.25">
      <c r="A35" s="35"/>
      <c r="B35" s="43" t="str">
        <f t="shared" si="3"/>
        <v/>
      </c>
      <c r="C35" s="30"/>
      <c r="D35" s="45" t="str">
        <f t="shared" si="0"/>
        <v/>
      </c>
      <c r="E35" s="68"/>
      <c r="F35" s="89"/>
      <c r="G35" s="163"/>
      <c r="H35" s="164">
        <f t="shared" si="1"/>
        <v>0</v>
      </c>
      <c r="I35" s="89"/>
      <c r="J35" s="163"/>
      <c r="K35" s="163"/>
      <c r="L35" s="164">
        <f t="shared" si="2"/>
        <v>0</v>
      </c>
      <c r="M35" s="68"/>
      <c r="N35" s="165"/>
      <c r="O35" s="41"/>
    </row>
    <row r="36" spans="1:15" ht="45" customHeight="1" x14ac:dyDescent="0.25">
      <c r="A36" s="35"/>
      <c r="B36" s="43" t="str">
        <f t="shared" si="3"/>
        <v/>
      </c>
      <c r="C36" s="30"/>
      <c r="D36" s="45" t="str">
        <f t="shared" si="0"/>
        <v/>
      </c>
      <c r="E36" s="68"/>
      <c r="F36" s="89"/>
      <c r="G36" s="163"/>
      <c r="H36" s="164">
        <f t="shared" si="1"/>
        <v>0</v>
      </c>
      <c r="I36" s="89"/>
      <c r="J36" s="163"/>
      <c r="K36" s="163"/>
      <c r="L36" s="164">
        <f t="shared" si="2"/>
        <v>0</v>
      </c>
      <c r="M36" s="68"/>
      <c r="N36" s="165"/>
      <c r="O36" s="41"/>
    </row>
    <row r="37" spans="1:15" ht="45" customHeight="1" x14ac:dyDescent="0.25">
      <c r="A37" s="35"/>
      <c r="B37" s="43" t="str">
        <f t="shared" si="3"/>
        <v/>
      </c>
      <c r="C37" s="30"/>
      <c r="D37" s="45" t="str">
        <f t="shared" ref="D37:D68" si="4">IF(ISBLANK(A37),"",IF(C37="Yes",A37+B37-1,A37))</f>
        <v/>
      </c>
      <c r="E37" s="68"/>
      <c r="F37" s="89"/>
      <c r="G37" s="163"/>
      <c r="H37" s="164">
        <f t="shared" ref="H37:H68" si="5">(F37*G37*Emission_Factor_FT*Efficiency_FT)/1000</f>
        <v>0</v>
      </c>
      <c r="I37" s="89"/>
      <c r="J37" s="163"/>
      <c r="K37" s="163"/>
      <c r="L37" s="164">
        <f t="shared" ref="L37:L68" si="6">I37*J37*K37*Efficiency_FT/1000</f>
        <v>0</v>
      </c>
      <c r="M37" s="68"/>
      <c r="N37" s="165"/>
      <c r="O37" s="41"/>
    </row>
    <row r="38" spans="1:15" ht="45" customHeight="1" x14ac:dyDescent="0.25">
      <c r="A38" s="35"/>
      <c r="B38" s="43" t="str">
        <f t="shared" si="3"/>
        <v/>
      </c>
      <c r="C38" s="30"/>
      <c r="D38" s="45" t="str">
        <f t="shared" si="4"/>
        <v/>
      </c>
      <c r="E38" s="68"/>
      <c r="F38" s="89"/>
      <c r="G38" s="163"/>
      <c r="H38" s="164">
        <f t="shared" si="5"/>
        <v>0</v>
      </c>
      <c r="I38" s="89"/>
      <c r="J38" s="163"/>
      <c r="K38" s="163"/>
      <c r="L38" s="164">
        <f t="shared" si="6"/>
        <v>0</v>
      </c>
      <c r="M38" s="68"/>
      <c r="N38" s="165"/>
      <c r="O38" s="41"/>
    </row>
    <row r="39" spans="1:15" ht="45" customHeight="1" x14ac:dyDescent="0.25">
      <c r="A39" s="35"/>
      <c r="B39" s="43" t="str">
        <f t="shared" si="3"/>
        <v/>
      </c>
      <c r="C39" s="30"/>
      <c r="D39" s="45" t="str">
        <f t="shared" si="4"/>
        <v/>
      </c>
      <c r="E39" s="68"/>
      <c r="F39" s="89"/>
      <c r="G39" s="163"/>
      <c r="H39" s="164">
        <f t="shared" si="5"/>
        <v>0</v>
      </c>
      <c r="I39" s="89"/>
      <c r="J39" s="163"/>
      <c r="K39" s="163"/>
      <c r="L39" s="164">
        <f t="shared" si="6"/>
        <v>0</v>
      </c>
      <c r="M39" s="68"/>
      <c r="N39" s="165"/>
      <c r="O39" s="41"/>
    </row>
    <row r="40" spans="1:15" ht="45" customHeight="1" x14ac:dyDescent="0.25">
      <c r="A40" s="35"/>
      <c r="B40" s="43" t="str">
        <f t="shared" si="3"/>
        <v/>
      </c>
      <c r="C40" s="30"/>
      <c r="D40" s="45" t="str">
        <f t="shared" si="4"/>
        <v/>
      </c>
      <c r="E40" s="68"/>
      <c r="F40" s="89"/>
      <c r="G40" s="163"/>
      <c r="H40" s="164">
        <f t="shared" si="5"/>
        <v>0</v>
      </c>
      <c r="I40" s="89"/>
      <c r="J40" s="163"/>
      <c r="K40" s="163"/>
      <c r="L40" s="164">
        <f t="shared" si="6"/>
        <v>0</v>
      </c>
      <c r="M40" s="68"/>
      <c r="N40" s="165"/>
      <c r="O40" s="41"/>
    </row>
    <row r="41" spans="1:15" ht="45" customHeight="1" x14ac:dyDescent="0.25">
      <c r="A41" s="35"/>
      <c r="B41" s="43" t="str">
        <f t="shared" si="3"/>
        <v/>
      </c>
      <c r="C41" s="30"/>
      <c r="D41" s="45" t="str">
        <f t="shared" si="4"/>
        <v/>
      </c>
      <c r="E41" s="68"/>
      <c r="F41" s="89"/>
      <c r="G41" s="163"/>
      <c r="H41" s="164">
        <f t="shared" si="5"/>
        <v>0</v>
      </c>
      <c r="I41" s="89"/>
      <c r="J41" s="163"/>
      <c r="K41" s="163"/>
      <c r="L41" s="164">
        <f t="shared" si="6"/>
        <v>0</v>
      </c>
      <c r="M41" s="68"/>
      <c r="N41" s="165"/>
      <c r="O41" s="41"/>
    </row>
    <row r="42" spans="1:15" ht="45" customHeight="1" x14ac:dyDescent="0.25">
      <c r="A42" s="35"/>
      <c r="B42" s="43" t="str">
        <f t="shared" si="3"/>
        <v/>
      </c>
      <c r="C42" s="30"/>
      <c r="D42" s="45" t="str">
        <f t="shared" si="4"/>
        <v/>
      </c>
      <c r="E42" s="68"/>
      <c r="F42" s="89"/>
      <c r="G42" s="163"/>
      <c r="H42" s="164">
        <f t="shared" si="5"/>
        <v>0</v>
      </c>
      <c r="I42" s="89"/>
      <c r="J42" s="163"/>
      <c r="K42" s="163"/>
      <c r="L42" s="164">
        <f t="shared" si="6"/>
        <v>0</v>
      </c>
      <c r="M42" s="68"/>
      <c r="N42" s="165"/>
      <c r="O42" s="41"/>
    </row>
    <row r="43" spans="1:15" ht="45" customHeight="1" x14ac:dyDescent="0.25">
      <c r="A43" s="35"/>
      <c r="B43" s="43" t="str">
        <f t="shared" si="3"/>
        <v/>
      </c>
      <c r="C43" s="30"/>
      <c r="D43" s="45" t="str">
        <f t="shared" si="4"/>
        <v/>
      </c>
      <c r="E43" s="68"/>
      <c r="F43" s="89"/>
      <c r="G43" s="163"/>
      <c r="H43" s="164">
        <f t="shared" si="5"/>
        <v>0</v>
      </c>
      <c r="I43" s="89"/>
      <c r="J43" s="163"/>
      <c r="K43" s="163"/>
      <c r="L43" s="164">
        <f t="shared" si="6"/>
        <v>0</v>
      </c>
      <c r="M43" s="68"/>
      <c r="N43" s="165"/>
      <c r="O43" s="41"/>
    </row>
    <row r="44" spans="1:15" ht="45" customHeight="1" x14ac:dyDescent="0.25">
      <c r="A44" s="35"/>
      <c r="B44" s="43" t="str">
        <f t="shared" si="3"/>
        <v/>
      </c>
      <c r="C44" s="30"/>
      <c r="D44" s="45" t="str">
        <f t="shared" si="4"/>
        <v/>
      </c>
      <c r="E44" s="68"/>
      <c r="F44" s="89"/>
      <c r="G44" s="163"/>
      <c r="H44" s="164">
        <f t="shared" si="5"/>
        <v>0</v>
      </c>
      <c r="I44" s="89"/>
      <c r="J44" s="163"/>
      <c r="K44" s="163"/>
      <c r="L44" s="164">
        <f t="shared" si="6"/>
        <v>0</v>
      </c>
      <c r="M44" s="68"/>
      <c r="N44" s="165"/>
      <c r="O44" s="41"/>
    </row>
    <row r="45" spans="1:15" ht="45" customHeight="1" x14ac:dyDescent="0.25">
      <c r="A45" s="35"/>
      <c r="B45" s="43" t="str">
        <f t="shared" si="3"/>
        <v/>
      </c>
      <c r="C45" s="30"/>
      <c r="D45" s="45" t="str">
        <f t="shared" si="4"/>
        <v/>
      </c>
      <c r="E45" s="68"/>
      <c r="F45" s="89"/>
      <c r="G45" s="163"/>
      <c r="H45" s="164">
        <f t="shared" si="5"/>
        <v>0</v>
      </c>
      <c r="I45" s="89"/>
      <c r="J45" s="163"/>
      <c r="K45" s="163"/>
      <c r="L45" s="164">
        <f t="shared" si="6"/>
        <v>0</v>
      </c>
      <c r="M45" s="68"/>
      <c r="N45" s="165"/>
      <c r="O45" s="41"/>
    </row>
    <row r="46" spans="1:15" ht="45" customHeight="1" x14ac:dyDescent="0.25">
      <c r="A46" s="35"/>
      <c r="B46" s="43" t="str">
        <f t="shared" si="3"/>
        <v/>
      </c>
      <c r="C46" s="30"/>
      <c r="D46" s="45" t="str">
        <f t="shared" si="4"/>
        <v/>
      </c>
      <c r="E46" s="68"/>
      <c r="F46" s="89"/>
      <c r="G46" s="163"/>
      <c r="H46" s="164">
        <f t="shared" si="5"/>
        <v>0</v>
      </c>
      <c r="I46" s="89"/>
      <c r="J46" s="163"/>
      <c r="K46" s="163"/>
      <c r="L46" s="164">
        <f t="shared" si="6"/>
        <v>0</v>
      </c>
      <c r="M46" s="68"/>
      <c r="N46" s="165"/>
      <c r="O46" s="41"/>
    </row>
    <row r="47" spans="1:15" ht="45" customHeight="1" x14ac:dyDescent="0.25">
      <c r="A47" s="35"/>
      <c r="B47" s="43" t="str">
        <f t="shared" si="3"/>
        <v/>
      </c>
      <c r="C47" s="30"/>
      <c r="D47" s="45" t="str">
        <f t="shared" si="4"/>
        <v/>
      </c>
      <c r="E47" s="68"/>
      <c r="F47" s="89"/>
      <c r="G47" s="163"/>
      <c r="H47" s="164">
        <f t="shared" si="5"/>
        <v>0</v>
      </c>
      <c r="I47" s="89"/>
      <c r="J47" s="163"/>
      <c r="K47" s="163"/>
      <c r="L47" s="164">
        <f t="shared" si="6"/>
        <v>0</v>
      </c>
      <c r="M47" s="68"/>
      <c r="N47" s="165"/>
      <c r="O47" s="41"/>
    </row>
    <row r="48" spans="1:15" ht="45" customHeight="1" x14ac:dyDescent="0.25">
      <c r="A48" s="35"/>
      <c r="B48" s="43" t="str">
        <f t="shared" si="3"/>
        <v/>
      </c>
      <c r="C48" s="30"/>
      <c r="D48" s="45" t="str">
        <f t="shared" si="4"/>
        <v/>
      </c>
      <c r="E48" s="68"/>
      <c r="F48" s="89"/>
      <c r="G48" s="163"/>
      <c r="H48" s="164">
        <f t="shared" si="5"/>
        <v>0</v>
      </c>
      <c r="I48" s="89"/>
      <c r="J48" s="163"/>
      <c r="K48" s="163"/>
      <c r="L48" s="164">
        <f t="shared" si="6"/>
        <v>0</v>
      </c>
      <c r="M48" s="68"/>
      <c r="N48" s="165"/>
      <c r="O48" s="41"/>
    </row>
    <row r="49" spans="1:15" ht="45" customHeight="1" x14ac:dyDescent="0.25">
      <c r="A49" s="35"/>
      <c r="B49" s="43" t="str">
        <f t="shared" si="3"/>
        <v/>
      </c>
      <c r="C49" s="30"/>
      <c r="D49" s="45" t="str">
        <f t="shared" si="4"/>
        <v/>
      </c>
      <c r="E49" s="68"/>
      <c r="F49" s="89"/>
      <c r="G49" s="163"/>
      <c r="H49" s="164">
        <f t="shared" si="5"/>
        <v>0</v>
      </c>
      <c r="I49" s="89"/>
      <c r="J49" s="163"/>
      <c r="K49" s="163"/>
      <c r="L49" s="164">
        <f t="shared" si="6"/>
        <v>0</v>
      </c>
      <c r="M49" s="68"/>
      <c r="N49" s="165"/>
      <c r="O49" s="41"/>
    </row>
    <row r="50" spans="1:15" ht="45" customHeight="1" x14ac:dyDescent="0.25">
      <c r="A50" s="35"/>
      <c r="B50" s="43" t="str">
        <f t="shared" si="3"/>
        <v/>
      </c>
      <c r="C50" s="30"/>
      <c r="D50" s="45" t="str">
        <f t="shared" si="4"/>
        <v/>
      </c>
      <c r="E50" s="68"/>
      <c r="F50" s="89"/>
      <c r="G50" s="163"/>
      <c r="H50" s="164">
        <f t="shared" si="5"/>
        <v>0</v>
      </c>
      <c r="I50" s="89"/>
      <c r="J50" s="163"/>
      <c r="K50" s="163"/>
      <c r="L50" s="164">
        <f t="shared" si="6"/>
        <v>0</v>
      </c>
      <c r="M50" s="68"/>
      <c r="N50" s="165"/>
      <c r="O50" s="41"/>
    </row>
    <row r="51" spans="1:15" ht="45" customHeight="1" x14ac:dyDescent="0.25">
      <c r="A51" s="35"/>
      <c r="B51" s="43" t="str">
        <f t="shared" si="3"/>
        <v/>
      </c>
      <c r="C51" s="30"/>
      <c r="D51" s="45" t="str">
        <f t="shared" si="4"/>
        <v/>
      </c>
      <c r="E51" s="68"/>
      <c r="F51" s="89"/>
      <c r="G51" s="163"/>
      <c r="H51" s="164">
        <f t="shared" si="5"/>
        <v>0</v>
      </c>
      <c r="I51" s="89"/>
      <c r="J51" s="163"/>
      <c r="K51" s="163"/>
      <c r="L51" s="164">
        <f t="shared" si="6"/>
        <v>0</v>
      </c>
      <c r="M51" s="68"/>
      <c r="N51" s="165"/>
      <c r="O51" s="41"/>
    </row>
    <row r="52" spans="1:15" ht="45" customHeight="1" x14ac:dyDescent="0.25">
      <c r="A52" s="35"/>
      <c r="B52" s="43" t="str">
        <f t="shared" si="3"/>
        <v/>
      </c>
      <c r="C52" s="30"/>
      <c r="D52" s="45" t="str">
        <f t="shared" si="4"/>
        <v/>
      </c>
      <c r="E52" s="68"/>
      <c r="F52" s="89"/>
      <c r="G52" s="163"/>
      <c r="H52" s="164">
        <f t="shared" si="5"/>
        <v>0</v>
      </c>
      <c r="I52" s="89"/>
      <c r="J52" s="163"/>
      <c r="K52" s="163"/>
      <c r="L52" s="164">
        <f t="shared" si="6"/>
        <v>0</v>
      </c>
      <c r="M52" s="68"/>
      <c r="N52" s="165"/>
      <c r="O52" s="41"/>
    </row>
    <row r="53" spans="1:15" ht="45" customHeight="1" x14ac:dyDescent="0.25">
      <c r="A53" s="35"/>
      <c r="B53" s="43" t="str">
        <f t="shared" si="3"/>
        <v/>
      </c>
      <c r="C53" s="30"/>
      <c r="D53" s="45" t="str">
        <f t="shared" si="4"/>
        <v/>
      </c>
      <c r="E53" s="68"/>
      <c r="F53" s="89"/>
      <c r="G53" s="163"/>
      <c r="H53" s="164">
        <f t="shared" si="5"/>
        <v>0</v>
      </c>
      <c r="I53" s="89"/>
      <c r="J53" s="163"/>
      <c r="K53" s="163"/>
      <c r="L53" s="164">
        <f t="shared" si="6"/>
        <v>0</v>
      </c>
      <c r="M53" s="68"/>
      <c r="N53" s="165"/>
      <c r="O53" s="41"/>
    </row>
    <row r="54" spans="1:15" ht="45" customHeight="1" x14ac:dyDescent="0.25">
      <c r="A54" s="35"/>
      <c r="B54" s="43" t="str">
        <f t="shared" si="3"/>
        <v/>
      </c>
      <c r="C54" s="30"/>
      <c r="D54" s="45" t="str">
        <f t="shared" si="4"/>
        <v/>
      </c>
      <c r="E54" s="68"/>
      <c r="F54" s="89"/>
      <c r="G54" s="163"/>
      <c r="H54" s="164">
        <f t="shared" si="5"/>
        <v>0</v>
      </c>
      <c r="I54" s="89"/>
      <c r="J54" s="163"/>
      <c r="K54" s="163"/>
      <c r="L54" s="164">
        <f t="shared" si="6"/>
        <v>0</v>
      </c>
      <c r="M54" s="68"/>
      <c r="N54" s="165"/>
      <c r="O54" s="41"/>
    </row>
    <row r="55" spans="1:15" ht="45" customHeight="1" x14ac:dyDescent="0.25">
      <c r="A55" s="35"/>
      <c r="B55" s="43" t="str">
        <f t="shared" si="3"/>
        <v/>
      </c>
      <c r="C55" s="30"/>
      <c r="D55" s="45" t="str">
        <f t="shared" si="4"/>
        <v/>
      </c>
      <c r="E55" s="68"/>
      <c r="F55" s="89"/>
      <c r="G55" s="163"/>
      <c r="H55" s="164">
        <f t="shared" si="5"/>
        <v>0</v>
      </c>
      <c r="I55" s="89"/>
      <c r="J55" s="163"/>
      <c r="K55" s="163"/>
      <c r="L55" s="164">
        <f t="shared" si="6"/>
        <v>0</v>
      </c>
      <c r="M55" s="68"/>
      <c r="N55" s="165"/>
      <c r="O55" s="41"/>
    </row>
    <row r="56" spans="1:15" ht="45" customHeight="1" x14ac:dyDescent="0.25">
      <c r="A56" s="35"/>
      <c r="B56" s="43" t="str">
        <f t="shared" si="3"/>
        <v/>
      </c>
      <c r="C56" s="30"/>
      <c r="D56" s="45" t="str">
        <f t="shared" si="4"/>
        <v/>
      </c>
      <c r="E56" s="68"/>
      <c r="F56" s="89"/>
      <c r="G56" s="163"/>
      <c r="H56" s="164">
        <f t="shared" si="5"/>
        <v>0</v>
      </c>
      <c r="I56" s="89"/>
      <c r="J56" s="163"/>
      <c r="K56" s="163"/>
      <c r="L56" s="164">
        <f t="shared" si="6"/>
        <v>0</v>
      </c>
      <c r="M56" s="68"/>
      <c r="N56" s="165"/>
      <c r="O56" s="41"/>
    </row>
    <row r="57" spans="1:15" ht="45" customHeight="1" x14ac:dyDescent="0.25">
      <c r="A57" s="35"/>
      <c r="B57" s="43" t="str">
        <f t="shared" si="3"/>
        <v/>
      </c>
      <c r="C57" s="30"/>
      <c r="D57" s="45" t="str">
        <f t="shared" si="4"/>
        <v/>
      </c>
      <c r="E57" s="68"/>
      <c r="F57" s="89"/>
      <c r="G57" s="163"/>
      <c r="H57" s="164">
        <f t="shared" si="5"/>
        <v>0</v>
      </c>
      <c r="I57" s="89"/>
      <c r="J57" s="163"/>
      <c r="K57" s="163"/>
      <c r="L57" s="164">
        <f t="shared" si="6"/>
        <v>0</v>
      </c>
      <c r="M57" s="68"/>
      <c r="N57" s="165"/>
      <c r="O57" s="41"/>
    </row>
    <row r="58" spans="1:15" ht="45" customHeight="1" x14ac:dyDescent="0.25">
      <c r="A58" s="35"/>
      <c r="B58" s="43" t="str">
        <f t="shared" si="3"/>
        <v/>
      </c>
      <c r="C58" s="30"/>
      <c r="D58" s="45" t="str">
        <f t="shared" si="4"/>
        <v/>
      </c>
      <c r="E58" s="68"/>
      <c r="F58" s="89"/>
      <c r="G58" s="163"/>
      <c r="H58" s="164">
        <f t="shared" si="5"/>
        <v>0</v>
      </c>
      <c r="I58" s="89"/>
      <c r="J58" s="163"/>
      <c r="K58" s="163"/>
      <c r="L58" s="164">
        <f t="shared" si="6"/>
        <v>0</v>
      </c>
      <c r="M58" s="68"/>
      <c r="N58" s="165"/>
      <c r="O58" s="41"/>
    </row>
    <row r="59" spans="1:15" ht="45" customHeight="1" x14ac:dyDescent="0.25">
      <c r="A59" s="35"/>
      <c r="B59" s="43" t="str">
        <f t="shared" si="3"/>
        <v/>
      </c>
      <c r="C59" s="30"/>
      <c r="D59" s="45" t="str">
        <f t="shared" si="4"/>
        <v/>
      </c>
      <c r="E59" s="68"/>
      <c r="F59" s="89"/>
      <c r="G59" s="163"/>
      <c r="H59" s="164">
        <f t="shared" si="5"/>
        <v>0</v>
      </c>
      <c r="I59" s="89"/>
      <c r="J59" s="163"/>
      <c r="K59" s="163"/>
      <c r="L59" s="164">
        <f t="shared" si="6"/>
        <v>0</v>
      </c>
      <c r="M59" s="68"/>
      <c r="N59" s="165"/>
      <c r="O59" s="41"/>
    </row>
    <row r="60" spans="1:15" ht="45" customHeight="1" x14ac:dyDescent="0.25">
      <c r="A60" s="35"/>
      <c r="B60" s="43" t="str">
        <f t="shared" si="3"/>
        <v/>
      </c>
      <c r="C60" s="30"/>
      <c r="D60" s="45" t="str">
        <f t="shared" si="4"/>
        <v/>
      </c>
      <c r="E60" s="68"/>
      <c r="F60" s="89"/>
      <c r="G60" s="163"/>
      <c r="H60" s="164">
        <f t="shared" si="5"/>
        <v>0</v>
      </c>
      <c r="I60" s="89"/>
      <c r="J60" s="163"/>
      <c r="K60" s="163"/>
      <c r="L60" s="164">
        <f t="shared" si="6"/>
        <v>0</v>
      </c>
      <c r="M60" s="68"/>
      <c r="N60" s="165"/>
      <c r="O60" s="41"/>
    </row>
    <row r="61" spans="1:15" ht="45" customHeight="1" x14ac:dyDescent="0.25">
      <c r="A61" s="35"/>
      <c r="B61" s="43" t="str">
        <f t="shared" si="3"/>
        <v/>
      </c>
      <c r="C61" s="30"/>
      <c r="D61" s="45" t="str">
        <f t="shared" si="4"/>
        <v/>
      </c>
      <c r="E61" s="68"/>
      <c r="F61" s="89"/>
      <c r="G61" s="163"/>
      <c r="H61" s="164">
        <f t="shared" si="5"/>
        <v>0</v>
      </c>
      <c r="I61" s="89"/>
      <c r="J61" s="163"/>
      <c r="K61" s="163"/>
      <c r="L61" s="164">
        <f t="shared" si="6"/>
        <v>0</v>
      </c>
      <c r="M61" s="68"/>
      <c r="N61" s="165"/>
      <c r="O61" s="41"/>
    </row>
    <row r="62" spans="1:15" ht="45" customHeight="1" x14ac:dyDescent="0.25">
      <c r="A62" s="35"/>
      <c r="B62" s="43" t="str">
        <f t="shared" si="3"/>
        <v/>
      </c>
      <c r="C62" s="30"/>
      <c r="D62" s="45" t="str">
        <f t="shared" si="4"/>
        <v/>
      </c>
      <c r="E62" s="68"/>
      <c r="F62" s="89"/>
      <c r="G62" s="163"/>
      <c r="H62" s="164">
        <f t="shared" si="5"/>
        <v>0</v>
      </c>
      <c r="I62" s="89"/>
      <c r="J62" s="163"/>
      <c r="K62" s="163"/>
      <c r="L62" s="164">
        <f t="shared" si="6"/>
        <v>0</v>
      </c>
      <c r="M62" s="68"/>
      <c r="N62" s="165"/>
      <c r="O62" s="41"/>
    </row>
    <row r="63" spans="1:15" ht="45" customHeight="1" x14ac:dyDescent="0.25">
      <c r="A63" s="35"/>
      <c r="B63" s="43" t="str">
        <f t="shared" si="3"/>
        <v/>
      </c>
      <c r="C63" s="30"/>
      <c r="D63" s="45" t="str">
        <f t="shared" si="4"/>
        <v/>
      </c>
      <c r="E63" s="68"/>
      <c r="F63" s="89"/>
      <c r="G63" s="163"/>
      <c r="H63" s="164">
        <f t="shared" si="5"/>
        <v>0</v>
      </c>
      <c r="I63" s="89"/>
      <c r="J63" s="163"/>
      <c r="K63" s="163"/>
      <c r="L63" s="164">
        <f t="shared" si="6"/>
        <v>0</v>
      </c>
      <c r="M63" s="68"/>
      <c r="N63" s="165"/>
      <c r="O63" s="41"/>
    </row>
    <row r="64" spans="1:15" ht="45" customHeight="1" x14ac:dyDescent="0.25">
      <c r="A64" s="35"/>
      <c r="B64" s="43" t="str">
        <f t="shared" si="3"/>
        <v/>
      </c>
      <c r="C64" s="30"/>
      <c r="D64" s="45" t="str">
        <f t="shared" si="4"/>
        <v/>
      </c>
      <c r="E64" s="68"/>
      <c r="F64" s="89"/>
      <c r="G64" s="163"/>
      <c r="H64" s="164">
        <f t="shared" si="5"/>
        <v>0</v>
      </c>
      <c r="I64" s="89"/>
      <c r="J64" s="163"/>
      <c r="K64" s="163"/>
      <c r="L64" s="164">
        <f t="shared" si="6"/>
        <v>0</v>
      </c>
      <c r="M64" s="68"/>
      <c r="N64" s="165"/>
      <c r="O64" s="41"/>
    </row>
    <row r="65" spans="1:15" ht="45" customHeight="1" x14ac:dyDescent="0.25">
      <c r="A65" s="35"/>
      <c r="B65" s="43" t="str">
        <f t="shared" si="3"/>
        <v/>
      </c>
      <c r="C65" s="30"/>
      <c r="D65" s="45" t="str">
        <f t="shared" si="4"/>
        <v/>
      </c>
      <c r="E65" s="68"/>
      <c r="F65" s="89"/>
      <c r="G65" s="163"/>
      <c r="H65" s="164">
        <f t="shared" si="5"/>
        <v>0</v>
      </c>
      <c r="I65" s="89"/>
      <c r="J65" s="163"/>
      <c r="K65" s="163"/>
      <c r="L65" s="164">
        <f t="shared" si="6"/>
        <v>0</v>
      </c>
      <c r="M65" s="68"/>
      <c r="N65" s="165"/>
      <c r="O65" s="41"/>
    </row>
    <row r="66" spans="1:15" ht="45" customHeight="1" x14ac:dyDescent="0.25">
      <c r="A66" s="35"/>
      <c r="B66" s="43" t="str">
        <f t="shared" si="3"/>
        <v/>
      </c>
      <c r="C66" s="30"/>
      <c r="D66" s="45" t="str">
        <f t="shared" si="4"/>
        <v/>
      </c>
      <c r="E66" s="68"/>
      <c r="F66" s="89"/>
      <c r="G66" s="163"/>
      <c r="H66" s="164">
        <f t="shared" si="5"/>
        <v>0</v>
      </c>
      <c r="I66" s="89"/>
      <c r="J66" s="163"/>
      <c r="K66" s="163"/>
      <c r="L66" s="164">
        <f t="shared" si="6"/>
        <v>0</v>
      </c>
      <c r="M66" s="68"/>
      <c r="N66" s="165"/>
      <c r="O66" s="41"/>
    </row>
    <row r="67" spans="1:15" ht="45" customHeight="1" x14ac:dyDescent="0.25">
      <c r="A67" s="35"/>
      <c r="B67" s="43" t="str">
        <f t="shared" si="3"/>
        <v/>
      </c>
      <c r="C67" s="30"/>
      <c r="D67" s="45" t="str">
        <f t="shared" si="4"/>
        <v/>
      </c>
      <c r="E67" s="68"/>
      <c r="F67" s="89"/>
      <c r="G67" s="163"/>
      <c r="H67" s="164">
        <f t="shared" si="5"/>
        <v>0</v>
      </c>
      <c r="I67" s="89"/>
      <c r="J67" s="163"/>
      <c r="K67" s="163"/>
      <c r="L67" s="164">
        <f t="shared" si="6"/>
        <v>0</v>
      </c>
      <c r="M67" s="68"/>
      <c r="N67" s="165"/>
      <c r="O67" s="41"/>
    </row>
    <row r="68" spans="1:15" ht="45" customHeight="1" x14ac:dyDescent="0.25">
      <c r="A68" s="35"/>
      <c r="B68" s="43" t="str">
        <f t="shared" si="3"/>
        <v/>
      </c>
      <c r="C68" s="30"/>
      <c r="D68" s="45" t="str">
        <f t="shared" si="4"/>
        <v/>
      </c>
      <c r="E68" s="68"/>
      <c r="F68" s="89"/>
      <c r="G68" s="163"/>
      <c r="H68" s="164">
        <f t="shared" si="5"/>
        <v>0</v>
      </c>
      <c r="I68" s="89"/>
      <c r="J68" s="163"/>
      <c r="K68" s="163"/>
      <c r="L68" s="164">
        <f t="shared" si="6"/>
        <v>0</v>
      </c>
      <c r="M68" s="68"/>
      <c r="N68" s="165"/>
      <c r="O68" s="41"/>
    </row>
    <row r="69" spans="1:15" ht="45" customHeight="1" x14ac:dyDescent="0.25">
      <c r="A69" s="35"/>
      <c r="B69" s="43" t="str">
        <f t="shared" si="3"/>
        <v/>
      </c>
      <c r="C69" s="30"/>
      <c r="D69" s="45" t="str">
        <f t="shared" ref="D69:D100" si="7">IF(ISBLANK(A69),"",IF(C69="Yes",A69+B69-1,A69))</f>
        <v/>
      </c>
      <c r="E69" s="68"/>
      <c r="F69" s="89"/>
      <c r="G69" s="163"/>
      <c r="H69" s="164">
        <f t="shared" ref="H69:H100" si="8">(F69*G69*Emission_Factor_FT*Efficiency_FT)/1000</f>
        <v>0</v>
      </c>
      <c r="I69" s="89"/>
      <c r="J69" s="163"/>
      <c r="K69" s="163"/>
      <c r="L69" s="164">
        <f t="shared" ref="L69:L100" si="9">I69*J69*K69*Efficiency_FT/1000</f>
        <v>0</v>
      </c>
      <c r="M69" s="68"/>
      <c r="N69" s="165"/>
      <c r="O69" s="41"/>
    </row>
    <row r="70" spans="1:15" ht="45" customHeight="1" x14ac:dyDescent="0.25">
      <c r="A70" s="35"/>
      <c r="B70" s="43" t="str">
        <f t="shared" ref="B70:B104" si="10">IF(ISBLANK(A70),"",10)</f>
        <v/>
      </c>
      <c r="C70" s="30"/>
      <c r="D70" s="45" t="str">
        <f t="shared" si="7"/>
        <v/>
      </c>
      <c r="E70" s="68"/>
      <c r="F70" s="89"/>
      <c r="G70" s="163"/>
      <c r="H70" s="164">
        <f t="shared" si="8"/>
        <v>0</v>
      </c>
      <c r="I70" s="89"/>
      <c r="J70" s="163"/>
      <c r="K70" s="163"/>
      <c r="L70" s="164">
        <f t="shared" si="9"/>
        <v>0</v>
      </c>
      <c r="M70" s="68"/>
      <c r="N70" s="165"/>
      <c r="O70" s="41"/>
    </row>
    <row r="71" spans="1:15" ht="45" customHeight="1" x14ac:dyDescent="0.25">
      <c r="A71" s="35"/>
      <c r="B71" s="43" t="str">
        <f t="shared" si="10"/>
        <v/>
      </c>
      <c r="C71" s="30"/>
      <c r="D71" s="45" t="str">
        <f t="shared" si="7"/>
        <v/>
      </c>
      <c r="E71" s="68"/>
      <c r="F71" s="89"/>
      <c r="G71" s="163"/>
      <c r="H71" s="164">
        <f t="shared" si="8"/>
        <v>0</v>
      </c>
      <c r="I71" s="89"/>
      <c r="J71" s="163"/>
      <c r="K71" s="163"/>
      <c r="L71" s="164">
        <f t="shared" si="9"/>
        <v>0</v>
      </c>
      <c r="M71" s="68"/>
      <c r="N71" s="165"/>
      <c r="O71" s="41"/>
    </row>
    <row r="72" spans="1:15" ht="45" customHeight="1" x14ac:dyDescent="0.25">
      <c r="A72" s="35"/>
      <c r="B72" s="43" t="str">
        <f t="shared" si="10"/>
        <v/>
      </c>
      <c r="C72" s="30"/>
      <c r="D72" s="45" t="str">
        <f t="shared" si="7"/>
        <v/>
      </c>
      <c r="E72" s="68"/>
      <c r="F72" s="89"/>
      <c r="G72" s="163"/>
      <c r="H72" s="164">
        <f t="shared" si="8"/>
        <v>0</v>
      </c>
      <c r="I72" s="89"/>
      <c r="J72" s="163"/>
      <c r="K72" s="163"/>
      <c r="L72" s="164">
        <f t="shared" si="9"/>
        <v>0</v>
      </c>
      <c r="M72" s="68"/>
      <c r="N72" s="165"/>
      <c r="O72" s="41"/>
    </row>
    <row r="73" spans="1:15" ht="45" customHeight="1" x14ac:dyDescent="0.25">
      <c r="A73" s="35"/>
      <c r="B73" s="43" t="str">
        <f t="shared" si="10"/>
        <v/>
      </c>
      <c r="C73" s="30"/>
      <c r="D73" s="45" t="str">
        <f t="shared" si="7"/>
        <v/>
      </c>
      <c r="E73" s="68"/>
      <c r="F73" s="89"/>
      <c r="G73" s="163"/>
      <c r="H73" s="164">
        <f t="shared" si="8"/>
        <v>0</v>
      </c>
      <c r="I73" s="89"/>
      <c r="J73" s="163"/>
      <c r="K73" s="163"/>
      <c r="L73" s="164">
        <f t="shared" si="9"/>
        <v>0</v>
      </c>
      <c r="M73" s="68"/>
      <c r="N73" s="165"/>
      <c r="O73" s="41"/>
    </row>
    <row r="74" spans="1:15" ht="45" customHeight="1" x14ac:dyDescent="0.25">
      <c r="A74" s="35"/>
      <c r="B74" s="43" t="str">
        <f t="shared" si="10"/>
        <v/>
      </c>
      <c r="C74" s="30"/>
      <c r="D74" s="45" t="str">
        <f t="shared" si="7"/>
        <v/>
      </c>
      <c r="E74" s="68"/>
      <c r="F74" s="89"/>
      <c r="G74" s="163"/>
      <c r="H74" s="164">
        <f t="shared" si="8"/>
        <v>0</v>
      </c>
      <c r="I74" s="89"/>
      <c r="J74" s="163"/>
      <c r="K74" s="163"/>
      <c r="L74" s="164">
        <f t="shared" si="9"/>
        <v>0</v>
      </c>
      <c r="M74" s="68"/>
      <c r="N74" s="165"/>
      <c r="O74" s="41"/>
    </row>
    <row r="75" spans="1:15" ht="45" customHeight="1" x14ac:dyDescent="0.25">
      <c r="A75" s="35"/>
      <c r="B75" s="43" t="str">
        <f t="shared" si="10"/>
        <v/>
      </c>
      <c r="C75" s="30"/>
      <c r="D75" s="45" t="str">
        <f t="shared" si="7"/>
        <v/>
      </c>
      <c r="E75" s="68"/>
      <c r="F75" s="89"/>
      <c r="G75" s="163"/>
      <c r="H75" s="164">
        <f t="shared" si="8"/>
        <v>0</v>
      </c>
      <c r="I75" s="89"/>
      <c r="J75" s="163"/>
      <c r="K75" s="163"/>
      <c r="L75" s="164">
        <f t="shared" si="9"/>
        <v>0</v>
      </c>
      <c r="M75" s="68"/>
      <c r="N75" s="165"/>
      <c r="O75" s="41"/>
    </row>
    <row r="76" spans="1:15" ht="45" customHeight="1" x14ac:dyDescent="0.25">
      <c r="A76" s="35"/>
      <c r="B76" s="43" t="str">
        <f t="shared" si="10"/>
        <v/>
      </c>
      <c r="C76" s="30"/>
      <c r="D76" s="45" t="str">
        <f t="shared" si="7"/>
        <v/>
      </c>
      <c r="E76" s="68"/>
      <c r="F76" s="89"/>
      <c r="G76" s="163"/>
      <c r="H76" s="164">
        <f t="shared" si="8"/>
        <v>0</v>
      </c>
      <c r="I76" s="89"/>
      <c r="J76" s="163"/>
      <c r="K76" s="163"/>
      <c r="L76" s="164">
        <f t="shared" si="9"/>
        <v>0</v>
      </c>
      <c r="M76" s="68"/>
      <c r="N76" s="165"/>
      <c r="O76" s="41"/>
    </row>
    <row r="77" spans="1:15" ht="45" customHeight="1" x14ac:dyDescent="0.25">
      <c r="A77" s="35"/>
      <c r="B77" s="43" t="str">
        <f t="shared" si="10"/>
        <v/>
      </c>
      <c r="C77" s="30"/>
      <c r="D77" s="45" t="str">
        <f t="shared" si="7"/>
        <v/>
      </c>
      <c r="E77" s="68"/>
      <c r="F77" s="89"/>
      <c r="G77" s="163"/>
      <c r="H77" s="164">
        <f t="shared" si="8"/>
        <v>0</v>
      </c>
      <c r="I77" s="89"/>
      <c r="J77" s="163"/>
      <c r="K77" s="163"/>
      <c r="L77" s="164">
        <f t="shared" si="9"/>
        <v>0</v>
      </c>
      <c r="M77" s="68"/>
      <c r="N77" s="165"/>
      <c r="O77" s="41"/>
    </row>
    <row r="78" spans="1:15" ht="45" customHeight="1" x14ac:dyDescent="0.25">
      <c r="A78" s="35"/>
      <c r="B78" s="43" t="str">
        <f t="shared" si="10"/>
        <v/>
      </c>
      <c r="C78" s="30"/>
      <c r="D78" s="45" t="str">
        <f t="shared" si="7"/>
        <v/>
      </c>
      <c r="E78" s="68"/>
      <c r="F78" s="89"/>
      <c r="G78" s="163"/>
      <c r="H78" s="164">
        <f t="shared" si="8"/>
        <v>0</v>
      </c>
      <c r="I78" s="89"/>
      <c r="J78" s="163"/>
      <c r="K78" s="163"/>
      <c r="L78" s="164">
        <f t="shared" si="9"/>
        <v>0</v>
      </c>
      <c r="M78" s="68"/>
      <c r="N78" s="165"/>
      <c r="O78" s="41"/>
    </row>
    <row r="79" spans="1:15" ht="45" customHeight="1" x14ac:dyDescent="0.25">
      <c r="A79" s="35"/>
      <c r="B79" s="43" t="str">
        <f t="shared" si="10"/>
        <v/>
      </c>
      <c r="C79" s="30"/>
      <c r="D79" s="45" t="str">
        <f t="shared" si="7"/>
        <v/>
      </c>
      <c r="E79" s="68"/>
      <c r="F79" s="89"/>
      <c r="G79" s="163"/>
      <c r="H79" s="164">
        <f t="shared" si="8"/>
        <v>0</v>
      </c>
      <c r="I79" s="89"/>
      <c r="J79" s="163"/>
      <c r="K79" s="163"/>
      <c r="L79" s="164">
        <f t="shared" si="9"/>
        <v>0</v>
      </c>
      <c r="M79" s="68"/>
      <c r="N79" s="165"/>
      <c r="O79" s="41"/>
    </row>
    <row r="80" spans="1:15" ht="45" customHeight="1" x14ac:dyDescent="0.25">
      <c r="A80" s="35"/>
      <c r="B80" s="43" t="str">
        <f t="shared" si="10"/>
        <v/>
      </c>
      <c r="C80" s="30"/>
      <c r="D80" s="45" t="str">
        <f t="shared" si="7"/>
        <v/>
      </c>
      <c r="E80" s="68"/>
      <c r="F80" s="89"/>
      <c r="G80" s="163"/>
      <c r="H80" s="164">
        <f t="shared" si="8"/>
        <v>0</v>
      </c>
      <c r="I80" s="89"/>
      <c r="J80" s="163"/>
      <c r="K80" s="163"/>
      <c r="L80" s="164">
        <f t="shared" si="9"/>
        <v>0</v>
      </c>
      <c r="M80" s="68"/>
      <c r="N80" s="165"/>
      <c r="O80" s="41"/>
    </row>
    <row r="81" spans="1:15" ht="45" customHeight="1" x14ac:dyDescent="0.25">
      <c r="A81" s="35"/>
      <c r="B81" s="43" t="str">
        <f t="shared" si="10"/>
        <v/>
      </c>
      <c r="C81" s="30"/>
      <c r="D81" s="45" t="str">
        <f t="shared" si="7"/>
        <v/>
      </c>
      <c r="E81" s="68"/>
      <c r="F81" s="89"/>
      <c r="G81" s="163"/>
      <c r="H81" s="164">
        <f t="shared" si="8"/>
        <v>0</v>
      </c>
      <c r="I81" s="89"/>
      <c r="J81" s="163"/>
      <c r="K81" s="163"/>
      <c r="L81" s="164">
        <f t="shared" si="9"/>
        <v>0</v>
      </c>
      <c r="M81" s="68"/>
      <c r="N81" s="165"/>
      <c r="O81" s="41"/>
    </row>
    <row r="82" spans="1:15" ht="45" customHeight="1" x14ac:dyDescent="0.25">
      <c r="A82" s="35"/>
      <c r="B82" s="43" t="str">
        <f t="shared" si="10"/>
        <v/>
      </c>
      <c r="C82" s="30"/>
      <c r="D82" s="45" t="str">
        <f t="shared" si="7"/>
        <v/>
      </c>
      <c r="E82" s="68"/>
      <c r="F82" s="89"/>
      <c r="G82" s="163"/>
      <c r="H82" s="164">
        <f t="shared" si="8"/>
        <v>0</v>
      </c>
      <c r="I82" s="89"/>
      <c r="J82" s="163"/>
      <c r="K82" s="163"/>
      <c r="L82" s="164">
        <f t="shared" si="9"/>
        <v>0</v>
      </c>
      <c r="M82" s="68"/>
      <c r="N82" s="165"/>
      <c r="O82" s="41"/>
    </row>
    <row r="83" spans="1:15" ht="45" customHeight="1" x14ac:dyDescent="0.25">
      <c r="A83" s="35"/>
      <c r="B83" s="43" t="str">
        <f t="shared" si="10"/>
        <v/>
      </c>
      <c r="C83" s="30"/>
      <c r="D83" s="45" t="str">
        <f t="shared" si="7"/>
        <v/>
      </c>
      <c r="E83" s="68"/>
      <c r="F83" s="89"/>
      <c r="G83" s="163"/>
      <c r="H83" s="164">
        <f t="shared" si="8"/>
        <v>0</v>
      </c>
      <c r="I83" s="89"/>
      <c r="J83" s="163"/>
      <c r="K83" s="163"/>
      <c r="L83" s="164">
        <f t="shared" si="9"/>
        <v>0</v>
      </c>
      <c r="M83" s="68"/>
      <c r="N83" s="165"/>
      <c r="O83" s="41"/>
    </row>
    <row r="84" spans="1:15" ht="45" customHeight="1" x14ac:dyDescent="0.25">
      <c r="A84" s="35"/>
      <c r="B84" s="43" t="str">
        <f t="shared" si="10"/>
        <v/>
      </c>
      <c r="C84" s="30"/>
      <c r="D84" s="45" t="str">
        <f t="shared" si="7"/>
        <v/>
      </c>
      <c r="E84" s="68"/>
      <c r="F84" s="89"/>
      <c r="G84" s="163"/>
      <c r="H84" s="164">
        <f t="shared" si="8"/>
        <v>0</v>
      </c>
      <c r="I84" s="89"/>
      <c r="J84" s="163"/>
      <c r="K84" s="163"/>
      <c r="L84" s="164">
        <f t="shared" si="9"/>
        <v>0</v>
      </c>
      <c r="M84" s="68"/>
      <c r="N84" s="165"/>
      <c r="O84" s="41"/>
    </row>
    <row r="85" spans="1:15" ht="45" customHeight="1" x14ac:dyDescent="0.25">
      <c r="A85" s="35"/>
      <c r="B85" s="43" t="str">
        <f t="shared" si="10"/>
        <v/>
      </c>
      <c r="C85" s="30"/>
      <c r="D85" s="45" t="str">
        <f t="shared" si="7"/>
        <v/>
      </c>
      <c r="E85" s="68"/>
      <c r="F85" s="89"/>
      <c r="G85" s="163"/>
      <c r="H85" s="164">
        <f t="shared" si="8"/>
        <v>0</v>
      </c>
      <c r="I85" s="89"/>
      <c r="J85" s="163"/>
      <c r="K85" s="163"/>
      <c r="L85" s="164">
        <f t="shared" si="9"/>
        <v>0</v>
      </c>
      <c r="M85" s="68"/>
      <c r="N85" s="165"/>
      <c r="O85" s="41"/>
    </row>
    <row r="86" spans="1:15" ht="45" customHeight="1" x14ac:dyDescent="0.25">
      <c r="A86" s="35"/>
      <c r="B86" s="43" t="str">
        <f t="shared" si="10"/>
        <v/>
      </c>
      <c r="C86" s="30"/>
      <c r="D86" s="45" t="str">
        <f t="shared" si="7"/>
        <v/>
      </c>
      <c r="E86" s="68"/>
      <c r="F86" s="89"/>
      <c r="G86" s="163"/>
      <c r="H86" s="164">
        <f t="shared" si="8"/>
        <v>0</v>
      </c>
      <c r="I86" s="89"/>
      <c r="J86" s="163"/>
      <c r="K86" s="163"/>
      <c r="L86" s="164">
        <f t="shared" si="9"/>
        <v>0</v>
      </c>
      <c r="M86" s="68"/>
      <c r="N86" s="165"/>
      <c r="O86" s="41"/>
    </row>
    <row r="87" spans="1:15" ht="45" customHeight="1" x14ac:dyDescent="0.25">
      <c r="A87" s="35"/>
      <c r="B87" s="43" t="str">
        <f t="shared" si="10"/>
        <v/>
      </c>
      <c r="C87" s="30"/>
      <c r="D87" s="45" t="str">
        <f t="shared" si="7"/>
        <v/>
      </c>
      <c r="E87" s="68"/>
      <c r="F87" s="89"/>
      <c r="G87" s="163"/>
      <c r="H87" s="164">
        <f t="shared" si="8"/>
        <v>0</v>
      </c>
      <c r="I87" s="89"/>
      <c r="J87" s="163"/>
      <c r="K87" s="163"/>
      <c r="L87" s="164">
        <f t="shared" si="9"/>
        <v>0</v>
      </c>
      <c r="M87" s="68"/>
      <c r="N87" s="165"/>
      <c r="O87" s="41"/>
    </row>
    <row r="88" spans="1:15" ht="45" customHeight="1" x14ac:dyDescent="0.25">
      <c r="A88" s="35"/>
      <c r="B88" s="43" t="str">
        <f t="shared" si="10"/>
        <v/>
      </c>
      <c r="C88" s="30"/>
      <c r="D88" s="45" t="str">
        <f t="shared" si="7"/>
        <v/>
      </c>
      <c r="E88" s="68"/>
      <c r="F88" s="89"/>
      <c r="G88" s="163"/>
      <c r="H88" s="164">
        <f t="shared" si="8"/>
        <v>0</v>
      </c>
      <c r="I88" s="89"/>
      <c r="J88" s="163"/>
      <c r="K88" s="163"/>
      <c r="L88" s="164">
        <f t="shared" si="9"/>
        <v>0</v>
      </c>
      <c r="M88" s="68"/>
      <c r="N88" s="165"/>
      <c r="O88" s="41"/>
    </row>
    <row r="89" spans="1:15" ht="45" customHeight="1" x14ac:dyDescent="0.25">
      <c r="A89" s="35"/>
      <c r="B89" s="43" t="str">
        <f t="shared" si="10"/>
        <v/>
      </c>
      <c r="C89" s="30"/>
      <c r="D89" s="45" t="str">
        <f t="shared" si="7"/>
        <v/>
      </c>
      <c r="E89" s="68"/>
      <c r="F89" s="89"/>
      <c r="G89" s="163"/>
      <c r="H89" s="164">
        <f t="shared" si="8"/>
        <v>0</v>
      </c>
      <c r="I89" s="89"/>
      <c r="J89" s="163"/>
      <c r="K89" s="163"/>
      <c r="L89" s="164">
        <f t="shared" si="9"/>
        <v>0</v>
      </c>
      <c r="M89" s="68"/>
      <c r="N89" s="165"/>
      <c r="O89" s="41"/>
    </row>
    <row r="90" spans="1:15" ht="45" customHeight="1" x14ac:dyDescent="0.25">
      <c r="A90" s="35"/>
      <c r="B90" s="43" t="str">
        <f t="shared" si="10"/>
        <v/>
      </c>
      <c r="C90" s="30"/>
      <c r="D90" s="45" t="str">
        <f t="shared" si="7"/>
        <v/>
      </c>
      <c r="E90" s="68"/>
      <c r="F90" s="89"/>
      <c r="G90" s="163"/>
      <c r="H90" s="164">
        <f t="shared" si="8"/>
        <v>0</v>
      </c>
      <c r="I90" s="89"/>
      <c r="J90" s="163"/>
      <c r="K90" s="163"/>
      <c r="L90" s="164">
        <f t="shared" si="9"/>
        <v>0</v>
      </c>
      <c r="M90" s="68"/>
      <c r="N90" s="165"/>
      <c r="O90" s="41"/>
    </row>
    <row r="91" spans="1:15" ht="45" customHeight="1" x14ac:dyDescent="0.25">
      <c r="A91" s="35"/>
      <c r="B91" s="43" t="str">
        <f t="shared" si="10"/>
        <v/>
      </c>
      <c r="C91" s="30"/>
      <c r="D91" s="45" t="str">
        <f t="shared" si="7"/>
        <v/>
      </c>
      <c r="E91" s="68"/>
      <c r="F91" s="89"/>
      <c r="G91" s="163"/>
      <c r="H91" s="164">
        <f t="shared" si="8"/>
        <v>0</v>
      </c>
      <c r="I91" s="89"/>
      <c r="J91" s="163"/>
      <c r="K91" s="163"/>
      <c r="L91" s="164">
        <f t="shared" si="9"/>
        <v>0</v>
      </c>
      <c r="M91" s="68"/>
      <c r="N91" s="165"/>
      <c r="O91" s="41"/>
    </row>
    <row r="92" spans="1:15" ht="45" customHeight="1" x14ac:dyDescent="0.25">
      <c r="A92" s="35"/>
      <c r="B92" s="43" t="str">
        <f t="shared" si="10"/>
        <v/>
      </c>
      <c r="C92" s="30"/>
      <c r="D92" s="45" t="str">
        <f t="shared" si="7"/>
        <v/>
      </c>
      <c r="E92" s="68"/>
      <c r="F92" s="89"/>
      <c r="G92" s="163"/>
      <c r="H92" s="164">
        <f t="shared" si="8"/>
        <v>0</v>
      </c>
      <c r="I92" s="89"/>
      <c r="J92" s="163"/>
      <c r="K92" s="163"/>
      <c r="L92" s="164">
        <f t="shared" si="9"/>
        <v>0</v>
      </c>
      <c r="M92" s="68"/>
      <c r="N92" s="165"/>
      <c r="O92" s="41"/>
    </row>
    <row r="93" spans="1:15" ht="45" customHeight="1" x14ac:dyDescent="0.25">
      <c r="A93" s="35"/>
      <c r="B93" s="43" t="str">
        <f t="shared" si="10"/>
        <v/>
      </c>
      <c r="C93" s="30"/>
      <c r="D93" s="45" t="str">
        <f t="shared" si="7"/>
        <v/>
      </c>
      <c r="E93" s="68"/>
      <c r="F93" s="89"/>
      <c r="G93" s="163"/>
      <c r="H93" s="164">
        <f t="shared" si="8"/>
        <v>0</v>
      </c>
      <c r="I93" s="89"/>
      <c r="J93" s="163"/>
      <c r="K93" s="163"/>
      <c r="L93" s="164">
        <f t="shared" si="9"/>
        <v>0</v>
      </c>
      <c r="M93" s="68"/>
      <c r="N93" s="165"/>
      <c r="O93" s="41"/>
    </row>
    <row r="94" spans="1:15" ht="45" customHeight="1" x14ac:dyDescent="0.25">
      <c r="A94" s="35"/>
      <c r="B94" s="43" t="str">
        <f t="shared" si="10"/>
        <v/>
      </c>
      <c r="C94" s="30"/>
      <c r="D94" s="45" t="str">
        <f t="shared" si="7"/>
        <v/>
      </c>
      <c r="E94" s="68"/>
      <c r="F94" s="89"/>
      <c r="G94" s="163"/>
      <c r="H94" s="164">
        <f t="shared" si="8"/>
        <v>0</v>
      </c>
      <c r="I94" s="89"/>
      <c r="J94" s="163"/>
      <c r="K94" s="163"/>
      <c r="L94" s="164">
        <f t="shared" si="9"/>
        <v>0</v>
      </c>
      <c r="M94" s="68"/>
      <c r="N94" s="165"/>
      <c r="O94" s="41"/>
    </row>
    <row r="95" spans="1:15" ht="45" customHeight="1" x14ac:dyDescent="0.25">
      <c r="A95" s="35"/>
      <c r="B95" s="43" t="str">
        <f t="shared" si="10"/>
        <v/>
      </c>
      <c r="C95" s="30"/>
      <c r="D95" s="45" t="str">
        <f t="shared" si="7"/>
        <v/>
      </c>
      <c r="E95" s="68"/>
      <c r="F95" s="89"/>
      <c r="G95" s="163"/>
      <c r="H95" s="164">
        <f t="shared" si="8"/>
        <v>0</v>
      </c>
      <c r="I95" s="89"/>
      <c r="J95" s="163"/>
      <c r="K95" s="163"/>
      <c r="L95" s="164">
        <f t="shared" si="9"/>
        <v>0</v>
      </c>
      <c r="M95" s="68"/>
      <c r="N95" s="165"/>
      <c r="O95" s="41"/>
    </row>
    <row r="96" spans="1:15" ht="45" customHeight="1" x14ac:dyDescent="0.25">
      <c r="A96" s="35"/>
      <c r="B96" s="43" t="str">
        <f t="shared" si="10"/>
        <v/>
      </c>
      <c r="C96" s="30"/>
      <c r="D96" s="45" t="str">
        <f t="shared" si="7"/>
        <v/>
      </c>
      <c r="E96" s="68"/>
      <c r="F96" s="89"/>
      <c r="G96" s="163"/>
      <c r="H96" s="164">
        <f t="shared" si="8"/>
        <v>0</v>
      </c>
      <c r="I96" s="89"/>
      <c r="J96" s="163"/>
      <c r="K96" s="163"/>
      <c r="L96" s="164">
        <f t="shared" si="9"/>
        <v>0</v>
      </c>
      <c r="M96" s="68"/>
      <c r="N96" s="165"/>
      <c r="O96" s="41"/>
    </row>
    <row r="97" spans="1:15" ht="45" customHeight="1" x14ac:dyDescent="0.25">
      <c r="A97" s="35"/>
      <c r="B97" s="43" t="str">
        <f t="shared" si="10"/>
        <v/>
      </c>
      <c r="C97" s="30"/>
      <c r="D97" s="45" t="str">
        <f t="shared" si="7"/>
        <v/>
      </c>
      <c r="E97" s="68"/>
      <c r="F97" s="89"/>
      <c r="G97" s="163"/>
      <c r="H97" s="164">
        <f t="shared" si="8"/>
        <v>0</v>
      </c>
      <c r="I97" s="89"/>
      <c r="J97" s="163"/>
      <c r="K97" s="163"/>
      <c r="L97" s="164">
        <f t="shared" si="9"/>
        <v>0</v>
      </c>
      <c r="M97" s="68"/>
      <c r="N97" s="165"/>
      <c r="O97" s="41"/>
    </row>
    <row r="98" spans="1:15" ht="45" customHeight="1" x14ac:dyDescent="0.25">
      <c r="A98" s="35"/>
      <c r="B98" s="43" t="str">
        <f t="shared" si="10"/>
        <v/>
      </c>
      <c r="C98" s="30"/>
      <c r="D98" s="45" t="str">
        <f t="shared" si="7"/>
        <v/>
      </c>
      <c r="E98" s="68"/>
      <c r="F98" s="89"/>
      <c r="G98" s="163"/>
      <c r="H98" s="164">
        <f t="shared" si="8"/>
        <v>0</v>
      </c>
      <c r="I98" s="89"/>
      <c r="J98" s="163"/>
      <c r="K98" s="163"/>
      <c r="L98" s="164">
        <f t="shared" si="9"/>
        <v>0</v>
      </c>
      <c r="M98" s="68"/>
      <c r="N98" s="165"/>
      <c r="O98" s="41"/>
    </row>
    <row r="99" spans="1:15" ht="45" customHeight="1" x14ac:dyDescent="0.25">
      <c r="A99" s="35"/>
      <c r="B99" s="43" t="str">
        <f t="shared" si="10"/>
        <v/>
      </c>
      <c r="C99" s="30"/>
      <c r="D99" s="45" t="str">
        <f t="shared" si="7"/>
        <v/>
      </c>
      <c r="E99" s="68"/>
      <c r="F99" s="89"/>
      <c r="G99" s="163"/>
      <c r="H99" s="164">
        <f t="shared" si="8"/>
        <v>0</v>
      </c>
      <c r="I99" s="89"/>
      <c r="J99" s="163"/>
      <c r="K99" s="163"/>
      <c r="L99" s="164">
        <f t="shared" si="9"/>
        <v>0</v>
      </c>
      <c r="M99" s="68"/>
      <c r="N99" s="165"/>
      <c r="O99" s="41"/>
    </row>
    <row r="100" spans="1:15" ht="45" customHeight="1" x14ac:dyDescent="0.25">
      <c r="A100" s="35"/>
      <c r="B100" s="43" t="str">
        <f t="shared" si="10"/>
        <v/>
      </c>
      <c r="C100" s="30"/>
      <c r="D100" s="45" t="str">
        <f t="shared" si="7"/>
        <v/>
      </c>
      <c r="E100" s="68"/>
      <c r="F100" s="89"/>
      <c r="G100" s="163"/>
      <c r="H100" s="164">
        <f t="shared" si="8"/>
        <v>0</v>
      </c>
      <c r="I100" s="89"/>
      <c r="J100" s="163"/>
      <c r="K100" s="163"/>
      <c r="L100" s="164">
        <f t="shared" si="9"/>
        <v>0</v>
      </c>
      <c r="M100" s="68"/>
      <c r="N100" s="165"/>
      <c r="O100" s="41"/>
    </row>
    <row r="101" spans="1:15" ht="45" customHeight="1" x14ac:dyDescent="0.25">
      <c r="A101" s="35"/>
      <c r="B101" s="43" t="str">
        <f t="shared" si="10"/>
        <v/>
      </c>
      <c r="C101" s="30"/>
      <c r="D101" s="45" t="str">
        <f t="shared" ref="D101:D105" si="11">IF(ISBLANK(A101),"",IF(C101="Yes",A101+B101-1,A101))</f>
        <v/>
      </c>
      <c r="E101" s="68"/>
      <c r="F101" s="89"/>
      <c r="G101" s="163"/>
      <c r="H101" s="164">
        <f t="shared" ref="H101:H104" si="12">(F101*G101*Emission_Factor_FT*Efficiency_FT)/1000</f>
        <v>0</v>
      </c>
      <c r="I101" s="89"/>
      <c r="J101" s="163"/>
      <c r="K101" s="163"/>
      <c r="L101" s="164">
        <f t="shared" ref="L101:L104" si="13">I101*J101*K101*Efficiency_FT/1000</f>
        <v>0</v>
      </c>
      <c r="M101" s="68"/>
      <c r="N101" s="165"/>
      <c r="O101" s="41"/>
    </row>
    <row r="102" spans="1:15" ht="45" customHeight="1" x14ac:dyDescent="0.25">
      <c r="A102" s="35"/>
      <c r="B102" s="43" t="str">
        <f t="shared" si="10"/>
        <v/>
      </c>
      <c r="C102" s="30"/>
      <c r="D102" s="45" t="str">
        <f t="shared" si="11"/>
        <v/>
      </c>
      <c r="E102" s="68"/>
      <c r="F102" s="89"/>
      <c r="G102" s="163"/>
      <c r="H102" s="164">
        <f t="shared" si="12"/>
        <v>0</v>
      </c>
      <c r="I102" s="89"/>
      <c r="J102" s="163"/>
      <c r="K102" s="163"/>
      <c r="L102" s="164">
        <f t="shared" si="13"/>
        <v>0</v>
      </c>
      <c r="M102" s="68"/>
      <c r="N102" s="165"/>
      <c r="O102" s="41"/>
    </row>
    <row r="103" spans="1:15" ht="45" customHeight="1" x14ac:dyDescent="0.25">
      <c r="A103" s="35"/>
      <c r="B103" s="43" t="str">
        <f t="shared" si="10"/>
        <v/>
      </c>
      <c r="C103" s="30"/>
      <c r="D103" s="45" t="str">
        <f t="shared" si="11"/>
        <v/>
      </c>
      <c r="E103" s="68"/>
      <c r="F103" s="89"/>
      <c r="G103" s="163"/>
      <c r="H103" s="164">
        <f t="shared" si="12"/>
        <v>0</v>
      </c>
      <c r="I103" s="89"/>
      <c r="J103" s="163"/>
      <c r="K103" s="163"/>
      <c r="L103" s="164">
        <f t="shared" si="13"/>
        <v>0</v>
      </c>
      <c r="M103" s="68"/>
      <c r="N103" s="165"/>
      <c r="O103" s="41"/>
    </row>
    <row r="104" spans="1:15" ht="45" customHeight="1" thickBot="1" x14ac:dyDescent="0.3">
      <c r="A104" s="40"/>
      <c r="B104" s="44" t="str">
        <f t="shared" si="10"/>
        <v/>
      </c>
      <c r="C104" s="32"/>
      <c r="D104" s="46" t="str">
        <f t="shared" si="11"/>
        <v/>
      </c>
      <c r="E104" s="69"/>
      <c r="F104" s="93"/>
      <c r="G104" s="166"/>
      <c r="H104" s="167">
        <f t="shared" si="12"/>
        <v>0</v>
      </c>
      <c r="I104" s="93"/>
      <c r="J104" s="166"/>
      <c r="K104" s="166"/>
      <c r="L104" s="167">
        <f t="shared" si="13"/>
        <v>0</v>
      </c>
      <c r="M104" s="69"/>
      <c r="N104" s="168"/>
      <c r="O104" s="42"/>
    </row>
    <row r="105" spans="1:15" x14ac:dyDescent="0.25">
      <c r="D105" s="7" t="str">
        <f t="shared" si="11"/>
        <v/>
      </c>
    </row>
  </sheetData>
  <sheetProtection algorithmName="SHA-512" hashValue="nN5TDTJMFO1NzGhQRMCkcg3M2+Wq14FuCQ0nT7HjRR7eSA9zWQSfrflYjIKwrZ6QOvGFdrtKLAQUFnDpuquMDQ==" saltValue="Wr9WRPdwRWyR2awBHMBUxQ==" spinCount="100000" sheet="1" objects="1" scenarios="1"/>
  <mergeCells count="9">
    <mergeCell ref="O3:O4"/>
    <mergeCell ref="E3:E4"/>
    <mergeCell ref="F3:H3"/>
    <mergeCell ref="I3:L3"/>
    <mergeCell ref="A3:A4"/>
    <mergeCell ref="B3:B4"/>
    <mergeCell ref="C3:C4"/>
    <mergeCell ref="D3:D4"/>
    <mergeCell ref="M3:N3"/>
  </mergeCells>
  <dataValidations count="1">
    <dataValidation type="list" allowBlank="1" showInputMessage="1" showErrorMessage="1" sqref="E5:E104" xr:uid="{C3FE92BE-5664-447E-8EB3-67C3EC8C4269}">
      <formula1>"Default, Standard, Other"</formula1>
    </dataValidation>
  </dataValidations>
  <hyperlinks>
    <hyperlink ref="I1" location="'Partner Info and ToC'!A11" display="Return to Table of Contents" xr:uid="{97A63838-4DE1-4EEA-B5BD-F2DD8EC5E1E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picklists!$E$2:$E$4</xm:f>
          </x14:formula1>
          <xm:sqref>C5:C104</xm:sqref>
        </x14:dataValidation>
        <x14:dataValidation type="list" allowBlank="1" showInputMessage="1" showErrorMessage="1" xr:uid="{00000000-0002-0000-0400-000000000000}">
          <x14:formula1>
            <xm:f>picklists!$A$2:$A$30</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3"/>
  <sheetViews>
    <sheetView showGridLines="0" showZeros="0" zoomScaleNormal="100" workbookViewId="0">
      <pane xSplit="1" ySplit="3" topLeftCell="B4" activePane="bottomRight" state="frozen"/>
      <selection pane="topRight" activeCell="C1" sqref="C1"/>
      <selection pane="bottomLeft" activeCell="A2" sqref="A2"/>
      <selection pane="bottomRight" activeCell="B4" sqref="B4"/>
    </sheetView>
  </sheetViews>
  <sheetFormatPr defaultColWidth="9.140625" defaultRowHeight="15" x14ac:dyDescent="0.25"/>
  <cols>
    <col min="1" max="1" width="9.140625" style="4"/>
    <col min="2" max="2" width="11.140625" style="5" customWidth="1"/>
    <col min="3" max="3" width="10.85546875" style="5" customWidth="1"/>
    <col min="4" max="4" width="10.140625" style="5" customWidth="1"/>
    <col min="5" max="5" width="12" style="5" customWidth="1"/>
    <col min="6" max="6" width="22.28515625" style="5" customWidth="1"/>
    <col min="7" max="7" width="20.28515625" style="4" customWidth="1"/>
    <col min="8" max="8" width="39" style="4" customWidth="1"/>
    <col min="9" max="9" width="62.85546875" style="5" customWidth="1"/>
    <col min="10" max="10" width="12.85546875" style="5" customWidth="1"/>
    <col min="11" max="16384" width="9.140625" style="5"/>
  </cols>
  <sheetData>
    <row r="1" spans="1:14" s="61" customFormat="1" ht="19.149999999999999" x14ac:dyDescent="0.25">
      <c r="A1" s="60" t="s">
        <v>88</v>
      </c>
      <c r="G1" s="62" t="s">
        <v>106</v>
      </c>
      <c r="H1" s="62"/>
    </row>
    <row r="2" spans="1:14" s="61" customFormat="1" thickBot="1" x14ac:dyDescent="0.3">
      <c r="A2" s="107" t="s">
        <v>100</v>
      </c>
      <c r="B2" s="28"/>
      <c r="C2" s="28"/>
      <c r="D2" s="28"/>
      <c r="L2" s="28"/>
      <c r="M2" s="28"/>
      <c r="N2" s="28"/>
    </row>
    <row r="3" spans="1:14" s="64" customFormat="1" ht="79.5" customHeight="1" thickBot="1" x14ac:dyDescent="0.3">
      <c r="A3" s="75" t="s">
        <v>73</v>
      </c>
      <c r="B3" s="106" t="s">
        <v>74</v>
      </c>
      <c r="C3" s="104" t="s">
        <v>75</v>
      </c>
      <c r="D3" s="104" t="s">
        <v>76</v>
      </c>
      <c r="E3" s="121" t="s">
        <v>77</v>
      </c>
      <c r="F3" s="75" t="s">
        <v>0</v>
      </c>
      <c r="G3" s="75" t="s">
        <v>124</v>
      </c>
      <c r="H3" s="98" t="s">
        <v>125</v>
      </c>
      <c r="I3" s="98" t="s">
        <v>126</v>
      </c>
    </row>
    <row r="4" spans="1:14" ht="45" customHeight="1" x14ac:dyDescent="0.25">
      <c r="A4" s="79"/>
      <c r="B4" s="116"/>
      <c r="C4" s="117"/>
      <c r="D4" s="117"/>
      <c r="E4" s="118"/>
      <c r="F4" s="119"/>
      <c r="G4" s="79"/>
      <c r="H4" s="120"/>
      <c r="I4" s="85"/>
    </row>
    <row r="5" spans="1:14" ht="45" customHeight="1" x14ac:dyDescent="0.25">
      <c r="A5" s="35"/>
      <c r="B5" s="33"/>
      <c r="C5" s="29"/>
      <c r="D5" s="29"/>
      <c r="E5" s="38"/>
      <c r="F5" s="70"/>
      <c r="G5" s="35"/>
      <c r="H5" s="72"/>
      <c r="I5" s="41"/>
    </row>
    <row r="6" spans="1:14" ht="45" customHeight="1" x14ac:dyDescent="0.25">
      <c r="A6" s="35"/>
      <c r="B6" s="33"/>
      <c r="C6" s="29"/>
      <c r="D6" s="29"/>
      <c r="E6" s="38"/>
      <c r="F6" s="70"/>
      <c r="G6" s="35"/>
      <c r="H6" s="72"/>
      <c r="I6" s="41"/>
    </row>
    <row r="7" spans="1:14" ht="45" customHeight="1" x14ac:dyDescent="0.25">
      <c r="A7" s="35"/>
      <c r="B7" s="33"/>
      <c r="C7" s="29"/>
      <c r="D7" s="29"/>
      <c r="E7" s="38"/>
      <c r="F7" s="70"/>
      <c r="G7" s="35"/>
      <c r="H7" s="72"/>
      <c r="I7" s="41"/>
    </row>
    <row r="8" spans="1:14" ht="45" customHeight="1" x14ac:dyDescent="0.25">
      <c r="A8" s="35"/>
      <c r="B8" s="33"/>
      <c r="C8" s="29"/>
      <c r="D8" s="29"/>
      <c r="E8" s="38"/>
      <c r="F8" s="70"/>
      <c r="G8" s="35"/>
      <c r="H8" s="72"/>
      <c r="I8" s="41"/>
    </row>
    <row r="9" spans="1:14" ht="45" customHeight="1" x14ac:dyDescent="0.25">
      <c r="A9" s="35"/>
      <c r="B9" s="33"/>
      <c r="C9" s="29"/>
      <c r="D9" s="29"/>
      <c r="E9" s="38"/>
      <c r="F9" s="70"/>
      <c r="G9" s="35"/>
      <c r="H9" s="72"/>
      <c r="I9" s="41"/>
    </row>
    <row r="10" spans="1:14" ht="45" customHeight="1" x14ac:dyDescent="0.25">
      <c r="A10" s="35"/>
      <c r="B10" s="33"/>
      <c r="C10" s="29"/>
      <c r="D10" s="29"/>
      <c r="E10" s="38"/>
      <c r="F10" s="70"/>
      <c r="G10" s="35"/>
      <c r="H10" s="72"/>
      <c r="I10" s="41"/>
    </row>
    <row r="11" spans="1:14" ht="45" customHeight="1" x14ac:dyDescent="0.25">
      <c r="A11" s="35"/>
      <c r="B11" s="33"/>
      <c r="C11" s="29"/>
      <c r="D11" s="29"/>
      <c r="E11" s="38"/>
      <c r="F11" s="70"/>
      <c r="G11" s="35"/>
      <c r="H11" s="72"/>
      <c r="I11" s="41"/>
    </row>
    <row r="12" spans="1:14" ht="45" customHeight="1" x14ac:dyDescent="0.25">
      <c r="A12" s="35"/>
      <c r="B12" s="33"/>
      <c r="C12" s="29"/>
      <c r="D12" s="29"/>
      <c r="E12" s="38"/>
      <c r="F12" s="70"/>
      <c r="G12" s="35"/>
      <c r="H12" s="72"/>
      <c r="I12" s="41"/>
    </row>
    <row r="13" spans="1:14" ht="45" customHeight="1" x14ac:dyDescent="0.25">
      <c r="A13" s="35"/>
      <c r="B13" s="33"/>
      <c r="C13" s="29"/>
      <c r="D13" s="29"/>
      <c r="E13" s="38"/>
      <c r="F13" s="70"/>
      <c r="G13" s="35"/>
      <c r="H13" s="72"/>
      <c r="I13" s="41"/>
    </row>
    <row r="14" spans="1:14" ht="45" customHeight="1" x14ac:dyDescent="0.25">
      <c r="A14" s="35"/>
      <c r="B14" s="33"/>
      <c r="C14" s="29"/>
      <c r="D14" s="29"/>
      <c r="E14" s="38"/>
      <c r="F14" s="70"/>
      <c r="G14" s="35"/>
      <c r="H14" s="72"/>
      <c r="I14" s="41"/>
    </row>
    <row r="15" spans="1:14" ht="45" customHeight="1" x14ac:dyDescent="0.25">
      <c r="A15" s="35"/>
      <c r="B15" s="33"/>
      <c r="C15" s="29"/>
      <c r="D15" s="29"/>
      <c r="E15" s="38"/>
      <c r="F15" s="70"/>
      <c r="G15" s="35"/>
      <c r="H15" s="72"/>
      <c r="I15" s="41"/>
    </row>
    <row r="16" spans="1:14" ht="45" customHeight="1" x14ac:dyDescent="0.25">
      <c r="A16" s="35"/>
      <c r="B16" s="33"/>
      <c r="C16" s="29"/>
      <c r="D16" s="29"/>
      <c r="E16" s="38"/>
      <c r="F16" s="70"/>
      <c r="G16" s="35"/>
      <c r="H16" s="72"/>
      <c r="I16" s="41"/>
    </row>
    <row r="17" spans="1:9" ht="45" customHeight="1" x14ac:dyDescent="0.25">
      <c r="A17" s="35"/>
      <c r="B17" s="33"/>
      <c r="C17" s="29"/>
      <c r="D17" s="29"/>
      <c r="E17" s="38"/>
      <c r="F17" s="70"/>
      <c r="G17" s="35"/>
      <c r="H17" s="72"/>
      <c r="I17" s="41"/>
    </row>
    <row r="18" spans="1:9" ht="45" customHeight="1" x14ac:dyDescent="0.25">
      <c r="A18" s="35"/>
      <c r="B18" s="33"/>
      <c r="C18" s="29"/>
      <c r="D18" s="29"/>
      <c r="E18" s="38"/>
      <c r="F18" s="70"/>
      <c r="G18" s="35"/>
      <c r="H18" s="72"/>
      <c r="I18" s="41"/>
    </row>
    <row r="19" spans="1:9" ht="45" customHeight="1" x14ac:dyDescent="0.25">
      <c r="A19" s="35"/>
      <c r="B19" s="33"/>
      <c r="C19" s="29"/>
      <c r="D19" s="29"/>
      <c r="E19" s="38"/>
      <c r="F19" s="70"/>
      <c r="G19" s="35"/>
      <c r="H19" s="72"/>
      <c r="I19" s="41"/>
    </row>
    <row r="20" spans="1:9" ht="45" customHeight="1" x14ac:dyDescent="0.25">
      <c r="A20" s="35"/>
      <c r="B20" s="33"/>
      <c r="C20" s="29"/>
      <c r="D20" s="29"/>
      <c r="E20" s="38"/>
      <c r="F20" s="70"/>
      <c r="G20" s="35"/>
      <c r="H20" s="72"/>
      <c r="I20" s="41"/>
    </row>
    <row r="21" spans="1:9" ht="45" customHeight="1" x14ac:dyDescent="0.25">
      <c r="A21" s="35"/>
      <c r="B21" s="33"/>
      <c r="C21" s="29"/>
      <c r="D21" s="29"/>
      <c r="E21" s="38"/>
      <c r="F21" s="70"/>
      <c r="G21" s="35"/>
      <c r="H21" s="72"/>
      <c r="I21" s="41"/>
    </row>
    <row r="22" spans="1:9" ht="45" customHeight="1" x14ac:dyDescent="0.25">
      <c r="A22" s="35"/>
      <c r="B22" s="33"/>
      <c r="C22" s="29"/>
      <c r="D22" s="29"/>
      <c r="E22" s="38"/>
      <c r="F22" s="70"/>
      <c r="G22" s="35"/>
      <c r="H22" s="72"/>
      <c r="I22" s="41"/>
    </row>
    <row r="23" spans="1:9" ht="45" customHeight="1" x14ac:dyDescent="0.25">
      <c r="A23" s="35"/>
      <c r="B23" s="33"/>
      <c r="C23" s="29"/>
      <c r="D23" s="29"/>
      <c r="E23" s="38"/>
      <c r="F23" s="70"/>
      <c r="G23" s="35"/>
      <c r="H23" s="72"/>
      <c r="I23" s="41"/>
    </row>
    <row r="24" spans="1:9" ht="45" customHeight="1" x14ac:dyDescent="0.25">
      <c r="A24" s="35"/>
      <c r="B24" s="33"/>
      <c r="C24" s="29"/>
      <c r="D24" s="29"/>
      <c r="E24" s="38"/>
      <c r="F24" s="70"/>
      <c r="G24" s="35"/>
      <c r="H24" s="72"/>
      <c r="I24" s="41"/>
    </row>
    <row r="25" spans="1:9" ht="45" customHeight="1" x14ac:dyDescent="0.25">
      <c r="A25" s="35"/>
      <c r="B25" s="33"/>
      <c r="C25" s="29"/>
      <c r="D25" s="29"/>
      <c r="E25" s="38"/>
      <c r="F25" s="70"/>
      <c r="G25" s="35"/>
      <c r="H25" s="72"/>
      <c r="I25" s="41"/>
    </row>
    <row r="26" spans="1:9" ht="45" customHeight="1" x14ac:dyDescent="0.25">
      <c r="A26" s="35"/>
      <c r="B26" s="33"/>
      <c r="C26" s="29"/>
      <c r="D26" s="29"/>
      <c r="E26" s="38"/>
      <c r="F26" s="70"/>
      <c r="G26" s="35"/>
      <c r="H26" s="72"/>
      <c r="I26" s="41"/>
    </row>
    <row r="27" spans="1:9" ht="45" customHeight="1" x14ac:dyDescent="0.25">
      <c r="A27" s="35"/>
      <c r="B27" s="33"/>
      <c r="C27" s="29"/>
      <c r="D27" s="29"/>
      <c r="E27" s="38"/>
      <c r="F27" s="70"/>
      <c r="G27" s="35"/>
      <c r="H27" s="72"/>
      <c r="I27" s="41"/>
    </row>
    <row r="28" spans="1:9" ht="45" customHeight="1" x14ac:dyDescent="0.25">
      <c r="A28" s="35"/>
      <c r="B28" s="33"/>
      <c r="C28" s="29"/>
      <c r="D28" s="29"/>
      <c r="E28" s="38"/>
      <c r="F28" s="70"/>
      <c r="G28" s="35"/>
      <c r="H28" s="72"/>
      <c r="I28" s="41"/>
    </row>
    <row r="29" spans="1:9" ht="45" customHeight="1" x14ac:dyDescent="0.25">
      <c r="A29" s="35"/>
      <c r="B29" s="33"/>
      <c r="C29" s="29"/>
      <c r="D29" s="29"/>
      <c r="E29" s="38"/>
      <c r="F29" s="70"/>
      <c r="G29" s="35"/>
      <c r="H29" s="72"/>
      <c r="I29" s="41"/>
    </row>
    <row r="30" spans="1:9" ht="45" customHeight="1" x14ac:dyDescent="0.25">
      <c r="A30" s="35"/>
      <c r="B30" s="33"/>
      <c r="C30" s="29"/>
      <c r="D30" s="29"/>
      <c r="E30" s="38"/>
      <c r="F30" s="70"/>
      <c r="G30" s="35"/>
      <c r="H30" s="72"/>
      <c r="I30" s="41"/>
    </row>
    <row r="31" spans="1:9" ht="45" customHeight="1" x14ac:dyDescent="0.25">
      <c r="A31" s="35"/>
      <c r="B31" s="33"/>
      <c r="C31" s="29"/>
      <c r="D31" s="29"/>
      <c r="E31" s="38"/>
      <c r="F31" s="70"/>
      <c r="G31" s="35"/>
      <c r="H31" s="72"/>
      <c r="I31" s="41"/>
    </row>
    <row r="32" spans="1:9" ht="45" customHeight="1" x14ac:dyDescent="0.25">
      <c r="A32" s="35"/>
      <c r="B32" s="33"/>
      <c r="C32" s="29"/>
      <c r="D32" s="29"/>
      <c r="E32" s="38"/>
      <c r="F32" s="70"/>
      <c r="G32" s="35"/>
      <c r="H32" s="72"/>
      <c r="I32" s="41"/>
    </row>
    <row r="33" spans="1:9" ht="45" customHeight="1" x14ac:dyDescent="0.25">
      <c r="A33" s="35"/>
      <c r="B33" s="33"/>
      <c r="C33" s="29"/>
      <c r="D33" s="29"/>
      <c r="E33" s="38"/>
      <c r="F33" s="70"/>
      <c r="G33" s="35"/>
      <c r="H33" s="72"/>
      <c r="I33" s="41"/>
    </row>
    <row r="34" spans="1:9" ht="45" customHeight="1" x14ac:dyDescent="0.25">
      <c r="A34" s="35"/>
      <c r="B34" s="33"/>
      <c r="C34" s="29"/>
      <c r="D34" s="29"/>
      <c r="E34" s="38"/>
      <c r="F34" s="70"/>
      <c r="G34" s="35"/>
      <c r="H34" s="72"/>
      <c r="I34" s="41"/>
    </row>
    <row r="35" spans="1:9" ht="45" customHeight="1" x14ac:dyDescent="0.25">
      <c r="A35" s="35"/>
      <c r="B35" s="33"/>
      <c r="C35" s="29"/>
      <c r="D35" s="29"/>
      <c r="E35" s="38"/>
      <c r="F35" s="70"/>
      <c r="G35" s="35"/>
      <c r="H35" s="72"/>
      <c r="I35" s="41"/>
    </row>
    <row r="36" spans="1:9" ht="45" customHeight="1" x14ac:dyDescent="0.25">
      <c r="A36" s="35"/>
      <c r="B36" s="33"/>
      <c r="C36" s="29"/>
      <c r="D36" s="29"/>
      <c r="E36" s="38"/>
      <c r="F36" s="70"/>
      <c r="G36" s="35"/>
      <c r="H36" s="72"/>
      <c r="I36" s="41"/>
    </row>
    <row r="37" spans="1:9" ht="45" customHeight="1" x14ac:dyDescent="0.25">
      <c r="A37" s="35"/>
      <c r="B37" s="33"/>
      <c r="C37" s="29"/>
      <c r="D37" s="29"/>
      <c r="E37" s="38"/>
      <c r="F37" s="70"/>
      <c r="G37" s="35"/>
      <c r="H37" s="72"/>
      <c r="I37" s="41"/>
    </row>
    <row r="38" spans="1:9" ht="45" customHeight="1" x14ac:dyDescent="0.25">
      <c r="A38" s="35"/>
      <c r="B38" s="33"/>
      <c r="C38" s="29"/>
      <c r="D38" s="29"/>
      <c r="E38" s="38"/>
      <c r="F38" s="70"/>
      <c r="G38" s="35"/>
      <c r="H38" s="72"/>
      <c r="I38" s="41"/>
    </row>
    <row r="39" spans="1:9" ht="45" customHeight="1" x14ac:dyDescent="0.25">
      <c r="A39" s="35"/>
      <c r="B39" s="33"/>
      <c r="C39" s="29"/>
      <c r="D39" s="29"/>
      <c r="E39" s="38"/>
      <c r="F39" s="70"/>
      <c r="G39" s="35"/>
      <c r="H39" s="72"/>
      <c r="I39" s="41"/>
    </row>
    <row r="40" spans="1:9" ht="45" customHeight="1" x14ac:dyDescent="0.25">
      <c r="A40" s="35"/>
      <c r="B40" s="33"/>
      <c r="C40" s="29"/>
      <c r="D40" s="29"/>
      <c r="E40" s="38"/>
      <c r="F40" s="70"/>
      <c r="G40" s="35"/>
      <c r="H40" s="72"/>
      <c r="I40" s="41"/>
    </row>
    <row r="41" spans="1:9" ht="45" customHeight="1" x14ac:dyDescent="0.25">
      <c r="A41" s="35"/>
      <c r="B41" s="33"/>
      <c r="C41" s="29"/>
      <c r="D41" s="29"/>
      <c r="E41" s="38"/>
      <c r="F41" s="70"/>
      <c r="G41" s="35"/>
      <c r="H41" s="72"/>
      <c r="I41" s="41"/>
    </row>
    <row r="42" spans="1:9" ht="45" customHeight="1" x14ac:dyDescent="0.25">
      <c r="A42" s="35"/>
      <c r="B42" s="33"/>
      <c r="C42" s="29"/>
      <c r="D42" s="29"/>
      <c r="E42" s="38"/>
      <c r="F42" s="70"/>
      <c r="G42" s="35"/>
      <c r="H42" s="72"/>
      <c r="I42" s="41"/>
    </row>
    <row r="43" spans="1:9" ht="45" customHeight="1" x14ac:dyDescent="0.25">
      <c r="A43" s="35"/>
      <c r="B43" s="33"/>
      <c r="C43" s="29"/>
      <c r="D43" s="29"/>
      <c r="E43" s="38"/>
      <c r="F43" s="70"/>
      <c r="G43" s="35"/>
      <c r="H43" s="72"/>
      <c r="I43" s="41"/>
    </row>
    <row r="44" spans="1:9" ht="45" customHeight="1" x14ac:dyDescent="0.25">
      <c r="A44" s="35"/>
      <c r="B44" s="33"/>
      <c r="C44" s="29"/>
      <c r="D44" s="29"/>
      <c r="E44" s="38"/>
      <c r="F44" s="70"/>
      <c r="G44" s="35"/>
      <c r="H44" s="72"/>
      <c r="I44" s="41"/>
    </row>
    <row r="45" spans="1:9" ht="45" customHeight="1" x14ac:dyDescent="0.25">
      <c r="A45" s="35"/>
      <c r="B45" s="33"/>
      <c r="C45" s="29"/>
      <c r="D45" s="29"/>
      <c r="E45" s="38"/>
      <c r="F45" s="70"/>
      <c r="G45" s="35"/>
      <c r="H45" s="72"/>
      <c r="I45" s="41"/>
    </row>
    <row r="46" spans="1:9" ht="45" customHeight="1" x14ac:dyDescent="0.25">
      <c r="A46" s="35"/>
      <c r="B46" s="33"/>
      <c r="C46" s="29"/>
      <c r="D46" s="29"/>
      <c r="E46" s="38"/>
      <c r="F46" s="70"/>
      <c r="G46" s="35"/>
      <c r="H46" s="72"/>
      <c r="I46" s="41"/>
    </row>
    <row r="47" spans="1:9" ht="45" customHeight="1" x14ac:dyDescent="0.25">
      <c r="A47" s="35"/>
      <c r="B47" s="33"/>
      <c r="C47" s="29"/>
      <c r="D47" s="29"/>
      <c r="E47" s="38"/>
      <c r="F47" s="70"/>
      <c r="G47" s="35"/>
      <c r="H47" s="72"/>
      <c r="I47" s="41"/>
    </row>
    <row r="48" spans="1:9" ht="45" customHeight="1" x14ac:dyDescent="0.25">
      <c r="A48" s="35"/>
      <c r="B48" s="33"/>
      <c r="C48" s="29"/>
      <c r="D48" s="29"/>
      <c r="E48" s="38"/>
      <c r="F48" s="70"/>
      <c r="G48" s="35"/>
      <c r="H48" s="72"/>
      <c r="I48" s="41"/>
    </row>
    <row r="49" spans="1:9" ht="45" customHeight="1" x14ac:dyDescent="0.25">
      <c r="A49" s="35"/>
      <c r="B49" s="33"/>
      <c r="C49" s="29"/>
      <c r="D49" s="29"/>
      <c r="E49" s="38"/>
      <c r="F49" s="70"/>
      <c r="G49" s="35"/>
      <c r="H49" s="72"/>
      <c r="I49" s="41"/>
    </row>
    <row r="50" spans="1:9" ht="45" customHeight="1" x14ac:dyDescent="0.25">
      <c r="A50" s="35"/>
      <c r="B50" s="33"/>
      <c r="C50" s="29"/>
      <c r="D50" s="29"/>
      <c r="E50" s="38"/>
      <c r="F50" s="70"/>
      <c r="G50" s="35"/>
      <c r="H50" s="72"/>
      <c r="I50" s="41"/>
    </row>
    <row r="51" spans="1:9" ht="45" customHeight="1" x14ac:dyDescent="0.25">
      <c r="A51" s="35"/>
      <c r="B51" s="33"/>
      <c r="C51" s="29"/>
      <c r="D51" s="29"/>
      <c r="E51" s="38"/>
      <c r="F51" s="70"/>
      <c r="G51" s="35"/>
      <c r="H51" s="72"/>
      <c r="I51" s="41"/>
    </row>
    <row r="52" spans="1:9" ht="45" customHeight="1" x14ac:dyDescent="0.25">
      <c r="A52" s="35"/>
      <c r="B52" s="33"/>
      <c r="C52" s="29"/>
      <c r="D52" s="29"/>
      <c r="E52" s="38"/>
      <c r="F52" s="70"/>
      <c r="G52" s="35"/>
      <c r="H52" s="72"/>
      <c r="I52" s="41"/>
    </row>
    <row r="53" spans="1:9" ht="45" customHeight="1" x14ac:dyDescent="0.25">
      <c r="A53" s="35"/>
      <c r="B53" s="33"/>
      <c r="C53" s="29"/>
      <c r="D53" s="29"/>
      <c r="E53" s="38"/>
      <c r="F53" s="70"/>
      <c r="G53" s="35"/>
      <c r="H53" s="72"/>
      <c r="I53" s="41"/>
    </row>
    <row r="54" spans="1:9" ht="45" customHeight="1" x14ac:dyDescent="0.25">
      <c r="A54" s="35"/>
      <c r="B54" s="33"/>
      <c r="C54" s="29"/>
      <c r="D54" s="29"/>
      <c r="E54" s="38"/>
      <c r="F54" s="70"/>
      <c r="G54" s="35"/>
      <c r="H54" s="72"/>
      <c r="I54" s="41"/>
    </row>
    <row r="55" spans="1:9" ht="45" customHeight="1" x14ac:dyDescent="0.25">
      <c r="A55" s="35"/>
      <c r="B55" s="33"/>
      <c r="C55" s="29"/>
      <c r="D55" s="29"/>
      <c r="E55" s="38"/>
      <c r="F55" s="70"/>
      <c r="G55" s="35"/>
      <c r="H55" s="72"/>
      <c r="I55" s="41"/>
    </row>
    <row r="56" spans="1:9" ht="45" customHeight="1" x14ac:dyDescent="0.25">
      <c r="A56" s="35"/>
      <c r="B56" s="33"/>
      <c r="C56" s="29"/>
      <c r="D56" s="29"/>
      <c r="E56" s="38"/>
      <c r="F56" s="70"/>
      <c r="G56" s="35"/>
      <c r="H56" s="72"/>
      <c r="I56" s="41"/>
    </row>
    <row r="57" spans="1:9" ht="45" customHeight="1" x14ac:dyDescent="0.25">
      <c r="A57" s="35"/>
      <c r="B57" s="33"/>
      <c r="C57" s="29"/>
      <c r="D57" s="29"/>
      <c r="E57" s="38"/>
      <c r="F57" s="70"/>
      <c r="G57" s="35"/>
      <c r="H57" s="72"/>
      <c r="I57" s="41"/>
    </row>
    <row r="58" spans="1:9" ht="45" customHeight="1" x14ac:dyDescent="0.25">
      <c r="A58" s="35"/>
      <c r="B58" s="33"/>
      <c r="C58" s="29"/>
      <c r="D58" s="29"/>
      <c r="E58" s="38"/>
      <c r="F58" s="70"/>
      <c r="G58" s="35"/>
      <c r="H58" s="72"/>
      <c r="I58" s="41"/>
    </row>
    <row r="59" spans="1:9" ht="45" customHeight="1" x14ac:dyDescent="0.25">
      <c r="A59" s="35"/>
      <c r="B59" s="33"/>
      <c r="C59" s="29"/>
      <c r="D59" s="29"/>
      <c r="E59" s="38"/>
      <c r="F59" s="70"/>
      <c r="G59" s="35"/>
      <c r="H59" s="72"/>
      <c r="I59" s="41"/>
    </row>
    <row r="60" spans="1:9" ht="45" customHeight="1" x14ac:dyDescent="0.25">
      <c r="A60" s="35"/>
      <c r="B60" s="33"/>
      <c r="C60" s="29"/>
      <c r="D60" s="29"/>
      <c r="E60" s="38"/>
      <c r="F60" s="70"/>
      <c r="G60" s="35"/>
      <c r="H60" s="72"/>
      <c r="I60" s="41"/>
    </row>
    <row r="61" spans="1:9" ht="45" customHeight="1" x14ac:dyDescent="0.25">
      <c r="A61" s="35"/>
      <c r="B61" s="33"/>
      <c r="C61" s="29"/>
      <c r="D61" s="29"/>
      <c r="E61" s="38"/>
      <c r="F61" s="70"/>
      <c r="G61" s="35"/>
      <c r="H61" s="72"/>
      <c r="I61" s="41"/>
    </row>
    <row r="62" spans="1:9" ht="45" customHeight="1" x14ac:dyDescent="0.25">
      <c r="A62" s="35"/>
      <c r="B62" s="33"/>
      <c r="C62" s="29"/>
      <c r="D62" s="29"/>
      <c r="E62" s="38"/>
      <c r="F62" s="70"/>
      <c r="G62" s="35"/>
      <c r="H62" s="72"/>
      <c r="I62" s="41"/>
    </row>
    <row r="63" spans="1:9" ht="45" customHeight="1" x14ac:dyDescent="0.25">
      <c r="A63" s="35"/>
      <c r="B63" s="33"/>
      <c r="C63" s="29"/>
      <c r="D63" s="29"/>
      <c r="E63" s="38"/>
      <c r="F63" s="70"/>
      <c r="G63" s="35"/>
      <c r="H63" s="72"/>
      <c r="I63" s="41"/>
    </row>
    <row r="64" spans="1:9" ht="45" customHeight="1" x14ac:dyDescent="0.25">
      <c r="A64" s="35"/>
      <c r="B64" s="33"/>
      <c r="C64" s="29"/>
      <c r="D64" s="29"/>
      <c r="E64" s="38"/>
      <c r="F64" s="70"/>
      <c r="G64" s="35"/>
      <c r="H64" s="72"/>
      <c r="I64" s="41"/>
    </row>
    <row r="65" spans="1:9" ht="45" customHeight="1" x14ac:dyDescent="0.25">
      <c r="A65" s="35"/>
      <c r="B65" s="33"/>
      <c r="C65" s="29"/>
      <c r="D65" s="29"/>
      <c r="E65" s="38"/>
      <c r="F65" s="70"/>
      <c r="G65" s="35"/>
      <c r="H65" s="72"/>
      <c r="I65" s="41"/>
    </row>
    <row r="66" spans="1:9" ht="45" customHeight="1" x14ac:dyDescent="0.25">
      <c r="A66" s="35"/>
      <c r="B66" s="33"/>
      <c r="C66" s="29"/>
      <c r="D66" s="29"/>
      <c r="E66" s="38"/>
      <c r="F66" s="70"/>
      <c r="G66" s="35"/>
      <c r="H66" s="72"/>
      <c r="I66" s="41"/>
    </row>
    <row r="67" spans="1:9" ht="45" customHeight="1" x14ac:dyDescent="0.25">
      <c r="A67" s="35"/>
      <c r="B67" s="33"/>
      <c r="C67" s="29"/>
      <c r="D67" s="29"/>
      <c r="E67" s="38"/>
      <c r="F67" s="70"/>
      <c r="G67" s="35"/>
      <c r="H67" s="72"/>
      <c r="I67" s="41"/>
    </row>
    <row r="68" spans="1:9" ht="45" customHeight="1" x14ac:dyDescent="0.25">
      <c r="A68" s="35"/>
      <c r="B68" s="33"/>
      <c r="C68" s="29"/>
      <c r="D68" s="29"/>
      <c r="E68" s="38"/>
      <c r="F68" s="70"/>
      <c r="G68" s="35"/>
      <c r="H68" s="72"/>
      <c r="I68" s="41"/>
    </row>
    <row r="69" spans="1:9" ht="45" customHeight="1" x14ac:dyDescent="0.25">
      <c r="A69" s="35"/>
      <c r="B69" s="33"/>
      <c r="C69" s="29"/>
      <c r="D69" s="29"/>
      <c r="E69" s="38"/>
      <c r="F69" s="70"/>
      <c r="G69" s="35"/>
      <c r="H69" s="72"/>
      <c r="I69" s="41"/>
    </row>
    <row r="70" spans="1:9" ht="45" customHeight="1" x14ac:dyDescent="0.25">
      <c r="A70" s="35"/>
      <c r="B70" s="33"/>
      <c r="C70" s="29"/>
      <c r="D70" s="29"/>
      <c r="E70" s="38"/>
      <c r="F70" s="70"/>
      <c r="G70" s="35"/>
      <c r="H70" s="72"/>
      <c r="I70" s="41"/>
    </row>
    <row r="71" spans="1:9" ht="45" customHeight="1" x14ac:dyDescent="0.25">
      <c r="A71" s="35"/>
      <c r="B71" s="33"/>
      <c r="C71" s="29"/>
      <c r="D71" s="29"/>
      <c r="E71" s="38"/>
      <c r="F71" s="70"/>
      <c r="G71" s="35"/>
      <c r="H71" s="72"/>
      <c r="I71" s="41"/>
    </row>
    <row r="72" spans="1:9" ht="45" customHeight="1" x14ac:dyDescent="0.25">
      <c r="A72" s="35"/>
      <c r="B72" s="33"/>
      <c r="C72" s="29"/>
      <c r="D72" s="29"/>
      <c r="E72" s="38"/>
      <c r="F72" s="70"/>
      <c r="G72" s="35"/>
      <c r="H72" s="72"/>
      <c r="I72" s="41"/>
    </row>
    <row r="73" spans="1:9" ht="45" customHeight="1" x14ac:dyDescent="0.25">
      <c r="A73" s="35"/>
      <c r="B73" s="33"/>
      <c r="C73" s="29"/>
      <c r="D73" s="29"/>
      <c r="E73" s="38"/>
      <c r="F73" s="70"/>
      <c r="G73" s="35"/>
      <c r="H73" s="72"/>
      <c r="I73" s="41"/>
    </row>
    <row r="74" spans="1:9" ht="45" customHeight="1" x14ac:dyDescent="0.25">
      <c r="A74" s="35"/>
      <c r="B74" s="33"/>
      <c r="C74" s="29"/>
      <c r="D74" s="29"/>
      <c r="E74" s="38"/>
      <c r="F74" s="70"/>
      <c r="G74" s="35"/>
      <c r="H74" s="72"/>
      <c r="I74" s="41"/>
    </row>
    <row r="75" spans="1:9" ht="45" customHeight="1" x14ac:dyDescent="0.25">
      <c r="A75" s="35"/>
      <c r="B75" s="33"/>
      <c r="C75" s="29"/>
      <c r="D75" s="29"/>
      <c r="E75" s="38"/>
      <c r="F75" s="70"/>
      <c r="G75" s="35"/>
      <c r="H75" s="72"/>
      <c r="I75" s="41"/>
    </row>
    <row r="76" spans="1:9" ht="45" customHeight="1" x14ac:dyDescent="0.25">
      <c r="A76" s="35"/>
      <c r="B76" s="33"/>
      <c r="C76" s="29"/>
      <c r="D76" s="29"/>
      <c r="E76" s="38"/>
      <c r="F76" s="70"/>
      <c r="G76" s="35"/>
      <c r="H76" s="72"/>
      <c r="I76" s="41"/>
    </row>
    <row r="77" spans="1:9" ht="45" customHeight="1" x14ac:dyDescent="0.25">
      <c r="A77" s="35"/>
      <c r="B77" s="33"/>
      <c r="C77" s="29"/>
      <c r="D77" s="29"/>
      <c r="E77" s="38"/>
      <c r="F77" s="70"/>
      <c r="G77" s="35"/>
      <c r="H77" s="72"/>
      <c r="I77" s="41"/>
    </row>
    <row r="78" spans="1:9" ht="45" customHeight="1" x14ac:dyDescent="0.25">
      <c r="A78" s="35"/>
      <c r="B78" s="33"/>
      <c r="C78" s="29"/>
      <c r="D78" s="29"/>
      <c r="E78" s="38"/>
      <c r="F78" s="70"/>
      <c r="G78" s="35"/>
      <c r="H78" s="72"/>
      <c r="I78" s="41"/>
    </row>
    <row r="79" spans="1:9" ht="45" customHeight="1" x14ac:dyDescent="0.25">
      <c r="A79" s="35"/>
      <c r="B79" s="33"/>
      <c r="C79" s="29"/>
      <c r="D79" s="29"/>
      <c r="E79" s="38"/>
      <c r="F79" s="70"/>
      <c r="G79" s="35"/>
      <c r="H79" s="72"/>
      <c r="I79" s="41"/>
    </row>
    <row r="80" spans="1:9" ht="45" customHeight="1" x14ac:dyDescent="0.25">
      <c r="A80" s="35"/>
      <c r="B80" s="33"/>
      <c r="C80" s="29"/>
      <c r="D80" s="29"/>
      <c r="E80" s="38"/>
      <c r="F80" s="70"/>
      <c r="G80" s="35"/>
      <c r="H80" s="72"/>
      <c r="I80" s="41"/>
    </row>
    <row r="81" spans="1:9" ht="45" customHeight="1" x14ac:dyDescent="0.25">
      <c r="A81" s="35"/>
      <c r="B81" s="33"/>
      <c r="C81" s="29"/>
      <c r="D81" s="29"/>
      <c r="E81" s="38"/>
      <c r="F81" s="70"/>
      <c r="G81" s="35"/>
      <c r="H81" s="72"/>
      <c r="I81" s="41"/>
    </row>
    <row r="82" spans="1:9" ht="45" customHeight="1" x14ac:dyDescent="0.25">
      <c r="A82" s="35"/>
      <c r="B82" s="33"/>
      <c r="C82" s="29"/>
      <c r="D82" s="29"/>
      <c r="E82" s="38"/>
      <c r="F82" s="70"/>
      <c r="G82" s="35"/>
      <c r="H82" s="72"/>
      <c r="I82" s="41"/>
    </row>
    <row r="83" spans="1:9" ht="45" customHeight="1" x14ac:dyDescent="0.25">
      <c r="A83" s="35"/>
      <c r="B83" s="33"/>
      <c r="C83" s="29"/>
      <c r="D83" s="29"/>
      <c r="E83" s="38"/>
      <c r="F83" s="70"/>
      <c r="G83" s="35"/>
      <c r="H83" s="72"/>
      <c r="I83" s="41"/>
    </row>
    <row r="84" spans="1:9" ht="45" customHeight="1" x14ac:dyDescent="0.25">
      <c r="A84" s="35"/>
      <c r="B84" s="33"/>
      <c r="C84" s="29"/>
      <c r="D84" s="29"/>
      <c r="E84" s="38"/>
      <c r="F84" s="70"/>
      <c r="G84" s="35"/>
      <c r="H84" s="72"/>
      <c r="I84" s="41"/>
    </row>
    <row r="85" spans="1:9" ht="45" customHeight="1" x14ac:dyDescent="0.25">
      <c r="A85" s="35"/>
      <c r="B85" s="33"/>
      <c r="C85" s="29"/>
      <c r="D85" s="29"/>
      <c r="E85" s="38"/>
      <c r="F85" s="70"/>
      <c r="G85" s="35"/>
      <c r="H85" s="72"/>
      <c r="I85" s="41"/>
    </row>
    <row r="86" spans="1:9" ht="45" customHeight="1" x14ac:dyDescent="0.25">
      <c r="A86" s="35"/>
      <c r="B86" s="33"/>
      <c r="C86" s="29"/>
      <c r="D86" s="29"/>
      <c r="E86" s="38"/>
      <c r="F86" s="70"/>
      <c r="G86" s="35"/>
      <c r="H86" s="72"/>
      <c r="I86" s="41"/>
    </row>
    <row r="87" spans="1:9" ht="45" customHeight="1" x14ac:dyDescent="0.25">
      <c r="A87" s="35"/>
      <c r="B87" s="33"/>
      <c r="C87" s="29"/>
      <c r="D87" s="29"/>
      <c r="E87" s="38"/>
      <c r="F87" s="70"/>
      <c r="G87" s="35"/>
      <c r="H87" s="72"/>
      <c r="I87" s="41"/>
    </row>
    <row r="88" spans="1:9" ht="45" customHeight="1" x14ac:dyDescent="0.25">
      <c r="A88" s="35"/>
      <c r="B88" s="33"/>
      <c r="C88" s="29"/>
      <c r="D88" s="29"/>
      <c r="E88" s="38"/>
      <c r="F88" s="70"/>
      <c r="G88" s="35"/>
      <c r="H88" s="72"/>
      <c r="I88" s="41"/>
    </row>
    <row r="89" spans="1:9" ht="45" customHeight="1" x14ac:dyDescent="0.25">
      <c r="A89" s="35"/>
      <c r="B89" s="33"/>
      <c r="C89" s="29"/>
      <c r="D89" s="29"/>
      <c r="E89" s="38"/>
      <c r="F89" s="70"/>
      <c r="G89" s="35"/>
      <c r="H89" s="72"/>
      <c r="I89" s="41"/>
    </row>
    <row r="90" spans="1:9" ht="45" customHeight="1" x14ac:dyDescent="0.25">
      <c r="A90" s="35"/>
      <c r="B90" s="33"/>
      <c r="C90" s="29"/>
      <c r="D90" s="29"/>
      <c r="E90" s="38"/>
      <c r="F90" s="70"/>
      <c r="G90" s="35"/>
      <c r="H90" s="72"/>
      <c r="I90" s="41"/>
    </row>
    <row r="91" spans="1:9" ht="45" customHeight="1" x14ac:dyDescent="0.25">
      <c r="A91" s="35"/>
      <c r="B91" s="33"/>
      <c r="C91" s="29"/>
      <c r="D91" s="29"/>
      <c r="E91" s="38"/>
      <c r="F91" s="70"/>
      <c r="G91" s="35"/>
      <c r="H91" s="72"/>
      <c r="I91" s="41"/>
    </row>
    <row r="92" spans="1:9" ht="45" customHeight="1" x14ac:dyDescent="0.25">
      <c r="A92" s="35"/>
      <c r="B92" s="33"/>
      <c r="C92" s="29"/>
      <c r="D92" s="29"/>
      <c r="E92" s="38"/>
      <c r="F92" s="70"/>
      <c r="G92" s="35"/>
      <c r="H92" s="72"/>
      <c r="I92" s="41"/>
    </row>
    <row r="93" spans="1:9" ht="45" customHeight="1" x14ac:dyDescent="0.25">
      <c r="A93" s="35"/>
      <c r="B93" s="33"/>
      <c r="C93" s="29"/>
      <c r="D93" s="29"/>
      <c r="E93" s="38"/>
      <c r="F93" s="70"/>
      <c r="G93" s="35"/>
      <c r="H93" s="72"/>
      <c r="I93" s="41"/>
    </row>
    <row r="94" spans="1:9" ht="45" customHeight="1" x14ac:dyDescent="0.25">
      <c r="A94" s="35"/>
      <c r="B94" s="33"/>
      <c r="C94" s="29"/>
      <c r="D94" s="29"/>
      <c r="E94" s="38"/>
      <c r="F94" s="70"/>
      <c r="G94" s="35"/>
      <c r="H94" s="72"/>
      <c r="I94" s="41"/>
    </row>
    <row r="95" spans="1:9" ht="45" customHeight="1" x14ac:dyDescent="0.25">
      <c r="A95" s="35"/>
      <c r="B95" s="33"/>
      <c r="C95" s="29"/>
      <c r="D95" s="29"/>
      <c r="E95" s="38"/>
      <c r="F95" s="70"/>
      <c r="G95" s="35"/>
      <c r="H95" s="72"/>
      <c r="I95" s="41"/>
    </row>
    <row r="96" spans="1:9" ht="45" customHeight="1" x14ac:dyDescent="0.25">
      <c r="A96" s="35"/>
      <c r="B96" s="33"/>
      <c r="C96" s="29"/>
      <c r="D96" s="29"/>
      <c r="E96" s="38"/>
      <c r="F96" s="70"/>
      <c r="G96" s="35"/>
      <c r="H96" s="72"/>
      <c r="I96" s="41"/>
    </row>
    <row r="97" spans="1:9" ht="45" customHeight="1" x14ac:dyDescent="0.25">
      <c r="A97" s="35"/>
      <c r="B97" s="33"/>
      <c r="C97" s="29"/>
      <c r="D97" s="29"/>
      <c r="E97" s="38"/>
      <c r="F97" s="70"/>
      <c r="G97" s="35"/>
      <c r="H97" s="72"/>
      <c r="I97" s="41"/>
    </row>
    <row r="98" spans="1:9" ht="45" customHeight="1" x14ac:dyDescent="0.25">
      <c r="A98" s="35"/>
      <c r="B98" s="33"/>
      <c r="C98" s="29"/>
      <c r="D98" s="29"/>
      <c r="E98" s="38"/>
      <c r="F98" s="70"/>
      <c r="G98" s="35"/>
      <c r="H98" s="72"/>
      <c r="I98" s="41"/>
    </row>
    <row r="99" spans="1:9" ht="45" customHeight="1" x14ac:dyDescent="0.25">
      <c r="A99" s="35"/>
      <c r="B99" s="33"/>
      <c r="C99" s="29"/>
      <c r="D99" s="29"/>
      <c r="E99" s="38"/>
      <c r="F99" s="70"/>
      <c r="G99" s="35"/>
      <c r="H99" s="72"/>
      <c r="I99" s="41"/>
    </row>
    <row r="100" spans="1:9" ht="45" customHeight="1" x14ac:dyDescent="0.25">
      <c r="A100" s="35"/>
      <c r="B100" s="33"/>
      <c r="C100" s="29"/>
      <c r="D100" s="29"/>
      <c r="E100" s="38"/>
      <c r="F100" s="70"/>
      <c r="G100" s="35"/>
      <c r="H100" s="72"/>
      <c r="I100" s="41"/>
    </row>
    <row r="101" spans="1:9" ht="45" customHeight="1" x14ac:dyDescent="0.25">
      <c r="A101" s="35"/>
      <c r="B101" s="33"/>
      <c r="C101" s="29"/>
      <c r="D101" s="29"/>
      <c r="E101" s="38"/>
      <c r="F101" s="70"/>
      <c r="G101" s="35"/>
      <c r="H101" s="72"/>
      <c r="I101" s="41"/>
    </row>
    <row r="102" spans="1:9" ht="45" customHeight="1" x14ac:dyDescent="0.25">
      <c r="A102" s="35"/>
      <c r="B102" s="33"/>
      <c r="C102" s="29"/>
      <c r="D102" s="29"/>
      <c r="E102" s="38"/>
      <c r="F102" s="70"/>
      <c r="G102" s="35"/>
      <c r="H102" s="72"/>
      <c r="I102" s="41"/>
    </row>
    <row r="103" spans="1:9" ht="45" customHeight="1" thickBot="1" x14ac:dyDescent="0.3">
      <c r="A103" s="40"/>
      <c r="B103" s="34"/>
      <c r="C103" s="31"/>
      <c r="D103" s="31"/>
      <c r="E103" s="39"/>
      <c r="F103" s="71"/>
      <c r="G103" s="40"/>
      <c r="H103" s="73"/>
      <c r="I103" s="42"/>
    </row>
  </sheetData>
  <sheetProtection algorithmName="SHA-512" hashValue="aLfvJXJoOUbK0ZkBFuN0AzFbMhWabO8Kxulsl9UDfVBH66zU9+G3R2u35yWnuYiXiZbshBgc2IkDrIwPr+4GvQ==" saltValue="kQWr1p7rSV+R0fp3Rtci8w==" spinCount="100000" sheet="1" objects="1" scenarios="1"/>
  <dataValidations count="1">
    <dataValidation type="list" allowBlank="1" showInputMessage="1" showErrorMessage="1" sqref="F4:F103" xr:uid="{0B04683D-6568-4F91-8BB1-A3135F5605E0}">
      <formula1>equip_leaks_methods</formula1>
    </dataValidation>
  </dataValidations>
  <hyperlinks>
    <hyperlink ref="G1" location="'Partner Info and ToC'!A12" display="Return to Table of Contents" xr:uid="{681B3454-D478-4488-825D-C8D84F6B1FE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picklists!$A$2:$A$30</xm:f>
          </x14:formula1>
          <xm:sqref>A4:A103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D765-EF7D-4572-AB11-BB9A8B34F442}">
  <dimension ref="A1:K105"/>
  <sheetViews>
    <sheetView showGridLines="0" showZeros="0" zoomScaleNormal="100" workbookViewId="0">
      <pane xSplit="1" ySplit="4" topLeftCell="B5" activePane="bottomRight" state="frozen"/>
      <selection activeCell="A5" sqref="A5"/>
      <selection pane="topRight" activeCell="A5" sqref="A5"/>
      <selection pane="bottomLeft" activeCell="A5" sqref="A5"/>
      <selection pane="bottomRight" activeCell="C4" sqref="C4"/>
    </sheetView>
  </sheetViews>
  <sheetFormatPr defaultColWidth="9.140625" defaultRowHeight="15" x14ac:dyDescent="0.25"/>
  <cols>
    <col min="1" max="1" width="9.140625" style="4"/>
    <col min="2" max="2" width="14.140625" style="26" customWidth="1"/>
    <col min="3" max="3" width="20.140625" style="26" customWidth="1"/>
    <col min="4" max="6" width="15.7109375" style="95" customWidth="1"/>
    <col min="7" max="7" width="16.7109375" style="95" customWidth="1"/>
    <col min="8" max="8" width="15.7109375" style="95" customWidth="1"/>
    <col min="9" max="9" width="16.7109375" style="95" customWidth="1"/>
    <col min="10" max="10" width="15.7109375" style="95" customWidth="1"/>
    <col min="11" max="11" width="62.85546875" style="5" customWidth="1"/>
    <col min="12" max="12" width="12.85546875" style="5" customWidth="1"/>
    <col min="13" max="16384" width="9.140625" style="5"/>
  </cols>
  <sheetData>
    <row r="1" spans="1:11" s="61" customFormat="1" ht="19.149999999999999" x14ac:dyDescent="0.25">
      <c r="A1" s="60" t="s">
        <v>148</v>
      </c>
      <c r="F1" s="62" t="s">
        <v>106</v>
      </c>
    </row>
    <row r="2" spans="1:11" s="61" customFormat="1" thickBot="1" x14ac:dyDescent="0.3">
      <c r="A2" s="107" t="s">
        <v>101</v>
      </c>
      <c r="B2" s="28"/>
      <c r="C2" s="28"/>
      <c r="K2" s="28"/>
    </row>
    <row r="3" spans="1:11" s="61" customFormat="1" ht="31.9" customHeight="1" thickBot="1" x14ac:dyDescent="0.3">
      <c r="A3" s="28"/>
      <c r="B3" s="28"/>
      <c r="C3" s="28"/>
      <c r="D3" s="28"/>
      <c r="E3" s="151" t="s">
        <v>127</v>
      </c>
      <c r="F3" s="152"/>
      <c r="G3" s="153" t="s">
        <v>128</v>
      </c>
      <c r="H3" s="154"/>
      <c r="I3" s="153" t="s">
        <v>129</v>
      </c>
      <c r="J3" s="154"/>
      <c r="K3" s="28"/>
    </row>
    <row r="4" spans="1:11" s="63" customFormat="1" ht="73.5" customHeight="1" thickBot="1" x14ac:dyDescent="0.3">
      <c r="A4" s="74" t="s">
        <v>63</v>
      </c>
      <c r="B4" s="75" t="s">
        <v>130</v>
      </c>
      <c r="C4" s="76" t="str">
        <f>"Average Methane Content of Gas (enter as a decimal; leave blank to use default "&amp;ROUND(default_CH4_content*100,1)&amp;"% methane)"</f>
        <v>Average Methane Content of Gas (enter as a decimal; leave blank to use default 82.1% methane)</v>
      </c>
      <c r="D4" s="77" t="str">
        <f>"Average annual operating hours (leave blank to use default "&amp;default_hours&amp;" hours)"</f>
        <v>Average annual operating hours (leave blank to use default 8760 hours)</v>
      </c>
      <c r="E4" s="78" t="s">
        <v>131</v>
      </c>
      <c r="F4" s="75" t="s">
        <v>132</v>
      </c>
      <c r="G4" s="78" t="s">
        <v>133</v>
      </c>
      <c r="H4" s="75" t="s">
        <v>132</v>
      </c>
      <c r="I4" s="78" t="s">
        <v>133</v>
      </c>
      <c r="J4" s="75" t="s">
        <v>132</v>
      </c>
      <c r="K4" s="98" t="s">
        <v>126</v>
      </c>
    </row>
    <row r="5" spans="1:11" ht="45" customHeight="1" x14ac:dyDescent="0.25">
      <c r="A5" s="79"/>
      <c r="B5" s="80"/>
      <c r="C5" s="81"/>
      <c r="D5" s="82"/>
      <c r="E5" s="83"/>
      <c r="F5" s="84" t="str">
        <f t="shared" ref="F5:F36" si="0">IF(ISBLANK(E5),"",E5*((gb_pneumatic_highbleed_EF*(IF(ISBLANK(C5),default_CH4_content,C5)*(IF(ISBLANK(D5),default_hours,D5))))-(gb_pneumatic_lowbleed_EF*(IF(ISBLANK(C5),default_CH4_content,C5)*(IF(ISBLANK(D5),default_hours,D5)))))/1000)</f>
        <v/>
      </c>
      <c r="G5" s="83"/>
      <c r="H5" s="84" t="str">
        <f t="shared" ref="H5:H36" si="1">IF(ISBLANK(G5),"",G5*((gb_pneumatic_highbleed_EF*(IF(ISBLANK(C5),default_CH4_content,C5)*(IF(ISBLANK(D5),default_hours,D5)))))/1000)</f>
        <v/>
      </c>
      <c r="I5" s="83"/>
      <c r="J5" s="84" t="str">
        <f t="shared" ref="J5:J36" si="2">IF(ISBLANK(I5),"",I5*((gb_pneumatic_lowbleed_EF*(IF(ISBLANK(C5),default_CH4_content,C5)*(IF(ISBLANK(D5),default_hours,D5)))))/1000)</f>
        <v/>
      </c>
      <c r="K5" s="85"/>
    </row>
    <row r="6" spans="1:11" ht="45" customHeight="1" x14ac:dyDescent="0.25">
      <c r="A6" s="35"/>
      <c r="B6" s="86"/>
      <c r="C6" s="87"/>
      <c r="D6" s="88"/>
      <c r="E6" s="89"/>
      <c r="F6" s="84" t="str">
        <f t="shared" si="0"/>
        <v/>
      </c>
      <c r="G6" s="89"/>
      <c r="H6" s="84" t="str">
        <f t="shared" si="1"/>
        <v/>
      </c>
      <c r="I6" s="89"/>
      <c r="J6" s="84" t="str">
        <f t="shared" si="2"/>
        <v/>
      </c>
      <c r="K6" s="41"/>
    </row>
    <row r="7" spans="1:11" ht="45" customHeight="1" x14ac:dyDescent="0.25">
      <c r="A7" s="35"/>
      <c r="B7" s="86"/>
      <c r="C7" s="87"/>
      <c r="D7" s="88"/>
      <c r="E7" s="89"/>
      <c r="F7" s="84" t="str">
        <f t="shared" si="0"/>
        <v/>
      </c>
      <c r="G7" s="89"/>
      <c r="H7" s="84" t="str">
        <f t="shared" si="1"/>
        <v/>
      </c>
      <c r="I7" s="89"/>
      <c r="J7" s="84" t="str">
        <f t="shared" si="2"/>
        <v/>
      </c>
      <c r="K7" s="41"/>
    </row>
    <row r="8" spans="1:11" ht="45" customHeight="1" x14ac:dyDescent="0.25">
      <c r="A8" s="35"/>
      <c r="B8" s="86"/>
      <c r="C8" s="87"/>
      <c r="D8" s="88"/>
      <c r="E8" s="89"/>
      <c r="F8" s="84" t="str">
        <f t="shared" si="0"/>
        <v/>
      </c>
      <c r="G8" s="89"/>
      <c r="H8" s="84" t="str">
        <f t="shared" si="1"/>
        <v/>
      </c>
      <c r="I8" s="89"/>
      <c r="J8" s="84" t="str">
        <f t="shared" si="2"/>
        <v/>
      </c>
      <c r="K8" s="41"/>
    </row>
    <row r="9" spans="1:11" ht="45" customHeight="1" x14ac:dyDescent="0.25">
      <c r="A9" s="35"/>
      <c r="B9" s="86"/>
      <c r="C9" s="87"/>
      <c r="D9" s="88"/>
      <c r="E9" s="89"/>
      <c r="F9" s="84" t="str">
        <f t="shared" si="0"/>
        <v/>
      </c>
      <c r="G9" s="89"/>
      <c r="H9" s="84" t="str">
        <f t="shared" si="1"/>
        <v/>
      </c>
      <c r="I9" s="89"/>
      <c r="J9" s="84" t="str">
        <f t="shared" si="2"/>
        <v/>
      </c>
      <c r="K9" s="41"/>
    </row>
    <row r="10" spans="1:11" ht="45" customHeight="1" x14ac:dyDescent="0.25">
      <c r="A10" s="35"/>
      <c r="B10" s="86"/>
      <c r="C10" s="87"/>
      <c r="D10" s="88"/>
      <c r="E10" s="89"/>
      <c r="F10" s="84" t="str">
        <f t="shared" si="0"/>
        <v/>
      </c>
      <c r="G10" s="89"/>
      <c r="H10" s="84" t="str">
        <f t="shared" si="1"/>
        <v/>
      </c>
      <c r="I10" s="89"/>
      <c r="J10" s="84" t="str">
        <f t="shared" si="2"/>
        <v/>
      </c>
      <c r="K10" s="41"/>
    </row>
    <row r="11" spans="1:11" ht="45" customHeight="1" x14ac:dyDescent="0.25">
      <c r="A11" s="35"/>
      <c r="B11" s="86"/>
      <c r="C11" s="87"/>
      <c r="D11" s="88"/>
      <c r="E11" s="89"/>
      <c r="F11" s="84" t="str">
        <f t="shared" si="0"/>
        <v/>
      </c>
      <c r="G11" s="89"/>
      <c r="H11" s="84" t="str">
        <f t="shared" si="1"/>
        <v/>
      </c>
      <c r="I11" s="89"/>
      <c r="J11" s="84" t="str">
        <f t="shared" si="2"/>
        <v/>
      </c>
      <c r="K11" s="41"/>
    </row>
    <row r="12" spans="1:11" ht="45" customHeight="1" x14ac:dyDescent="0.25">
      <c r="A12" s="35"/>
      <c r="B12" s="86"/>
      <c r="C12" s="87"/>
      <c r="D12" s="88"/>
      <c r="E12" s="89"/>
      <c r="F12" s="84" t="str">
        <f t="shared" si="0"/>
        <v/>
      </c>
      <c r="G12" s="89"/>
      <c r="H12" s="84" t="str">
        <f t="shared" si="1"/>
        <v/>
      </c>
      <c r="I12" s="89"/>
      <c r="J12" s="84" t="str">
        <f t="shared" si="2"/>
        <v/>
      </c>
      <c r="K12" s="41"/>
    </row>
    <row r="13" spans="1:11" ht="45" customHeight="1" x14ac:dyDescent="0.25">
      <c r="A13" s="35"/>
      <c r="B13" s="86"/>
      <c r="C13" s="87"/>
      <c r="D13" s="88"/>
      <c r="E13" s="89"/>
      <c r="F13" s="84" t="str">
        <f t="shared" si="0"/>
        <v/>
      </c>
      <c r="G13" s="89"/>
      <c r="H13" s="84" t="str">
        <f t="shared" si="1"/>
        <v/>
      </c>
      <c r="I13" s="89"/>
      <c r="J13" s="84" t="str">
        <f t="shared" si="2"/>
        <v/>
      </c>
      <c r="K13" s="41"/>
    </row>
    <row r="14" spans="1:11" ht="45" customHeight="1" x14ac:dyDescent="0.25">
      <c r="A14" s="35"/>
      <c r="B14" s="86"/>
      <c r="C14" s="87"/>
      <c r="D14" s="88"/>
      <c r="E14" s="89"/>
      <c r="F14" s="84" t="str">
        <f t="shared" si="0"/>
        <v/>
      </c>
      <c r="G14" s="89"/>
      <c r="H14" s="84" t="str">
        <f t="shared" si="1"/>
        <v/>
      </c>
      <c r="I14" s="89"/>
      <c r="J14" s="84" t="str">
        <f t="shared" si="2"/>
        <v/>
      </c>
      <c r="K14" s="41"/>
    </row>
    <row r="15" spans="1:11" ht="45" customHeight="1" x14ac:dyDescent="0.25">
      <c r="A15" s="35"/>
      <c r="B15" s="86"/>
      <c r="C15" s="87"/>
      <c r="D15" s="88"/>
      <c r="E15" s="89"/>
      <c r="F15" s="84" t="str">
        <f t="shared" si="0"/>
        <v/>
      </c>
      <c r="G15" s="89"/>
      <c r="H15" s="84" t="str">
        <f t="shared" si="1"/>
        <v/>
      </c>
      <c r="I15" s="89"/>
      <c r="J15" s="84" t="str">
        <f t="shared" si="2"/>
        <v/>
      </c>
      <c r="K15" s="41"/>
    </row>
    <row r="16" spans="1:11" ht="45" customHeight="1" x14ac:dyDescent="0.25">
      <c r="A16" s="35"/>
      <c r="B16" s="86"/>
      <c r="C16" s="87"/>
      <c r="D16" s="88"/>
      <c r="E16" s="89"/>
      <c r="F16" s="84" t="str">
        <f t="shared" si="0"/>
        <v/>
      </c>
      <c r="G16" s="89"/>
      <c r="H16" s="84" t="str">
        <f t="shared" si="1"/>
        <v/>
      </c>
      <c r="I16" s="89"/>
      <c r="J16" s="84" t="str">
        <f t="shared" si="2"/>
        <v/>
      </c>
      <c r="K16" s="41"/>
    </row>
    <row r="17" spans="1:11" ht="45" customHeight="1" x14ac:dyDescent="0.25">
      <c r="A17" s="35"/>
      <c r="B17" s="86"/>
      <c r="C17" s="87"/>
      <c r="D17" s="88"/>
      <c r="E17" s="89"/>
      <c r="F17" s="84" t="str">
        <f t="shared" si="0"/>
        <v/>
      </c>
      <c r="G17" s="89"/>
      <c r="H17" s="84" t="str">
        <f t="shared" si="1"/>
        <v/>
      </c>
      <c r="I17" s="89"/>
      <c r="J17" s="84" t="str">
        <f t="shared" si="2"/>
        <v/>
      </c>
      <c r="K17" s="41"/>
    </row>
    <row r="18" spans="1:11" ht="45" customHeight="1" x14ac:dyDescent="0.25">
      <c r="A18" s="35"/>
      <c r="B18" s="86"/>
      <c r="C18" s="87"/>
      <c r="D18" s="88"/>
      <c r="E18" s="89"/>
      <c r="F18" s="84" t="str">
        <f t="shared" si="0"/>
        <v/>
      </c>
      <c r="G18" s="89"/>
      <c r="H18" s="84" t="str">
        <f t="shared" si="1"/>
        <v/>
      </c>
      <c r="I18" s="89"/>
      <c r="J18" s="84" t="str">
        <f t="shared" si="2"/>
        <v/>
      </c>
      <c r="K18" s="41"/>
    </row>
    <row r="19" spans="1:11" ht="45" customHeight="1" x14ac:dyDescent="0.25">
      <c r="A19" s="35"/>
      <c r="B19" s="86"/>
      <c r="C19" s="87"/>
      <c r="D19" s="88"/>
      <c r="E19" s="89"/>
      <c r="F19" s="84" t="str">
        <f t="shared" si="0"/>
        <v/>
      </c>
      <c r="G19" s="89"/>
      <c r="H19" s="84" t="str">
        <f t="shared" si="1"/>
        <v/>
      </c>
      <c r="I19" s="89"/>
      <c r="J19" s="84" t="str">
        <f t="shared" si="2"/>
        <v/>
      </c>
      <c r="K19" s="41"/>
    </row>
    <row r="20" spans="1:11" ht="45" customHeight="1" x14ac:dyDescent="0.25">
      <c r="A20" s="35"/>
      <c r="B20" s="86"/>
      <c r="C20" s="87"/>
      <c r="D20" s="88"/>
      <c r="E20" s="89"/>
      <c r="F20" s="84" t="str">
        <f t="shared" si="0"/>
        <v/>
      </c>
      <c r="G20" s="89"/>
      <c r="H20" s="84" t="str">
        <f t="shared" si="1"/>
        <v/>
      </c>
      <c r="I20" s="89"/>
      <c r="J20" s="84" t="str">
        <f t="shared" si="2"/>
        <v/>
      </c>
      <c r="K20" s="41"/>
    </row>
    <row r="21" spans="1:11" ht="45" customHeight="1" x14ac:dyDescent="0.25">
      <c r="A21" s="35"/>
      <c r="B21" s="86"/>
      <c r="C21" s="87"/>
      <c r="D21" s="88"/>
      <c r="E21" s="89"/>
      <c r="F21" s="84" t="str">
        <f t="shared" si="0"/>
        <v/>
      </c>
      <c r="G21" s="89"/>
      <c r="H21" s="84" t="str">
        <f t="shared" si="1"/>
        <v/>
      </c>
      <c r="I21" s="89"/>
      <c r="J21" s="84" t="str">
        <f t="shared" si="2"/>
        <v/>
      </c>
      <c r="K21" s="41"/>
    </row>
    <row r="22" spans="1:11" ht="45" customHeight="1" x14ac:dyDescent="0.25">
      <c r="A22" s="35"/>
      <c r="B22" s="86"/>
      <c r="C22" s="87"/>
      <c r="D22" s="88"/>
      <c r="E22" s="89"/>
      <c r="F22" s="84" t="str">
        <f t="shared" si="0"/>
        <v/>
      </c>
      <c r="G22" s="89"/>
      <c r="H22" s="84" t="str">
        <f t="shared" si="1"/>
        <v/>
      </c>
      <c r="I22" s="89"/>
      <c r="J22" s="84" t="str">
        <f t="shared" si="2"/>
        <v/>
      </c>
      <c r="K22" s="41"/>
    </row>
    <row r="23" spans="1:11" ht="45" customHeight="1" x14ac:dyDescent="0.25">
      <c r="A23" s="35"/>
      <c r="B23" s="86"/>
      <c r="C23" s="87"/>
      <c r="D23" s="88"/>
      <c r="E23" s="89"/>
      <c r="F23" s="84" t="str">
        <f t="shared" si="0"/>
        <v/>
      </c>
      <c r="G23" s="89"/>
      <c r="H23" s="84" t="str">
        <f t="shared" si="1"/>
        <v/>
      </c>
      <c r="I23" s="89"/>
      <c r="J23" s="84" t="str">
        <f t="shared" si="2"/>
        <v/>
      </c>
      <c r="K23" s="41"/>
    </row>
    <row r="24" spans="1:11" ht="45" customHeight="1" x14ac:dyDescent="0.25">
      <c r="A24" s="35"/>
      <c r="B24" s="86"/>
      <c r="C24" s="87"/>
      <c r="D24" s="88"/>
      <c r="E24" s="89"/>
      <c r="F24" s="84" t="str">
        <f t="shared" si="0"/>
        <v/>
      </c>
      <c r="G24" s="89"/>
      <c r="H24" s="84" t="str">
        <f t="shared" si="1"/>
        <v/>
      </c>
      <c r="I24" s="89"/>
      <c r="J24" s="84" t="str">
        <f t="shared" si="2"/>
        <v/>
      </c>
      <c r="K24" s="41"/>
    </row>
    <row r="25" spans="1:11" ht="45" customHeight="1" x14ac:dyDescent="0.25">
      <c r="A25" s="35"/>
      <c r="B25" s="86"/>
      <c r="C25" s="87"/>
      <c r="D25" s="88"/>
      <c r="E25" s="89"/>
      <c r="F25" s="84" t="str">
        <f t="shared" si="0"/>
        <v/>
      </c>
      <c r="G25" s="89"/>
      <c r="H25" s="84" t="str">
        <f t="shared" si="1"/>
        <v/>
      </c>
      <c r="I25" s="89"/>
      <c r="J25" s="84" t="str">
        <f t="shared" si="2"/>
        <v/>
      </c>
      <c r="K25" s="41"/>
    </row>
    <row r="26" spans="1:11" ht="45" customHeight="1" x14ac:dyDescent="0.25">
      <c r="A26" s="35"/>
      <c r="B26" s="86"/>
      <c r="C26" s="87"/>
      <c r="D26" s="88"/>
      <c r="E26" s="89"/>
      <c r="F26" s="84" t="str">
        <f t="shared" si="0"/>
        <v/>
      </c>
      <c r="G26" s="89"/>
      <c r="H26" s="84" t="str">
        <f t="shared" si="1"/>
        <v/>
      </c>
      <c r="I26" s="89"/>
      <c r="J26" s="84" t="str">
        <f t="shared" si="2"/>
        <v/>
      </c>
      <c r="K26" s="41"/>
    </row>
    <row r="27" spans="1:11" ht="45" customHeight="1" x14ac:dyDescent="0.25">
      <c r="A27" s="35"/>
      <c r="B27" s="86"/>
      <c r="C27" s="87"/>
      <c r="D27" s="88"/>
      <c r="E27" s="89"/>
      <c r="F27" s="84" t="str">
        <f t="shared" si="0"/>
        <v/>
      </c>
      <c r="G27" s="89"/>
      <c r="H27" s="84" t="str">
        <f t="shared" si="1"/>
        <v/>
      </c>
      <c r="I27" s="89"/>
      <c r="J27" s="84" t="str">
        <f t="shared" si="2"/>
        <v/>
      </c>
      <c r="K27" s="41"/>
    </row>
    <row r="28" spans="1:11" ht="45" customHeight="1" x14ac:dyDescent="0.25">
      <c r="A28" s="35"/>
      <c r="B28" s="86"/>
      <c r="C28" s="87"/>
      <c r="D28" s="88"/>
      <c r="E28" s="89"/>
      <c r="F28" s="84" t="str">
        <f t="shared" si="0"/>
        <v/>
      </c>
      <c r="G28" s="89"/>
      <c r="H28" s="84" t="str">
        <f t="shared" si="1"/>
        <v/>
      </c>
      <c r="I28" s="89"/>
      <c r="J28" s="84" t="str">
        <f t="shared" si="2"/>
        <v/>
      </c>
      <c r="K28" s="41"/>
    </row>
    <row r="29" spans="1:11" ht="45" customHeight="1" x14ac:dyDescent="0.25">
      <c r="A29" s="35"/>
      <c r="B29" s="86"/>
      <c r="C29" s="87"/>
      <c r="D29" s="88"/>
      <c r="E29" s="89"/>
      <c r="F29" s="84" t="str">
        <f t="shared" si="0"/>
        <v/>
      </c>
      <c r="G29" s="89"/>
      <c r="H29" s="84" t="str">
        <f t="shared" si="1"/>
        <v/>
      </c>
      <c r="I29" s="89"/>
      <c r="J29" s="84" t="str">
        <f t="shared" si="2"/>
        <v/>
      </c>
      <c r="K29" s="41"/>
    </row>
    <row r="30" spans="1:11" ht="45" customHeight="1" x14ac:dyDescent="0.25">
      <c r="A30" s="35"/>
      <c r="B30" s="86"/>
      <c r="C30" s="87"/>
      <c r="D30" s="88"/>
      <c r="E30" s="89"/>
      <c r="F30" s="84" t="str">
        <f t="shared" si="0"/>
        <v/>
      </c>
      <c r="G30" s="89"/>
      <c r="H30" s="84" t="str">
        <f t="shared" si="1"/>
        <v/>
      </c>
      <c r="I30" s="89"/>
      <c r="J30" s="84" t="str">
        <f t="shared" si="2"/>
        <v/>
      </c>
      <c r="K30" s="41"/>
    </row>
    <row r="31" spans="1:11" ht="45" customHeight="1" x14ac:dyDescent="0.25">
      <c r="A31" s="35"/>
      <c r="B31" s="86"/>
      <c r="C31" s="87"/>
      <c r="D31" s="88"/>
      <c r="E31" s="89"/>
      <c r="F31" s="84" t="str">
        <f t="shared" si="0"/>
        <v/>
      </c>
      <c r="G31" s="89"/>
      <c r="H31" s="84" t="str">
        <f t="shared" si="1"/>
        <v/>
      </c>
      <c r="I31" s="89"/>
      <c r="J31" s="84" t="str">
        <f t="shared" si="2"/>
        <v/>
      </c>
      <c r="K31" s="41"/>
    </row>
    <row r="32" spans="1:11" ht="45" customHeight="1" x14ac:dyDescent="0.25">
      <c r="A32" s="35"/>
      <c r="B32" s="86"/>
      <c r="C32" s="87"/>
      <c r="D32" s="88"/>
      <c r="E32" s="89"/>
      <c r="F32" s="84" t="str">
        <f t="shared" si="0"/>
        <v/>
      </c>
      <c r="G32" s="89"/>
      <c r="H32" s="84" t="str">
        <f t="shared" si="1"/>
        <v/>
      </c>
      <c r="I32" s="89"/>
      <c r="J32" s="84" t="str">
        <f t="shared" si="2"/>
        <v/>
      </c>
      <c r="K32" s="41"/>
    </row>
    <row r="33" spans="1:11" ht="45" customHeight="1" x14ac:dyDescent="0.25">
      <c r="A33" s="35"/>
      <c r="B33" s="86"/>
      <c r="C33" s="87"/>
      <c r="D33" s="88"/>
      <c r="E33" s="89"/>
      <c r="F33" s="84" t="str">
        <f t="shared" si="0"/>
        <v/>
      </c>
      <c r="G33" s="89"/>
      <c r="H33" s="84" t="str">
        <f t="shared" si="1"/>
        <v/>
      </c>
      <c r="I33" s="89"/>
      <c r="J33" s="84" t="str">
        <f t="shared" si="2"/>
        <v/>
      </c>
      <c r="K33" s="41"/>
    </row>
    <row r="34" spans="1:11" ht="45" customHeight="1" x14ac:dyDescent="0.25">
      <c r="A34" s="35"/>
      <c r="B34" s="86"/>
      <c r="C34" s="87"/>
      <c r="D34" s="88"/>
      <c r="E34" s="89"/>
      <c r="F34" s="84" t="str">
        <f t="shared" si="0"/>
        <v/>
      </c>
      <c r="G34" s="89"/>
      <c r="H34" s="84" t="str">
        <f t="shared" si="1"/>
        <v/>
      </c>
      <c r="I34" s="89"/>
      <c r="J34" s="84" t="str">
        <f t="shared" si="2"/>
        <v/>
      </c>
      <c r="K34" s="41"/>
    </row>
    <row r="35" spans="1:11" ht="45" customHeight="1" x14ac:dyDescent="0.25">
      <c r="A35" s="35"/>
      <c r="B35" s="86"/>
      <c r="C35" s="87"/>
      <c r="D35" s="88"/>
      <c r="E35" s="89"/>
      <c r="F35" s="84" t="str">
        <f t="shared" si="0"/>
        <v/>
      </c>
      <c r="G35" s="89"/>
      <c r="H35" s="84" t="str">
        <f t="shared" si="1"/>
        <v/>
      </c>
      <c r="I35" s="89"/>
      <c r="J35" s="84" t="str">
        <f t="shared" si="2"/>
        <v/>
      </c>
      <c r="K35" s="41"/>
    </row>
    <row r="36" spans="1:11" ht="45" customHeight="1" x14ac:dyDescent="0.25">
      <c r="A36" s="35"/>
      <c r="B36" s="86"/>
      <c r="C36" s="87"/>
      <c r="D36" s="88"/>
      <c r="E36" s="89"/>
      <c r="F36" s="84" t="str">
        <f t="shared" si="0"/>
        <v/>
      </c>
      <c r="G36" s="89"/>
      <c r="H36" s="84" t="str">
        <f t="shared" si="1"/>
        <v/>
      </c>
      <c r="I36" s="89"/>
      <c r="J36" s="84" t="str">
        <f t="shared" si="2"/>
        <v/>
      </c>
      <c r="K36" s="41"/>
    </row>
    <row r="37" spans="1:11" ht="45" customHeight="1" x14ac:dyDescent="0.25">
      <c r="A37" s="35"/>
      <c r="B37" s="86"/>
      <c r="C37" s="87"/>
      <c r="D37" s="88"/>
      <c r="E37" s="89"/>
      <c r="F37" s="84" t="str">
        <f t="shared" ref="F37:F68" si="3">IF(ISBLANK(E37),"",E37*((gb_pneumatic_highbleed_EF*(IF(ISBLANK(C37),default_CH4_content,C37)*(IF(ISBLANK(D37),default_hours,D37))))-(gb_pneumatic_lowbleed_EF*(IF(ISBLANK(C37),default_CH4_content,C37)*(IF(ISBLANK(D37),default_hours,D37)))))/1000)</f>
        <v/>
      </c>
      <c r="G37" s="89"/>
      <c r="H37" s="84" t="str">
        <f t="shared" ref="H37:H68" si="4">IF(ISBLANK(G37),"",G37*((gb_pneumatic_highbleed_EF*(IF(ISBLANK(C37),default_CH4_content,C37)*(IF(ISBLANK(D37),default_hours,D37)))))/1000)</f>
        <v/>
      </c>
      <c r="I37" s="89"/>
      <c r="J37" s="84" t="str">
        <f t="shared" ref="J37:J68" si="5">IF(ISBLANK(I37),"",I37*((gb_pneumatic_lowbleed_EF*(IF(ISBLANK(C37),default_CH4_content,C37)*(IF(ISBLANK(D37),default_hours,D37)))))/1000)</f>
        <v/>
      </c>
      <c r="K37" s="41"/>
    </row>
    <row r="38" spans="1:11" ht="45" customHeight="1" x14ac:dyDescent="0.25">
      <c r="A38" s="35"/>
      <c r="B38" s="86"/>
      <c r="C38" s="87"/>
      <c r="D38" s="88"/>
      <c r="E38" s="89"/>
      <c r="F38" s="84" t="str">
        <f t="shared" si="3"/>
        <v/>
      </c>
      <c r="G38" s="89"/>
      <c r="H38" s="84" t="str">
        <f t="shared" si="4"/>
        <v/>
      </c>
      <c r="I38" s="89"/>
      <c r="J38" s="84" t="str">
        <f t="shared" si="5"/>
        <v/>
      </c>
      <c r="K38" s="41"/>
    </row>
    <row r="39" spans="1:11" ht="45" customHeight="1" x14ac:dyDescent="0.25">
      <c r="A39" s="35"/>
      <c r="B39" s="86"/>
      <c r="C39" s="87"/>
      <c r="D39" s="88"/>
      <c r="E39" s="89"/>
      <c r="F39" s="84" t="str">
        <f t="shared" si="3"/>
        <v/>
      </c>
      <c r="G39" s="89"/>
      <c r="H39" s="84" t="str">
        <f t="shared" si="4"/>
        <v/>
      </c>
      <c r="I39" s="89"/>
      <c r="J39" s="84" t="str">
        <f t="shared" si="5"/>
        <v/>
      </c>
      <c r="K39" s="41"/>
    </row>
    <row r="40" spans="1:11" ht="45" customHeight="1" x14ac:dyDescent="0.25">
      <c r="A40" s="35"/>
      <c r="B40" s="86"/>
      <c r="C40" s="87"/>
      <c r="D40" s="88"/>
      <c r="E40" s="89"/>
      <c r="F40" s="84" t="str">
        <f t="shared" si="3"/>
        <v/>
      </c>
      <c r="G40" s="89"/>
      <c r="H40" s="84" t="str">
        <f t="shared" si="4"/>
        <v/>
      </c>
      <c r="I40" s="89"/>
      <c r="J40" s="84" t="str">
        <f t="shared" si="5"/>
        <v/>
      </c>
      <c r="K40" s="41"/>
    </row>
    <row r="41" spans="1:11" ht="45" customHeight="1" x14ac:dyDescent="0.25">
      <c r="A41" s="35"/>
      <c r="B41" s="86"/>
      <c r="C41" s="87"/>
      <c r="D41" s="88"/>
      <c r="E41" s="89"/>
      <c r="F41" s="84" t="str">
        <f t="shared" si="3"/>
        <v/>
      </c>
      <c r="G41" s="89"/>
      <c r="H41" s="84" t="str">
        <f t="shared" si="4"/>
        <v/>
      </c>
      <c r="I41" s="89"/>
      <c r="J41" s="84" t="str">
        <f t="shared" si="5"/>
        <v/>
      </c>
      <c r="K41" s="41"/>
    </row>
    <row r="42" spans="1:11" ht="45" customHeight="1" x14ac:dyDescent="0.25">
      <c r="A42" s="35"/>
      <c r="B42" s="86"/>
      <c r="C42" s="87"/>
      <c r="D42" s="88"/>
      <c r="E42" s="89"/>
      <c r="F42" s="84" t="str">
        <f t="shared" si="3"/>
        <v/>
      </c>
      <c r="G42" s="89"/>
      <c r="H42" s="84" t="str">
        <f t="shared" si="4"/>
        <v/>
      </c>
      <c r="I42" s="89"/>
      <c r="J42" s="84" t="str">
        <f t="shared" si="5"/>
        <v/>
      </c>
      <c r="K42" s="41"/>
    </row>
    <row r="43" spans="1:11" ht="45" customHeight="1" x14ac:dyDescent="0.25">
      <c r="A43" s="35"/>
      <c r="B43" s="86"/>
      <c r="C43" s="87"/>
      <c r="D43" s="88"/>
      <c r="E43" s="89"/>
      <c r="F43" s="84" t="str">
        <f t="shared" si="3"/>
        <v/>
      </c>
      <c r="G43" s="89"/>
      <c r="H43" s="84" t="str">
        <f t="shared" si="4"/>
        <v/>
      </c>
      <c r="I43" s="89"/>
      <c r="J43" s="84" t="str">
        <f t="shared" si="5"/>
        <v/>
      </c>
      <c r="K43" s="41"/>
    </row>
    <row r="44" spans="1:11" ht="45" customHeight="1" x14ac:dyDescent="0.25">
      <c r="A44" s="35"/>
      <c r="B44" s="86"/>
      <c r="C44" s="87"/>
      <c r="D44" s="88"/>
      <c r="E44" s="89"/>
      <c r="F44" s="84" t="str">
        <f t="shared" si="3"/>
        <v/>
      </c>
      <c r="G44" s="89"/>
      <c r="H44" s="84" t="str">
        <f t="shared" si="4"/>
        <v/>
      </c>
      <c r="I44" s="89"/>
      <c r="J44" s="84" t="str">
        <f t="shared" si="5"/>
        <v/>
      </c>
      <c r="K44" s="41"/>
    </row>
    <row r="45" spans="1:11" ht="45" customHeight="1" x14ac:dyDescent="0.25">
      <c r="A45" s="35"/>
      <c r="B45" s="86"/>
      <c r="C45" s="87"/>
      <c r="D45" s="88"/>
      <c r="E45" s="89"/>
      <c r="F45" s="84" t="str">
        <f t="shared" si="3"/>
        <v/>
      </c>
      <c r="G45" s="89"/>
      <c r="H45" s="84" t="str">
        <f t="shared" si="4"/>
        <v/>
      </c>
      <c r="I45" s="89"/>
      <c r="J45" s="84" t="str">
        <f t="shared" si="5"/>
        <v/>
      </c>
      <c r="K45" s="41"/>
    </row>
    <row r="46" spans="1:11" ht="45" customHeight="1" x14ac:dyDescent="0.25">
      <c r="A46" s="35"/>
      <c r="B46" s="86"/>
      <c r="C46" s="87"/>
      <c r="D46" s="88"/>
      <c r="E46" s="89"/>
      <c r="F46" s="84" t="str">
        <f t="shared" si="3"/>
        <v/>
      </c>
      <c r="G46" s="89"/>
      <c r="H46" s="84" t="str">
        <f t="shared" si="4"/>
        <v/>
      </c>
      <c r="I46" s="89"/>
      <c r="J46" s="84" t="str">
        <f t="shared" si="5"/>
        <v/>
      </c>
      <c r="K46" s="41"/>
    </row>
    <row r="47" spans="1:11" ht="45" customHeight="1" x14ac:dyDescent="0.25">
      <c r="A47" s="35"/>
      <c r="B47" s="86"/>
      <c r="C47" s="87"/>
      <c r="D47" s="88"/>
      <c r="E47" s="89"/>
      <c r="F47" s="84" t="str">
        <f t="shared" si="3"/>
        <v/>
      </c>
      <c r="G47" s="89"/>
      <c r="H47" s="84" t="str">
        <f t="shared" si="4"/>
        <v/>
      </c>
      <c r="I47" s="89"/>
      <c r="J47" s="84" t="str">
        <f t="shared" si="5"/>
        <v/>
      </c>
      <c r="K47" s="41"/>
    </row>
    <row r="48" spans="1:11" ht="45" customHeight="1" x14ac:dyDescent="0.25">
      <c r="A48" s="35"/>
      <c r="B48" s="86"/>
      <c r="C48" s="87"/>
      <c r="D48" s="88"/>
      <c r="E48" s="89"/>
      <c r="F48" s="84" t="str">
        <f t="shared" si="3"/>
        <v/>
      </c>
      <c r="G48" s="89"/>
      <c r="H48" s="84" t="str">
        <f t="shared" si="4"/>
        <v/>
      </c>
      <c r="I48" s="89"/>
      <c r="J48" s="84" t="str">
        <f t="shared" si="5"/>
        <v/>
      </c>
      <c r="K48" s="41"/>
    </row>
    <row r="49" spans="1:11" ht="45" customHeight="1" x14ac:dyDescent="0.25">
      <c r="A49" s="35"/>
      <c r="B49" s="86"/>
      <c r="C49" s="87"/>
      <c r="D49" s="88"/>
      <c r="E49" s="89"/>
      <c r="F49" s="84" t="str">
        <f t="shared" si="3"/>
        <v/>
      </c>
      <c r="G49" s="89"/>
      <c r="H49" s="84" t="str">
        <f t="shared" si="4"/>
        <v/>
      </c>
      <c r="I49" s="89"/>
      <c r="J49" s="84" t="str">
        <f t="shared" si="5"/>
        <v/>
      </c>
      <c r="K49" s="41"/>
    </row>
    <row r="50" spans="1:11" ht="45" customHeight="1" x14ac:dyDescent="0.25">
      <c r="A50" s="35"/>
      <c r="B50" s="86"/>
      <c r="C50" s="87"/>
      <c r="D50" s="88"/>
      <c r="E50" s="89"/>
      <c r="F50" s="84" t="str">
        <f t="shared" si="3"/>
        <v/>
      </c>
      <c r="G50" s="89"/>
      <c r="H50" s="84" t="str">
        <f t="shared" si="4"/>
        <v/>
      </c>
      <c r="I50" s="89"/>
      <c r="J50" s="84" t="str">
        <f t="shared" si="5"/>
        <v/>
      </c>
      <c r="K50" s="41"/>
    </row>
    <row r="51" spans="1:11" ht="45" customHeight="1" x14ac:dyDescent="0.25">
      <c r="A51" s="35"/>
      <c r="B51" s="86"/>
      <c r="C51" s="87"/>
      <c r="D51" s="88"/>
      <c r="E51" s="89"/>
      <c r="F51" s="84" t="str">
        <f t="shared" si="3"/>
        <v/>
      </c>
      <c r="G51" s="89"/>
      <c r="H51" s="84" t="str">
        <f t="shared" si="4"/>
        <v/>
      </c>
      <c r="I51" s="89"/>
      <c r="J51" s="84" t="str">
        <f t="shared" si="5"/>
        <v/>
      </c>
      <c r="K51" s="41"/>
    </row>
    <row r="52" spans="1:11" ht="45" customHeight="1" x14ac:dyDescent="0.25">
      <c r="A52" s="35"/>
      <c r="B52" s="86"/>
      <c r="C52" s="87"/>
      <c r="D52" s="88"/>
      <c r="E52" s="89"/>
      <c r="F52" s="84" t="str">
        <f t="shared" si="3"/>
        <v/>
      </c>
      <c r="G52" s="89"/>
      <c r="H52" s="84" t="str">
        <f t="shared" si="4"/>
        <v/>
      </c>
      <c r="I52" s="89"/>
      <c r="J52" s="84" t="str">
        <f t="shared" si="5"/>
        <v/>
      </c>
      <c r="K52" s="41"/>
    </row>
    <row r="53" spans="1:11" ht="45" customHeight="1" x14ac:dyDescent="0.25">
      <c r="A53" s="35"/>
      <c r="B53" s="86"/>
      <c r="C53" s="87"/>
      <c r="D53" s="88"/>
      <c r="E53" s="89"/>
      <c r="F53" s="84" t="str">
        <f t="shared" si="3"/>
        <v/>
      </c>
      <c r="G53" s="89"/>
      <c r="H53" s="84" t="str">
        <f t="shared" si="4"/>
        <v/>
      </c>
      <c r="I53" s="89"/>
      <c r="J53" s="84" t="str">
        <f t="shared" si="5"/>
        <v/>
      </c>
      <c r="K53" s="41"/>
    </row>
    <row r="54" spans="1:11" ht="45" customHeight="1" x14ac:dyDescent="0.25">
      <c r="A54" s="35"/>
      <c r="B54" s="86"/>
      <c r="C54" s="87"/>
      <c r="D54" s="88"/>
      <c r="E54" s="89"/>
      <c r="F54" s="84" t="str">
        <f t="shared" si="3"/>
        <v/>
      </c>
      <c r="G54" s="89"/>
      <c r="H54" s="84" t="str">
        <f t="shared" si="4"/>
        <v/>
      </c>
      <c r="I54" s="89"/>
      <c r="J54" s="84" t="str">
        <f t="shared" si="5"/>
        <v/>
      </c>
      <c r="K54" s="41"/>
    </row>
    <row r="55" spans="1:11" ht="45" customHeight="1" x14ac:dyDescent="0.25">
      <c r="A55" s="35"/>
      <c r="B55" s="86"/>
      <c r="C55" s="87"/>
      <c r="D55" s="88"/>
      <c r="E55" s="89"/>
      <c r="F55" s="84" t="str">
        <f t="shared" si="3"/>
        <v/>
      </c>
      <c r="G55" s="89"/>
      <c r="H55" s="84" t="str">
        <f t="shared" si="4"/>
        <v/>
      </c>
      <c r="I55" s="89"/>
      <c r="J55" s="84" t="str">
        <f t="shared" si="5"/>
        <v/>
      </c>
      <c r="K55" s="41"/>
    </row>
    <row r="56" spans="1:11" ht="45" customHeight="1" x14ac:dyDescent="0.25">
      <c r="A56" s="35"/>
      <c r="B56" s="86"/>
      <c r="C56" s="87"/>
      <c r="D56" s="88"/>
      <c r="E56" s="89"/>
      <c r="F56" s="84" t="str">
        <f t="shared" si="3"/>
        <v/>
      </c>
      <c r="G56" s="89"/>
      <c r="H56" s="84" t="str">
        <f t="shared" si="4"/>
        <v/>
      </c>
      <c r="I56" s="89"/>
      <c r="J56" s="84" t="str">
        <f t="shared" si="5"/>
        <v/>
      </c>
      <c r="K56" s="41"/>
    </row>
    <row r="57" spans="1:11" ht="45" customHeight="1" x14ac:dyDescent="0.25">
      <c r="A57" s="35"/>
      <c r="B57" s="86"/>
      <c r="C57" s="87"/>
      <c r="D57" s="88"/>
      <c r="E57" s="89"/>
      <c r="F57" s="84" t="str">
        <f t="shared" si="3"/>
        <v/>
      </c>
      <c r="G57" s="89"/>
      <c r="H57" s="84" t="str">
        <f t="shared" si="4"/>
        <v/>
      </c>
      <c r="I57" s="89"/>
      <c r="J57" s="84" t="str">
        <f t="shared" si="5"/>
        <v/>
      </c>
      <c r="K57" s="41"/>
    </row>
    <row r="58" spans="1:11" ht="45" customHeight="1" x14ac:dyDescent="0.25">
      <c r="A58" s="35"/>
      <c r="B58" s="86"/>
      <c r="C58" s="87"/>
      <c r="D58" s="88"/>
      <c r="E58" s="89"/>
      <c r="F58" s="84" t="str">
        <f t="shared" si="3"/>
        <v/>
      </c>
      <c r="G58" s="89"/>
      <c r="H58" s="84" t="str">
        <f t="shared" si="4"/>
        <v/>
      </c>
      <c r="I58" s="89"/>
      <c r="J58" s="84" t="str">
        <f t="shared" si="5"/>
        <v/>
      </c>
      <c r="K58" s="41"/>
    </row>
    <row r="59" spans="1:11" ht="45" customHeight="1" x14ac:dyDescent="0.25">
      <c r="A59" s="35"/>
      <c r="B59" s="86"/>
      <c r="C59" s="87"/>
      <c r="D59" s="88"/>
      <c r="E59" s="89"/>
      <c r="F59" s="84" t="str">
        <f t="shared" si="3"/>
        <v/>
      </c>
      <c r="G59" s="89"/>
      <c r="H59" s="84" t="str">
        <f t="shared" si="4"/>
        <v/>
      </c>
      <c r="I59" s="89"/>
      <c r="J59" s="84" t="str">
        <f t="shared" si="5"/>
        <v/>
      </c>
      <c r="K59" s="41"/>
    </row>
    <row r="60" spans="1:11" ht="45" customHeight="1" x14ac:dyDescent="0.25">
      <c r="A60" s="35"/>
      <c r="B60" s="86"/>
      <c r="C60" s="87"/>
      <c r="D60" s="88"/>
      <c r="E60" s="89"/>
      <c r="F60" s="84" t="str">
        <f t="shared" si="3"/>
        <v/>
      </c>
      <c r="G60" s="89"/>
      <c r="H60" s="84" t="str">
        <f t="shared" si="4"/>
        <v/>
      </c>
      <c r="I60" s="89"/>
      <c r="J60" s="84" t="str">
        <f t="shared" si="5"/>
        <v/>
      </c>
      <c r="K60" s="41"/>
    </row>
    <row r="61" spans="1:11" ht="45" customHeight="1" x14ac:dyDescent="0.25">
      <c r="A61" s="35"/>
      <c r="B61" s="86"/>
      <c r="C61" s="87"/>
      <c r="D61" s="88"/>
      <c r="E61" s="89"/>
      <c r="F61" s="84" t="str">
        <f t="shared" si="3"/>
        <v/>
      </c>
      <c r="G61" s="89"/>
      <c r="H61" s="84" t="str">
        <f t="shared" si="4"/>
        <v/>
      </c>
      <c r="I61" s="89"/>
      <c r="J61" s="84" t="str">
        <f t="shared" si="5"/>
        <v/>
      </c>
      <c r="K61" s="41"/>
    </row>
    <row r="62" spans="1:11" ht="45" customHeight="1" x14ac:dyDescent="0.25">
      <c r="A62" s="35"/>
      <c r="B62" s="86"/>
      <c r="C62" s="87"/>
      <c r="D62" s="88"/>
      <c r="E62" s="89"/>
      <c r="F62" s="84" t="str">
        <f t="shared" si="3"/>
        <v/>
      </c>
      <c r="G62" s="89"/>
      <c r="H62" s="84" t="str">
        <f t="shared" si="4"/>
        <v/>
      </c>
      <c r="I62" s="89"/>
      <c r="J62" s="84" t="str">
        <f t="shared" si="5"/>
        <v/>
      </c>
      <c r="K62" s="41"/>
    </row>
    <row r="63" spans="1:11" ht="45" customHeight="1" x14ac:dyDescent="0.25">
      <c r="A63" s="35"/>
      <c r="B63" s="86"/>
      <c r="C63" s="87"/>
      <c r="D63" s="88"/>
      <c r="E63" s="89"/>
      <c r="F63" s="84" t="str">
        <f t="shared" si="3"/>
        <v/>
      </c>
      <c r="G63" s="89"/>
      <c r="H63" s="84" t="str">
        <f t="shared" si="4"/>
        <v/>
      </c>
      <c r="I63" s="89"/>
      <c r="J63" s="84" t="str">
        <f t="shared" si="5"/>
        <v/>
      </c>
      <c r="K63" s="41"/>
    </row>
    <row r="64" spans="1:11" ht="45" customHeight="1" x14ac:dyDescent="0.25">
      <c r="A64" s="35"/>
      <c r="B64" s="86"/>
      <c r="C64" s="87"/>
      <c r="D64" s="88"/>
      <c r="E64" s="89"/>
      <c r="F64" s="84" t="str">
        <f t="shared" si="3"/>
        <v/>
      </c>
      <c r="G64" s="89"/>
      <c r="H64" s="84" t="str">
        <f t="shared" si="4"/>
        <v/>
      </c>
      <c r="I64" s="89"/>
      <c r="J64" s="84" t="str">
        <f t="shared" si="5"/>
        <v/>
      </c>
      <c r="K64" s="41"/>
    </row>
    <row r="65" spans="1:11" ht="45" customHeight="1" x14ac:dyDescent="0.25">
      <c r="A65" s="35"/>
      <c r="B65" s="86"/>
      <c r="C65" s="87"/>
      <c r="D65" s="88"/>
      <c r="E65" s="89"/>
      <c r="F65" s="84" t="str">
        <f t="shared" si="3"/>
        <v/>
      </c>
      <c r="G65" s="89"/>
      <c r="H65" s="84" t="str">
        <f t="shared" si="4"/>
        <v/>
      </c>
      <c r="I65" s="89"/>
      <c r="J65" s="84" t="str">
        <f t="shared" si="5"/>
        <v/>
      </c>
      <c r="K65" s="41"/>
    </row>
    <row r="66" spans="1:11" ht="45" customHeight="1" x14ac:dyDescent="0.25">
      <c r="A66" s="35"/>
      <c r="B66" s="86"/>
      <c r="C66" s="87"/>
      <c r="D66" s="88"/>
      <c r="E66" s="89"/>
      <c r="F66" s="84" t="str">
        <f t="shared" si="3"/>
        <v/>
      </c>
      <c r="G66" s="89"/>
      <c r="H66" s="84" t="str">
        <f t="shared" si="4"/>
        <v/>
      </c>
      <c r="I66" s="89"/>
      <c r="J66" s="84" t="str">
        <f t="shared" si="5"/>
        <v/>
      </c>
      <c r="K66" s="41"/>
    </row>
    <row r="67" spans="1:11" ht="45" customHeight="1" x14ac:dyDescent="0.25">
      <c r="A67" s="35"/>
      <c r="B67" s="86"/>
      <c r="C67" s="87"/>
      <c r="D67" s="88"/>
      <c r="E67" s="89"/>
      <c r="F67" s="84" t="str">
        <f t="shared" si="3"/>
        <v/>
      </c>
      <c r="G67" s="89"/>
      <c r="H67" s="84" t="str">
        <f t="shared" si="4"/>
        <v/>
      </c>
      <c r="I67" s="89"/>
      <c r="J67" s="84" t="str">
        <f t="shared" si="5"/>
        <v/>
      </c>
      <c r="K67" s="41"/>
    </row>
    <row r="68" spans="1:11" ht="45" customHeight="1" x14ac:dyDescent="0.25">
      <c r="A68" s="35"/>
      <c r="B68" s="86"/>
      <c r="C68" s="87"/>
      <c r="D68" s="88"/>
      <c r="E68" s="89"/>
      <c r="F68" s="84" t="str">
        <f t="shared" si="3"/>
        <v/>
      </c>
      <c r="G68" s="89"/>
      <c r="H68" s="84" t="str">
        <f t="shared" si="4"/>
        <v/>
      </c>
      <c r="I68" s="89"/>
      <c r="J68" s="84" t="str">
        <f t="shared" si="5"/>
        <v/>
      </c>
      <c r="K68" s="41"/>
    </row>
    <row r="69" spans="1:11" ht="45" customHeight="1" x14ac:dyDescent="0.25">
      <c r="A69" s="35"/>
      <c r="B69" s="86"/>
      <c r="C69" s="87"/>
      <c r="D69" s="88"/>
      <c r="E69" s="89"/>
      <c r="F69" s="84" t="str">
        <f t="shared" ref="F69:F100" si="6">IF(ISBLANK(E69),"",E69*((gb_pneumatic_highbleed_EF*(IF(ISBLANK(C69),default_CH4_content,C69)*(IF(ISBLANK(D69),default_hours,D69))))-(gb_pneumatic_lowbleed_EF*(IF(ISBLANK(C69),default_CH4_content,C69)*(IF(ISBLANK(D69),default_hours,D69)))))/1000)</f>
        <v/>
      </c>
      <c r="G69" s="89"/>
      <c r="H69" s="84" t="str">
        <f t="shared" ref="H69:H100" si="7">IF(ISBLANK(G69),"",G69*((gb_pneumatic_highbleed_EF*(IF(ISBLANK(C69),default_CH4_content,C69)*(IF(ISBLANK(D69),default_hours,D69)))))/1000)</f>
        <v/>
      </c>
      <c r="I69" s="89"/>
      <c r="J69" s="84" t="str">
        <f t="shared" ref="J69:J100" si="8">IF(ISBLANK(I69),"",I69*((gb_pneumatic_lowbleed_EF*(IF(ISBLANK(C69),default_CH4_content,C69)*(IF(ISBLANK(D69),default_hours,D69)))))/1000)</f>
        <v/>
      </c>
      <c r="K69" s="41"/>
    </row>
    <row r="70" spans="1:11" ht="45" customHeight="1" x14ac:dyDescent="0.25">
      <c r="A70" s="35"/>
      <c r="B70" s="86"/>
      <c r="C70" s="87"/>
      <c r="D70" s="88"/>
      <c r="E70" s="89"/>
      <c r="F70" s="84" t="str">
        <f t="shared" si="6"/>
        <v/>
      </c>
      <c r="G70" s="89"/>
      <c r="H70" s="84" t="str">
        <f t="shared" si="7"/>
        <v/>
      </c>
      <c r="I70" s="89"/>
      <c r="J70" s="84" t="str">
        <f t="shared" si="8"/>
        <v/>
      </c>
      <c r="K70" s="41"/>
    </row>
    <row r="71" spans="1:11" ht="45" customHeight="1" x14ac:dyDescent="0.25">
      <c r="A71" s="35"/>
      <c r="B71" s="86"/>
      <c r="C71" s="87"/>
      <c r="D71" s="88"/>
      <c r="E71" s="89"/>
      <c r="F71" s="84" t="str">
        <f t="shared" si="6"/>
        <v/>
      </c>
      <c r="G71" s="89"/>
      <c r="H71" s="84" t="str">
        <f t="shared" si="7"/>
        <v/>
      </c>
      <c r="I71" s="89"/>
      <c r="J71" s="84" t="str">
        <f t="shared" si="8"/>
        <v/>
      </c>
      <c r="K71" s="41"/>
    </row>
    <row r="72" spans="1:11" ht="45" customHeight="1" x14ac:dyDescent="0.25">
      <c r="A72" s="35"/>
      <c r="B72" s="86"/>
      <c r="C72" s="87"/>
      <c r="D72" s="88"/>
      <c r="E72" s="89"/>
      <c r="F72" s="84" t="str">
        <f t="shared" si="6"/>
        <v/>
      </c>
      <c r="G72" s="89"/>
      <c r="H72" s="84" t="str">
        <f t="shared" si="7"/>
        <v/>
      </c>
      <c r="I72" s="89"/>
      <c r="J72" s="84" t="str">
        <f t="shared" si="8"/>
        <v/>
      </c>
      <c r="K72" s="41"/>
    </row>
    <row r="73" spans="1:11" ht="45" customHeight="1" x14ac:dyDescent="0.25">
      <c r="A73" s="35"/>
      <c r="B73" s="86"/>
      <c r="C73" s="87"/>
      <c r="D73" s="88"/>
      <c r="E73" s="89"/>
      <c r="F73" s="84" t="str">
        <f t="shared" si="6"/>
        <v/>
      </c>
      <c r="G73" s="89"/>
      <c r="H73" s="84" t="str">
        <f t="shared" si="7"/>
        <v/>
      </c>
      <c r="I73" s="89"/>
      <c r="J73" s="84" t="str">
        <f t="shared" si="8"/>
        <v/>
      </c>
      <c r="K73" s="41"/>
    </row>
    <row r="74" spans="1:11" ht="45" customHeight="1" x14ac:dyDescent="0.25">
      <c r="A74" s="35"/>
      <c r="B74" s="86"/>
      <c r="C74" s="87"/>
      <c r="D74" s="88"/>
      <c r="E74" s="89"/>
      <c r="F74" s="84" t="str">
        <f t="shared" si="6"/>
        <v/>
      </c>
      <c r="G74" s="89"/>
      <c r="H74" s="84" t="str">
        <f t="shared" si="7"/>
        <v/>
      </c>
      <c r="I74" s="89"/>
      <c r="J74" s="84" t="str">
        <f t="shared" si="8"/>
        <v/>
      </c>
      <c r="K74" s="41"/>
    </row>
    <row r="75" spans="1:11" ht="45" customHeight="1" x14ac:dyDescent="0.25">
      <c r="A75" s="35"/>
      <c r="B75" s="86"/>
      <c r="C75" s="87"/>
      <c r="D75" s="88"/>
      <c r="E75" s="89"/>
      <c r="F75" s="84" t="str">
        <f t="shared" si="6"/>
        <v/>
      </c>
      <c r="G75" s="89"/>
      <c r="H75" s="84" t="str">
        <f t="shared" si="7"/>
        <v/>
      </c>
      <c r="I75" s="89"/>
      <c r="J75" s="84" t="str">
        <f t="shared" si="8"/>
        <v/>
      </c>
      <c r="K75" s="41"/>
    </row>
    <row r="76" spans="1:11" ht="45" customHeight="1" x14ac:dyDescent="0.25">
      <c r="A76" s="35"/>
      <c r="B76" s="86"/>
      <c r="C76" s="87"/>
      <c r="D76" s="88"/>
      <c r="E76" s="89"/>
      <c r="F76" s="84" t="str">
        <f t="shared" si="6"/>
        <v/>
      </c>
      <c r="G76" s="89"/>
      <c r="H76" s="84" t="str">
        <f t="shared" si="7"/>
        <v/>
      </c>
      <c r="I76" s="89"/>
      <c r="J76" s="84" t="str">
        <f t="shared" si="8"/>
        <v/>
      </c>
      <c r="K76" s="41"/>
    </row>
    <row r="77" spans="1:11" ht="45" customHeight="1" x14ac:dyDescent="0.25">
      <c r="A77" s="35"/>
      <c r="B77" s="86"/>
      <c r="C77" s="87"/>
      <c r="D77" s="88"/>
      <c r="E77" s="89"/>
      <c r="F77" s="84" t="str">
        <f t="shared" si="6"/>
        <v/>
      </c>
      <c r="G77" s="89"/>
      <c r="H77" s="84" t="str">
        <f t="shared" si="7"/>
        <v/>
      </c>
      <c r="I77" s="89"/>
      <c r="J77" s="84" t="str">
        <f t="shared" si="8"/>
        <v/>
      </c>
      <c r="K77" s="41"/>
    </row>
    <row r="78" spans="1:11" ht="45" customHeight="1" x14ac:dyDescent="0.25">
      <c r="A78" s="35"/>
      <c r="B78" s="86"/>
      <c r="C78" s="87"/>
      <c r="D78" s="88"/>
      <c r="E78" s="89"/>
      <c r="F78" s="84" t="str">
        <f t="shared" si="6"/>
        <v/>
      </c>
      <c r="G78" s="89"/>
      <c r="H78" s="84" t="str">
        <f t="shared" si="7"/>
        <v/>
      </c>
      <c r="I78" s="89"/>
      <c r="J78" s="84" t="str">
        <f t="shared" si="8"/>
        <v/>
      </c>
      <c r="K78" s="41"/>
    </row>
    <row r="79" spans="1:11" ht="45" customHeight="1" x14ac:dyDescent="0.25">
      <c r="A79" s="35"/>
      <c r="B79" s="86"/>
      <c r="C79" s="87"/>
      <c r="D79" s="88"/>
      <c r="E79" s="89"/>
      <c r="F79" s="84" t="str">
        <f t="shared" si="6"/>
        <v/>
      </c>
      <c r="G79" s="89"/>
      <c r="H79" s="84" t="str">
        <f t="shared" si="7"/>
        <v/>
      </c>
      <c r="I79" s="89"/>
      <c r="J79" s="84" t="str">
        <f t="shared" si="8"/>
        <v/>
      </c>
      <c r="K79" s="41"/>
    </row>
    <row r="80" spans="1:11" ht="45" customHeight="1" x14ac:dyDescent="0.25">
      <c r="A80" s="35"/>
      <c r="B80" s="86"/>
      <c r="C80" s="87"/>
      <c r="D80" s="88"/>
      <c r="E80" s="89"/>
      <c r="F80" s="84" t="str">
        <f t="shared" si="6"/>
        <v/>
      </c>
      <c r="G80" s="89"/>
      <c r="H80" s="84" t="str">
        <f t="shared" si="7"/>
        <v/>
      </c>
      <c r="I80" s="89"/>
      <c r="J80" s="84" t="str">
        <f t="shared" si="8"/>
        <v/>
      </c>
      <c r="K80" s="41"/>
    </row>
    <row r="81" spans="1:11" ht="45" customHeight="1" x14ac:dyDescent="0.25">
      <c r="A81" s="35"/>
      <c r="B81" s="86"/>
      <c r="C81" s="87"/>
      <c r="D81" s="88"/>
      <c r="E81" s="89"/>
      <c r="F81" s="84" t="str">
        <f t="shared" si="6"/>
        <v/>
      </c>
      <c r="G81" s="89"/>
      <c r="H81" s="84" t="str">
        <f t="shared" si="7"/>
        <v/>
      </c>
      <c r="I81" s="89"/>
      <c r="J81" s="84" t="str">
        <f t="shared" si="8"/>
        <v/>
      </c>
      <c r="K81" s="41"/>
    </row>
    <row r="82" spans="1:11" ht="45" customHeight="1" x14ac:dyDescent="0.25">
      <c r="A82" s="35"/>
      <c r="B82" s="86"/>
      <c r="C82" s="87"/>
      <c r="D82" s="88"/>
      <c r="E82" s="89"/>
      <c r="F82" s="84" t="str">
        <f t="shared" si="6"/>
        <v/>
      </c>
      <c r="G82" s="89"/>
      <c r="H82" s="84" t="str">
        <f t="shared" si="7"/>
        <v/>
      </c>
      <c r="I82" s="89"/>
      <c r="J82" s="84" t="str">
        <f t="shared" si="8"/>
        <v/>
      </c>
      <c r="K82" s="41"/>
    </row>
    <row r="83" spans="1:11" ht="45" customHeight="1" x14ac:dyDescent="0.25">
      <c r="A83" s="35"/>
      <c r="B83" s="86"/>
      <c r="C83" s="87"/>
      <c r="D83" s="88"/>
      <c r="E83" s="89"/>
      <c r="F83" s="84" t="str">
        <f t="shared" si="6"/>
        <v/>
      </c>
      <c r="G83" s="89"/>
      <c r="H83" s="84" t="str">
        <f t="shared" si="7"/>
        <v/>
      </c>
      <c r="I83" s="89"/>
      <c r="J83" s="84" t="str">
        <f t="shared" si="8"/>
        <v/>
      </c>
      <c r="K83" s="41"/>
    </row>
    <row r="84" spans="1:11" ht="45" customHeight="1" x14ac:dyDescent="0.25">
      <c r="A84" s="35"/>
      <c r="B84" s="86"/>
      <c r="C84" s="87"/>
      <c r="D84" s="88"/>
      <c r="E84" s="89"/>
      <c r="F84" s="84" t="str">
        <f t="shared" si="6"/>
        <v/>
      </c>
      <c r="G84" s="89"/>
      <c r="H84" s="84" t="str">
        <f t="shared" si="7"/>
        <v/>
      </c>
      <c r="I84" s="89"/>
      <c r="J84" s="84" t="str">
        <f t="shared" si="8"/>
        <v/>
      </c>
      <c r="K84" s="41"/>
    </row>
    <row r="85" spans="1:11" ht="45" customHeight="1" x14ac:dyDescent="0.25">
      <c r="A85" s="35"/>
      <c r="B85" s="86"/>
      <c r="C85" s="87"/>
      <c r="D85" s="88"/>
      <c r="E85" s="89"/>
      <c r="F85" s="84" t="str">
        <f t="shared" si="6"/>
        <v/>
      </c>
      <c r="G85" s="89"/>
      <c r="H85" s="84" t="str">
        <f t="shared" si="7"/>
        <v/>
      </c>
      <c r="I85" s="89"/>
      <c r="J85" s="84" t="str">
        <f t="shared" si="8"/>
        <v/>
      </c>
      <c r="K85" s="41"/>
    </row>
    <row r="86" spans="1:11" ht="45" customHeight="1" x14ac:dyDescent="0.25">
      <c r="A86" s="35"/>
      <c r="B86" s="86"/>
      <c r="C86" s="87"/>
      <c r="D86" s="88"/>
      <c r="E86" s="89"/>
      <c r="F86" s="84" t="str">
        <f t="shared" si="6"/>
        <v/>
      </c>
      <c r="G86" s="89"/>
      <c r="H86" s="84" t="str">
        <f t="shared" si="7"/>
        <v/>
      </c>
      <c r="I86" s="89"/>
      <c r="J86" s="84" t="str">
        <f t="shared" si="8"/>
        <v/>
      </c>
      <c r="K86" s="41"/>
    </row>
    <row r="87" spans="1:11" ht="45" customHeight="1" x14ac:dyDescent="0.25">
      <c r="A87" s="35"/>
      <c r="B87" s="86"/>
      <c r="C87" s="87"/>
      <c r="D87" s="88"/>
      <c r="E87" s="89"/>
      <c r="F87" s="84" t="str">
        <f t="shared" si="6"/>
        <v/>
      </c>
      <c r="G87" s="89"/>
      <c r="H87" s="84" t="str">
        <f t="shared" si="7"/>
        <v/>
      </c>
      <c r="I87" s="89"/>
      <c r="J87" s="84" t="str">
        <f t="shared" si="8"/>
        <v/>
      </c>
      <c r="K87" s="41"/>
    </row>
    <row r="88" spans="1:11" ht="45" customHeight="1" x14ac:dyDescent="0.25">
      <c r="A88" s="35"/>
      <c r="B88" s="86"/>
      <c r="C88" s="87"/>
      <c r="D88" s="88"/>
      <c r="E88" s="89"/>
      <c r="F88" s="84" t="str">
        <f t="shared" si="6"/>
        <v/>
      </c>
      <c r="G88" s="89"/>
      <c r="H88" s="84" t="str">
        <f t="shared" si="7"/>
        <v/>
      </c>
      <c r="I88" s="89"/>
      <c r="J88" s="84" t="str">
        <f t="shared" si="8"/>
        <v/>
      </c>
      <c r="K88" s="41"/>
    </row>
    <row r="89" spans="1:11" ht="45" customHeight="1" x14ac:dyDescent="0.25">
      <c r="A89" s="35"/>
      <c r="B89" s="86"/>
      <c r="C89" s="87"/>
      <c r="D89" s="88"/>
      <c r="E89" s="89"/>
      <c r="F89" s="84" t="str">
        <f t="shared" si="6"/>
        <v/>
      </c>
      <c r="G89" s="89"/>
      <c r="H89" s="84" t="str">
        <f t="shared" si="7"/>
        <v/>
      </c>
      <c r="I89" s="89"/>
      <c r="J89" s="84" t="str">
        <f t="shared" si="8"/>
        <v/>
      </c>
      <c r="K89" s="41"/>
    </row>
    <row r="90" spans="1:11" ht="45" customHeight="1" x14ac:dyDescent="0.25">
      <c r="A90" s="35"/>
      <c r="B90" s="86"/>
      <c r="C90" s="87"/>
      <c r="D90" s="88"/>
      <c r="E90" s="89"/>
      <c r="F90" s="84" t="str">
        <f t="shared" si="6"/>
        <v/>
      </c>
      <c r="G90" s="89"/>
      <c r="H90" s="84" t="str">
        <f t="shared" si="7"/>
        <v/>
      </c>
      <c r="I90" s="89"/>
      <c r="J90" s="84" t="str">
        <f t="shared" si="8"/>
        <v/>
      </c>
      <c r="K90" s="41"/>
    </row>
    <row r="91" spans="1:11" ht="45" customHeight="1" x14ac:dyDescent="0.25">
      <c r="A91" s="35"/>
      <c r="B91" s="86"/>
      <c r="C91" s="87"/>
      <c r="D91" s="88"/>
      <c r="E91" s="89"/>
      <c r="F91" s="84" t="str">
        <f t="shared" si="6"/>
        <v/>
      </c>
      <c r="G91" s="89"/>
      <c r="H91" s="84" t="str">
        <f t="shared" si="7"/>
        <v/>
      </c>
      <c r="I91" s="89"/>
      <c r="J91" s="84" t="str">
        <f t="shared" si="8"/>
        <v/>
      </c>
      <c r="K91" s="41"/>
    </row>
    <row r="92" spans="1:11" ht="45" customHeight="1" x14ac:dyDescent="0.25">
      <c r="A92" s="35"/>
      <c r="B92" s="86"/>
      <c r="C92" s="87"/>
      <c r="D92" s="88"/>
      <c r="E92" s="89"/>
      <c r="F92" s="84" t="str">
        <f t="shared" si="6"/>
        <v/>
      </c>
      <c r="G92" s="89"/>
      <c r="H92" s="84" t="str">
        <f t="shared" si="7"/>
        <v/>
      </c>
      <c r="I92" s="89"/>
      <c r="J92" s="84" t="str">
        <f t="shared" si="8"/>
        <v/>
      </c>
      <c r="K92" s="41"/>
    </row>
    <row r="93" spans="1:11" ht="45" customHeight="1" x14ac:dyDescent="0.25">
      <c r="A93" s="35"/>
      <c r="B93" s="86"/>
      <c r="C93" s="87"/>
      <c r="D93" s="88"/>
      <c r="E93" s="89"/>
      <c r="F93" s="84" t="str">
        <f t="shared" si="6"/>
        <v/>
      </c>
      <c r="G93" s="89"/>
      <c r="H93" s="84" t="str">
        <f t="shared" si="7"/>
        <v/>
      </c>
      <c r="I93" s="89"/>
      <c r="J93" s="84" t="str">
        <f t="shared" si="8"/>
        <v/>
      </c>
      <c r="K93" s="41"/>
    </row>
    <row r="94" spans="1:11" ht="45" customHeight="1" x14ac:dyDescent="0.25">
      <c r="A94" s="35"/>
      <c r="B94" s="86"/>
      <c r="C94" s="87"/>
      <c r="D94" s="88"/>
      <c r="E94" s="89"/>
      <c r="F94" s="84" t="str">
        <f t="shared" si="6"/>
        <v/>
      </c>
      <c r="G94" s="89"/>
      <c r="H94" s="84" t="str">
        <f t="shared" si="7"/>
        <v/>
      </c>
      <c r="I94" s="89"/>
      <c r="J94" s="84" t="str">
        <f t="shared" si="8"/>
        <v/>
      </c>
      <c r="K94" s="41"/>
    </row>
    <row r="95" spans="1:11" ht="45" customHeight="1" x14ac:dyDescent="0.25">
      <c r="A95" s="35"/>
      <c r="B95" s="86"/>
      <c r="C95" s="87"/>
      <c r="D95" s="88"/>
      <c r="E95" s="89"/>
      <c r="F95" s="84" t="str">
        <f t="shared" si="6"/>
        <v/>
      </c>
      <c r="G95" s="89"/>
      <c r="H95" s="84" t="str">
        <f t="shared" si="7"/>
        <v/>
      </c>
      <c r="I95" s="89"/>
      <c r="J95" s="84" t="str">
        <f t="shared" si="8"/>
        <v/>
      </c>
      <c r="K95" s="41"/>
    </row>
    <row r="96" spans="1:11" ht="45" customHeight="1" x14ac:dyDescent="0.25">
      <c r="A96" s="35"/>
      <c r="B96" s="86"/>
      <c r="C96" s="87"/>
      <c r="D96" s="88"/>
      <c r="E96" s="89"/>
      <c r="F96" s="84" t="str">
        <f t="shared" si="6"/>
        <v/>
      </c>
      <c r="G96" s="89"/>
      <c r="H96" s="84" t="str">
        <f t="shared" si="7"/>
        <v/>
      </c>
      <c r="I96" s="89"/>
      <c r="J96" s="84" t="str">
        <f t="shared" si="8"/>
        <v/>
      </c>
      <c r="K96" s="41"/>
    </row>
    <row r="97" spans="1:11" ht="45" customHeight="1" x14ac:dyDescent="0.25">
      <c r="A97" s="35"/>
      <c r="B97" s="86"/>
      <c r="C97" s="87"/>
      <c r="D97" s="88"/>
      <c r="E97" s="89"/>
      <c r="F97" s="84" t="str">
        <f t="shared" si="6"/>
        <v/>
      </c>
      <c r="G97" s="89"/>
      <c r="H97" s="84" t="str">
        <f t="shared" si="7"/>
        <v/>
      </c>
      <c r="I97" s="89"/>
      <c r="J97" s="84" t="str">
        <f t="shared" si="8"/>
        <v/>
      </c>
      <c r="K97" s="41"/>
    </row>
    <row r="98" spans="1:11" ht="45" customHeight="1" x14ac:dyDescent="0.25">
      <c r="A98" s="35"/>
      <c r="B98" s="86"/>
      <c r="C98" s="87"/>
      <c r="D98" s="88"/>
      <c r="E98" s="89"/>
      <c r="F98" s="84" t="str">
        <f t="shared" si="6"/>
        <v/>
      </c>
      <c r="G98" s="89"/>
      <c r="H98" s="84" t="str">
        <f t="shared" si="7"/>
        <v/>
      </c>
      <c r="I98" s="89"/>
      <c r="J98" s="84" t="str">
        <f t="shared" si="8"/>
        <v/>
      </c>
      <c r="K98" s="41"/>
    </row>
    <row r="99" spans="1:11" ht="45" customHeight="1" x14ac:dyDescent="0.25">
      <c r="A99" s="35"/>
      <c r="B99" s="86"/>
      <c r="C99" s="87"/>
      <c r="D99" s="88"/>
      <c r="E99" s="89"/>
      <c r="F99" s="84" t="str">
        <f t="shared" si="6"/>
        <v/>
      </c>
      <c r="G99" s="89"/>
      <c r="H99" s="84" t="str">
        <f t="shared" si="7"/>
        <v/>
      </c>
      <c r="I99" s="89"/>
      <c r="J99" s="84" t="str">
        <f t="shared" si="8"/>
        <v/>
      </c>
      <c r="K99" s="41"/>
    </row>
    <row r="100" spans="1:11" ht="45" customHeight="1" x14ac:dyDescent="0.25">
      <c r="A100" s="35"/>
      <c r="B100" s="86"/>
      <c r="C100" s="87"/>
      <c r="D100" s="88"/>
      <c r="E100" s="89"/>
      <c r="F100" s="84" t="str">
        <f t="shared" si="6"/>
        <v/>
      </c>
      <c r="G100" s="89"/>
      <c r="H100" s="84" t="str">
        <f t="shared" si="7"/>
        <v/>
      </c>
      <c r="I100" s="89"/>
      <c r="J100" s="84" t="str">
        <f t="shared" si="8"/>
        <v/>
      </c>
      <c r="K100" s="41"/>
    </row>
    <row r="101" spans="1:11" ht="45" customHeight="1" x14ac:dyDescent="0.25">
      <c r="A101" s="35"/>
      <c r="B101" s="86"/>
      <c r="C101" s="87"/>
      <c r="D101" s="88"/>
      <c r="E101" s="89"/>
      <c r="F101" s="84" t="str">
        <f t="shared" ref="F101:F104" si="9">IF(ISBLANK(E101),"",E101*((gb_pneumatic_highbleed_EF*(IF(ISBLANK(C101),default_CH4_content,C101)*(IF(ISBLANK(D101),default_hours,D101))))-(gb_pneumatic_lowbleed_EF*(IF(ISBLANK(C101),default_CH4_content,C101)*(IF(ISBLANK(D101),default_hours,D101)))))/1000)</f>
        <v/>
      </c>
      <c r="G101" s="89"/>
      <c r="H101" s="84" t="str">
        <f t="shared" ref="H101:H104" si="10">IF(ISBLANK(G101),"",G101*((gb_pneumatic_highbleed_EF*(IF(ISBLANK(C101),default_CH4_content,C101)*(IF(ISBLANK(D101),default_hours,D101)))))/1000)</f>
        <v/>
      </c>
      <c r="I101" s="89"/>
      <c r="J101" s="84" t="str">
        <f t="shared" ref="J101:J104" si="11">IF(ISBLANK(I101),"",I101*((gb_pneumatic_lowbleed_EF*(IF(ISBLANK(C101),default_CH4_content,C101)*(IF(ISBLANK(D101),default_hours,D101)))))/1000)</f>
        <v/>
      </c>
      <c r="K101" s="41"/>
    </row>
    <row r="102" spans="1:11" ht="45" customHeight="1" x14ac:dyDescent="0.25">
      <c r="A102" s="35"/>
      <c r="B102" s="86"/>
      <c r="C102" s="87"/>
      <c r="D102" s="88"/>
      <c r="E102" s="89"/>
      <c r="F102" s="84" t="str">
        <f t="shared" si="9"/>
        <v/>
      </c>
      <c r="G102" s="89"/>
      <c r="H102" s="84" t="str">
        <f t="shared" si="10"/>
        <v/>
      </c>
      <c r="I102" s="89"/>
      <c r="J102" s="84" t="str">
        <f t="shared" si="11"/>
        <v/>
      </c>
      <c r="K102" s="41"/>
    </row>
    <row r="103" spans="1:11" ht="45" customHeight="1" x14ac:dyDescent="0.25">
      <c r="A103" s="35"/>
      <c r="B103" s="86"/>
      <c r="C103" s="87"/>
      <c r="D103" s="88"/>
      <c r="E103" s="89"/>
      <c r="F103" s="84" t="str">
        <f t="shared" si="9"/>
        <v/>
      </c>
      <c r="G103" s="89"/>
      <c r="H103" s="84" t="str">
        <f t="shared" si="10"/>
        <v/>
      </c>
      <c r="I103" s="89"/>
      <c r="J103" s="84" t="str">
        <f t="shared" si="11"/>
        <v/>
      </c>
      <c r="K103" s="41"/>
    </row>
    <row r="104" spans="1:11" ht="45" customHeight="1" thickBot="1" x14ac:dyDescent="0.3">
      <c r="A104" s="40"/>
      <c r="B104" s="90"/>
      <c r="C104" s="91"/>
      <c r="D104" s="92"/>
      <c r="E104" s="93"/>
      <c r="F104" s="84" t="str">
        <f t="shared" si="9"/>
        <v/>
      </c>
      <c r="G104" s="93"/>
      <c r="H104" s="84" t="str">
        <f t="shared" si="10"/>
        <v/>
      </c>
      <c r="I104" s="93"/>
      <c r="J104" s="84" t="str">
        <f t="shared" si="11"/>
        <v/>
      </c>
      <c r="K104" s="42"/>
    </row>
    <row r="105" spans="1:11" x14ac:dyDescent="0.25">
      <c r="D105" s="94"/>
      <c r="E105" s="94"/>
      <c r="F105" s="94"/>
      <c r="G105" s="94"/>
      <c r="H105" s="94"/>
      <c r="I105" s="94"/>
    </row>
  </sheetData>
  <sheetProtection algorithmName="SHA-512" hashValue="Bc7vpHePNxpEtwQYkOsB3yY/7FdVL6DW/pqKPXsdYiayFE9wjTWvdZkx4jn6BBONMdopQ+43nBQHdOgS/RXuCw==" saltValue="5TY/Ue1AJIuYKIB965s7nw==" spinCount="100000" sheet="1" objects="1" scenarios="1"/>
  <mergeCells count="3">
    <mergeCell ref="E3:F3"/>
    <mergeCell ref="G3:H3"/>
    <mergeCell ref="I3:J3"/>
  </mergeCells>
  <dataValidations count="4">
    <dataValidation type="list" allowBlank="1" showInputMessage="1" showErrorMessage="1" sqref="A5:A104" xr:uid="{A1B11D70-63EF-4D25-AB46-761C43CE751C}">
      <formula1>reporting_years</formula1>
    </dataValidation>
    <dataValidation type="list" allowBlank="1" showInputMessage="1" showErrorMessage="1" sqref="B5:B104" xr:uid="{8DDE9C46-EFAD-4393-B6FE-58353883C4D6}">
      <formula1>"New, Ongoing"</formula1>
    </dataValidation>
    <dataValidation type="decimal" operator="lessThanOrEqual" allowBlank="1" showInputMessage="1" showErrorMessage="1" sqref="C5:C104" xr:uid="{F3787B2E-BA68-41A4-BD7F-15AAFF146860}">
      <formula1>1</formula1>
    </dataValidation>
    <dataValidation type="list" allowBlank="1" showInputMessage="1" showErrorMessage="1" sqref="D5:D104" xr:uid="{2CB0D9AB-5C93-434E-9270-E6793194FCDE}">
      <formula1>pneumatic_actions</formula1>
    </dataValidation>
  </dataValidations>
  <hyperlinks>
    <hyperlink ref="F1" location="'Partner Info and ToC'!A13" display="Return to Table of Contents" xr:uid="{81AE2175-9178-4AF0-8EB3-949ADAF62C9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4534-B3BD-4AAF-A20B-67A9F6422AB4}">
  <dimension ref="A1:K105"/>
  <sheetViews>
    <sheetView showGridLines="0" showZeros="0" zoomScaleNormal="100" workbookViewId="0">
      <pane xSplit="1" ySplit="4" topLeftCell="B5" activePane="bottomRight" state="frozen"/>
      <selection activeCell="A5" sqref="A5"/>
      <selection pane="topRight" activeCell="A5" sqref="A5"/>
      <selection pane="bottomLeft" activeCell="A5" sqref="A5"/>
      <selection pane="bottomRight" activeCell="B5" sqref="B5"/>
    </sheetView>
  </sheetViews>
  <sheetFormatPr defaultColWidth="9.140625" defaultRowHeight="15" x14ac:dyDescent="0.25"/>
  <cols>
    <col min="1" max="1" width="9.140625" style="4"/>
    <col min="2" max="2" width="14.140625" style="26" customWidth="1"/>
    <col min="3" max="3" width="19.85546875" style="26" customWidth="1"/>
    <col min="4" max="6" width="15.7109375" style="95" customWidth="1"/>
    <col min="7" max="7" width="16.7109375" style="95" customWidth="1"/>
    <col min="8" max="8" width="15.7109375" style="95" customWidth="1"/>
    <col min="9" max="9" width="16.7109375" style="95" customWidth="1"/>
    <col min="10" max="10" width="15.7109375" style="95" customWidth="1"/>
    <col min="11" max="11" width="62.85546875" style="5" customWidth="1"/>
    <col min="12" max="12" width="12.85546875" style="5" customWidth="1"/>
    <col min="13" max="16384" width="9.140625" style="5"/>
  </cols>
  <sheetData>
    <row r="1" spans="1:11" s="61" customFormat="1" ht="19.149999999999999" x14ac:dyDescent="0.25">
      <c r="A1" s="60" t="s">
        <v>104</v>
      </c>
      <c r="F1" s="62" t="s">
        <v>106</v>
      </c>
    </row>
    <row r="2" spans="1:11" s="61" customFormat="1" thickBot="1" x14ac:dyDescent="0.3">
      <c r="A2" s="107" t="s">
        <v>101</v>
      </c>
      <c r="B2" s="28"/>
      <c r="C2" s="28"/>
      <c r="K2" s="28"/>
    </row>
    <row r="3" spans="1:11" s="61" customFormat="1" ht="31.9" customHeight="1" thickBot="1" x14ac:dyDescent="0.3">
      <c r="A3" s="28"/>
      <c r="B3" s="28"/>
      <c r="C3" s="28"/>
      <c r="D3" s="28"/>
      <c r="E3" s="151" t="s">
        <v>127</v>
      </c>
      <c r="F3" s="152"/>
      <c r="G3" s="153" t="s">
        <v>128</v>
      </c>
      <c r="H3" s="154"/>
      <c r="I3" s="153" t="s">
        <v>129</v>
      </c>
      <c r="J3" s="154"/>
      <c r="K3" s="28"/>
    </row>
    <row r="4" spans="1:11" s="63" customFormat="1" ht="74.099999999999994" customHeight="1" thickBot="1" x14ac:dyDescent="0.3">
      <c r="A4" s="74" t="s">
        <v>63</v>
      </c>
      <c r="B4" s="75" t="s">
        <v>130</v>
      </c>
      <c r="C4" s="76" t="str">
        <f>"Average Methane Content of Gas (enter as a decimal; leave blank to use default "&amp;ROUND(default_CH4_content*100,1)&amp;"% methane)"</f>
        <v>Average Methane Content of Gas (enter as a decimal; leave blank to use default 82.1% methane)</v>
      </c>
      <c r="D4" s="77" t="str">
        <f>"Average annual operating hours (leave blank to use default "&amp;default_hours&amp;" hours)"</f>
        <v>Average annual operating hours (leave blank to use default 8760 hours)</v>
      </c>
      <c r="E4" s="78" t="s">
        <v>131</v>
      </c>
      <c r="F4" s="75" t="s">
        <v>132</v>
      </c>
      <c r="G4" s="78" t="s">
        <v>133</v>
      </c>
      <c r="H4" s="75" t="s">
        <v>132</v>
      </c>
      <c r="I4" s="78" t="s">
        <v>133</v>
      </c>
      <c r="J4" s="75" t="s">
        <v>132</v>
      </c>
      <c r="K4" s="98" t="s">
        <v>126</v>
      </c>
    </row>
    <row r="5" spans="1:11" ht="45" customHeight="1" x14ac:dyDescent="0.25">
      <c r="A5" s="79"/>
      <c r="B5" s="80"/>
      <c r="C5" s="81"/>
      <c r="D5" s="82"/>
      <c r="E5" s="83"/>
      <c r="F5" s="84" t="str">
        <f t="shared" ref="F5:F36" si="0">IF(ISBLANK(E5),"",E5*((pr_pneumatic_highbleed_EF*(IF(ISBLANK(C5),default_CH4_content,C5)*(IF(ISBLANK(D5),default_hours,D5))))-(pr_pneumatic_lowbleed_EF*(IF(ISBLANK(C5),default_CH4_content,C5)*(IF(ISBLANK(D5),default_hours,D5)))))/1000)</f>
        <v/>
      </c>
      <c r="G5" s="83"/>
      <c r="H5" s="84" t="str">
        <f t="shared" ref="H5:H36" si="1">IF(ISBLANK(G5),"",G5*((pr_pneumatic_highbleed_EF*(IF(ISBLANK(C5),default_CH4_content,C5)*(IF(ISBLANK(D5),default_hours,D5)))))/1000)</f>
        <v/>
      </c>
      <c r="I5" s="83"/>
      <c r="J5" s="84" t="str">
        <f t="shared" ref="J5:J36" si="2">IF(ISBLANK(I5),"",I5*((pr_pneumatic_lowbleed_EF*(IF(ISBLANK(C5),default_CH4_content,C5)*(IF(ISBLANK(D5),default_hours,D5)))))/1000)</f>
        <v/>
      </c>
      <c r="K5" s="85"/>
    </row>
    <row r="6" spans="1:11" ht="45" customHeight="1" x14ac:dyDescent="0.25">
      <c r="A6" s="35"/>
      <c r="B6" s="86"/>
      <c r="C6" s="87"/>
      <c r="D6" s="88"/>
      <c r="E6" s="89"/>
      <c r="F6" s="84" t="str">
        <f t="shared" si="0"/>
        <v/>
      </c>
      <c r="G6" s="89"/>
      <c r="H6" s="84" t="str">
        <f t="shared" si="1"/>
        <v/>
      </c>
      <c r="I6" s="89"/>
      <c r="J6" s="84" t="str">
        <f t="shared" si="2"/>
        <v/>
      </c>
      <c r="K6" s="41"/>
    </row>
    <row r="7" spans="1:11" ht="45" customHeight="1" x14ac:dyDescent="0.25">
      <c r="A7" s="35"/>
      <c r="B7" s="86"/>
      <c r="C7" s="87"/>
      <c r="D7" s="88"/>
      <c r="E7" s="89"/>
      <c r="F7" s="84" t="str">
        <f t="shared" si="0"/>
        <v/>
      </c>
      <c r="G7" s="89"/>
      <c r="H7" s="84" t="str">
        <f t="shared" si="1"/>
        <v/>
      </c>
      <c r="I7" s="89"/>
      <c r="J7" s="84" t="str">
        <f t="shared" si="2"/>
        <v/>
      </c>
      <c r="K7" s="41"/>
    </row>
    <row r="8" spans="1:11" ht="45" customHeight="1" x14ac:dyDescent="0.25">
      <c r="A8" s="35"/>
      <c r="B8" s="86"/>
      <c r="C8" s="87"/>
      <c r="D8" s="88"/>
      <c r="E8" s="89"/>
      <c r="F8" s="84" t="str">
        <f t="shared" si="0"/>
        <v/>
      </c>
      <c r="G8" s="89"/>
      <c r="H8" s="84" t="str">
        <f t="shared" si="1"/>
        <v/>
      </c>
      <c r="I8" s="89"/>
      <c r="J8" s="84" t="str">
        <f t="shared" si="2"/>
        <v/>
      </c>
      <c r="K8" s="41"/>
    </row>
    <row r="9" spans="1:11" ht="45" customHeight="1" x14ac:dyDescent="0.25">
      <c r="A9" s="35"/>
      <c r="B9" s="86"/>
      <c r="C9" s="87"/>
      <c r="D9" s="88"/>
      <c r="E9" s="89"/>
      <c r="F9" s="84" t="str">
        <f t="shared" si="0"/>
        <v/>
      </c>
      <c r="G9" s="89"/>
      <c r="H9" s="84" t="str">
        <f t="shared" si="1"/>
        <v/>
      </c>
      <c r="I9" s="89"/>
      <c r="J9" s="84" t="str">
        <f t="shared" si="2"/>
        <v/>
      </c>
      <c r="K9" s="41"/>
    </row>
    <row r="10" spans="1:11" ht="45" customHeight="1" x14ac:dyDescent="0.25">
      <c r="A10" s="35"/>
      <c r="B10" s="86"/>
      <c r="C10" s="87"/>
      <c r="D10" s="88"/>
      <c r="E10" s="89"/>
      <c r="F10" s="84" t="str">
        <f t="shared" si="0"/>
        <v/>
      </c>
      <c r="G10" s="89"/>
      <c r="H10" s="84" t="str">
        <f t="shared" si="1"/>
        <v/>
      </c>
      <c r="I10" s="89"/>
      <c r="J10" s="84" t="str">
        <f t="shared" si="2"/>
        <v/>
      </c>
      <c r="K10" s="41"/>
    </row>
    <row r="11" spans="1:11" ht="45" customHeight="1" x14ac:dyDescent="0.25">
      <c r="A11" s="35"/>
      <c r="B11" s="86"/>
      <c r="C11" s="87"/>
      <c r="D11" s="88"/>
      <c r="E11" s="89"/>
      <c r="F11" s="84" t="str">
        <f t="shared" si="0"/>
        <v/>
      </c>
      <c r="G11" s="89"/>
      <c r="H11" s="84" t="str">
        <f t="shared" si="1"/>
        <v/>
      </c>
      <c r="I11" s="89"/>
      <c r="J11" s="84" t="str">
        <f t="shared" si="2"/>
        <v/>
      </c>
      <c r="K11" s="41"/>
    </row>
    <row r="12" spans="1:11" ht="45" customHeight="1" x14ac:dyDescent="0.25">
      <c r="A12" s="35"/>
      <c r="B12" s="86"/>
      <c r="C12" s="87"/>
      <c r="D12" s="88"/>
      <c r="E12" s="89"/>
      <c r="F12" s="84" t="str">
        <f t="shared" si="0"/>
        <v/>
      </c>
      <c r="G12" s="89"/>
      <c r="H12" s="84" t="str">
        <f t="shared" si="1"/>
        <v/>
      </c>
      <c r="I12" s="89"/>
      <c r="J12" s="84" t="str">
        <f t="shared" si="2"/>
        <v/>
      </c>
      <c r="K12" s="41"/>
    </row>
    <row r="13" spans="1:11" ht="45" customHeight="1" x14ac:dyDescent="0.25">
      <c r="A13" s="35"/>
      <c r="B13" s="86"/>
      <c r="C13" s="87"/>
      <c r="D13" s="88"/>
      <c r="E13" s="89"/>
      <c r="F13" s="84" t="str">
        <f t="shared" si="0"/>
        <v/>
      </c>
      <c r="G13" s="89"/>
      <c r="H13" s="84" t="str">
        <f t="shared" si="1"/>
        <v/>
      </c>
      <c r="I13" s="89"/>
      <c r="J13" s="84" t="str">
        <f t="shared" si="2"/>
        <v/>
      </c>
      <c r="K13" s="41"/>
    </row>
    <row r="14" spans="1:11" ht="45" customHeight="1" x14ac:dyDescent="0.25">
      <c r="A14" s="35"/>
      <c r="B14" s="86"/>
      <c r="C14" s="87"/>
      <c r="D14" s="88"/>
      <c r="E14" s="89"/>
      <c r="F14" s="84" t="str">
        <f t="shared" si="0"/>
        <v/>
      </c>
      <c r="G14" s="89"/>
      <c r="H14" s="84" t="str">
        <f t="shared" si="1"/>
        <v/>
      </c>
      <c r="I14" s="89"/>
      <c r="J14" s="84" t="str">
        <f t="shared" si="2"/>
        <v/>
      </c>
      <c r="K14" s="41"/>
    </row>
    <row r="15" spans="1:11" ht="45" customHeight="1" x14ac:dyDescent="0.25">
      <c r="A15" s="35"/>
      <c r="B15" s="86"/>
      <c r="C15" s="87"/>
      <c r="D15" s="88"/>
      <c r="E15" s="89"/>
      <c r="F15" s="84" t="str">
        <f t="shared" si="0"/>
        <v/>
      </c>
      <c r="G15" s="89"/>
      <c r="H15" s="84" t="str">
        <f t="shared" si="1"/>
        <v/>
      </c>
      <c r="I15" s="89"/>
      <c r="J15" s="84" t="str">
        <f t="shared" si="2"/>
        <v/>
      </c>
      <c r="K15" s="41"/>
    </row>
    <row r="16" spans="1:11" ht="45" customHeight="1" x14ac:dyDescent="0.25">
      <c r="A16" s="35"/>
      <c r="B16" s="86"/>
      <c r="C16" s="87"/>
      <c r="D16" s="88"/>
      <c r="E16" s="89"/>
      <c r="F16" s="84" t="str">
        <f t="shared" si="0"/>
        <v/>
      </c>
      <c r="G16" s="89"/>
      <c r="H16" s="84" t="str">
        <f t="shared" si="1"/>
        <v/>
      </c>
      <c r="I16" s="89"/>
      <c r="J16" s="84" t="str">
        <f t="shared" si="2"/>
        <v/>
      </c>
      <c r="K16" s="41"/>
    </row>
    <row r="17" spans="1:11" ht="45" customHeight="1" x14ac:dyDescent="0.25">
      <c r="A17" s="35"/>
      <c r="B17" s="86"/>
      <c r="C17" s="87"/>
      <c r="D17" s="88"/>
      <c r="E17" s="89"/>
      <c r="F17" s="84" t="str">
        <f t="shared" si="0"/>
        <v/>
      </c>
      <c r="G17" s="89"/>
      <c r="H17" s="84" t="str">
        <f t="shared" si="1"/>
        <v/>
      </c>
      <c r="I17" s="89"/>
      <c r="J17" s="84" t="str">
        <f t="shared" si="2"/>
        <v/>
      </c>
      <c r="K17" s="41"/>
    </row>
    <row r="18" spans="1:11" ht="45" customHeight="1" x14ac:dyDescent="0.25">
      <c r="A18" s="35"/>
      <c r="B18" s="86"/>
      <c r="C18" s="87"/>
      <c r="D18" s="88"/>
      <c r="E18" s="89"/>
      <c r="F18" s="84" t="str">
        <f t="shared" si="0"/>
        <v/>
      </c>
      <c r="G18" s="89"/>
      <c r="H18" s="84" t="str">
        <f t="shared" si="1"/>
        <v/>
      </c>
      <c r="I18" s="89"/>
      <c r="J18" s="84" t="str">
        <f t="shared" si="2"/>
        <v/>
      </c>
      <c r="K18" s="41"/>
    </row>
    <row r="19" spans="1:11" ht="45" customHeight="1" x14ac:dyDescent="0.25">
      <c r="A19" s="35"/>
      <c r="B19" s="86"/>
      <c r="C19" s="87"/>
      <c r="D19" s="88"/>
      <c r="E19" s="89"/>
      <c r="F19" s="84" t="str">
        <f t="shared" si="0"/>
        <v/>
      </c>
      <c r="G19" s="89"/>
      <c r="H19" s="84" t="str">
        <f t="shared" si="1"/>
        <v/>
      </c>
      <c r="I19" s="89"/>
      <c r="J19" s="84" t="str">
        <f t="shared" si="2"/>
        <v/>
      </c>
      <c r="K19" s="41"/>
    </row>
    <row r="20" spans="1:11" ht="45" customHeight="1" x14ac:dyDescent="0.25">
      <c r="A20" s="35"/>
      <c r="B20" s="86"/>
      <c r="C20" s="87"/>
      <c r="D20" s="88"/>
      <c r="E20" s="89"/>
      <c r="F20" s="84" t="str">
        <f t="shared" si="0"/>
        <v/>
      </c>
      <c r="G20" s="89"/>
      <c r="H20" s="84" t="str">
        <f t="shared" si="1"/>
        <v/>
      </c>
      <c r="I20" s="89"/>
      <c r="J20" s="84" t="str">
        <f t="shared" si="2"/>
        <v/>
      </c>
      <c r="K20" s="41"/>
    </row>
    <row r="21" spans="1:11" ht="45" customHeight="1" x14ac:dyDescent="0.25">
      <c r="A21" s="35"/>
      <c r="B21" s="86"/>
      <c r="C21" s="87"/>
      <c r="D21" s="88"/>
      <c r="E21" s="89"/>
      <c r="F21" s="84" t="str">
        <f t="shared" si="0"/>
        <v/>
      </c>
      <c r="G21" s="89"/>
      <c r="H21" s="84" t="str">
        <f t="shared" si="1"/>
        <v/>
      </c>
      <c r="I21" s="89"/>
      <c r="J21" s="84" t="str">
        <f t="shared" si="2"/>
        <v/>
      </c>
      <c r="K21" s="41"/>
    </row>
    <row r="22" spans="1:11" ht="45" customHeight="1" x14ac:dyDescent="0.25">
      <c r="A22" s="35"/>
      <c r="B22" s="86"/>
      <c r="C22" s="87"/>
      <c r="D22" s="88"/>
      <c r="E22" s="89"/>
      <c r="F22" s="84" t="str">
        <f t="shared" si="0"/>
        <v/>
      </c>
      <c r="G22" s="89"/>
      <c r="H22" s="84" t="str">
        <f t="shared" si="1"/>
        <v/>
      </c>
      <c r="I22" s="89"/>
      <c r="J22" s="84" t="str">
        <f t="shared" si="2"/>
        <v/>
      </c>
      <c r="K22" s="41"/>
    </row>
    <row r="23" spans="1:11" ht="45" customHeight="1" x14ac:dyDescent="0.25">
      <c r="A23" s="35"/>
      <c r="B23" s="86"/>
      <c r="C23" s="87"/>
      <c r="D23" s="88"/>
      <c r="E23" s="89"/>
      <c r="F23" s="84" t="str">
        <f t="shared" si="0"/>
        <v/>
      </c>
      <c r="G23" s="89"/>
      <c r="H23" s="84" t="str">
        <f t="shared" si="1"/>
        <v/>
      </c>
      <c r="I23" s="89"/>
      <c r="J23" s="84" t="str">
        <f t="shared" si="2"/>
        <v/>
      </c>
      <c r="K23" s="41"/>
    </row>
    <row r="24" spans="1:11" ht="45" customHeight="1" x14ac:dyDescent="0.25">
      <c r="A24" s="35"/>
      <c r="B24" s="86"/>
      <c r="C24" s="87"/>
      <c r="D24" s="88"/>
      <c r="E24" s="89"/>
      <c r="F24" s="84" t="str">
        <f t="shared" si="0"/>
        <v/>
      </c>
      <c r="G24" s="89"/>
      <c r="H24" s="84" t="str">
        <f t="shared" si="1"/>
        <v/>
      </c>
      <c r="I24" s="89"/>
      <c r="J24" s="84" t="str">
        <f t="shared" si="2"/>
        <v/>
      </c>
      <c r="K24" s="41"/>
    </row>
    <row r="25" spans="1:11" ht="45" customHeight="1" x14ac:dyDescent="0.25">
      <c r="A25" s="35"/>
      <c r="B25" s="86"/>
      <c r="C25" s="87"/>
      <c r="D25" s="88"/>
      <c r="E25" s="89"/>
      <c r="F25" s="84" t="str">
        <f t="shared" si="0"/>
        <v/>
      </c>
      <c r="G25" s="89"/>
      <c r="H25" s="84" t="str">
        <f t="shared" si="1"/>
        <v/>
      </c>
      <c r="I25" s="89"/>
      <c r="J25" s="84" t="str">
        <f t="shared" si="2"/>
        <v/>
      </c>
      <c r="K25" s="41"/>
    </row>
    <row r="26" spans="1:11" ht="45" customHeight="1" x14ac:dyDescent="0.25">
      <c r="A26" s="35"/>
      <c r="B26" s="86"/>
      <c r="C26" s="87"/>
      <c r="D26" s="88"/>
      <c r="E26" s="89"/>
      <c r="F26" s="84" t="str">
        <f t="shared" si="0"/>
        <v/>
      </c>
      <c r="G26" s="89"/>
      <c r="H26" s="84" t="str">
        <f t="shared" si="1"/>
        <v/>
      </c>
      <c r="I26" s="89"/>
      <c r="J26" s="84" t="str">
        <f t="shared" si="2"/>
        <v/>
      </c>
      <c r="K26" s="41"/>
    </row>
    <row r="27" spans="1:11" ht="45" customHeight="1" x14ac:dyDescent="0.25">
      <c r="A27" s="35"/>
      <c r="B27" s="86"/>
      <c r="C27" s="87"/>
      <c r="D27" s="88"/>
      <c r="E27" s="89"/>
      <c r="F27" s="84" t="str">
        <f t="shared" si="0"/>
        <v/>
      </c>
      <c r="G27" s="89"/>
      <c r="H27" s="84" t="str">
        <f t="shared" si="1"/>
        <v/>
      </c>
      <c r="I27" s="89"/>
      <c r="J27" s="84" t="str">
        <f t="shared" si="2"/>
        <v/>
      </c>
      <c r="K27" s="41"/>
    </row>
    <row r="28" spans="1:11" ht="45" customHeight="1" x14ac:dyDescent="0.25">
      <c r="A28" s="35"/>
      <c r="B28" s="86"/>
      <c r="C28" s="87"/>
      <c r="D28" s="88"/>
      <c r="E28" s="89"/>
      <c r="F28" s="84" t="str">
        <f t="shared" si="0"/>
        <v/>
      </c>
      <c r="G28" s="89"/>
      <c r="H28" s="84" t="str">
        <f t="shared" si="1"/>
        <v/>
      </c>
      <c r="I28" s="89"/>
      <c r="J28" s="84" t="str">
        <f t="shared" si="2"/>
        <v/>
      </c>
      <c r="K28" s="41"/>
    </row>
    <row r="29" spans="1:11" ht="45" customHeight="1" x14ac:dyDescent="0.25">
      <c r="A29" s="35"/>
      <c r="B29" s="86"/>
      <c r="C29" s="87"/>
      <c r="D29" s="88"/>
      <c r="E29" s="89"/>
      <c r="F29" s="84" t="str">
        <f t="shared" si="0"/>
        <v/>
      </c>
      <c r="G29" s="89"/>
      <c r="H29" s="84" t="str">
        <f t="shared" si="1"/>
        <v/>
      </c>
      <c r="I29" s="89"/>
      <c r="J29" s="84" t="str">
        <f t="shared" si="2"/>
        <v/>
      </c>
      <c r="K29" s="41"/>
    </row>
    <row r="30" spans="1:11" ht="45" customHeight="1" x14ac:dyDescent="0.25">
      <c r="A30" s="35"/>
      <c r="B30" s="86"/>
      <c r="C30" s="87"/>
      <c r="D30" s="88"/>
      <c r="E30" s="89"/>
      <c r="F30" s="84" t="str">
        <f t="shared" si="0"/>
        <v/>
      </c>
      <c r="G30" s="89"/>
      <c r="H30" s="84" t="str">
        <f t="shared" si="1"/>
        <v/>
      </c>
      <c r="I30" s="89"/>
      <c r="J30" s="84" t="str">
        <f t="shared" si="2"/>
        <v/>
      </c>
      <c r="K30" s="41"/>
    </row>
    <row r="31" spans="1:11" ht="45" customHeight="1" x14ac:dyDescent="0.25">
      <c r="A31" s="35"/>
      <c r="B31" s="86"/>
      <c r="C31" s="87"/>
      <c r="D31" s="88"/>
      <c r="E31" s="89"/>
      <c r="F31" s="84" t="str">
        <f t="shared" si="0"/>
        <v/>
      </c>
      <c r="G31" s="89"/>
      <c r="H31" s="84" t="str">
        <f t="shared" si="1"/>
        <v/>
      </c>
      <c r="I31" s="89"/>
      <c r="J31" s="84" t="str">
        <f t="shared" si="2"/>
        <v/>
      </c>
      <c r="K31" s="41"/>
    </row>
    <row r="32" spans="1:11" ht="45" customHeight="1" x14ac:dyDescent="0.25">
      <c r="A32" s="35"/>
      <c r="B32" s="86"/>
      <c r="C32" s="87"/>
      <c r="D32" s="88"/>
      <c r="E32" s="89"/>
      <c r="F32" s="84" t="str">
        <f t="shared" si="0"/>
        <v/>
      </c>
      <c r="G32" s="89"/>
      <c r="H32" s="84" t="str">
        <f t="shared" si="1"/>
        <v/>
      </c>
      <c r="I32" s="89"/>
      <c r="J32" s="84" t="str">
        <f t="shared" si="2"/>
        <v/>
      </c>
      <c r="K32" s="41"/>
    </row>
    <row r="33" spans="1:11" ht="45" customHeight="1" x14ac:dyDescent="0.25">
      <c r="A33" s="35"/>
      <c r="B33" s="86"/>
      <c r="C33" s="87"/>
      <c r="D33" s="88"/>
      <c r="E33" s="89"/>
      <c r="F33" s="84" t="str">
        <f t="shared" si="0"/>
        <v/>
      </c>
      <c r="G33" s="89"/>
      <c r="H33" s="84" t="str">
        <f t="shared" si="1"/>
        <v/>
      </c>
      <c r="I33" s="89"/>
      <c r="J33" s="84" t="str">
        <f t="shared" si="2"/>
        <v/>
      </c>
      <c r="K33" s="41"/>
    </row>
    <row r="34" spans="1:11" ht="45" customHeight="1" x14ac:dyDescent="0.25">
      <c r="A34" s="35"/>
      <c r="B34" s="86"/>
      <c r="C34" s="87"/>
      <c r="D34" s="88"/>
      <c r="E34" s="89"/>
      <c r="F34" s="84" t="str">
        <f t="shared" si="0"/>
        <v/>
      </c>
      <c r="G34" s="89"/>
      <c r="H34" s="84" t="str">
        <f t="shared" si="1"/>
        <v/>
      </c>
      <c r="I34" s="89"/>
      <c r="J34" s="84" t="str">
        <f t="shared" si="2"/>
        <v/>
      </c>
      <c r="K34" s="41"/>
    </row>
    <row r="35" spans="1:11" ht="45" customHeight="1" x14ac:dyDescent="0.25">
      <c r="A35" s="35"/>
      <c r="B35" s="86"/>
      <c r="C35" s="87"/>
      <c r="D35" s="88"/>
      <c r="E35" s="89"/>
      <c r="F35" s="84" t="str">
        <f t="shared" si="0"/>
        <v/>
      </c>
      <c r="G35" s="89"/>
      <c r="H35" s="84" t="str">
        <f t="shared" si="1"/>
        <v/>
      </c>
      <c r="I35" s="89"/>
      <c r="J35" s="84" t="str">
        <f t="shared" si="2"/>
        <v/>
      </c>
      <c r="K35" s="41"/>
    </row>
    <row r="36" spans="1:11" ht="45" customHeight="1" x14ac:dyDescent="0.25">
      <c r="A36" s="35"/>
      <c r="B36" s="86"/>
      <c r="C36" s="87"/>
      <c r="D36" s="88"/>
      <c r="E36" s="89"/>
      <c r="F36" s="84" t="str">
        <f t="shared" si="0"/>
        <v/>
      </c>
      <c r="G36" s="89"/>
      <c r="H36" s="84" t="str">
        <f t="shared" si="1"/>
        <v/>
      </c>
      <c r="I36" s="89"/>
      <c r="J36" s="84" t="str">
        <f t="shared" si="2"/>
        <v/>
      </c>
      <c r="K36" s="41"/>
    </row>
    <row r="37" spans="1:11" ht="45" customHeight="1" x14ac:dyDescent="0.25">
      <c r="A37" s="35"/>
      <c r="B37" s="86"/>
      <c r="C37" s="87"/>
      <c r="D37" s="88"/>
      <c r="E37" s="89"/>
      <c r="F37" s="84" t="str">
        <f t="shared" ref="F37:F68" si="3">IF(ISBLANK(E37),"",E37*((pr_pneumatic_highbleed_EF*(IF(ISBLANK(C37),default_CH4_content,C37)*(IF(ISBLANK(D37),default_hours,D37))))-(pr_pneumatic_lowbleed_EF*(IF(ISBLANK(C37),default_CH4_content,C37)*(IF(ISBLANK(D37),default_hours,D37)))))/1000)</f>
        <v/>
      </c>
      <c r="G37" s="89"/>
      <c r="H37" s="84" t="str">
        <f t="shared" ref="H37:H68" si="4">IF(ISBLANK(G37),"",G37*((pr_pneumatic_highbleed_EF*(IF(ISBLANK(C37),default_CH4_content,C37)*(IF(ISBLANK(D37),default_hours,D37)))))/1000)</f>
        <v/>
      </c>
      <c r="I37" s="89"/>
      <c r="J37" s="84" t="str">
        <f t="shared" ref="J37:J68" si="5">IF(ISBLANK(I37),"",I37*((pr_pneumatic_lowbleed_EF*(IF(ISBLANK(C37),default_CH4_content,C37)*(IF(ISBLANK(D37),default_hours,D37)))))/1000)</f>
        <v/>
      </c>
      <c r="K37" s="41"/>
    </row>
    <row r="38" spans="1:11" ht="45" customHeight="1" x14ac:dyDescent="0.25">
      <c r="A38" s="35"/>
      <c r="B38" s="86"/>
      <c r="C38" s="87"/>
      <c r="D38" s="88"/>
      <c r="E38" s="89"/>
      <c r="F38" s="84" t="str">
        <f t="shared" si="3"/>
        <v/>
      </c>
      <c r="G38" s="89"/>
      <c r="H38" s="84" t="str">
        <f t="shared" si="4"/>
        <v/>
      </c>
      <c r="I38" s="89"/>
      <c r="J38" s="84" t="str">
        <f t="shared" si="5"/>
        <v/>
      </c>
      <c r="K38" s="41"/>
    </row>
    <row r="39" spans="1:11" ht="45" customHeight="1" x14ac:dyDescent="0.25">
      <c r="A39" s="35"/>
      <c r="B39" s="86"/>
      <c r="C39" s="87"/>
      <c r="D39" s="88"/>
      <c r="E39" s="89"/>
      <c r="F39" s="84" t="str">
        <f t="shared" si="3"/>
        <v/>
      </c>
      <c r="G39" s="89"/>
      <c r="H39" s="84" t="str">
        <f t="shared" si="4"/>
        <v/>
      </c>
      <c r="I39" s="89"/>
      <c r="J39" s="84" t="str">
        <f t="shared" si="5"/>
        <v/>
      </c>
      <c r="K39" s="41"/>
    </row>
    <row r="40" spans="1:11" ht="45" customHeight="1" x14ac:dyDescent="0.25">
      <c r="A40" s="35"/>
      <c r="B40" s="86"/>
      <c r="C40" s="87"/>
      <c r="D40" s="88"/>
      <c r="E40" s="89"/>
      <c r="F40" s="84" t="str">
        <f t="shared" si="3"/>
        <v/>
      </c>
      <c r="G40" s="89"/>
      <c r="H40" s="84" t="str">
        <f t="shared" si="4"/>
        <v/>
      </c>
      <c r="I40" s="89"/>
      <c r="J40" s="84" t="str">
        <f t="shared" si="5"/>
        <v/>
      </c>
      <c r="K40" s="41"/>
    </row>
    <row r="41" spans="1:11" ht="45" customHeight="1" x14ac:dyDescent="0.25">
      <c r="A41" s="35"/>
      <c r="B41" s="86"/>
      <c r="C41" s="87"/>
      <c r="D41" s="88"/>
      <c r="E41" s="89"/>
      <c r="F41" s="84" t="str">
        <f t="shared" si="3"/>
        <v/>
      </c>
      <c r="G41" s="89"/>
      <c r="H41" s="84" t="str">
        <f t="shared" si="4"/>
        <v/>
      </c>
      <c r="I41" s="89"/>
      <c r="J41" s="84" t="str">
        <f t="shared" si="5"/>
        <v/>
      </c>
      <c r="K41" s="41"/>
    </row>
    <row r="42" spans="1:11" ht="45" customHeight="1" x14ac:dyDescent="0.25">
      <c r="A42" s="35"/>
      <c r="B42" s="86"/>
      <c r="C42" s="87"/>
      <c r="D42" s="88"/>
      <c r="E42" s="89"/>
      <c r="F42" s="84" t="str">
        <f t="shared" si="3"/>
        <v/>
      </c>
      <c r="G42" s="89"/>
      <c r="H42" s="84" t="str">
        <f t="shared" si="4"/>
        <v/>
      </c>
      <c r="I42" s="89"/>
      <c r="J42" s="84" t="str">
        <f t="shared" si="5"/>
        <v/>
      </c>
      <c r="K42" s="41"/>
    </row>
    <row r="43" spans="1:11" ht="45" customHeight="1" x14ac:dyDescent="0.25">
      <c r="A43" s="35"/>
      <c r="B43" s="86"/>
      <c r="C43" s="87"/>
      <c r="D43" s="88"/>
      <c r="E43" s="89"/>
      <c r="F43" s="84" t="str">
        <f t="shared" si="3"/>
        <v/>
      </c>
      <c r="G43" s="89"/>
      <c r="H43" s="84" t="str">
        <f t="shared" si="4"/>
        <v/>
      </c>
      <c r="I43" s="89"/>
      <c r="J43" s="84" t="str">
        <f t="shared" si="5"/>
        <v/>
      </c>
      <c r="K43" s="41"/>
    </row>
    <row r="44" spans="1:11" ht="45" customHeight="1" x14ac:dyDescent="0.25">
      <c r="A44" s="35"/>
      <c r="B44" s="86"/>
      <c r="C44" s="87"/>
      <c r="D44" s="88"/>
      <c r="E44" s="89"/>
      <c r="F44" s="84" t="str">
        <f t="shared" si="3"/>
        <v/>
      </c>
      <c r="G44" s="89"/>
      <c r="H44" s="84" t="str">
        <f t="shared" si="4"/>
        <v/>
      </c>
      <c r="I44" s="89"/>
      <c r="J44" s="84" t="str">
        <f t="shared" si="5"/>
        <v/>
      </c>
      <c r="K44" s="41"/>
    </row>
    <row r="45" spans="1:11" ht="45" customHeight="1" x14ac:dyDescent="0.25">
      <c r="A45" s="35"/>
      <c r="B45" s="86"/>
      <c r="C45" s="87"/>
      <c r="D45" s="88"/>
      <c r="E45" s="89"/>
      <c r="F45" s="84" t="str">
        <f t="shared" si="3"/>
        <v/>
      </c>
      <c r="G45" s="89"/>
      <c r="H45" s="84" t="str">
        <f t="shared" si="4"/>
        <v/>
      </c>
      <c r="I45" s="89"/>
      <c r="J45" s="84" t="str">
        <f t="shared" si="5"/>
        <v/>
      </c>
      <c r="K45" s="41"/>
    </row>
    <row r="46" spans="1:11" ht="45" customHeight="1" x14ac:dyDescent="0.25">
      <c r="A46" s="35"/>
      <c r="B46" s="86"/>
      <c r="C46" s="87"/>
      <c r="D46" s="88"/>
      <c r="E46" s="89"/>
      <c r="F46" s="84" t="str">
        <f t="shared" si="3"/>
        <v/>
      </c>
      <c r="G46" s="89"/>
      <c r="H46" s="84" t="str">
        <f t="shared" si="4"/>
        <v/>
      </c>
      <c r="I46" s="89"/>
      <c r="J46" s="84" t="str">
        <f t="shared" si="5"/>
        <v/>
      </c>
      <c r="K46" s="41"/>
    </row>
    <row r="47" spans="1:11" ht="45" customHeight="1" x14ac:dyDescent="0.25">
      <c r="A47" s="35"/>
      <c r="B47" s="86"/>
      <c r="C47" s="87"/>
      <c r="D47" s="88"/>
      <c r="E47" s="89"/>
      <c r="F47" s="84" t="str">
        <f t="shared" si="3"/>
        <v/>
      </c>
      <c r="G47" s="89"/>
      <c r="H47" s="84" t="str">
        <f t="shared" si="4"/>
        <v/>
      </c>
      <c r="I47" s="89"/>
      <c r="J47" s="84" t="str">
        <f t="shared" si="5"/>
        <v/>
      </c>
      <c r="K47" s="41"/>
    </row>
    <row r="48" spans="1:11" ht="45" customHeight="1" x14ac:dyDescent="0.25">
      <c r="A48" s="35"/>
      <c r="B48" s="86"/>
      <c r="C48" s="87"/>
      <c r="D48" s="88"/>
      <c r="E48" s="89"/>
      <c r="F48" s="84" t="str">
        <f t="shared" si="3"/>
        <v/>
      </c>
      <c r="G48" s="89"/>
      <c r="H48" s="84" t="str">
        <f t="shared" si="4"/>
        <v/>
      </c>
      <c r="I48" s="89"/>
      <c r="J48" s="84" t="str">
        <f t="shared" si="5"/>
        <v/>
      </c>
      <c r="K48" s="41"/>
    </row>
    <row r="49" spans="1:11" ht="45" customHeight="1" x14ac:dyDescent="0.25">
      <c r="A49" s="35"/>
      <c r="B49" s="86"/>
      <c r="C49" s="87"/>
      <c r="D49" s="88"/>
      <c r="E49" s="89"/>
      <c r="F49" s="84" t="str">
        <f t="shared" si="3"/>
        <v/>
      </c>
      <c r="G49" s="89"/>
      <c r="H49" s="84" t="str">
        <f t="shared" si="4"/>
        <v/>
      </c>
      <c r="I49" s="89"/>
      <c r="J49" s="84" t="str">
        <f t="shared" si="5"/>
        <v/>
      </c>
      <c r="K49" s="41"/>
    </row>
    <row r="50" spans="1:11" ht="45" customHeight="1" x14ac:dyDescent="0.25">
      <c r="A50" s="35"/>
      <c r="B50" s="86"/>
      <c r="C50" s="87"/>
      <c r="D50" s="88"/>
      <c r="E50" s="89"/>
      <c r="F50" s="84" t="str">
        <f t="shared" si="3"/>
        <v/>
      </c>
      <c r="G50" s="89"/>
      <c r="H50" s="84" t="str">
        <f t="shared" si="4"/>
        <v/>
      </c>
      <c r="I50" s="89"/>
      <c r="J50" s="84" t="str">
        <f t="shared" si="5"/>
        <v/>
      </c>
      <c r="K50" s="41"/>
    </row>
    <row r="51" spans="1:11" ht="45" customHeight="1" x14ac:dyDescent="0.25">
      <c r="A51" s="35"/>
      <c r="B51" s="86"/>
      <c r="C51" s="87"/>
      <c r="D51" s="88"/>
      <c r="E51" s="89"/>
      <c r="F51" s="84" t="str">
        <f t="shared" si="3"/>
        <v/>
      </c>
      <c r="G51" s="89"/>
      <c r="H51" s="84" t="str">
        <f t="shared" si="4"/>
        <v/>
      </c>
      <c r="I51" s="89"/>
      <c r="J51" s="84" t="str">
        <f t="shared" si="5"/>
        <v/>
      </c>
      <c r="K51" s="41"/>
    </row>
    <row r="52" spans="1:11" ht="45" customHeight="1" x14ac:dyDescent="0.25">
      <c r="A52" s="35"/>
      <c r="B52" s="86"/>
      <c r="C52" s="87"/>
      <c r="D52" s="88"/>
      <c r="E52" s="89"/>
      <c r="F52" s="84" t="str">
        <f t="shared" si="3"/>
        <v/>
      </c>
      <c r="G52" s="89"/>
      <c r="H52" s="84" t="str">
        <f t="shared" si="4"/>
        <v/>
      </c>
      <c r="I52" s="89"/>
      <c r="J52" s="84" t="str">
        <f t="shared" si="5"/>
        <v/>
      </c>
      <c r="K52" s="41"/>
    </row>
    <row r="53" spans="1:11" ht="45" customHeight="1" x14ac:dyDescent="0.25">
      <c r="A53" s="35"/>
      <c r="B53" s="86"/>
      <c r="C53" s="87"/>
      <c r="D53" s="88"/>
      <c r="E53" s="89"/>
      <c r="F53" s="84" t="str">
        <f t="shared" si="3"/>
        <v/>
      </c>
      <c r="G53" s="89"/>
      <c r="H53" s="84" t="str">
        <f t="shared" si="4"/>
        <v/>
      </c>
      <c r="I53" s="89"/>
      <c r="J53" s="84" t="str">
        <f t="shared" si="5"/>
        <v/>
      </c>
      <c r="K53" s="41"/>
    </row>
    <row r="54" spans="1:11" ht="45" customHeight="1" x14ac:dyDescent="0.25">
      <c r="A54" s="35"/>
      <c r="B54" s="86"/>
      <c r="C54" s="87"/>
      <c r="D54" s="88"/>
      <c r="E54" s="89"/>
      <c r="F54" s="84" t="str">
        <f t="shared" si="3"/>
        <v/>
      </c>
      <c r="G54" s="89"/>
      <c r="H54" s="84" t="str">
        <f t="shared" si="4"/>
        <v/>
      </c>
      <c r="I54" s="89"/>
      <c r="J54" s="84" t="str">
        <f t="shared" si="5"/>
        <v/>
      </c>
      <c r="K54" s="41"/>
    </row>
    <row r="55" spans="1:11" ht="45" customHeight="1" x14ac:dyDescent="0.25">
      <c r="A55" s="35"/>
      <c r="B55" s="86"/>
      <c r="C55" s="87"/>
      <c r="D55" s="88"/>
      <c r="E55" s="89"/>
      <c r="F55" s="84" t="str">
        <f t="shared" si="3"/>
        <v/>
      </c>
      <c r="G55" s="89"/>
      <c r="H55" s="84" t="str">
        <f t="shared" si="4"/>
        <v/>
      </c>
      <c r="I55" s="89"/>
      <c r="J55" s="84" t="str">
        <f t="shared" si="5"/>
        <v/>
      </c>
      <c r="K55" s="41"/>
    </row>
    <row r="56" spans="1:11" ht="45" customHeight="1" x14ac:dyDescent="0.25">
      <c r="A56" s="35"/>
      <c r="B56" s="86"/>
      <c r="C56" s="87"/>
      <c r="D56" s="88"/>
      <c r="E56" s="89"/>
      <c r="F56" s="84" t="str">
        <f t="shared" si="3"/>
        <v/>
      </c>
      <c r="G56" s="89"/>
      <c r="H56" s="84" t="str">
        <f t="shared" si="4"/>
        <v/>
      </c>
      <c r="I56" s="89"/>
      <c r="J56" s="84" t="str">
        <f t="shared" si="5"/>
        <v/>
      </c>
      <c r="K56" s="41"/>
    </row>
    <row r="57" spans="1:11" ht="45" customHeight="1" x14ac:dyDescent="0.25">
      <c r="A57" s="35"/>
      <c r="B57" s="86"/>
      <c r="C57" s="87"/>
      <c r="D57" s="88"/>
      <c r="E57" s="89"/>
      <c r="F57" s="84" t="str">
        <f t="shared" si="3"/>
        <v/>
      </c>
      <c r="G57" s="89"/>
      <c r="H57" s="84" t="str">
        <f t="shared" si="4"/>
        <v/>
      </c>
      <c r="I57" s="89"/>
      <c r="J57" s="84" t="str">
        <f t="shared" si="5"/>
        <v/>
      </c>
      <c r="K57" s="41"/>
    </row>
    <row r="58" spans="1:11" ht="45" customHeight="1" x14ac:dyDescent="0.25">
      <c r="A58" s="35"/>
      <c r="B58" s="86"/>
      <c r="C58" s="87"/>
      <c r="D58" s="88"/>
      <c r="E58" s="89"/>
      <c r="F58" s="84" t="str">
        <f t="shared" si="3"/>
        <v/>
      </c>
      <c r="G58" s="89"/>
      <c r="H58" s="84" t="str">
        <f t="shared" si="4"/>
        <v/>
      </c>
      <c r="I58" s="89"/>
      <c r="J58" s="84" t="str">
        <f t="shared" si="5"/>
        <v/>
      </c>
      <c r="K58" s="41"/>
    </row>
    <row r="59" spans="1:11" ht="45" customHeight="1" x14ac:dyDescent="0.25">
      <c r="A59" s="35"/>
      <c r="B59" s="86"/>
      <c r="C59" s="87"/>
      <c r="D59" s="88"/>
      <c r="E59" s="89"/>
      <c r="F59" s="84" t="str">
        <f t="shared" si="3"/>
        <v/>
      </c>
      <c r="G59" s="89"/>
      <c r="H59" s="84" t="str">
        <f t="shared" si="4"/>
        <v/>
      </c>
      <c r="I59" s="89"/>
      <c r="J59" s="84" t="str">
        <f t="shared" si="5"/>
        <v/>
      </c>
      <c r="K59" s="41"/>
    </row>
    <row r="60" spans="1:11" ht="45" customHeight="1" x14ac:dyDescent="0.25">
      <c r="A60" s="35"/>
      <c r="B60" s="86"/>
      <c r="C60" s="87"/>
      <c r="D60" s="88"/>
      <c r="E60" s="89"/>
      <c r="F60" s="84" t="str">
        <f t="shared" si="3"/>
        <v/>
      </c>
      <c r="G60" s="89"/>
      <c r="H60" s="84" t="str">
        <f t="shared" si="4"/>
        <v/>
      </c>
      <c r="I60" s="89"/>
      <c r="J60" s="84" t="str">
        <f t="shared" si="5"/>
        <v/>
      </c>
      <c r="K60" s="41"/>
    </row>
    <row r="61" spans="1:11" ht="45" customHeight="1" x14ac:dyDescent="0.25">
      <c r="A61" s="35"/>
      <c r="B61" s="86"/>
      <c r="C61" s="87"/>
      <c r="D61" s="88"/>
      <c r="E61" s="89"/>
      <c r="F61" s="84" t="str">
        <f t="shared" si="3"/>
        <v/>
      </c>
      <c r="G61" s="89"/>
      <c r="H61" s="84" t="str">
        <f t="shared" si="4"/>
        <v/>
      </c>
      <c r="I61" s="89"/>
      <c r="J61" s="84" t="str">
        <f t="shared" si="5"/>
        <v/>
      </c>
      <c r="K61" s="41"/>
    </row>
    <row r="62" spans="1:11" ht="45" customHeight="1" x14ac:dyDescent="0.25">
      <c r="A62" s="35"/>
      <c r="B62" s="86"/>
      <c r="C62" s="87"/>
      <c r="D62" s="88"/>
      <c r="E62" s="89"/>
      <c r="F62" s="84" t="str">
        <f t="shared" si="3"/>
        <v/>
      </c>
      <c r="G62" s="89"/>
      <c r="H62" s="84" t="str">
        <f t="shared" si="4"/>
        <v/>
      </c>
      <c r="I62" s="89"/>
      <c r="J62" s="84" t="str">
        <f t="shared" si="5"/>
        <v/>
      </c>
      <c r="K62" s="41"/>
    </row>
    <row r="63" spans="1:11" ht="45" customHeight="1" x14ac:dyDescent="0.25">
      <c r="A63" s="35"/>
      <c r="B63" s="86"/>
      <c r="C63" s="87"/>
      <c r="D63" s="88"/>
      <c r="E63" s="89"/>
      <c r="F63" s="84" t="str">
        <f t="shared" si="3"/>
        <v/>
      </c>
      <c r="G63" s="89"/>
      <c r="H63" s="84" t="str">
        <f t="shared" si="4"/>
        <v/>
      </c>
      <c r="I63" s="89"/>
      <c r="J63" s="84" t="str">
        <f t="shared" si="5"/>
        <v/>
      </c>
      <c r="K63" s="41"/>
    </row>
    <row r="64" spans="1:11" ht="45" customHeight="1" x14ac:dyDescent="0.25">
      <c r="A64" s="35"/>
      <c r="B64" s="86"/>
      <c r="C64" s="87"/>
      <c r="D64" s="88"/>
      <c r="E64" s="89"/>
      <c r="F64" s="84" t="str">
        <f t="shared" si="3"/>
        <v/>
      </c>
      <c r="G64" s="89"/>
      <c r="H64" s="84" t="str">
        <f t="shared" si="4"/>
        <v/>
      </c>
      <c r="I64" s="89"/>
      <c r="J64" s="84" t="str">
        <f t="shared" si="5"/>
        <v/>
      </c>
      <c r="K64" s="41"/>
    </row>
    <row r="65" spans="1:11" ht="45" customHeight="1" x14ac:dyDescent="0.25">
      <c r="A65" s="35"/>
      <c r="B65" s="86"/>
      <c r="C65" s="87"/>
      <c r="D65" s="88"/>
      <c r="E65" s="89"/>
      <c r="F65" s="84" t="str">
        <f t="shared" si="3"/>
        <v/>
      </c>
      <c r="G65" s="89"/>
      <c r="H65" s="84" t="str">
        <f t="shared" si="4"/>
        <v/>
      </c>
      <c r="I65" s="89"/>
      <c r="J65" s="84" t="str">
        <f t="shared" si="5"/>
        <v/>
      </c>
      <c r="K65" s="41"/>
    </row>
    <row r="66" spans="1:11" ht="45" customHeight="1" x14ac:dyDescent="0.25">
      <c r="A66" s="35"/>
      <c r="B66" s="86"/>
      <c r="C66" s="87"/>
      <c r="D66" s="88"/>
      <c r="E66" s="89"/>
      <c r="F66" s="84" t="str">
        <f t="shared" si="3"/>
        <v/>
      </c>
      <c r="G66" s="89"/>
      <c r="H66" s="84" t="str">
        <f t="shared" si="4"/>
        <v/>
      </c>
      <c r="I66" s="89"/>
      <c r="J66" s="84" t="str">
        <f t="shared" si="5"/>
        <v/>
      </c>
      <c r="K66" s="41"/>
    </row>
    <row r="67" spans="1:11" ht="45" customHeight="1" x14ac:dyDescent="0.25">
      <c r="A67" s="35"/>
      <c r="B67" s="86"/>
      <c r="C67" s="87"/>
      <c r="D67" s="88"/>
      <c r="E67" s="89"/>
      <c r="F67" s="84" t="str">
        <f t="shared" si="3"/>
        <v/>
      </c>
      <c r="G67" s="89"/>
      <c r="H67" s="84" t="str">
        <f t="shared" si="4"/>
        <v/>
      </c>
      <c r="I67" s="89"/>
      <c r="J67" s="84" t="str">
        <f t="shared" si="5"/>
        <v/>
      </c>
      <c r="K67" s="41"/>
    </row>
    <row r="68" spans="1:11" ht="45" customHeight="1" x14ac:dyDescent="0.25">
      <c r="A68" s="35"/>
      <c r="B68" s="86"/>
      <c r="C68" s="87"/>
      <c r="D68" s="88"/>
      <c r="E68" s="89"/>
      <c r="F68" s="84" t="str">
        <f t="shared" si="3"/>
        <v/>
      </c>
      <c r="G68" s="89"/>
      <c r="H68" s="84" t="str">
        <f t="shared" si="4"/>
        <v/>
      </c>
      <c r="I68" s="89"/>
      <c r="J68" s="84" t="str">
        <f t="shared" si="5"/>
        <v/>
      </c>
      <c r="K68" s="41"/>
    </row>
    <row r="69" spans="1:11" ht="45" customHeight="1" x14ac:dyDescent="0.25">
      <c r="A69" s="35"/>
      <c r="B69" s="86"/>
      <c r="C69" s="87"/>
      <c r="D69" s="88"/>
      <c r="E69" s="89"/>
      <c r="F69" s="84" t="str">
        <f t="shared" ref="F69:F100" si="6">IF(ISBLANK(E69),"",E69*((pr_pneumatic_highbleed_EF*(IF(ISBLANK(C69),default_CH4_content,C69)*(IF(ISBLANK(D69),default_hours,D69))))-(pr_pneumatic_lowbleed_EF*(IF(ISBLANK(C69),default_CH4_content,C69)*(IF(ISBLANK(D69),default_hours,D69)))))/1000)</f>
        <v/>
      </c>
      <c r="G69" s="89"/>
      <c r="H69" s="84" t="str">
        <f t="shared" ref="H69:H100" si="7">IF(ISBLANK(G69),"",G69*((pr_pneumatic_highbleed_EF*(IF(ISBLANK(C69),default_CH4_content,C69)*(IF(ISBLANK(D69),default_hours,D69)))))/1000)</f>
        <v/>
      </c>
      <c r="I69" s="89"/>
      <c r="J69" s="84" t="str">
        <f t="shared" ref="J69:J100" si="8">IF(ISBLANK(I69),"",I69*((pr_pneumatic_lowbleed_EF*(IF(ISBLANK(C69),default_CH4_content,C69)*(IF(ISBLANK(D69),default_hours,D69)))))/1000)</f>
        <v/>
      </c>
      <c r="K69" s="41"/>
    </row>
    <row r="70" spans="1:11" ht="45" customHeight="1" x14ac:dyDescent="0.25">
      <c r="A70" s="35"/>
      <c r="B70" s="86"/>
      <c r="C70" s="87"/>
      <c r="D70" s="88"/>
      <c r="E70" s="89"/>
      <c r="F70" s="84" t="str">
        <f t="shared" si="6"/>
        <v/>
      </c>
      <c r="G70" s="89"/>
      <c r="H70" s="84" t="str">
        <f t="shared" si="7"/>
        <v/>
      </c>
      <c r="I70" s="89"/>
      <c r="J70" s="84" t="str">
        <f t="shared" si="8"/>
        <v/>
      </c>
      <c r="K70" s="41"/>
    </row>
    <row r="71" spans="1:11" ht="45" customHeight="1" x14ac:dyDescent="0.25">
      <c r="A71" s="35"/>
      <c r="B71" s="86"/>
      <c r="C71" s="87"/>
      <c r="D71" s="88"/>
      <c r="E71" s="89"/>
      <c r="F71" s="84" t="str">
        <f t="shared" si="6"/>
        <v/>
      </c>
      <c r="G71" s="89"/>
      <c r="H71" s="84" t="str">
        <f t="shared" si="7"/>
        <v/>
      </c>
      <c r="I71" s="89"/>
      <c r="J71" s="84" t="str">
        <f t="shared" si="8"/>
        <v/>
      </c>
      <c r="K71" s="41"/>
    </row>
    <row r="72" spans="1:11" ht="45" customHeight="1" x14ac:dyDescent="0.25">
      <c r="A72" s="35"/>
      <c r="B72" s="86"/>
      <c r="C72" s="87"/>
      <c r="D72" s="88"/>
      <c r="E72" s="89"/>
      <c r="F72" s="84" t="str">
        <f t="shared" si="6"/>
        <v/>
      </c>
      <c r="G72" s="89"/>
      <c r="H72" s="84" t="str">
        <f t="shared" si="7"/>
        <v/>
      </c>
      <c r="I72" s="89"/>
      <c r="J72" s="84" t="str">
        <f t="shared" si="8"/>
        <v/>
      </c>
      <c r="K72" s="41"/>
    </row>
    <row r="73" spans="1:11" ht="45" customHeight="1" x14ac:dyDescent="0.25">
      <c r="A73" s="35"/>
      <c r="B73" s="86"/>
      <c r="C73" s="87"/>
      <c r="D73" s="88"/>
      <c r="E73" s="89"/>
      <c r="F73" s="84" t="str">
        <f t="shared" si="6"/>
        <v/>
      </c>
      <c r="G73" s="89"/>
      <c r="H73" s="84" t="str">
        <f t="shared" si="7"/>
        <v/>
      </c>
      <c r="I73" s="89"/>
      <c r="J73" s="84" t="str">
        <f t="shared" si="8"/>
        <v/>
      </c>
      <c r="K73" s="41"/>
    </row>
    <row r="74" spans="1:11" ht="45" customHeight="1" x14ac:dyDescent="0.25">
      <c r="A74" s="35"/>
      <c r="B74" s="86"/>
      <c r="C74" s="87"/>
      <c r="D74" s="88"/>
      <c r="E74" s="89"/>
      <c r="F74" s="84" t="str">
        <f t="shared" si="6"/>
        <v/>
      </c>
      <c r="G74" s="89"/>
      <c r="H74" s="84" t="str">
        <f t="shared" si="7"/>
        <v/>
      </c>
      <c r="I74" s="89"/>
      <c r="J74" s="84" t="str">
        <f t="shared" si="8"/>
        <v/>
      </c>
      <c r="K74" s="41"/>
    </row>
    <row r="75" spans="1:11" ht="45" customHeight="1" x14ac:dyDescent="0.25">
      <c r="A75" s="35"/>
      <c r="B75" s="86"/>
      <c r="C75" s="87"/>
      <c r="D75" s="88"/>
      <c r="E75" s="89"/>
      <c r="F75" s="84" t="str">
        <f t="shared" si="6"/>
        <v/>
      </c>
      <c r="G75" s="89"/>
      <c r="H75" s="84" t="str">
        <f t="shared" si="7"/>
        <v/>
      </c>
      <c r="I75" s="89"/>
      <c r="J75" s="84" t="str">
        <f t="shared" si="8"/>
        <v/>
      </c>
      <c r="K75" s="41"/>
    </row>
    <row r="76" spans="1:11" ht="45" customHeight="1" x14ac:dyDescent="0.25">
      <c r="A76" s="35"/>
      <c r="B76" s="86"/>
      <c r="C76" s="87"/>
      <c r="D76" s="88"/>
      <c r="E76" s="89"/>
      <c r="F76" s="84" t="str">
        <f t="shared" si="6"/>
        <v/>
      </c>
      <c r="G76" s="89"/>
      <c r="H76" s="84" t="str">
        <f t="shared" si="7"/>
        <v/>
      </c>
      <c r="I76" s="89"/>
      <c r="J76" s="84" t="str">
        <f t="shared" si="8"/>
        <v/>
      </c>
      <c r="K76" s="41"/>
    </row>
    <row r="77" spans="1:11" ht="45" customHeight="1" x14ac:dyDescent="0.25">
      <c r="A77" s="35"/>
      <c r="B77" s="86"/>
      <c r="C77" s="87"/>
      <c r="D77" s="88"/>
      <c r="E77" s="89"/>
      <c r="F77" s="84" t="str">
        <f t="shared" si="6"/>
        <v/>
      </c>
      <c r="G77" s="89"/>
      <c r="H77" s="84" t="str">
        <f t="shared" si="7"/>
        <v/>
      </c>
      <c r="I77" s="89"/>
      <c r="J77" s="84" t="str">
        <f t="shared" si="8"/>
        <v/>
      </c>
      <c r="K77" s="41"/>
    </row>
    <row r="78" spans="1:11" ht="45" customHeight="1" x14ac:dyDescent="0.25">
      <c r="A78" s="35"/>
      <c r="B78" s="86"/>
      <c r="C78" s="87"/>
      <c r="D78" s="88"/>
      <c r="E78" s="89"/>
      <c r="F78" s="84" t="str">
        <f t="shared" si="6"/>
        <v/>
      </c>
      <c r="G78" s="89"/>
      <c r="H78" s="84" t="str">
        <f t="shared" si="7"/>
        <v/>
      </c>
      <c r="I78" s="89"/>
      <c r="J78" s="84" t="str">
        <f t="shared" si="8"/>
        <v/>
      </c>
      <c r="K78" s="41"/>
    </row>
    <row r="79" spans="1:11" ht="45" customHeight="1" x14ac:dyDescent="0.25">
      <c r="A79" s="35"/>
      <c r="B79" s="86"/>
      <c r="C79" s="87"/>
      <c r="D79" s="88"/>
      <c r="E79" s="89"/>
      <c r="F79" s="84" t="str">
        <f t="shared" si="6"/>
        <v/>
      </c>
      <c r="G79" s="89"/>
      <c r="H79" s="84" t="str">
        <f t="shared" si="7"/>
        <v/>
      </c>
      <c r="I79" s="89"/>
      <c r="J79" s="84" t="str">
        <f t="shared" si="8"/>
        <v/>
      </c>
      <c r="K79" s="41"/>
    </row>
    <row r="80" spans="1:11" ht="45" customHeight="1" x14ac:dyDescent="0.25">
      <c r="A80" s="35"/>
      <c r="B80" s="86"/>
      <c r="C80" s="87"/>
      <c r="D80" s="88"/>
      <c r="E80" s="89"/>
      <c r="F80" s="84" t="str">
        <f t="shared" si="6"/>
        <v/>
      </c>
      <c r="G80" s="89"/>
      <c r="H80" s="84" t="str">
        <f t="shared" si="7"/>
        <v/>
      </c>
      <c r="I80" s="89"/>
      <c r="J80" s="84" t="str">
        <f t="shared" si="8"/>
        <v/>
      </c>
      <c r="K80" s="41"/>
    </row>
    <row r="81" spans="1:11" ht="45" customHeight="1" x14ac:dyDescent="0.25">
      <c r="A81" s="35"/>
      <c r="B81" s="86"/>
      <c r="C81" s="87"/>
      <c r="D81" s="88"/>
      <c r="E81" s="89"/>
      <c r="F81" s="84" t="str">
        <f t="shared" si="6"/>
        <v/>
      </c>
      <c r="G81" s="89"/>
      <c r="H81" s="84" t="str">
        <f t="shared" si="7"/>
        <v/>
      </c>
      <c r="I81" s="89"/>
      <c r="J81" s="84" t="str">
        <f t="shared" si="8"/>
        <v/>
      </c>
      <c r="K81" s="41"/>
    </row>
    <row r="82" spans="1:11" ht="45" customHeight="1" x14ac:dyDescent="0.25">
      <c r="A82" s="35"/>
      <c r="B82" s="86"/>
      <c r="C82" s="87"/>
      <c r="D82" s="88"/>
      <c r="E82" s="89"/>
      <c r="F82" s="84" t="str">
        <f t="shared" si="6"/>
        <v/>
      </c>
      <c r="G82" s="89"/>
      <c r="H82" s="84" t="str">
        <f t="shared" si="7"/>
        <v/>
      </c>
      <c r="I82" s="89"/>
      <c r="J82" s="84" t="str">
        <f t="shared" si="8"/>
        <v/>
      </c>
      <c r="K82" s="41"/>
    </row>
    <row r="83" spans="1:11" ht="45" customHeight="1" x14ac:dyDescent="0.25">
      <c r="A83" s="35"/>
      <c r="B83" s="86"/>
      <c r="C83" s="87"/>
      <c r="D83" s="88"/>
      <c r="E83" s="89"/>
      <c r="F83" s="84" t="str">
        <f t="shared" si="6"/>
        <v/>
      </c>
      <c r="G83" s="89"/>
      <c r="H83" s="84" t="str">
        <f t="shared" si="7"/>
        <v/>
      </c>
      <c r="I83" s="89"/>
      <c r="J83" s="84" t="str">
        <f t="shared" si="8"/>
        <v/>
      </c>
      <c r="K83" s="41"/>
    </row>
    <row r="84" spans="1:11" ht="45" customHeight="1" x14ac:dyDescent="0.25">
      <c r="A84" s="35"/>
      <c r="B84" s="86"/>
      <c r="C84" s="87"/>
      <c r="D84" s="88"/>
      <c r="E84" s="89"/>
      <c r="F84" s="84" t="str">
        <f t="shared" si="6"/>
        <v/>
      </c>
      <c r="G84" s="89"/>
      <c r="H84" s="84" t="str">
        <f t="shared" si="7"/>
        <v/>
      </c>
      <c r="I84" s="89"/>
      <c r="J84" s="84" t="str">
        <f t="shared" si="8"/>
        <v/>
      </c>
      <c r="K84" s="41"/>
    </row>
    <row r="85" spans="1:11" ht="45" customHeight="1" x14ac:dyDescent="0.25">
      <c r="A85" s="35"/>
      <c r="B85" s="86"/>
      <c r="C85" s="87"/>
      <c r="D85" s="88"/>
      <c r="E85" s="89"/>
      <c r="F85" s="84" t="str">
        <f t="shared" si="6"/>
        <v/>
      </c>
      <c r="G85" s="89"/>
      <c r="H85" s="84" t="str">
        <f t="shared" si="7"/>
        <v/>
      </c>
      <c r="I85" s="89"/>
      <c r="J85" s="84" t="str">
        <f t="shared" si="8"/>
        <v/>
      </c>
      <c r="K85" s="41"/>
    </row>
    <row r="86" spans="1:11" ht="45" customHeight="1" x14ac:dyDescent="0.25">
      <c r="A86" s="35"/>
      <c r="B86" s="86"/>
      <c r="C86" s="87"/>
      <c r="D86" s="88"/>
      <c r="E86" s="89"/>
      <c r="F86" s="84" t="str">
        <f t="shared" si="6"/>
        <v/>
      </c>
      <c r="G86" s="89"/>
      <c r="H86" s="84" t="str">
        <f t="shared" si="7"/>
        <v/>
      </c>
      <c r="I86" s="89"/>
      <c r="J86" s="84" t="str">
        <f t="shared" si="8"/>
        <v/>
      </c>
      <c r="K86" s="41"/>
    </row>
    <row r="87" spans="1:11" ht="45" customHeight="1" x14ac:dyDescent="0.25">
      <c r="A87" s="35"/>
      <c r="B87" s="86"/>
      <c r="C87" s="87"/>
      <c r="D87" s="88"/>
      <c r="E87" s="89"/>
      <c r="F87" s="84" t="str">
        <f t="shared" si="6"/>
        <v/>
      </c>
      <c r="G87" s="89"/>
      <c r="H87" s="84" t="str">
        <f t="shared" si="7"/>
        <v/>
      </c>
      <c r="I87" s="89"/>
      <c r="J87" s="84" t="str">
        <f t="shared" si="8"/>
        <v/>
      </c>
      <c r="K87" s="41"/>
    </row>
    <row r="88" spans="1:11" ht="45" customHeight="1" x14ac:dyDescent="0.25">
      <c r="A88" s="35"/>
      <c r="B88" s="86"/>
      <c r="C88" s="87"/>
      <c r="D88" s="88"/>
      <c r="E88" s="89"/>
      <c r="F88" s="84" t="str">
        <f t="shared" si="6"/>
        <v/>
      </c>
      <c r="G88" s="89"/>
      <c r="H88" s="84" t="str">
        <f t="shared" si="7"/>
        <v/>
      </c>
      <c r="I88" s="89"/>
      <c r="J88" s="84" t="str">
        <f t="shared" si="8"/>
        <v/>
      </c>
      <c r="K88" s="41"/>
    </row>
    <row r="89" spans="1:11" ht="45" customHeight="1" x14ac:dyDescent="0.25">
      <c r="A89" s="35"/>
      <c r="B89" s="86"/>
      <c r="C89" s="87"/>
      <c r="D89" s="88"/>
      <c r="E89" s="89"/>
      <c r="F89" s="84" t="str">
        <f t="shared" si="6"/>
        <v/>
      </c>
      <c r="G89" s="89"/>
      <c r="H89" s="84" t="str">
        <f t="shared" si="7"/>
        <v/>
      </c>
      <c r="I89" s="89"/>
      <c r="J89" s="84" t="str">
        <f t="shared" si="8"/>
        <v/>
      </c>
      <c r="K89" s="41"/>
    </row>
    <row r="90" spans="1:11" ht="45" customHeight="1" x14ac:dyDescent="0.25">
      <c r="A90" s="35"/>
      <c r="B90" s="86"/>
      <c r="C90" s="87"/>
      <c r="D90" s="88"/>
      <c r="E90" s="89"/>
      <c r="F90" s="84" t="str">
        <f t="shared" si="6"/>
        <v/>
      </c>
      <c r="G90" s="89"/>
      <c r="H90" s="84" t="str">
        <f t="shared" si="7"/>
        <v/>
      </c>
      <c r="I90" s="89"/>
      <c r="J90" s="84" t="str">
        <f t="shared" si="8"/>
        <v/>
      </c>
      <c r="K90" s="41"/>
    </row>
    <row r="91" spans="1:11" ht="45" customHeight="1" x14ac:dyDescent="0.25">
      <c r="A91" s="35"/>
      <c r="B91" s="86"/>
      <c r="C91" s="87"/>
      <c r="D91" s="88"/>
      <c r="E91" s="89"/>
      <c r="F91" s="84" t="str">
        <f t="shared" si="6"/>
        <v/>
      </c>
      <c r="G91" s="89"/>
      <c r="H91" s="84" t="str">
        <f t="shared" si="7"/>
        <v/>
      </c>
      <c r="I91" s="89"/>
      <c r="J91" s="84" t="str">
        <f t="shared" si="8"/>
        <v/>
      </c>
      <c r="K91" s="41"/>
    </row>
    <row r="92" spans="1:11" ht="45" customHeight="1" x14ac:dyDescent="0.25">
      <c r="A92" s="35"/>
      <c r="B92" s="86"/>
      <c r="C92" s="87"/>
      <c r="D92" s="88"/>
      <c r="E92" s="89"/>
      <c r="F92" s="84" t="str">
        <f t="shared" si="6"/>
        <v/>
      </c>
      <c r="G92" s="89"/>
      <c r="H92" s="84" t="str">
        <f t="shared" si="7"/>
        <v/>
      </c>
      <c r="I92" s="89"/>
      <c r="J92" s="84" t="str">
        <f t="shared" si="8"/>
        <v/>
      </c>
      <c r="K92" s="41"/>
    </row>
    <row r="93" spans="1:11" ht="45" customHeight="1" x14ac:dyDescent="0.25">
      <c r="A93" s="35"/>
      <c r="B93" s="86"/>
      <c r="C93" s="87"/>
      <c r="D93" s="88"/>
      <c r="E93" s="89"/>
      <c r="F93" s="84" t="str">
        <f t="shared" si="6"/>
        <v/>
      </c>
      <c r="G93" s="89"/>
      <c r="H93" s="84" t="str">
        <f t="shared" si="7"/>
        <v/>
      </c>
      <c r="I93" s="89"/>
      <c r="J93" s="84" t="str">
        <f t="shared" si="8"/>
        <v/>
      </c>
      <c r="K93" s="41"/>
    </row>
    <row r="94" spans="1:11" ht="45" customHeight="1" x14ac:dyDescent="0.25">
      <c r="A94" s="35"/>
      <c r="B94" s="86"/>
      <c r="C94" s="87"/>
      <c r="D94" s="88"/>
      <c r="E94" s="89"/>
      <c r="F94" s="84" t="str">
        <f t="shared" si="6"/>
        <v/>
      </c>
      <c r="G94" s="89"/>
      <c r="H94" s="84" t="str">
        <f t="shared" si="7"/>
        <v/>
      </c>
      <c r="I94" s="89"/>
      <c r="J94" s="84" t="str">
        <f t="shared" si="8"/>
        <v/>
      </c>
      <c r="K94" s="41"/>
    </row>
    <row r="95" spans="1:11" ht="45" customHeight="1" x14ac:dyDescent="0.25">
      <c r="A95" s="35"/>
      <c r="B95" s="86"/>
      <c r="C95" s="87"/>
      <c r="D95" s="88"/>
      <c r="E95" s="89"/>
      <c r="F95" s="84" t="str">
        <f t="shared" si="6"/>
        <v/>
      </c>
      <c r="G95" s="89"/>
      <c r="H95" s="84" t="str">
        <f t="shared" si="7"/>
        <v/>
      </c>
      <c r="I95" s="89"/>
      <c r="J95" s="84" t="str">
        <f t="shared" si="8"/>
        <v/>
      </c>
      <c r="K95" s="41"/>
    </row>
    <row r="96" spans="1:11" ht="45" customHeight="1" x14ac:dyDescent="0.25">
      <c r="A96" s="35"/>
      <c r="B96" s="86"/>
      <c r="C96" s="87"/>
      <c r="D96" s="88"/>
      <c r="E96" s="89"/>
      <c r="F96" s="84" t="str">
        <f t="shared" si="6"/>
        <v/>
      </c>
      <c r="G96" s="89"/>
      <c r="H96" s="84" t="str">
        <f t="shared" si="7"/>
        <v/>
      </c>
      <c r="I96" s="89"/>
      <c r="J96" s="84" t="str">
        <f t="shared" si="8"/>
        <v/>
      </c>
      <c r="K96" s="41"/>
    </row>
    <row r="97" spans="1:11" ht="45" customHeight="1" x14ac:dyDescent="0.25">
      <c r="A97" s="35"/>
      <c r="B97" s="86"/>
      <c r="C97" s="87"/>
      <c r="D97" s="88"/>
      <c r="E97" s="89"/>
      <c r="F97" s="84" t="str">
        <f t="shared" si="6"/>
        <v/>
      </c>
      <c r="G97" s="89"/>
      <c r="H97" s="84" t="str">
        <f t="shared" si="7"/>
        <v/>
      </c>
      <c r="I97" s="89"/>
      <c r="J97" s="84" t="str">
        <f t="shared" si="8"/>
        <v/>
      </c>
      <c r="K97" s="41"/>
    </row>
    <row r="98" spans="1:11" ht="45" customHeight="1" x14ac:dyDescent="0.25">
      <c r="A98" s="35"/>
      <c r="B98" s="86"/>
      <c r="C98" s="87"/>
      <c r="D98" s="88"/>
      <c r="E98" s="89"/>
      <c r="F98" s="84" t="str">
        <f t="shared" si="6"/>
        <v/>
      </c>
      <c r="G98" s="89"/>
      <c r="H98" s="84" t="str">
        <f t="shared" si="7"/>
        <v/>
      </c>
      <c r="I98" s="89"/>
      <c r="J98" s="84" t="str">
        <f t="shared" si="8"/>
        <v/>
      </c>
      <c r="K98" s="41"/>
    </row>
    <row r="99" spans="1:11" ht="45" customHeight="1" x14ac:dyDescent="0.25">
      <c r="A99" s="35"/>
      <c r="B99" s="86"/>
      <c r="C99" s="87"/>
      <c r="D99" s="88"/>
      <c r="E99" s="89"/>
      <c r="F99" s="84" t="str">
        <f t="shared" si="6"/>
        <v/>
      </c>
      <c r="G99" s="89"/>
      <c r="H99" s="84" t="str">
        <f t="shared" si="7"/>
        <v/>
      </c>
      <c r="I99" s="89"/>
      <c r="J99" s="84" t="str">
        <f t="shared" si="8"/>
        <v/>
      </c>
      <c r="K99" s="41"/>
    </row>
    <row r="100" spans="1:11" ht="45" customHeight="1" x14ac:dyDescent="0.25">
      <c r="A100" s="35"/>
      <c r="B100" s="86"/>
      <c r="C100" s="87"/>
      <c r="D100" s="88"/>
      <c r="E100" s="89"/>
      <c r="F100" s="84" t="str">
        <f t="shared" si="6"/>
        <v/>
      </c>
      <c r="G100" s="89"/>
      <c r="H100" s="84" t="str">
        <f t="shared" si="7"/>
        <v/>
      </c>
      <c r="I100" s="89"/>
      <c r="J100" s="84" t="str">
        <f t="shared" si="8"/>
        <v/>
      </c>
      <c r="K100" s="41"/>
    </row>
    <row r="101" spans="1:11" ht="45" customHeight="1" x14ac:dyDescent="0.25">
      <c r="A101" s="35"/>
      <c r="B101" s="86"/>
      <c r="C101" s="87"/>
      <c r="D101" s="88"/>
      <c r="E101" s="89"/>
      <c r="F101" s="84" t="str">
        <f t="shared" ref="F101:F104" si="9">IF(ISBLANK(E101),"",E101*((pr_pneumatic_highbleed_EF*(IF(ISBLANK(C101),default_CH4_content,C101)*(IF(ISBLANK(D101),default_hours,D101))))-(pr_pneumatic_lowbleed_EF*(IF(ISBLANK(C101),default_CH4_content,C101)*(IF(ISBLANK(D101),default_hours,D101)))))/1000)</f>
        <v/>
      </c>
      <c r="G101" s="89"/>
      <c r="H101" s="84" t="str">
        <f t="shared" ref="H101:H104" si="10">IF(ISBLANK(G101),"",G101*((pr_pneumatic_highbleed_EF*(IF(ISBLANK(C101),default_CH4_content,C101)*(IF(ISBLANK(D101),default_hours,D101)))))/1000)</f>
        <v/>
      </c>
      <c r="I101" s="89"/>
      <c r="J101" s="84" t="str">
        <f t="shared" ref="J101:J104" si="11">IF(ISBLANK(I101),"",I101*((pr_pneumatic_lowbleed_EF*(IF(ISBLANK(C101),default_CH4_content,C101)*(IF(ISBLANK(D101),default_hours,D101)))))/1000)</f>
        <v/>
      </c>
      <c r="K101" s="41"/>
    </row>
    <row r="102" spans="1:11" ht="45" customHeight="1" x14ac:dyDescent="0.25">
      <c r="A102" s="35"/>
      <c r="B102" s="86"/>
      <c r="C102" s="87"/>
      <c r="D102" s="88"/>
      <c r="E102" s="89"/>
      <c r="F102" s="84" t="str">
        <f t="shared" si="9"/>
        <v/>
      </c>
      <c r="G102" s="89"/>
      <c r="H102" s="84" t="str">
        <f t="shared" si="10"/>
        <v/>
      </c>
      <c r="I102" s="89"/>
      <c r="J102" s="84" t="str">
        <f t="shared" si="11"/>
        <v/>
      </c>
      <c r="K102" s="41"/>
    </row>
    <row r="103" spans="1:11" ht="45" customHeight="1" x14ac:dyDescent="0.25">
      <c r="A103" s="35"/>
      <c r="B103" s="86"/>
      <c r="C103" s="87"/>
      <c r="D103" s="88"/>
      <c r="E103" s="89"/>
      <c r="F103" s="84" t="str">
        <f t="shared" si="9"/>
        <v/>
      </c>
      <c r="G103" s="89"/>
      <c r="H103" s="84" t="str">
        <f t="shared" si="10"/>
        <v/>
      </c>
      <c r="I103" s="89"/>
      <c r="J103" s="84" t="str">
        <f t="shared" si="11"/>
        <v/>
      </c>
      <c r="K103" s="41"/>
    </row>
    <row r="104" spans="1:11" ht="45" customHeight="1" thickBot="1" x14ac:dyDescent="0.3">
      <c r="A104" s="40"/>
      <c r="B104" s="90"/>
      <c r="C104" s="91"/>
      <c r="D104" s="92"/>
      <c r="E104" s="93"/>
      <c r="F104" s="84" t="str">
        <f t="shared" si="9"/>
        <v/>
      </c>
      <c r="G104" s="93"/>
      <c r="H104" s="84" t="str">
        <f t="shared" si="10"/>
        <v/>
      </c>
      <c r="I104" s="93"/>
      <c r="J104" s="84" t="str">
        <f t="shared" si="11"/>
        <v/>
      </c>
      <c r="K104" s="42"/>
    </row>
    <row r="105" spans="1:11" x14ac:dyDescent="0.25">
      <c r="D105" s="94"/>
      <c r="E105" s="94"/>
      <c r="F105" s="94"/>
      <c r="G105" s="94"/>
      <c r="H105" s="94"/>
      <c r="I105" s="94"/>
    </row>
  </sheetData>
  <sheetProtection algorithmName="SHA-512" hashValue="/+b2NAXSDGVF78EgcR1JHMzClaLykgiZvCXC+hVxQJHZmodSpYR67g9Lwbb/jI/PRhL2mNc8qePaLqf5D0MnAQ==" saltValue="AjGP7goOHLSI6FHR5rbNsg==" spinCount="100000" sheet="1" objects="1" scenarios="1"/>
  <mergeCells count="3">
    <mergeCell ref="E3:F3"/>
    <mergeCell ref="G3:H3"/>
    <mergeCell ref="I3:J3"/>
  </mergeCells>
  <dataValidations count="4">
    <dataValidation type="list" allowBlank="1" showInputMessage="1" showErrorMessage="1" sqref="D5:D104" xr:uid="{F7054199-4476-4036-A20B-06C62279269B}">
      <formula1>pneumatic_actions</formula1>
    </dataValidation>
    <dataValidation type="decimal" operator="lessThanOrEqual" allowBlank="1" showInputMessage="1" showErrorMessage="1" sqref="C5:C104" xr:uid="{0C9A955C-73FF-44BB-BB85-094E7FFDAADF}">
      <formula1>1</formula1>
    </dataValidation>
    <dataValidation type="list" allowBlank="1" showInputMessage="1" showErrorMessage="1" sqref="B5:B104" xr:uid="{90055597-F84D-4C8B-8D70-B14DA644BB0A}">
      <formula1>"New, Ongoing"</formula1>
    </dataValidation>
    <dataValidation type="list" allowBlank="1" showInputMessage="1" showErrorMessage="1" sqref="A5:A104" xr:uid="{95AACF72-6CD6-48DA-A391-554593048A5D}">
      <formula1>reporting_years</formula1>
    </dataValidation>
  </dataValidations>
  <hyperlinks>
    <hyperlink ref="F1" location="'Partner Info and ToC'!A14" display="Return to Table of Contents" xr:uid="{E6EF5CB0-9C16-4DD6-86AE-4B170C13947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showGridLines="0" showZeros="0" zoomScaleNormal="100" workbookViewId="0">
      <pane xSplit="2" ySplit="3" topLeftCell="C4" activePane="bottomRight" state="frozen"/>
      <selection pane="topRight" activeCell="C1" sqref="C1"/>
      <selection pane="bottomLeft" activeCell="A2" sqref="A2"/>
      <selection pane="bottomRight" activeCell="C4" sqref="C4"/>
    </sheetView>
  </sheetViews>
  <sheetFormatPr defaultColWidth="9.140625" defaultRowHeight="15" x14ac:dyDescent="0.25"/>
  <cols>
    <col min="1" max="1" width="9.140625" style="6"/>
    <col min="2" max="2" width="52.85546875" style="51" bestFit="1" customWidth="1"/>
    <col min="3" max="3" width="10.42578125" style="8" customWidth="1"/>
    <col min="4" max="4" width="14.85546875" style="6" customWidth="1"/>
    <col min="5" max="5" width="9.5703125" style="8" customWidth="1"/>
    <col min="6" max="6" width="12.42578125" style="6" customWidth="1"/>
    <col min="7" max="7" width="24.5703125" style="51" customWidth="1"/>
    <col min="8" max="8" width="46" style="51" customWidth="1"/>
    <col min="9" max="9" width="62.85546875" style="51" customWidth="1"/>
    <col min="10" max="10" width="12.85546875" style="51" customWidth="1"/>
    <col min="11" max="16384" width="9.140625" style="51"/>
  </cols>
  <sheetData>
    <row r="1" spans="1:12" s="66" customFormat="1" ht="19.149999999999999" x14ac:dyDescent="0.35">
      <c r="A1" s="65" t="s">
        <v>107</v>
      </c>
      <c r="G1" s="67" t="s">
        <v>106</v>
      </c>
    </row>
    <row r="2" spans="1:12" s="66" customFormat="1" thickBot="1" x14ac:dyDescent="0.3">
      <c r="A2" s="27"/>
      <c r="B2" s="27"/>
      <c r="C2" s="27"/>
      <c r="D2" s="27"/>
      <c r="J2" s="27"/>
      <c r="K2" s="27"/>
      <c r="L2" s="27"/>
    </row>
    <row r="3" spans="1:12" s="64" customFormat="1" ht="79.5" customHeight="1" thickBot="1" x14ac:dyDescent="0.3">
      <c r="A3" s="75" t="s">
        <v>63</v>
      </c>
      <c r="B3" s="76" t="s">
        <v>109</v>
      </c>
      <c r="C3" s="78" t="s">
        <v>110</v>
      </c>
      <c r="D3" s="104" t="s">
        <v>143</v>
      </c>
      <c r="E3" s="105" t="s">
        <v>64</v>
      </c>
      <c r="F3" s="75" t="s">
        <v>62</v>
      </c>
      <c r="G3" s="78" t="s">
        <v>0</v>
      </c>
      <c r="H3" s="105" t="s">
        <v>125</v>
      </c>
      <c r="I3" s="98" t="s">
        <v>142</v>
      </c>
    </row>
    <row r="4" spans="1:12" ht="45" customHeight="1" x14ac:dyDescent="0.25">
      <c r="A4" s="99"/>
      <c r="B4" s="100"/>
      <c r="C4" s="101" t="str">
        <f>IF(ISBLANK(B4),"",VLOOKUP(B4,'gath-proc_activities'!$A$2:$B$53,2))</f>
        <v/>
      </c>
      <c r="D4" s="169"/>
      <c r="E4" s="102" t="str">
        <f t="shared" ref="E4:E68" si="0">IF(ISBLANK(A4),"",IF(D4="Yes",A4+C4-1,A4))</f>
        <v/>
      </c>
      <c r="F4" s="99"/>
      <c r="G4" s="125"/>
      <c r="H4" s="103"/>
      <c r="I4" s="122"/>
    </row>
    <row r="5" spans="1:12" ht="45" customHeight="1" x14ac:dyDescent="0.25">
      <c r="A5" s="36"/>
      <c r="B5" s="47"/>
      <c r="C5" s="48" t="str">
        <f>IF(ISBLANK(B5),"",VLOOKUP(B5,'gath-proc_activities'!$A$2:$B$53,2))</f>
        <v/>
      </c>
      <c r="D5" s="170"/>
      <c r="E5" s="49" t="str">
        <f t="shared" si="0"/>
        <v/>
      </c>
      <c r="F5" s="36"/>
      <c r="G5" s="126"/>
      <c r="H5" s="50"/>
      <c r="I5" s="123"/>
    </row>
    <row r="6" spans="1:12" ht="45" customHeight="1" x14ac:dyDescent="0.25">
      <c r="A6" s="36"/>
      <c r="B6" s="47"/>
      <c r="C6" s="48" t="str">
        <f>IF(ISBLANK(B6),"",VLOOKUP(B6,'gath-proc_activities'!$A$2:$B$53,2))</f>
        <v/>
      </c>
      <c r="D6" s="170"/>
      <c r="E6" s="49" t="str">
        <f t="shared" si="0"/>
        <v/>
      </c>
      <c r="F6" s="36"/>
      <c r="G6" s="126"/>
      <c r="H6" s="50"/>
      <c r="I6" s="123"/>
    </row>
    <row r="7" spans="1:12" ht="45" customHeight="1" x14ac:dyDescent="0.25">
      <c r="A7" s="36"/>
      <c r="B7" s="47"/>
      <c r="C7" s="48" t="str">
        <f>IF(ISBLANK(B7),"",VLOOKUP(B7,'gath-proc_activities'!$A$2:$B$53,2))</f>
        <v/>
      </c>
      <c r="D7" s="170"/>
      <c r="E7" s="49" t="str">
        <f t="shared" si="0"/>
        <v/>
      </c>
      <c r="F7" s="36"/>
      <c r="G7" s="126"/>
      <c r="H7" s="50"/>
      <c r="I7" s="123"/>
    </row>
    <row r="8" spans="1:12" ht="45" customHeight="1" x14ac:dyDescent="0.25">
      <c r="A8" s="36"/>
      <c r="B8" s="47"/>
      <c r="C8" s="48" t="str">
        <f>IF(ISBLANK(B8),"",VLOOKUP(B8,'gath-proc_activities'!$A$2:$B$53,2))</f>
        <v/>
      </c>
      <c r="D8" s="170"/>
      <c r="E8" s="49" t="str">
        <f t="shared" si="0"/>
        <v/>
      </c>
      <c r="F8" s="36"/>
      <c r="G8" s="126"/>
      <c r="H8" s="50"/>
      <c r="I8" s="123"/>
    </row>
    <row r="9" spans="1:12" ht="45" customHeight="1" x14ac:dyDescent="0.25">
      <c r="A9" s="36"/>
      <c r="B9" s="47"/>
      <c r="C9" s="48" t="str">
        <f>IF(ISBLANK(B9),"",VLOOKUP(B9,'gath-proc_activities'!$A$2:$B$53,2))</f>
        <v/>
      </c>
      <c r="D9" s="170"/>
      <c r="E9" s="49" t="str">
        <f t="shared" si="0"/>
        <v/>
      </c>
      <c r="F9" s="36"/>
      <c r="G9" s="126"/>
      <c r="H9" s="50"/>
      <c r="I9" s="123"/>
    </row>
    <row r="10" spans="1:12" ht="45" customHeight="1" x14ac:dyDescent="0.25">
      <c r="A10" s="36"/>
      <c r="B10" s="47"/>
      <c r="C10" s="48" t="str">
        <f>IF(ISBLANK(B10),"",VLOOKUP(B10,'gath-proc_activities'!$A$2:$B$53,2))</f>
        <v/>
      </c>
      <c r="D10" s="170"/>
      <c r="E10" s="49" t="str">
        <f t="shared" si="0"/>
        <v/>
      </c>
      <c r="F10" s="36"/>
      <c r="G10" s="126"/>
      <c r="H10" s="50"/>
      <c r="I10" s="123"/>
    </row>
    <row r="11" spans="1:12" ht="45" customHeight="1" x14ac:dyDescent="0.25">
      <c r="A11" s="36"/>
      <c r="B11" s="47"/>
      <c r="C11" s="48" t="str">
        <f>IF(ISBLANK(B11),"",VLOOKUP(B11,'gath-proc_activities'!$A$2:$B$53,2))</f>
        <v/>
      </c>
      <c r="D11" s="170"/>
      <c r="E11" s="49" t="str">
        <f t="shared" si="0"/>
        <v/>
      </c>
      <c r="F11" s="36"/>
      <c r="G11" s="126"/>
      <c r="H11" s="50"/>
      <c r="I11" s="123"/>
    </row>
    <row r="12" spans="1:12" ht="45" customHeight="1" x14ac:dyDescent="0.25">
      <c r="A12" s="36"/>
      <c r="B12" s="47"/>
      <c r="C12" s="48" t="str">
        <f>IF(ISBLANK(B12),"",VLOOKUP(B12,'gath-proc_activities'!$A$2:$B$53,2))</f>
        <v/>
      </c>
      <c r="D12" s="170"/>
      <c r="E12" s="49" t="str">
        <f t="shared" si="0"/>
        <v/>
      </c>
      <c r="F12" s="36"/>
      <c r="G12" s="126"/>
      <c r="H12" s="50"/>
      <c r="I12" s="123"/>
    </row>
    <row r="13" spans="1:12" ht="45" customHeight="1" x14ac:dyDescent="0.25">
      <c r="A13" s="36"/>
      <c r="B13" s="47"/>
      <c r="C13" s="48" t="str">
        <f>IF(ISBLANK(B13),"",VLOOKUP(B13,'gath-proc_activities'!$A$2:$B$53,2))</f>
        <v/>
      </c>
      <c r="D13" s="170"/>
      <c r="E13" s="49" t="str">
        <f t="shared" si="0"/>
        <v/>
      </c>
      <c r="F13" s="36"/>
      <c r="G13" s="126"/>
      <c r="H13" s="50"/>
      <c r="I13" s="123"/>
    </row>
    <row r="14" spans="1:12" ht="45" customHeight="1" x14ac:dyDescent="0.25">
      <c r="A14" s="36"/>
      <c r="B14" s="47"/>
      <c r="C14" s="48" t="str">
        <f>IF(ISBLANK(B14),"",VLOOKUP(B14,'gath-proc_activities'!$A$2:$B$53,2))</f>
        <v/>
      </c>
      <c r="D14" s="170"/>
      <c r="E14" s="49" t="str">
        <f t="shared" si="0"/>
        <v/>
      </c>
      <c r="F14" s="36"/>
      <c r="G14" s="126"/>
      <c r="H14" s="50"/>
      <c r="I14" s="123"/>
    </row>
    <row r="15" spans="1:12" ht="45" customHeight="1" x14ac:dyDescent="0.25">
      <c r="A15" s="36"/>
      <c r="B15" s="47"/>
      <c r="C15" s="48" t="str">
        <f>IF(ISBLANK(B15),"",VLOOKUP(B15,'gath-proc_activities'!$A$2:$B$53,2))</f>
        <v/>
      </c>
      <c r="D15" s="170"/>
      <c r="E15" s="49" t="str">
        <f t="shared" si="0"/>
        <v/>
      </c>
      <c r="F15" s="36"/>
      <c r="G15" s="126"/>
      <c r="H15" s="50"/>
      <c r="I15" s="123"/>
    </row>
    <row r="16" spans="1:12" ht="45" customHeight="1" x14ac:dyDescent="0.25">
      <c r="A16" s="36"/>
      <c r="B16" s="47"/>
      <c r="C16" s="48" t="str">
        <f>IF(ISBLANK(B16),"",VLOOKUP(B16,'gath-proc_activities'!$A$2:$B$53,2))</f>
        <v/>
      </c>
      <c r="D16" s="170"/>
      <c r="E16" s="49" t="str">
        <f t="shared" si="0"/>
        <v/>
      </c>
      <c r="F16" s="36"/>
      <c r="G16" s="126"/>
      <c r="H16" s="50"/>
      <c r="I16" s="123"/>
    </row>
    <row r="17" spans="1:9" ht="45" customHeight="1" x14ac:dyDescent="0.25">
      <c r="A17" s="36"/>
      <c r="B17" s="47"/>
      <c r="C17" s="48" t="str">
        <f>IF(ISBLANK(B17),"",VLOOKUP(B17,'gath-proc_activities'!$A$2:$B$53,2))</f>
        <v/>
      </c>
      <c r="D17" s="170"/>
      <c r="E17" s="49" t="str">
        <f t="shared" si="0"/>
        <v/>
      </c>
      <c r="F17" s="36"/>
      <c r="G17" s="126"/>
      <c r="H17" s="50"/>
      <c r="I17" s="123"/>
    </row>
    <row r="18" spans="1:9" ht="45" customHeight="1" x14ac:dyDescent="0.25">
      <c r="A18" s="36"/>
      <c r="B18" s="47"/>
      <c r="C18" s="48" t="str">
        <f>IF(ISBLANK(B18),"",VLOOKUP(B18,'gath-proc_activities'!$A$2:$B$53,2))</f>
        <v/>
      </c>
      <c r="D18" s="170"/>
      <c r="E18" s="49" t="str">
        <f t="shared" si="0"/>
        <v/>
      </c>
      <c r="F18" s="36"/>
      <c r="G18" s="126"/>
      <c r="H18" s="50"/>
      <c r="I18" s="123"/>
    </row>
    <row r="19" spans="1:9" ht="45" customHeight="1" x14ac:dyDescent="0.25">
      <c r="A19" s="36"/>
      <c r="B19" s="47"/>
      <c r="C19" s="48" t="str">
        <f>IF(ISBLANK(B19),"",VLOOKUP(B19,'gath-proc_activities'!$A$2:$B$53,2))</f>
        <v/>
      </c>
      <c r="D19" s="170"/>
      <c r="E19" s="49" t="str">
        <f t="shared" si="0"/>
        <v/>
      </c>
      <c r="F19" s="36"/>
      <c r="G19" s="126"/>
      <c r="H19" s="50"/>
      <c r="I19" s="123"/>
    </row>
    <row r="20" spans="1:9" ht="45" customHeight="1" x14ac:dyDescent="0.25">
      <c r="A20" s="36"/>
      <c r="B20" s="47"/>
      <c r="C20" s="48" t="str">
        <f>IF(ISBLANK(B20),"",VLOOKUP(B20,'gath-proc_activities'!$A$2:$B$53,2))</f>
        <v/>
      </c>
      <c r="D20" s="170"/>
      <c r="E20" s="49" t="str">
        <f t="shared" si="0"/>
        <v/>
      </c>
      <c r="F20" s="36"/>
      <c r="G20" s="126"/>
      <c r="H20" s="50"/>
      <c r="I20" s="123"/>
    </row>
    <row r="21" spans="1:9" ht="45" customHeight="1" x14ac:dyDescent="0.25">
      <c r="A21" s="36"/>
      <c r="B21" s="47"/>
      <c r="C21" s="48" t="str">
        <f>IF(ISBLANK(B21),"",VLOOKUP(B21,'gath-proc_activities'!$A$2:$B$53,2))</f>
        <v/>
      </c>
      <c r="D21" s="170"/>
      <c r="E21" s="49" t="str">
        <f t="shared" si="0"/>
        <v/>
      </c>
      <c r="F21" s="36"/>
      <c r="G21" s="126"/>
      <c r="H21" s="50"/>
      <c r="I21" s="123"/>
    </row>
    <row r="22" spans="1:9" ht="45" customHeight="1" x14ac:dyDescent="0.25">
      <c r="A22" s="36"/>
      <c r="B22" s="47"/>
      <c r="C22" s="48" t="str">
        <f>IF(ISBLANK(B22),"",VLOOKUP(B22,'gath-proc_activities'!$A$2:$B$53,2))</f>
        <v/>
      </c>
      <c r="D22" s="170"/>
      <c r="E22" s="49" t="str">
        <f t="shared" si="0"/>
        <v/>
      </c>
      <c r="F22" s="36"/>
      <c r="G22" s="126"/>
      <c r="H22" s="50"/>
      <c r="I22" s="123"/>
    </row>
    <row r="23" spans="1:9" ht="45" customHeight="1" x14ac:dyDescent="0.25">
      <c r="A23" s="36"/>
      <c r="B23" s="47"/>
      <c r="C23" s="48" t="str">
        <f>IF(ISBLANK(B23),"",VLOOKUP(B23,'gath-proc_activities'!$A$2:$B$53,2))</f>
        <v/>
      </c>
      <c r="D23" s="170"/>
      <c r="E23" s="49" t="str">
        <f t="shared" si="0"/>
        <v/>
      </c>
      <c r="F23" s="36"/>
      <c r="G23" s="126"/>
      <c r="H23" s="50"/>
      <c r="I23" s="123"/>
    </row>
    <row r="24" spans="1:9" ht="45" customHeight="1" x14ac:dyDescent="0.25">
      <c r="A24" s="36"/>
      <c r="B24" s="47"/>
      <c r="C24" s="48" t="str">
        <f>IF(ISBLANK(B24),"",VLOOKUP(B24,'gath-proc_activities'!$A$2:$B$53,2))</f>
        <v/>
      </c>
      <c r="D24" s="170"/>
      <c r="E24" s="49" t="str">
        <f t="shared" si="0"/>
        <v/>
      </c>
      <c r="F24" s="36"/>
      <c r="G24" s="126"/>
      <c r="H24" s="50"/>
      <c r="I24" s="123"/>
    </row>
    <row r="25" spans="1:9" ht="45" customHeight="1" x14ac:dyDescent="0.25">
      <c r="A25" s="36"/>
      <c r="B25" s="47"/>
      <c r="C25" s="48" t="str">
        <f>IF(ISBLANK(B25),"",VLOOKUP(B25,'gath-proc_activities'!$A$2:$B$53,2))</f>
        <v/>
      </c>
      <c r="D25" s="170"/>
      <c r="E25" s="49" t="str">
        <f t="shared" si="0"/>
        <v/>
      </c>
      <c r="F25" s="36"/>
      <c r="G25" s="126"/>
      <c r="H25" s="50"/>
      <c r="I25" s="123"/>
    </row>
    <row r="26" spans="1:9" ht="45" customHeight="1" x14ac:dyDescent="0.25">
      <c r="A26" s="36"/>
      <c r="B26" s="47"/>
      <c r="C26" s="48" t="str">
        <f>IF(ISBLANK(B26),"",VLOOKUP(B26,'gath-proc_activities'!$A$2:$B$53,2))</f>
        <v/>
      </c>
      <c r="D26" s="170"/>
      <c r="E26" s="49" t="str">
        <f t="shared" si="0"/>
        <v/>
      </c>
      <c r="F26" s="36"/>
      <c r="G26" s="126"/>
      <c r="H26" s="50"/>
      <c r="I26" s="123"/>
    </row>
    <row r="27" spans="1:9" ht="45" customHeight="1" x14ac:dyDescent="0.25">
      <c r="A27" s="36"/>
      <c r="B27" s="47"/>
      <c r="C27" s="48" t="str">
        <f>IF(ISBLANK(B27),"",VLOOKUP(B27,'gath-proc_activities'!$A$2:$B$53,2))</f>
        <v/>
      </c>
      <c r="D27" s="170"/>
      <c r="E27" s="49" t="str">
        <f t="shared" si="0"/>
        <v/>
      </c>
      <c r="F27" s="36"/>
      <c r="G27" s="126"/>
      <c r="H27" s="50"/>
      <c r="I27" s="123"/>
    </row>
    <row r="28" spans="1:9" ht="45" customHeight="1" x14ac:dyDescent="0.25">
      <c r="A28" s="36"/>
      <c r="B28" s="47"/>
      <c r="C28" s="48" t="str">
        <f>IF(ISBLANK(B28),"",VLOOKUP(B28,'gath-proc_activities'!$A$2:$B$53,2))</f>
        <v/>
      </c>
      <c r="D28" s="170"/>
      <c r="E28" s="49" t="str">
        <f t="shared" si="0"/>
        <v/>
      </c>
      <c r="F28" s="36"/>
      <c r="G28" s="126"/>
      <c r="H28" s="50"/>
      <c r="I28" s="123"/>
    </row>
    <row r="29" spans="1:9" ht="45" customHeight="1" x14ac:dyDescent="0.25">
      <c r="A29" s="36"/>
      <c r="B29" s="47"/>
      <c r="C29" s="48" t="str">
        <f>IF(ISBLANK(B29),"",VLOOKUP(B29,'gath-proc_activities'!$A$2:$B$53,2))</f>
        <v/>
      </c>
      <c r="D29" s="170"/>
      <c r="E29" s="49" t="str">
        <f t="shared" si="0"/>
        <v/>
      </c>
      <c r="F29" s="36"/>
      <c r="G29" s="126"/>
      <c r="H29" s="50"/>
      <c r="I29" s="123"/>
    </row>
    <row r="30" spans="1:9" ht="45" customHeight="1" x14ac:dyDescent="0.25">
      <c r="A30" s="36"/>
      <c r="B30" s="47"/>
      <c r="C30" s="48" t="str">
        <f>IF(ISBLANK(B30),"",VLOOKUP(B30,'gath-proc_activities'!$A$2:$B$53,2))</f>
        <v/>
      </c>
      <c r="D30" s="170"/>
      <c r="E30" s="49" t="str">
        <f t="shared" si="0"/>
        <v/>
      </c>
      <c r="F30" s="36"/>
      <c r="G30" s="126"/>
      <c r="H30" s="50"/>
      <c r="I30" s="123"/>
    </row>
    <row r="31" spans="1:9" ht="45" customHeight="1" x14ac:dyDescent="0.25">
      <c r="A31" s="36"/>
      <c r="B31" s="47"/>
      <c r="C31" s="48" t="str">
        <f>IF(ISBLANK(B31),"",VLOOKUP(B31,'gath-proc_activities'!$A$2:$B$53,2))</f>
        <v/>
      </c>
      <c r="D31" s="170"/>
      <c r="E31" s="49" t="str">
        <f t="shared" si="0"/>
        <v/>
      </c>
      <c r="F31" s="36"/>
      <c r="G31" s="126"/>
      <c r="H31" s="50"/>
      <c r="I31" s="123"/>
    </row>
    <row r="32" spans="1:9" ht="45" customHeight="1" x14ac:dyDescent="0.25">
      <c r="A32" s="36"/>
      <c r="B32" s="47"/>
      <c r="C32" s="48" t="str">
        <f>IF(ISBLANK(B32),"",VLOOKUP(B32,'gath-proc_activities'!$A$2:$B$53,2))</f>
        <v/>
      </c>
      <c r="D32" s="170"/>
      <c r="E32" s="49" t="str">
        <f t="shared" si="0"/>
        <v/>
      </c>
      <c r="F32" s="36"/>
      <c r="G32" s="126"/>
      <c r="H32" s="50"/>
      <c r="I32" s="123"/>
    </row>
    <row r="33" spans="1:9" ht="45" customHeight="1" x14ac:dyDescent="0.25">
      <c r="A33" s="36"/>
      <c r="B33" s="47"/>
      <c r="C33" s="48" t="str">
        <f>IF(ISBLANK(B33),"",VLOOKUP(B33,'gath-proc_activities'!$A$2:$B$53,2))</f>
        <v/>
      </c>
      <c r="D33" s="170"/>
      <c r="E33" s="49" t="str">
        <f t="shared" si="0"/>
        <v/>
      </c>
      <c r="F33" s="36"/>
      <c r="G33" s="126"/>
      <c r="H33" s="50"/>
      <c r="I33" s="123"/>
    </row>
    <row r="34" spans="1:9" ht="45" customHeight="1" x14ac:dyDescent="0.25">
      <c r="A34" s="36"/>
      <c r="B34" s="47"/>
      <c r="C34" s="48" t="str">
        <f>IF(ISBLANK(B34),"",VLOOKUP(B34,'gath-proc_activities'!$A$2:$B$53,2))</f>
        <v/>
      </c>
      <c r="D34" s="170"/>
      <c r="E34" s="49" t="str">
        <f t="shared" si="0"/>
        <v/>
      </c>
      <c r="F34" s="36"/>
      <c r="G34" s="126"/>
      <c r="H34" s="50"/>
      <c r="I34" s="123"/>
    </row>
    <row r="35" spans="1:9" ht="45" customHeight="1" x14ac:dyDescent="0.25">
      <c r="A35" s="36"/>
      <c r="B35" s="47"/>
      <c r="C35" s="48" t="str">
        <f>IF(ISBLANK(B35),"",VLOOKUP(B35,'gath-proc_activities'!$A$2:$B$53,2))</f>
        <v/>
      </c>
      <c r="D35" s="170"/>
      <c r="E35" s="49" t="str">
        <f t="shared" si="0"/>
        <v/>
      </c>
      <c r="F35" s="36"/>
      <c r="G35" s="126"/>
      <c r="H35" s="50"/>
      <c r="I35" s="123"/>
    </row>
    <row r="36" spans="1:9" ht="45" customHeight="1" x14ac:dyDescent="0.25">
      <c r="A36" s="36"/>
      <c r="B36" s="47"/>
      <c r="C36" s="48" t="str">
        <f>IF(ISBLANK(B36),"",VLOOKUP(B36,'gath-proc_activities'!$A$2:$B$53,2))</f>
        <v/>
      </c>
      <c r="D36" s="170"/>
      <c r="E36" s="49" t="str">
        <f t="shared" si="0"/>
        <v/>
      </c>
      <c r="F36" s="36"/>
      <c r="G36" s="126"/>
      <c r="H36" s="50"/>
      <c r="I36" s="123"/>
    </row>
    <row r="37" spans="1:9" ht="45" customHeight="1" x14ac:dyDescent="0.25">
      <c r="A37" s="36"/>
      <c r="B37" s="47"/>
      <c r="C37" s="48" t="str">
        <f>IF(ISBLANK(B37),"",VLOOKUP(B37,'gath-proc_activities'!$A$2:$B$53,2))</f>
        <v/>
      </c>
      <c r="D37" s="170"/>
      <c r="E37" s="49" t="str">
        <f t="shared" si="0"/>
        <v/>
      </c>
      <c r="F37" s="36"/>
      <c r="G37" s="126"/>
      <c r="H37" s="50"/>
      <c r="I37" s="123"/>
    </row>
    <row r="38" spans="1:9" ht="45" customHeight="1" x14ac:dyDescent="0.25">
      <c r="A38" s="36"/>
      <c r="B38" s="47"/>
      <c r="C38" s="48" t="str">
        <f>IF(ISBLANK(B38),"",VLOOKUP(B38,'gath-proc_activities'!$A$2:$B$53,2))</f>
        <v/>
      </c>
      <c r="D38" s="170"/>
      <c r="E38" s="49" t="str">
        <f t="shared" si="0"/>
        <v/>
      </c>
      <c r="F38" s="36"/>
      <c r="G38" s="126"/>
      <c r="H38" s="50"/>
      <c r="I38" s="123"/>
    </row>
    <row r="39" spans="1:9" ht="45" customHeight="1" x14ac:dyDescent="0.25">
      <c r="A39" s="36"/>
      <c r="B39" s="47"/>
      <c r="C39" s="48" t="str">
        <f>IF(ISBLANK(B39),"",VLOOKUP(B39,'gath-proc_activities'!$A$2:$B$53,2))</f>
        <v/>
      </c>
      <c r="D39" s="170"/>
      <c r="E39" s="49" t="str">
        <f t="shared" si="0"/>
        <v/>
      </c>
      <c r="F39" s="36"/>
      <c r="G39" s="126"/>
      <c r="H39" s="50"/>
      <c r="I39" s="123"/>
    </row>
    <row r="40" spans="1:9" ht="45" customHeight="1" x14ac:dyDescent="0.25">
      <c r="A40" s="36"/>
      <c r="B40" s="47"/>
      <c r="C40" s="48" t="str">
        <f>IF(ISBLANK(B40),"",VLOOKUP(B40,'gath-proc_activities'!$A$2:$B$53,2))</f>
        <v/>
      </c>
      <c r="D40" s="170"/>
      <c r="E40" s="49" t="str">
        <f t="shared" si="0"/>
        <v/>
      </c>
      <c r="F40" s="36"/>
      <c r="G40" s="126"/>
      <c r="H40" s="50"/>
      <c r="I40" s="123"/>
    </row>
    <row r="41" spans="1:9" ht="45" customHeight="1" x14ac:dyDescent="0.25">
      <c r="A41" s="36"/>
      <c r="B41" s="47"/>
      <c r="C41" s="48" t="str">
        <f>IF(ISBLANK(B41),"",VLOOKUP(B41,'gath-proc_activities'!$A$2:$B$53,2))</f>
        <v/>
      </c>
      <c r="D41" s="170"/>
      <c r="E41" s="49" t="str">
        <f t="shared" si="0"/>
        <v/>
      </c>
      <c r="F41" s="36"/>
      <c r="G41" s="126"/>
      <c r="H41" s="50"/>
      <c r="I41" s="123"/>
    </row>
    <row r="42" spans="1:9" ht="45" customHeight="1" x14ac:dyDescent="0.25">
      <c r="A42" s="36"/>
      <c r="B42" s="47"/>
      <c r="C42" s="48" t="str">
        <f>IF(ISBLANK(B42),"",VLOOKUP(B42,'gath-proc_activities'!$A$2:$B$53,2))</f>
        <v/>
      </c>
      <c r="D42" s="170"/>
      <c r="E42" s="49" t="str">
        <f t="shared" si="0"/>
        <v/>
      </c>
      <c r="F42" s="36"/>
      <c r="G42" s="126"/>
      <c r="H42" s="50"/>
      <c r="I42" s="123"/>
    </row>
    <row r="43" spans="1:9" ht="45" customHeight="1" x14ac:dyDescent="0.25">
      <c r="A43" s="36"/>
      <c r="B43" s="47"/>
      <c r="C43" s="48" t="str">
        <f>IF(ISBLANK(B43),"",VLOOKUP(B43,'gath-proc_activities'!$A$2:$B$53,2))</f>
        <v/>
      </c>
      <c r="D43" s="170"/>
      <c r="E43" s="49" t="str">
        <f t="shared" si="0"/>
        <v/>
      </c>
      <c r="F43" s="36"/>
      <c r="G43" s="126"/>
      <c r="H43" s="50"/>
      <c r="I43" s="123"/>
    </row>
    <row r="44" spans="1:9" ht="45" customHeight="1" x14ac:dyDescent="0.25">
      <c r="A44" s="36"/>
      <c r="B44" s="47"/>
      <c r="C44" s="48" t="str">
        <f>IF(ISBLANK(B44),"",VLOOKUP(B44,'gath-proc_activities'!$A$2:$B$53,2))</f>
        <v/>
      </c>
      <c r="D44" s="170"/>
      <c r="E44" s="49" t="str">
        <f t="shared" si="0"/>
        <v/>
      </c>
      <c r="F44" s="36"/>
      <c r="G44" s="126"/>
      <c r="H44" s="50"/>
      <c r="I44" s="123"/>
    </row>
    <row r="45" spans="1:9" ht="45" customHeight="1" x14ac:dyDescent="0.25">
      <c r="A45" s="36"/>
      <c r="B45" s="47"/>
      <c r="C45" s="48" t="str">
        <f>IF(ISBLANK(B45),"",VLOOKUP(B45,'gath-proc_activities'!$A$2:$B$53,2))</f>
        <v/>
      </c>
      <c r="D45" s="170"/>
      <c r="E45" s="49" t="str">
        <f t="shared" si="0"/>
        <v/>
      </c>
      <c r="F45" s="36"/>
      <c r="G45" s="126"/>
      <c r="H45" s="50"/>
      <c r="I45" s="123"/>
    </row>
    <row r="46" spans="1:9" ht="45" customHeight="1" x14ac:dyDescent="0.25">
      <c r="A46" s="36"/>
      <c r="B46" s="47"/>
      <c r="C46" s="48" t="str">
        <f>IF(ISBLANK(B46),"",VLOOKUP(B46,'gath-proc_activities'!$A$2:$B$53,2))</f>
        <v/>
      </c>
      <c r="D46" s="170"/>
      <c r="E46" s="49" t="str">
        <f t="shared" si="0"/>
        <v/>
      </c>
      <c r="F46" s="36"/>
      <c r="G46" s="126"/>
      <c r="H46" s="50"/>
      <c r="I46" s="123"/>
    </row>
    <row r="47" spans="1:9" ht="45" customHeight="1" x14ac:dyDescent="0.25">
      <c r="A47" s="36"/>
      <c r="B47" s="47"/>
      <c r="C47" s="48" t="str">
        <f>IF(ISBLANK(B47),"",VLOOKUP(B47,'gath-proc_activities'!$A$2:$B$53,2))</f>
        <v/>
      </c>
      <c r="D47" s="170"/>
      <c r="E47" s="49" t="str">
        <f t="shared" si="0"/>
        <v/>
      </c>
      <c r="F47" s="36"/>
      <c r="G47" s="126"/>
      <c r="H47" s="50"/>
      <c r="I47" s="123"/>
    </row>
    <row r="48" spans="1:9" ht="45" customHeight="1" x14ac:dyDescent="0.25">
      <c r="A48" s="36"/>
      <c r="B48" s="47"/>
      <c r="C48" s="48" t="str">
        <f>IF(ISBLANK(B48),"",VLOOKUP(B48,'gath-proc_activities'!$A$2:$B$53,2))</f>
        <v/>
      </c>
      <c r="D48" s="170"/>
      <c r="E48" s="49" t="str">
        <f t="shared" si="0"/>
        <v/>
      </c>
      <c r="F48" s="36"/>
      <c r="G48" s="126"/>
      <c r="H48" s="50"/>
      <c r="I48" s="123"/>
    </row>
    <row r="49" spans="1:9" ht="45" customHeight="1" x14ac:dyDescent="0.25">
      <c r="A49" s="36"/>
      <c r="B49" s="47"/>
      <c r="C49" s="48" t="str">
        <f>IF(ISBLANK(B49),"",VLOOKUP(B49,'gath-proc_activities'!$A$2:$B$53,2))</f>
        <v/>
      </c>
      <c r="D49" s="170"/>
      <c r="E49" s="49" t="str">
        <f t="shared" si="0"/>
        <v/>
      </c>
      <c r="F49" s="36"/>
      <c r="G49" s="126"/>
      <c r="H49" s="50"/>
      <c r="I49" s="123"/>
    </row>
    <row r="50" spans="1:9" ht="45" customHeight="1" x14ac:dyDescent="0.25">
      <c r="A50" s="36"/>
      <c r="B50" s="47"/>
      <c r="C50" s="48" t="str">
        <f>IF(ISBLANK(B50),"",VLOOKUP(B50,'gath-proc_activities'!$A$2:$B$53,2))</f>
        <v/>
      </c>
      <c r="D50" s="170"/>
      <c r="E50" s="49" t="str">
        <f t="shared" si="0"/>
        <v/>
      </c>
      <c r="F50" s="36"/>
      <c r="G50" s="126"/>
      <c r="H50" s="50"/>
      <c r="I50" s="123"/>
    </row>
    <row r="51" spans="1:9" ht="45" customHeight="1" x14ac:dyDescent="0.25">
      <c r="A51" s="36"/>
      <c r="B51" s="47"/>
      <c r="C51" s="48" t="str">
        <f>IF(ISBLANK(B51),"",VLOOKUP(B51,'gath-proc_activities'!$A$2:$B$53,2))</f>
        <v/>
      </c>
      <c r="D51" s="170"/>
      <c r="E51" s="49" t="str">
        <f t="shared" si="0"/>
        <v/>
      </c>
      <c r="F51" s="36"/>
      <c r="G51" s="126"/>
      <c r="H51" s="50"/>
      <c r="I51" s="123"/>
    </row>
    <row r="52" spans="1:9" ht="45" customHeight="1" x14ac:dyDescent="0.25">
      <c r="A52" s="36"/>
      <c r="B52" s="47"/>
      <c r="C52" s="48" t="str">
        <f>IF(ISBLANK(B52),"",VLOOKUP(B52,'gath-proc_activities'!$A$2:$B$53,2))</f>
        <v/>
      </c>
      <c r="D52" s="170"/>
      <c r="E52" s="49" t="str">
        <f t="shared" si="0"/>
        <v/>
      </c>
      <c r="F52" s="36"/>
      <c r="G52" s="126"/>
      <c r="H52" s="50"/>
      <c r="I52" s="123"/>
    </row>
    <row r="53" spans="1:9" ht="45" customHeight="1" x14ac:dyDescent="0.25">
      <c r="A53" s="36"/>
      <c r="B53" s="47"/>
      <c r="C53" s="48" t="str">
        <f>IF(ISBLANK(B53),"",VLOOKUP(B53,'gath-proc_activities'!$A$2:$B$53,2))</f>
        <v/>
      </c>
      <c r="D53" s="170"/>
      <c r="E53" s="49" t="str">
        <f t="shared" si="0"/>
        <v/>
      </c>
      <c r="F53" s="36"/>
      <c r="G53" s="126"/>
      <c r="H53" s="50"/>
      <c r="I53" s="123"/>
    </row>
    <row r="54" spans="1:9" ht="45" customHeight="1" x14ac:dyDescent="0.25">
      <c r="A54" s="36"/>
      <c r="B54" s="47"/>
      <c r="C54" s="48" t="str">
        <f>IF(ISBLANK(B54),"",VLOOKUP(B54,'gath-proc_activities'!$A$2:$B$53,2))</f>
        <v/>
      </c>
      <c r="D54" s="170"/>
      <c r="E54" s="49" t="str">
        <f t="shared" si="0"/>
        <v/>
      </c>
      <c r="F54" s="36"/>
      <c r="G54" s="126"/>
      <c r="H54" s="50"/>
      <c r="I54" s="123"/>
    </row>
    <row r="55" spans="1:9" ht="45" customHeight="1" x14ac:dyDescent="0.25">
      <c r="A55" s="36"/>
      <c r="B55" s="47"/>
      <c r="C55" s="48" t="str">
        <f>IF(ISBLANK(B55),"",VLOOKUP(B55,'gath-proc_activities'!$A$2:$B$53,2))</f>
        <v/>
      </c>
      <c r="D55" s="170"/>
      <c r="E55" s="49" t="str">
        <f t="shared" si="0"/>
        <v/>
      </c>
      <c r="F55" s="36"/>
      <c r="G55" s="126"/>
      <c r="H55" s="50"/>
      <c r="I55" s="123"/>
    </row>
    <row r="56" spans="1:9" ht="45" customHeight="1" x14ac:dyDescent="0.25">
      <c r="A56" s="36"/>
      <c r="B56" s="47"/>
      <c r="C56" s="48" t="str">
        <f>IF(ISBLANK(B56),"",VLOOKUP(B56,'gath-proc_activities'!$A$2:$B$53,2))</f>
        <v/>
      </c>
      <c r="D56" s="170"/>
      <c r="E56" s="49" t="str">
        <f t="shared" si="0"/>
        <v/>
      </c>
      <c r="F56" s="36"/>
      <c r="G56" s="126"/>
      <c r="H56" s="50"/>
      <c r="I56" s="123"/>
    </row>
    <row r="57" spans="1:9" ht="45" customHeight="1" x14ac:dyDescent="0.25">
      <c r="A57" s="36"/>
      <c r="B57" s="47"/>
      <c r="C57" s="48" t="str">
        <f>IF(ISBLANK(B57),"",VLOOKUP(B57,'gath-proc_activities'!$A$2:$B$53,2))</f>
        <v/>
      </c>
      <c r="D57" s="170"/>
      <c r="E57" s="49" t="str">
        <f t="shared" si="0"/>
        <v/>
      </c>
      <c r="F57" s="36"/>
      <c r="G57" s="126"/>
      <c r="H57" s="50"/>
      <c r="I57" s="123"/>
    </row>
    <row r="58" spans="1:9" ht="45" customHeight="1" x14ac:dyDescent="0.25">
      <c r="A58" s="36"/>
      <c r="B58" s="47"/>
      <c r="C58" s="48" t="str">
        <f>IF(ISBLANK(B58),"",VLOOKUP(B58,'gath-proc_activities'!$A$2:$B$53,2))</f>
        <v/>
      </c>
      <c r="D58" s="170"/>
      <c r="E58" s="49" t="str">
        <f t="shared" si="0"/>
        <v/>
      </c>
      <c r="F58" s="36"/>
      <c r="G58" s="126"/>
      <c r="H58" s="50"/>
      <c r="I58" s="123"/>
    </row>
    <row r="59" spans="1:9" ht="45" customHeight="1" x14ac:dyDescent="0.25">
      <c r="A59" s="36"/>
      <c r="B59" s="47"/>
      <c r="C59" s="48" t="str">
        <f>IF(ISBLANK(B59),"",VLOOKUP(B59,'gath-proc_activities'!$A$2:$B$53,2))</f>
        <v/>
      </c>
      <c r="D59" s="170"/>
      <c r="E59" s="49" t="str">
        <f t="shared" si="0"/>
        <v/>
      </c>
      <c r="F59" s="36"/>
      <c r="G59" s="126"/>
      <c r="H59" s="50"/>
      <c r="I59" s="123"/>
    </row>
    <row r="60" spans="1:9" ht="45" customHeight="1" x14ac:dyDescent="0.25">
      <c r="A60" s="36"/>
      <c r="B60" s="47"/>
      <c r="C60" s="48" t="str">
        <f>IF(ISBLANK(B60),"",VLOOKUP(B60,'gath-proc_activities'!$A$2:$B$53,2))</f>
        <v/>
      </c>
      <c r="D60" s="170"/>
      <c r="E60" s="49" t="str">
        <f t="shared" si="0"/>
        <v/>
      </c>
      <c r="F60" s="36"/>
      <c r="G60" s="126"/>
      <c r="H60" s="50"/>
      <c r="I60" s="123"/>
    </row>
    <row r="61" spans="1:9" ht="45" customHeight="1" x14ac:dyDescent="0.25">
      <c r="A61" s="36"/>
      <c r="B61" s="47"/>
      <c r="C61" s="48" t="str">
        <f>IF(ISBLANK(B61),"",VLOOKUP(B61,'gath-proc_activities'!$A$2:$B$53,2))</f>
        <v/>
      </c>
      <c r="D61" s="170"/>
      <c r="E61" s="49" t="str">
        <f t="shared" si="0"/>
        <v/>
      </c>
      <c r="F61" s="36"/>
      <c r="G61" s="126"/>
      <c r="H61" s="50"/>
      <c r="I61" s="123"/>
    </row>
    <row r="62" spans="1:9" ht="45" customHeight="1" x14ac:dyDescent="0.25">
      <c r="A62" s="36"/>
      <c r="B62" s="47"/>
      <c r="C62" s="48" t="str">
        <f>IF(ISBLANK(B62),"",VLOOKUP(B62,'gath-proc_activities'!$A$2:$B$53,2))</f>
        <v/>
      </c>
      <c r="D62" s="170"/>
      <c r="E62" s="49" t="str">
        <f t="shared" si="0"/>
        <v/>
      </c>
      <c r="F62" s="36"/>
      <c r="G62" s="126"/>
      <c r="H62" s="50"/>
      <c r="I62" s="123"/>
    </row>
    <row r="63" spans="1:9" ht="45" customHeight="1" x14ac:dyDescent="0.25">
      <c r="A63" s="36"/>
      <c r="B63" s="47"/>
      <c r="C63" s="48" t="str">
        <f>IF(ISBLANK(B63),"",VLOOKUP(B63,'gath-proc_activities'!$A$2:$B$53,2))</f>
        <v/>
      </c>
      <c r="D63" s="170"/>
      <c r="E63" s="49" t="str">
        <f t="shared" si="0"/>
        <v/>
      </c>
      <c r="F63" s="36"/>
      <c r="G63" s="126"/>
      <c r="H63" s="50"/>
      <c r="I63" s="123"/>
    </row>
    <row r="64" spans="1:9" ht="45" customHeight="1" x14ac:dyDescent="0.25">
      <c r="A64" s="36"/>
      <c r="B64" s="47"/>
      <c r="C64" s="48" t="str">
        <f>IF(ISBLANK(B64),"",VLOOKUP(B64,'gath-proc_activities'!$A$2:$B$53,2))</f>
        <v/>
      </c>
      <c r="D64" s="170"/>
      <c r="E64" s="49" t="str">
        <f t="shared" si="0"/>
        <v/>
      </c>
      <c r="F64" s="36"/>
      <c r="G64" s="126"/>
      <c r="H64" s="50"/>
      <c r="I64" s="123"/>
    </row>
    <row r="65" spans="1:9" ht="45" customHeight="1" x14ac:dyDescent="0.25">
      <c r="A65" s="36"/>
      <c r="B65" s="47"/>
      <c r="C65" s="48" t="str">
        <f>IF(ISBLANK(B65),"",VLOOKUP(B65,'gath-proc_activities'!$A$2:$B$53,2))</f>
        <v/>
      </c>
      <c r="D65" s="170"/>
      <c r="E65" s="49" t="str">
        <f t="shared" si="0"/>
        <v/>
      </c>
      <c r="F65" s="36"/>
      <c r="G65" s="126"/>
      <c r="H65" s="50"/>
      <c r="I65" s="123"/>
    </row>
    <row r="66" spans="1:9" ht="45" customHeight="1" x14ac:dyDescent="0.25">
      <c r="A66" s="36"/>
      <c r="B66" s="47"/>
      <c r="C66" s="48" t="str">
        <f>IF(ISBLANK(B66),"",VLOOKUP(B66,'gath-proc_activities'!$A$2:$B$53,2))</f>
        <v/>
      </c>
      <c r="D66" s="170"/>
      <c r="E66" s="49" t="str">
        <f t="shared" si="0"/>
        <v/>
      </c>
      <c r="F66" s="36"/>
      <c r="G66" s="126"/>
      <c r="H66" s="50"/>
      <c r="I66" s="123"/>
    </row>
    <row r="67" spans="1:9" ht="45" customHeight="1" x14ac:dyDescent="0.25">
      <c r="A67" s="36"/>
      <c r="B67" s="47"/>
      <c r="C67" s="48" t="str">
        <f>IF(ISBLANK(B67),"",VLOOKUP(B67,'gath-proc_activities'!$A$2:$B$53,2))</f>
        <v/>
      </c>
      <c r="D67" s="170"/>
      <c r="E67" s="49" t="str">
        <f t="shared" si="0"/>
        <v/>
      </c>
      <c r="F67" s="36"/>
      <c r="G67" s="126"/>
      <c r="H67" s="50"/>
      <c r="I67" s="123"/>
    </row>
    <row r="68" spans="1:9" ht="45" customHeight="1" x14ac:dyDescent="0.25">
      <c r="A68" s="36"/>
      <c r="B68" s="47"/>
      <c r="C68" s="48" t="str">
        <f>IF(ISBLANK(B68),"",VLOOKUP(B68,'gath-proc_activities'!$A$2:$B$53,2))</f>
        <v/>
      </c>
      <c r="D68" s="170"/>
      <c r="E68" s="49" t="str">
        <f t="shared" si="0"/>
        <v/>
      </c>
      <c r="F68" s="36"/>
      <c r="G68" s="126"/>
      <c r="H68" s="50"/>
      <c r="I68" s="123"/>
    </row>
    <row r="69" spans="1:9" ht="45" customHeight="1" x14ac:dyDescent="0.25">
      <c r="A69" s="36"/>
      <c r="B69" s="47"/>
      <c r="C69" s="48" t="str">
        <f>IF(ISBLANK(B69),"",VLOOKUP(B69,'gath-proc_activities'!$A$2:$B$53,2))</f>
        <v/>
      </c>
      <c r="D69" s="170"/>
      <c r="E69" s="49" t="str">
        <f t="shared" ref="E69:E103" si="1">IF(ISBLANK(A69),"",IF(D69="Yes",A69+C69-1,A69))</f>
        <v/>
      </c>
      <c r="F69" s="36"/>
      <c r="G69" s="126"/>
      <c r="H69" s="50"/>
      <c r="I69" s="123"/>
    </row>
    <row r="70" spans="1:9" ht="45" customHeight="1" x14ac:dyDescent="0.25">
      <c r="A70" s="36"/>
      <c r="B70" s="47"/>
      <c r="C70" s="48" t="str">
        <f>IF(ISBLANK(B70),"",VLOOKUP(B70,'gath-proc_activities'!$A$2:$B$53,2))</f>
        <v/>
      </c>
      <c r="D70" s="170"/>
      <c r="E70" s="49" t="str">
        <f t="shared" si="1"/>
        <v/>
      </c>
      <c r="F70" s="36"/>
      <c r="G70" s="126"/>
      <c r="H70" s="50"/>
      <c r="I70" s="123"/>
    </row>
    <row r="71" spans="1:9" ht="45" customHeight="1" x14ac:dyDescent="0.25">
      <c r="A71" s="36"/>
      <c r="B71" s="47"/>
      <c r="C71" s="48" t="str">
        <f>IF(ISBLANK(B71),"",VLOOKUP(B71,'gath-proc_activities'!$A$2:$B$53,2))</f>
        <v/>
      </c>
      <c r="D71" s="170"/>
      <c r="E71" s="49" t="str">
        <f t="shared" si="1"/>
        <v/>
      </c>
      <c r="F71" s="36"/>
      <c r="G71" s="126"/>
      <c r="H71" s="50"/>
      <c r="I71" s="123"/>
    </row>
    <row r="72" spans="1:9" ht="45" customHeight="1" x14ac:dyDescent="0.25">
      <c r="A72" s="36"/>
      <c r="B72" s="47"/>
      <c r="C72" s="48" t="str">
        <f>IF(ISBLANK(B72),"",VLOOKUP(B72,'gath-proc_activities'!$A$2:$B$53,2))</f>
        <v/>
      </c>
      <c r="D72" s="170"/>
      <c r="E72" s="49" t="str">
        <f t="shared" si="1"/>
        <v/>
      </c>
      <c r="F72" s="36"/>
      <c r="G72" s="126"/>
      <c r="H72" s="50"/>
      <c r="I72" s="123"/>
    </row>
    <row r="73" spans="1:9" ht="45" customHeight="1" x14ac:dyDescent="0.25">
      <c r="A73" s="36"/>
      <c r="B73" s="47"/>
      <c r="C73" s="48" t="str">
        <f>IF(ISBLANK(B73),"",VLOOKUP(B73,'gath-proc_activities'!$A$2:$B$53,2))</f>
        <v/>
      </c>
      <c r="D73" s="170"/>
      <c r="E73" s="49" t="str">
        <f t="shared" si="1"/>
        <v/>
      </c>
      <c r="F73" s="36"/>
      <c r="G73" s="126"/>
      <c r="H73" s="50"/>
      <c r="I73" s="123"/>
    </row>
    <row r="74" spans="1:9" ht="45" customHeight="1" x14ac:dyDescent="0.25">
      <c r="A74" s="36"/>
      <c r="B74" s="47"/>
      <c r="C74" s="48" t="str">
        <f>IF(ISBLANK(B74),"",VLOOKUP(B74,'gath-proc_activities'!$A$2:$B$53,2))</f>
        <v/>
      </c>
      <c r="D74" s="170"/>
      <c r="E74" s="49" t="str">
        <f t="shared" si="1"/>
        <v/>
      </c>
      <c r="F74" s="36"/>
      <c r="G74" s="126"/>
      <c r="H74" s="50"/>
      <c r="I74" s="123"/>
    </row>
    <row r="75" spans="1:9" ht="45" customHeight="1" x14ac:dyDescent="0.25">
      <c r="A75" s="36"/>
      <c r="B75" s="47"/>
      <c r="C75" s="48" t="str">
        <f>IF(ISBLANK(B75),"",VLOOKUP(B75,'gath-proc_activities'!$A$2:$B$53,2))</f>
        <v/>
      </c>
      <c r="D75" s="170"/>
      <c r="E75" s="49" t="str">
        <f t="shared" si="1"/>
        <v/>
      </c>
      <c r="F75" s="36"/>
      <c r="G75" s="126"/>
      <c r="H75" s="50"/>
      <c r="I75" s="123"/>
    </row>
    <row r="76" spans="1:9" ht="45" customHeight="1" x14ac:dyDescent="0.25">
      <c r="A76" s="36"/>
      <c r="B76" s="47"/>
      <c r="C76" s="48" t="str">
        <f>IF(ISBLANK(B76),"",VLOOKUP(B76,'gath-proc_activities'!$A$2:$B$53,2))</f>
        <v/>
      </c>
      <c r="D76" s="170"/>
      <c r="E76" s="49" t="str">
        <f t="shared" si="1"/>
        <v/>
      </c>
      <c r="F76" s="36"/>
      <c r="G76" s="126"/>
      <c r="H76" s="50"/>
      <c r="I76" s="123"/>
    </row>
    <row r="77" spans="1:9" ht="45" customHeight="1" x14ac:dyDescent="0.25">
      <c r="A77" s="36"/>
      <c r="B77" s="47"/>
      <c r="C77" s="48" t="str">
        <f>IF(ISBLANK(B77),"",VLOOKUP(B77,'gath-proc_activities'!$A$2:$B$53,2))</f>
        <v/>
      </c>
      <c r="D77" s="170"/>
      <c r="E77" s="49" t="str">
        <f t="shared" si="1"/>
        <v/>
      </c>
      <c r="F77" s="36"/>
      <c r="G77" s="126"/>
      <c r="H77" s="50"/>
      <c r="I77" s="123"/>
    </row>
    <row r="78" spans="1:9" ht="45" customHeight="1" x14ac:dyDescent="0.25">
      <c r="A78" s="36"/>
      <c r="B78" s="47"/>
      <c r="C78" s="48" t="str">
        <f>IF(ISBLANK(B78),"",VLOOKUP(B78,'gath-proc_activities'!$A$2:$B$53,2))</f>
        <v/>
      </c>
      <c r="D78" s="170"/>
      <c r="E78" s="49" t="str">
        <f t="shared" si="1"/>
        <v/>
      </c>
      <c r="F78" s="36"/>
      <c r="G78" s="126"/>
      <c r="H78" s="50"/>
      <c r="I78" s="123"/>
    </row>
    <row r="79" spans="1:9" ht="45" customHeight="1" x14ac:dyDescent="0.25">
      <c r="A79" s="36"/>
      <c r="B79" s="47"/>
      <c r="C79" s="48" t="str">
        <f>IF(ISBLANK(B79),"",VLOOKUP(B79,'gath-proc_activities'!$A$2:$B$53,2))</f>
        <v/>
      </c>
      <c r="D79" s="170"/>
      <c r="E79" s="49" t="str">
        <f t="shared" si="1"/>
        <v/>
      </c>
      <c r="F79" s="36"/>
      <c r="G79" s="126"/>
      <c r="H79" s="50"/>
      <c r="I79" s="123"/>
    </row>
    <row r="80" spans="1:9" ht="45" customHeight="1" x14ac:dyDescent="0.25">
      <c r="A80" s="36"/>
      <c r="B80" s="47"/>
      <c r="C80" s="48" t="str">
        <f>IF(ISBLANK(B80),"",VLOOKUP(B80,'gath-proc_activities'!$A$2:$B$53,2))</f>
        <v/>
      </c>
      <c r="D80" s="170"/>
      <c r="E80" s="49" t="str">
        <f t="shared" si="1"/>
        <v/>
      </c>
      <c r="F80" s="36"/>
      <c r="G80" s="126"/>
      <c r="H80" s="50"/>
      <c r="I80" s="123"/>
    </row>
    <row r="81" spans="1:9" ht="45" customHeight="1" x14ac:dyDescent="0.25">
      <c r="A81" s="36"/>
      <c r="B81" s="47"/>
      <c r="C81" s="48" t="str">
        <f>IF(ISBLANK(B81),"",VLOOKUP(B81,'gath-proc_activities'!$A$2:$B$53,2))</f>
        <v/>
      </c>
      <c r="D81" s="170"/>
      <c r="E81" s="49" t="str">
        <f t="shared" si="1"/>
        <v/>
      </c>
      <c r="F81" s="36"/>
      <c r="G81" s="126"/>
      <c r="H81" s="50"/>
      <c r="I81" s="123"/>
    </row>
    <row r="82" spans="1:9" ht="45" customHeight="1" x14ac:dyDescent="0.25">
      <c r="A82" s="36"/>
      <c r="B82" s="47"/>
      <c r="C82" s="48" t="str">
        <f>IF(ISBLANK(B82),"",VLOOKUP(B82,'gath-proc_activities'!$A$2:$B$53,2))</f>
        <v/>
      </c>
      <c r="D82" s="170"/>
      <c r="E82" s="49" t="str">
        <f t="shared" si="1"/>
        <v/>
      </c>
      <c r="F82" s="36"/>
      <c r="G82" s="126"/>
      <c r="H82" s="50"/>
      <c r="I82" s="123"/>
    </row>
    <row r="83" spans="1:9" ht="45" customHeight="1" x14ac:dyDescent="0.25">
      <c r="A83" s="36"/>
      <c r="B83" s="47"/>
      <c r="C83" s="48" t="str">
        <f>IF(ISBLANK(B83),"",VLOOKUP(B83,'gath-proc_activities'!$A$2:$B$53,2))</f>
        <v/>
      </c>
      <c r="D83" s="170"/>
      <c r="E83" s="49" t="str">
        <f t="shared" si="1"/>
        <v/>
      </c>
      <c r="F83" s="36"/>
      <c r="G83" s="126"/>
      <c r="H83" s="50"/>
      <c r="I83" s="123"/>
    </row>
    <row r="84" spans="1:9" ht="45" customHeight="1" x14ac:dyDescent="0.25">
      <c r="A84" s="36"/>
      <c r="B84" s="47"/>
      <c r="C84" s="48" t="str">
        <f>IF(ISBLANK(B84),"",VLOOKUP(B84,'gath-proc_activities'!$A$2:$B$53,2))</f>
        <v/>
      </c>
      <c r="D84" s="170"/>
      <c r="E84" s="49" t="str">
        <f t="shared" si="1"/>
        <v/>
      </c>
      <c r="F84" s="36"/>
      <c r="G84" s="126"/>
      <c r="H84" s="50"/>
      <c r="I84" s="123"/>
    </row>
    <row r="85" spans="1:9" ht="45" customHeight="1" x14ac:dyDescent="0.25">
      <c r="A85" s="36"/>
      <c r="B85" s="47"/>
      <c r="C85" s="48" t="str">
        <f>IF(ISBLANK(B85),"",VLOOKUP(B85,'gath-proc_activities'!$A$2:$B$53,2))</f>
        <v/>
      </c>
      <c r="D85" s="170"/>
      <c r="E85" s="49" t="str">
        <f t="shared" si="1"/>
        <v/>
      </c>
      <c r="F85" s="36"/>
      <c r="G85" s="126"/>
      <c r="H85" s="50"/>
      <c r="I85" s="123"/>
    </row>
    <row r="86" spans="1:9" ht="45" customHeight="1" x14ac:dyDescent="0.25">
      <c r="A86" s="36"/>
      <c r="B86" s="47"/>
      <c r="C86" s="48" t="str">
        <f>IF(ISBLANK(B86),"",VLOOKUP(B86,'gath-proc_activities'!$A$2:$B$53,2))</f>
        <v/>
      </c>
      <c r="D86" s="170"/>
      <c r="E86" s="49" t="str">
        <f t="shared" si="1"/>
        <v/>
      </c>
      <c r="F86" s="36"/>
      <c r="G86" s="126"/>
      <c r="H86" s="50"/>
      <c r="I86" s="123"/>
    </row>
    <row r="87" spans="1:9" ht="45" customHeight="1" x14ac:dyDescent="0.25">
      <c r="A87" s="36"/>
      <c r="B87" s="47"/>
      <c r="C87" s="48" t="str">
        <f>IF(ISBLANK(B87),"",VLOOKUP(B87,'gath-proc_activities'!$A$2:$B$53,2))</f>
        <v/>
      </c>
      <c r="D87" s="170"/>
      <c r="E87" s="49" t="str">
        <f t="shared" si="1"/>
        <v/>
      </c>
      <c r="F87" s="36"/>
      <c r="G87" s="126"/>
      <c r="H87" s="50"/>
      <c r="I87" s="123"/>
    </row>
    <row r="88" spans="1:9" ht="45" customHeight="1" x14ac:dyDescent="0.25">
      <c r="A88" s="36"/>
      <c r="B88" s="47"/>
      <c r="C88" s="48" t="str">
        <f>IF(ISBLANK(B88),"",VLOOKUP(B88,'gath-proc_activities'!$A$2:$B$53,2))</f>
        <v/>
      </c>
      <c r="D88" s="170"/>
      <c r="E88" s="49" t="str">
        <f t="shared" si="1"/>
        <v/>
      </c>
      <c r="F88" s="36"/>
      <c r="G88" s="126"/>
      <c r="H88" s="50"/>
      <c r="I88" s="123"/>
    </row>
    <row r="89" spans="1:9" ht="45" customHeight="1" x14ac:dyDescent="0.25">
      <c r="A89" s="36"/>
      <c r="B89" s="47"/>
      <c r="C89" s="48" t="str">
        <f>IF(ISBLANK(B89),"",VLOOKUP(B89,'gath-proc_activities'!$A$2:$B$53,2))</f>
        <v/>
      </c>
      <c r="D89" s="170"/>
      <c r="E89" s="49" t="str">
        <f t="shared" si="1"/>
        <v/>
      </c>
      <c r="F89" s="36"/>
      <c r="G89" s="126"/>
      <c r="H89" s="50"/>
      <c r="I89" s="123"/>
    </row>
    <row r="90" spans="1:9" ht="45" customHeight="1" x14ac:dyDescent="0.25">
      <c r="A90" s="36"/>
      <c r="B90" s="47"/>
      <c r="C90" s="48" t="str">
        <f>IF(ISBLANK(B90),"",VLOOKUP(B90,'gath-proc_activities'!$A$2:$B$53,2))</f>
        <v/>
      </c>
      <c r="D90" s="170"/>
      <c r="E90" s="49" t="str">
        <f t="shared" si="1"/>
        <v/>
      </c>
      <c r="F90" s="36"/>
      <c r="G90" s="126"/>
      <c r="H90" s="50"/>
      <c r="I90" s="123"/>
    </row>
    <row r="91" spans="1:9" ht="45" customHeight="1" x14ac:dyDescent="0.25">
      <c r="A91" s="36"/>
      <c r="B91" s="47"/>
      <c r="C91" s="48" t="str">
        <f>IF(ISBLANK(B91),"",VLOOKUP(B91,'gath-proc_activities'!$A$2:$B$53,2))</f>
        <v/>
      </c>
      <c r="D91" s="170"/>
      <c r="E91" s="49" t="str">
        <f t="shared" si="1"/>
        <v/>
      </c>
      <c r="F91" s="36"/>
      <c r="G91" s="126"/>
      <c r="H91" s="50"/>
      <c r="I91" s="123"/>
    </row>
    <row r="92" spans="1:9" ht="45" customHeight="1" x14ac:dyDescent="0.25">
      <c r="A92" s="36"/>
      <c r="B92" s="47"/>
      <c r="C92" s="48" t="str">
        <f>IF(ISBLANK(B92),"",VLOOKUP(B92,'gath-proc_activities'!$A$2:$B$53,2))</f>
        <v/>
      </c>
      <c r="D92" s="170"/>
      <c r="E92" s="49" t="str">
        <f t="shared" si="1"/>
        <v/>
      </c>
      <c r="F92" s="36"/>
      <c r="G92" s="126"/>
      <c r="H92" s="50"/>
      <c r="I92" s="123"/>
    </row>
    <row r="93" spans="1:9" ht="45" customHeight="1" x14ac:dyDescent="0.25">
      <c r="A93" s="36"/>
      <c r="B93" s="47"/>
      <c r="C93" s="48" t="str">
        <f>IF(ISBLANK(B93),"",VLOOKUP(B93,'gath-proc_activities'!$A$2:$B$53,2))</f>
        <v/>
      </c>
      <c r="D93" s="170"/>
      <c r="E93" s="49" t="str">
        <f t="shared" si="1"/>
        <v/>
      </c>
      <c r="F93" s="36"/>
      <c r="G93" s="126"/>
      <c r="H93" s="50"/>
      <c r="I93" s="123"/>
    </row>
    <row r="94" spans="1:9" ht="45" customHeight="1" x14ac:dyDescent="0.25">
      <c r="A94" s="36"/>
      <c r="B94" s="47"/>
      <c r="C94" s="48" t="str">
        <f>IF(ISBLANK(B94),"",VLOOKUP(B94,'gath-proc_activities'!$A$2:$B$53,2))</f>
        <v/>
      </c>
      <c r="D94" s="170"/>
      <c r="E94" s="49" t="str">
        <f t="shared" si="1"/>
        <v/>
      </c>
      <c r="F94" s="36"/>
      <c r="G94" s="126"/>
      <c r="H94" s="50"/>
      <c r="I94" s="123"/>
    </row>
    <row r="95" spans="1:9" ht="45" customHeight="1" x14ac:dyDescent="0.25">
      <c r="A95" s="36"/>
      <c r="B95" s="47"/>
      <c r="C95" s="48" t="str">
        <f>IF(ISBLANK(B95),"",VLOOKUP(B95,'gath-proc_activities'!$A$2:$B$53,2))</f>
        <v/>
      </c>
      <c r="D95" s="170"/>
      <c r="E95" s="49" t="str">
        <f t="shared" si="1"/>
        <v/>
      </c>
      <c r="F95" s="36"/>
      <c r="G95" s="126"/>
      <c r="H95" s="50"/>
      <c r="I95" s="123"/>
    </row>
    <row r="96" spans="1:9" ht="45" customHeight="1" x14ac:dyDescent="0.25">
      <c r="A96" s="36"/>
      <c r="B96" s="47"/>
      <c r="C96" s="48" t="str">
        <f>IF(ISBLANK(B96),"",VLOOKUP(B96,'gath-proc_activities'!$A$2:$B$53,2))</f>
        <v/>
      </c>
      <c r="D96" s="170"/>
      <c r="E96" s="49" t="str">
        <f t="shared" si="1"/>
        <v/>
      </c>
      <c r="F96" s="36"/>
      <c r="G96" s="126"/>
      <c r="H96" s="50"/>
      <c r="I96" s="123"/>
    </row>
    <row r="97" spans="1:9" ht="45" customHeight="1" x14ac:dyDescent="0.25">
      <c r="A97" s="36"/>
      <c r="B97" s="47"/>
      <c r="C97" s="48" t="str">
        <f>IF(ISBLANK(B97),"",VLOOKUP(B97,'gath-proc_activities'!$A$2:$B$53,2))</f>
        <v/>
      </c>
      <c r="D97" s="170"/>
      <c r="E97" s="49" t="str">
        <f t="shared" si="1"/>
        <v/>
      </c>
      <c r="F97" s="36"/>
      <c r="G97" s="126"/>
      <c r="H97" s="50"/>
      <c r="I97" s="123"/>
    </row>
    <row r="98" spans="1:9" ht="45" customHeight="1" x14ac:dyDescent="0.25">
      <c r="A98" s="36"/>
      <c r="B98" s="47"/>
      <c r="C98" s="48" t="str">
        <f>IF(ISBLANK(B98),"",VLOOKUP(B98,'gath-proc_activities'!$A$2:$B$53,2))</f>
        <v/>
      </c>
      <c r="D98" s="170"/>
      <c r="E98" s="49" t="str">
        <f t="shared" si="1"/>
        <v/>
      </c>
      <c r="F98" s="36"/>
      <c r="G98" s="126"/>
      <c r="H98" s="50"/>
      <c r="I98" s="123"/>
    </row>
    <row r="99" spans="1:9" ht="45" customHeight="1" x14ac:dyDescent="0.25">
      <c r="A99" s="36"/>
      <c r="B99" s="47"/>
      <c r="C99" s="48" t="str">
        <f>IF(ISBLANK(B99),"",VLOOKUP(B99,'gath-proc_activities'!$A$2:$B$53,2))</f>
        <v/>
      </c>
      <c r="D99" s="170"/>
      <c r="E99" s="49" t="str">
        <f t="shared" si="1"/>
        <v/>
      </c>
      <c r="F99" s="36"/>
      <c r="G99" s="126"/>
      <c r="H99" s="50"/>
      <c r="I99" s="123"/>
    </row>
    <row r="100" spans="1:9" ht="45" customHeight="1" x14ac:dyDescent="0.25">
      <c r="A100" s="36"/>
      <c r="B100" s="47"/>
      <c r="C100" s="48" t="str">
        <f>IF(ISBLANK(B100),"",VLOOKUP(B100,'gath-proc_activities'!$A$2:$B$53,2))</f>
        <v/>
      </c>
      <c r="D100" s="170"/>
      <c r="E100" s="49" t="str">
        <f t="shared" si="1"/>
        <v/>
      </c>
      <c r="F100" s="36"/>
      <c r="G100" s="126"/>
      <c r="H100" s="50"/>
      <c r="I100" s="123"/>
    </row>
    <row r="101" spans="1:9" ht="45" customHeight="1" x14ac:dyDescent="0.25">
      <c r="A101" s="36"/>
      <c r="B101" s="47"/>
      <c r="C101" s="48" t="str">
        <f>IF(ISBLANK(B101),"",VLOOKUP(B101,'gath-proc_activities'!$A$2:$B$53,2))</f>
        <v/>
      </c>
      <c r="D101" s="170"/>
      <c r="E101" s="49" t="str">
        <f t="shared" si="1"/>
        <v/>
      </c>
      <c r="F101" s="36"/>
      <c r="G101" s="126"/>
      <c r="H101" s="50"/>
      <c r="I101" s="123"/>
    </row>
    <row r="102" spans="1:9" ht="45" customHeight="1" x14ac:dyDescent="0.25">
      <c r="A102" s="36"/>
      <c r="B102" s="47"/>
      <c r="C102" s="48" t="str">
        <f>IF(ISBLANK(B102),"",VLOOKUP(B102,'gath-proc_activities'!$A$2:$B$53,2))</f>
        <v/>
      </c>
      <c r="D102" s="170"/>
      <c r="E102" s="49" t="str">
        <f t="shared" si="1"/>
        <v/>
      </c>
      <c r="F102" s="36"/>
      <c r="G102" s="126"/>
      <c r="H102" s="50"/>
      <c r="I102" s="123"/>
    </row>
    <row r="103" spans="1:9" ht="45" customHeight="1" thickBot="1" x14ac:dyDescent="0.3">
      <c r="A103" s="37"/>
      <c r="B103" s="52"/>
      <c r="C103" s="53" t="str">
        <f>IF(ISBLANK(B103),"",VLOOKUP(B103,'gath-proc_activities'!$A$2:$B$53,2))</f>
        <v/>
      </c>
      <c r="D103" s="171"/>
      <c r="E103" s="54" t="str">
        <f t="shared" si="1"/>
        <v/>
      </c>
      <c r="F103" s="37"/>
      <c r="G103" s="127"/>
      <c r="H103" s="55"/>
      <c r="I103" s="124"/>
    </row>
  </sheetData>
  <sheetProtection algorithmName="SHA-512" hashValue="IdYSwECi16CLp9Dguxdr3qig2VcQjDkj5kugDx0/XyXuGcqJt2ntP2zwsuvdRzjTU7oSZPQqE10QjD/Wzum33g==" saltValue="H/vrQaawaYirjy1rJpe2CA==" spinCount="100000" sheet="1" objects="1" scenarios="1"/>
  <dataValidations count="1">
    <dataValidation type="list" allowBlank="1" showInputMessage="1" showErrorMessage="1" sqref="B104:B1048576" xr:uid="{00000000-0002-0000-0000-000000000000}">
      <formula1>#REF!</formula1>
    </dataValidation>
  </dataValidations>
  <hyperlinks>
    <hyperlink ref="G1" location="'Partner Info and ToC'!A15" display="Return to Table of Contents" xr:uid="{C7839513-D0AA-475D-A259-92A0B4FA5089}"/>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picklists!$E$2:$E$4</xm:f>
          </x14:formula1>
          <xm:sqref>D4:D103</xm:sqref>
        </x14:dataValidation>
        <x14:dataValidation type="list" allowBlank="1" showInputMessage="1" showErrorMessage="1" xr:uid="{00000000-0002-0000-0000-000004000000}">
          <x14:formula1>
            <xm:f>picklists!$B$2:$B$6</xm:f>
          </x14:formula1>
          <xm:sqref>G4:G103</xm:sqref>
        </x14:dataValidation>
        <x14:dataValidation type="list" allowBlank="1" showInputMessage="1" showErrorMessage="1" xr:uid="{00000000-0002-0000-0000-000002000000}">
          <x14:formula1>
            <xm:f>'gath-proc_activities'!$A:$A</xm:f>
          </x14:formula1>
          <xm:sqref>B104:B1048576</xm:sqref>
        </x14:dataValidation>
        <x14:dataValidation type="list" allowBlank="1" showInputMessage="1" showErrorMessage="1" xr:uid="{00000000-0002-0000-0000-000005000000}">
          <x14:formula1>
            <xm:f>'gath-proc_activities'!$A$2:$A$53</xm:f>
          </x14:formula1>
          <xm:sqref>B4:B103</xm:sqref>
        </x14:dataValidation>
        <x14:dataValidation type="list" allowBlank="1" showInputMessage="1" showErrorMessage="1" xr:uid="{00000000-0002-0000-0000-000001000000}">
          <x14:formula1>
            <xm:f>picklists!$A$2:$A$30</xm:f>
          </x14:formula1>
          <xm:sqref>A4:A103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5616-02B0-4766-8A2C-251FF41E9C34}">
  <dimension ref="A1:H25"/>
  <sheetViews>
    <sheetView showGridLines="0" workbookViewId="0">
      <selection activeCell="B19" sqref="B19"/>
    </sheetView>
  </sheetViews>
  <sheetFormatPr defaultRowHeight="15" x14ac:dyDescent="0.25"/>
  <cols>
    <col min="1" max="1" width="46.28515625" customWidth="1"/>
    <col min="2" max="2" width="19.42578125" customWidth="1"/>
    <col min="3" max="3" width="22.28515625" bestFit="1" customWidth="1"/>
  </cols>
  <sheetData>
    <row r="1" spans="1:3" ht="16.350000000000001" x14ac:dyDescent="0.3">
      <c r="A1" s="56" t="s">
        <v>140</v>
      </c>
    </row>
    <row r="3" spans="1:3" ht="15.75" x14ac:dyDescent="0.25">
      <c r="A3" s="56" t="s">
        <v>113</v>
      </c>
    </row>
    <row r="4" spans="1:3" ht="14.25" x14ac:dyDescent="0.25">
      <c r="A4" s="17" t="s">
        <v>136</v>
      </c>
    </row>
    <row r="5" spans="1:3" ht="17.25" x14ac:dyDescent="0.25">
      <c r="A5" s="57" t="s">
        <v>154</v>
      </c>
      <c r="B5" s="58">
        <v>170</v>
      </c>
      <c r="C5" t="s">
        <v>114</v>
      </c>
    </row>
    <row r="6" spans="1:3" ht="16.5" customHeight="1" x14ac:dyDescent="0.25">
      <c r="A6" s="57" t="s">
        <v>157</v>
      </c>
      <c r="B6" s="59">
        <v>0.9</v>
      </c>
      <c r="C6" t="s">
        <v>115</v>
      </c>
    </row>
    <row r="8" spans="1:3" ht="16.350000000000001" x14ac:dyDescent="0.3">
      <c r="A8" s="56" t="s">
        <v>104</v>
      </c>
    </row>
    <row r="9" spans="1:3" ht="14.25" x14ac:dyDescent="0.25">
      <c r="A9" s="17" t="s">
        <v>149</v>
      </c>
      <c r="B9" s="14" t="s">
        <v>144</v>
      </c>
    </row>
    <row r="10" spans="1:3" ht="14.25" x14ac:dyDescent="0.25">
      <c r="A10" s="57" t="s">
        <v>134</v>
      </c>
      <c r="B10" s="96">
        <v>1.39</v>
      </c>
      <c r="C10" t="s">
        <v>141</v>
      </c>
    </row>
    <row r="11" spans="1:3" ht="14.25" x14ac:dyDescent="0.25">
      <c r="A11" s="57" t="s">
        <v>135</v>
      </c>
      <c r="B11" s="97">
        <v>37.299999999999997</v>
      </c>
      <c r="C11" t="s">
        <v>141</v>
      </c>
    </row>
    <row r="13" spans="1:3" ht="14.25" x14ac:dyDescent="0.25">
      <c r="A13" s="17" t="s">
        <v>150</v>
      </c>
      <c r="B13" s="14" t="s">
        <v>151</v>
      </c>
    </row>
    <row r="14" spans="1:3" ht="14.25" x14ac:dyDescent="0.25">
      <c r="A14" s="57" t="s">
        <v>134</v>
      </c>
      <c r="B14" s="96">
        <v>1.37</v>
      </c>
      <c r="C14" t="s">
        <v>141</v>
      </c>
    </row>
    <row r="15" spans="1:3" ht="14.25" x14ac:dyDescent="0.25">
      <c r="A15" s="57" t="s">
        <v>135</v>
      </c>
      <c r="B15" s="97">
        <v>18.2</v>
      </c>
      <c r="C15" t="s">
        <v>141</v>
      </c>
    </row>
    <row r="16" spans="1:3" ht="14.25" x14ac:dyDescent="0.25">
      <c r="A16" s="129"/>
      <c r="B16" s="128"/>
    </row>
    <row r="17" spans="1:8" ht="14.25" x14ac:dyDescent="0.25">
      <c r="A17" s="17" t="s">
        <v>136</v>
      </c>
    </row>
    <row r="18" spans="1:8" ht="14.25" x14ac:dyDescent="0.25">
      <c r="A18" s="57" t="s">
        <v>137</v>
      </c>
      <c r="B18" s="59">
        <f>24*365</f>
        <v>8760</v>
      </c>
      <c r="C18" s="14" t="s">
        <v>138</v>
      </c>
    </row>
    <row r="19" spans="1:8" ht="14.25" customHeight="1" x14ac:dyDescent="0.25">
      <c r="A19" s="57" t="s">
        <v>139</v>
      </c>
      <c r="B19" s="130">
        <v>0.82099999999999995</v>
      </c>
      <c r="C19" s="155" t="s">
        <v>152</v>
      </c>
      <c r="D19" s="155"/>
      <c r="E19" s="155"/>
      <c r="F19" s="155"/>
      <c r="G19" s="155"/>
      <c r="H19" s="155"/>
    </row>
    <row r="20" spans="1:8" x14ac:dyDescent="0.25">
      <c r="C20" s="155"/>
      <c r="D20" s="155"/>
      <c r="E20" s="155"/>
      <c r="F20" s="155"/>
      <c r="G20" s="155"/>
      <c r="H20" s="155"/>
    </row>
    <row r="21" spans="1:8" x14ac:dyDescent="0.25">
      <c r="C21" s="155"/>
      <c r="D21" s="155"/>
      <c r="E21" s="155"/>
      <c r="F21" s="155"/>
      <c r="G21" s="155"/>
      <c r="H21" s="155"/>
    </row>
    <row r="23" spans="1:8" x14ac:dyDescent="0.25">
      <c r="A23" t="s">
        <v>155</v>
      </c>
    </row>
    <row r="24" spans="1:8" ht="17.25" x14ac:dyDescent="0.25">
      <c r="A24" t="s">
        <v>156</v>
      </c>
    </row>
    <row r="25" spans="1:8" ht="17.25" x14ac:dyDescent="0.25">
      <c r="A25" t="s">
        <v>158</v>
      </c>
    </row>
  </sheetData>
  <sheetProtection algorithmName="SHA-512" hashValue="MuT/udI8/4kTHqquMg6/ieXaVciIgm76ZHOVbJqj1Gsok4KipJrDUHU8DRRiY9Fu6P1gXUoPP+RkymPRNOc/4A==" saltValue="b3ODlJndSDLYyZDC8lkFTA==" spinCount="100000" sheet="1" objects="1" scenarios="1"/>
  <mergeCells count="1">
    <mergeCell ref="C19:H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3"/>
  <sheetViews>
    <sheetView workbookViewId="0">
      <selection activeCell="A2" sqref="A2"/>
    </sheetView>
  </sheetViews>
  <sheetFormatPr defaultRowHeight="15" x14ac:dyDescent="0.25"/>
  <cols>
    <col min="1" max="1" width="70.42578125" bestFit="1" customWidth="1"/>
  </cols>
  <sheetData>
    <row r="1" spans="1:2" x14ac:dyDescent="0.25">
      <c r="A1" s="1" t="s">
        <v>1</v>
      </c>
      <c r="B1" s="1" t="s">
        <v>2</v>
      </c>
    </row>
    <row r="2" spans="1:2" x14ac:dyDescent="0.25">
      <c r="A2" s="2" t="s">
        <v>17</v>
      </c>
      <c r="B2" s="3">
        <v>1</v>
      </c>
    </row>
    <row r="3" spans="1:2" x14ac:dyDescent="0.25">
      <c r="A3" s="2" t="s">
        <v>18</v>
      </c>
      <c r="B3" s="3">
        <v>10</v>
      </c>
    </row>
    <row r="4" spans="1:2" x14ac:dyDescent="0.25">
      <c r="A4" s="2" t="s">
        <v>4</v>
      </c>
      <c r="B4" s="3">
        <v>10</v>
      </c>
    </row>
    <row r="5" spans="1:2" x14ac:dyDescent="0.25">
      <c r="A5" s="2" t="s">
        <v>19</v>
      </c>
      <c r="B5" s="3">
        <v>10</v>
      </c>
    </row>
    <row r="6" spans="1:2" x14ac:dyDescent="0.25">
      <c r="A6" s="2" t="s">
        <v>3</v>
      </c>
      <c r="B6" s="3">
        <v>10</v>
      </c>
    </row>
    <row r="7" spans="1:2" x14ac:dyDescent="0.25">
      <c r="A7" s="2" t="s">
        <v>20</v>
      </c>
      <c r="B7" s="3">
        <v>1</v>
      </c>
    </row>
    <row r="8" spans="1:2" x14ac:dyDescent="0.25">
      <c r="A8" s="2" t="s">
        <v>22</v>
      </c>
      <c r="B8" s="3">
        <v>1</v>
      </c>
    </row>
    <row r="9" spans="1:2" x14ac:dyDescent="0.25">
      <c r="A9" s="2" t="s">
        <v>21</v>
      </c>
      <c r="B9" s="3">
        <v>1</v>
      </c>
    </row>
    <row r="10" spans="1:2" x14ac:dyDescent="0.25">
      <c r="A10" s="2" t="s">
        <v>23</v>
      </c>
      <c r="B10" s="3">
        <v>1</v>
      </c>
    </row>
    <row r="11" spans="1:2" x14ac:dyDescent="0.25">
      <c r="A11" s="2" t="s">
        <v>24</v>
      </c>
      <c r="B11" s="3">
        <v>1</v>
      </c>
    </row>
    <row r="12" spans="1:2" x14ac:dyDescent="0.25">
      <c r="A12" s="2" t="s">
        <v>25</v>
      </c>
      <c r="B12" s="3">
        <v>1</v>
      </c>
    </row>
    <row r="13" spans="1:2" x14ac:dyDescent="0.25">
      <c r="A13" s="2" t="s">
        <v>26</v>
      </c>
      <c r="B13" s="3">
        <v>10</v>
      </c>
    </row>
    <row r="14" spans="1:2" x14ac:dyDescent="0.25">
      <c r="A14" s="2" t="s">
        <v>5</v>
      </c>
      <c r="B14" s="3">
        <v>1</v>
      </c>
    </row>
    <row r="15" spans="1:2" x14ac:dyDescent="0.25">
      <c r="A15" s="2" t="s">
        <v>27</v>
      </c>
      <c r="B15" s="3">
        <v>1</v>
      </c>
    </row>
    <row r="16" spans="1:2" x14ac:dyDescent="0.25">
      <c r="A16" s="2" t="s">
        <v>6</v>
      </c>
      <c r="B16" s="3">
        <v>1</v>
      </c>
    </row>
    <row r="17" spans="1:2" x14ac:dyDescent="0.25">
      <c r="A17" s="2" t="s">
        <v>28</v>
      </c>
      <c r="B17" s="3">
        <v>10</v>
      </c>
    </row>
    <row r="18" spans="1:2" x14ac:dyDescent="0.25">
      <c r="A18" s="2" t="s">
        <v>29</v>
      </c>
      <c r="B18" s="3">
        <v>10</v>
      </c>
    </row>
    <row r="19" spans="1:2" x14ac:dyDescent="0.25">
      <c r="A19" s="2" t="s">
        <v>30</v>
      </c>
      <c r="B19" s="3">
        <v>10</v>
      </c>
    </row>
    <row r="20" spans="1:2" x14ac:dyDescent="0.25">
      <c r="A20" s="2" t="s">
        <v>31</v>
      </c>
      <c r="B20" s="3">
        <v>10</v>
      </c>
    </row>
    <row r="21" spans="1:2" x14ac:dyDescent="0.25">
      <c r="A21" s="2" t="s">
        <v>7</v>
      </c>
      <c r="B21" s="3">
        <v>10</v>
      </c>
    </row>
    <row r="22" spans="1:2" x14ac:dyDescent="0.25">
      <c r="A22" s="2" t="s">
        <v>8</v>
      </c>
      <c r="B22" s="3">
        <v>10</v>
      </c>
    </row>
    <row r="23" spans="1:2" x14ac:dyDescent="0.25">
      <c r="A23" s="2" t="s">
        <v>32</v>
      </c>
      <c r="B23" s="3">
        <v>10</v>
      </c>
    </row>
    <row r="24" spans="1:2" x14ac:dyDescent="0.25">
      <c r="A24" s="2" t="s">
        <v>33</v>
      </c>
      <c r="B24" s="3">
        <v>10</v>
      </c>
    </row>
    <row r="25" spans="1:2" x14ac:dyDescent="0.25">
      <c r="A25" s="2" t="s">
        <v>34</v>
      </c>
      <c r="B25" s="3">
        <v>10</v>
      </c>
    </row>
    <row r="26" spans="1:2" x14ac:dyDescent="0.25">
      <c r="A26" s="2" t="s">
        <v>35</v>
      </c>
      <c r="B26" s="3">
        <v>10</v>
      </c>
    </row>
    <row r="27" spans="1:2" x14ac:dyDescent="0.25">
      <c r="A27" s="2" t="s">
        <v>36</v>
      </c>
      <c r="B27" s="3">
        <v>10</v>
      </c>
    </row>
    <row r="28" spans="1:2" x14ac:dyDescent="0.25">
      <c r="A28" s="2" t="s">
        <v>37</v>
      </c>
      <c r="B28" s="3">
        <v>10</v>
      </c>
    </row>
    <row r="29" spans="1:2" x14ac:dyDescent="0.25">
      <c r="A29" s="2" t="s">
        <v>38</v>
      </c>
      <c r="B29" s="3">
        <v>1</v>
      </c>
    </row>
    <row r="30" spans="1:2" x14ac:dyDescent="0.25">
      <c r="A30" s="2" t="s">
        <v>39</v>
      </c>
      <c r="B30" s="3">
        <v>1</v>
      </c>
    </row>
    <row r="31" spans="1:2" x14ac:dyDescent="0.25">
      <c r="A31" s="2" t="s">
        <v>40</v>
      </c>
      <c r="B31" s="3">
        <v>1</v>
      </c>
    </row>
    <row r="32" spans="1:2" x14ac:dyDescent="0.25">
      <c r="A32" s="2" t="s">
        <v>41</v>
      </c>
      <c r="B32" s="3">
        <v>1</v>
      </c>
    </row>
    <row r="33" spans="1:2" x14ac:dyDescent="0.25">
      <c r="A33" s="2" t="s">
        <v>9</v>
      </c>
      <c r="B33" s="3">
        <v>1</v>
      </c>
    </row>
    <row r="34" spans="1:2" x14ac:dyDescent="0.25">
      <c r="A34" s="2" t="s">
        <v>42</v>
      </c>
      <c r="B34" s="3">
        <v>1</v>
      </c>
    </row>
    <row r="35" spans="1:2" x14ac:dyDescent="0.25">
      <c r="A35" s="2" t="s">
        <v>43</v>
      </c>
      <c r="B35" s="3">
        <v>1</v>
      </c>
    </row>
    <row r="36" spans="1:2" x14ac:dyDescent="0.25">
      <c r="A36" s="2" t="s">
        <v>44</v>
      </c>
      <c r="B36" s="3">
        <v>1</v>
      </c>
    </row>
    <row r="37" spans="1:2" x14ac:dyDescent="0.25">
      <c r="A37" s="2" t="s">
        <v>45</v>
      </c>
      <c r="B37" s="3">
        <v>1</v>
      </c>
    </row>
    <row r="38" spans="1:2" x14ac:dyDescent="0.25">
      <c r="A38" s="2" t="s">
        <v>10</v>
      </c>
      <c r="B38" s="3">
        <v>1</v>
      </c>
    </row>
    <row r="39" spans="1:2" x14ac:dyDescent="0.25">
      <c r="A39" s="2" t="s">
        <v>46</v>
      </c>
      <c r="B39" s="3">
        <v>10</v>
      </c>
    </row>
    <row r="40" spans="1:2" x14ac:dyDescent="0.25">
      <c r="A40" s="2" t="s">
        <v>47</v>
      </c>
      <c r="B40" s="3">
        <v>10</v>
      </c>
    </row>
    <row r="41" spans="1:2" x14ac:dyDescent="0.25">
      <c r="A41" s="2" t="s">
        <v>11</v>
      </c>
      <c r="B41" s="3">
        <v>10</v>
      </c>
    </row>
    <row r="42" spans="1:2" x14ac:dyDescent="0.25">
      <c r="A42" s="2" t="s">
        <v>48</v>
      </c>
      <c r="B42" s="3">
        <v>1</v>
      </c>
    </row>
    <row r="43" spans="1:2" x14ac:dyDescent="0.25">
      <c r="A43" s="2" t="s">
        <v>49</v>
      </c>
      <c r="B43" s="3">
        <v>1</v>
      </c>
    </row>
    <row r="44" spans="1:2" x14ac:dyDescent="0.25">
      <c r="A44" s="2" t="s">
        <v>50</v>
      </c>
      <c r="B44" s="3">
        <v>10</v>
      </c>
    </row>
    <row r="45" spans="1:2" x14ac:dyDescent="0.25">
      <c r="A45" s="2" t="s">
        <v>51</v>
      </c>
      <c r="B45" s="3">
        <v>10</v>
      </c>
    </row>
    <row r="46" spans="1:2" x14ac:dyDescent="0.25">
      <c r="A46" s="2" t="s">
        <v>12</v>
      </c>
      <c r="B46" s="3">
        <v>1</v>
      </c>
    </row>
    <row r="47" spans="1:2" x14ac:dyDescent="0.25">
      <c r="A47" s="2" t="s">
        <v>13</v>
      </c>
      <c r="B47" s="3">
        <v>1</v>
      </c>
    </row>
    <row r="48" spans="1:2" x14ac:dyDescent="0.25">
      <c r="A48" s="2" t="s">
        <v>14</v>
      </c>
      <c r="B48" s="3">
        <v>10</v>
      </c>
    </row>
    <row r="49" spans="1:2" x14ac:dyDescent="0.25">
      <c r="A49" s="2" t="s">
        <v>52</v>
      </c>
      <c r="B49" s="3">
        <v>1</v>
      </c>
    </row>
    <row r="50" spans="1:2" x14ac:dyDescent="0.25">
      <c r="A50" s="2" t="s">
        <v>15</v>
      </c>
      <c r="B50" s="3">
        <v>1</v>
      </c>
    </row>
    <row r="51" spans="1:2" x14ac:dyDescent="0.25">
      <c r="A51" s="2" t="s">
        <v>53</v>
      </c>
      <c r="B51" s="3">
        <v>1</v>
      </c>
    </row>
    <row r="52" spans="1:2" x14ac:dyDescent="0.25">
      <c r="A52" s="2" t="s">
        <v>54</v>
      </c>
      <c r="B52" s="3">
        <v>10</v>
      </c>
    </row>
    <row r="53" spans="1:2" x14ac:dyDescent="0.25">
      <c r="A53" s="2" t="s">
        <v>16</v>
      </c>
      <c r="B53" s="3">
        <v>1</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workbookViewId="0">
      <selection activeCell="B4" sqref="B4"/>
    </sheetView>
  </sheetViews>
  <sheetFormatPr defaultRowHeight="15" x14ac:dyDescent="0.25"/>
  <cols>
    <col min="2" max="2" width="42.140625" bestFit="1" customWidth="1"/>
    <col min="3" max="3" width="42.140625" customWidth="1"/>
    <col min="4" max="4" width="9.7109375" bestFit="1" customWidth="1"/>
    <col min="5" max="5" width="15" bestFit="1" customWidth="1"/>
  </cols>
  <sheetData>
    <row r="1" spans="1:6" x14ac:dyDescent="0.25">
      <c r="A1" t="s">
        <v>55</v>
      </c>
      <c r="B1" t="s">
        <v>0</v>
      </c>
      <c r="C1" t="s">
        <v>121</v>
      </c>
      <c r="D1" t="s">
        <v>56</v>
      </c>
      <c r="E1" t="s">
        <v>60</v>
      </c>
      <c r="F1" t="s">
        <v>89</v>
      </c>
    </row>
    <row r="2" spans="1:6" x14ac:dyDescent="0.25">
      <c r="A2">
        <v>2018</v>
      </c>
      <c r="B2" t="s">
        <v>116</v>
      </c>
      <c r="C2" t="s">
        <v>123</v>
      </c>
      <c r="D2">
        <v>3</v>
      </c>
      <c r="E2" t="s">
        <v>57</v>
      </c>
      <c r="F2" t="s">
        <v>111</v>
      </c>
    </row>
    <row r="3" spans="1:6" x14ac:dyDescent="0.25">
      <c r="A3">
        <v>2017</v>
      </c>
      <c r="B3" t="s">
        <v>117</v>
      </c>
      <c r="C3" t="s">
        <v>122</v>
      </c>
      <c r="E3" t="s">
        <v>58</v>
      </c>
      <c r="F3" t="s">
        <v>90</v>
      </c>
    </row>
    <row r="4" spans="1:6" x14ac:dyDescent="0.25">
      <c r="A4">
        <v>2016</v>
      </c>
      <c r="B4" t="s">
        <v>118</v>
      </c>
      <c r="E4" t="s">
        <v>59</v>
      </c>
      <c r="F4" t="s">
        <v>91</v>
      </c>
    </row>
    <row r="5" spans="1:6" x14ac:dyDescent="0.25">
      <c r="A5">
        <v>2015</v>
      </c>
      <c r="B5" t="s">
        <v>119</v>
      </c>
      <c r="F5" t="s">
        <v>92</v>
      </c>
    </row>
    <row r="6" spans="1:6" x14ac:dyDescent="0.25">
      <c r="A6">
        <v>2014</v>
      </c>
      <c r="B6" t="s">
        <v>120</v>
      </c>
      <c r="F6" t="s">
        <v>93</v>
      </c>
    </row>
    <row r="7" spans="1:6" x14ac:dyDescent="0.25">
      <c r="A7">
        <v>2013</v>
      </c>
      <c r="F7" t="s">
        <v>94</v>
      </c>
    </row>
    <row r="8" spans="1:6" x14ac:dyDescent="0.25">
      <c r="A8">
        <v>2012</v>
      </c>
      <c r="F8" t="s">
        <v>95</v>
      </c>
    </row>
    <row r="9" spans="1:6" x14ac:dyDescent="0.25">
      <c r="A9">
        <v>2011</v>
      </c>
      <c r="F9" t="s">
        <v>96</v>
      </c>
    </row>
    <row r="10" spans="1:6" x14ac:dyDescent="0.25">
      <c r="A10">
        <v>2010</v>
      </c>
      <c r="F10" t="s">
        <v>97</v>
      </c>
    </row>
    <row r="11" spans="1:6" x14ac:dyDescent="0.25">
      <c r="A11">
        <v>2009</v>
      </c>
      <c r="F11" t="s">
        <v>112</v>
      </c>
    </row>
    <row r="12" spans="1:6" x14ac:dyDescent="0.25">
      <c r="A12">
        <v>2008</v>
      </c>
      <c r="F12" s="25"/>
    </row>
    <row r="13" spans="1:6" x14ac:dyDescent="0.25">
      <c r="A13">
        <v>2007</v>
      </c>
      <c r="F13" s="25"/>
    </row>
    <row r="14" spans="1:6" x14ac:dyDescent="0.25">
      <c r="A14">
        <v>2006</v>
      </c>
      <c r="F14" s="25"/>
    </row>
    <row r="15" spans="1:6" x14ac:dyDescent="0.25">
      <c r="A15">
        <v>2005</v>
      </c>
      <c r="F15" s="25"/>
    </row>
    <row r="16" spans="1:6" x14ac:dyDescent="0.25">
      <c r="A16">
        <v>2004</v>
      </c>
    </row>
    <row r="17" spans="1:1" x14ac:dyDescent="0.25">
      <c r="A17">
        <v>2003</v>
      </c>
    </row>
    <row r="18" spans="1:1" x14ac:dyDescent="0.25">
      <c r="A18">
        <v>2002</v>
      </c>
    </row>
    <row r="19" spans="1:1" x14ac:dyDescent="0.25">
      <c r="A19">
        <v>2001</v>
      </c>
    </row>
    <row r="20" spans="1:1" x14ac:dyDescent="0.25">
      <c r="A20">
        <v>2000</v>
      </c>
    </row>
    <row r="21" spans="1:1" x14ac:dyDescent="0.25">
      <c r="A21">
        <v>1999</v>
      </c>
    </row>
    <row r="22" spans="1:1" x14ac:dyDescent="0.25">
      <c r="A22">
        <v>1998</v>
      </c>
    </row>
    <row r="23" spans="1:1" x14ac:dyDescent="0.25">
      <c r="A23">
        <v>1997</v>
      </c>
    </row>
    <row r="24" spans="1:1" x14ac:dyDescent="0.25">
      <c r="A24">
        <v>1996</v>
      </c>
    </row>
    <row r="25" spans="1:1" x14ac:dyDescent="0.25">
      <c r="A25">
        <v>1995</v>
      </c>
    </row>
    <row r="26" spans="1:1" x14ac:dyDescent="0.25">
      <c r="A26">
        <v>1994</v>
      </c>
    </row>
    <row r="27" spans="1:1" x14ac:dyDescent="0.25">
      <c r="A27">
        <v>1993</v>
      </c>
    </row>
    <row r="28" spans="1:1" x14ac:dyDescent="0.25">
      <c r="A28">
        <v>1992</v>
      </c>
    </row>
    <row r="29" spans="1:1" x14ac:dyDescent="0.25">
      <c r="A29">
        <v>1991</v>
      </c>
    </row>
    <row r="30" spans="1:1" x14ac:dyDescent="0.25">
      <c r="A30">
        <v>1990</v>
      </c>
    </row>
  </sheetData>
  <sheetProtection algorithmName="SHA-512" hashValue="4yBU7EM1SHdweDxk8RFykfQntXdcLwSV1y4sgyG28DsKRcL5s6KnRPS7+4oGvxNP0v7q4Lvd2uFOTvWwxs24AQ==" saltValue="7EOi7zTBm4jUDdmloHWyzA==" spinCount="100000" sheet="1" objects="1" scenarios="1"/>
  <sortState ref="A2:A29">
    <sortCondition descending="1" ref="A2:A2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445235E009964F93632A5B1F5FE824" ma:contentTypeVersion="8" ma:contentTypeDescription="Create a new document." ma:contentTypeScope="" ma:versionID="2561cfffd45ffc4009fd72d5f9ba74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62d4bea-6953-4de6-9541-fbb924e4b9c5" xmlns:ns6="7d8dd676-26ca-4e08-b90f-b4e0026a58ac" targetNamespace="http://schemas.microsoft.com/office/2006/metadata/properties" ma:root="true" ma:fieldsID="0b766806bea8d9f305bec723c3f6385c" ns1:_="" ns2:_="" ns3:_="" ns4:_="" ns5:_="" ns6:_="">
    <xsd:import namespace="http://schemas.microsoft.com/sharepoint/v3"/>
    <xsd:import namespace="4ffa91fb-a0ff-4ac5-b2db-65c790d184a4"/>
    <xsd:import namespace="http://schemas.microsoft.com/sharepoint.v3"/>
    <xsd:import namespace="http://schemas.microsoft.com/sharepoint/v3/fields"/>
    <xsd:import namespace="562d4bea-6953-4de6-9541-fbb924e4b9c5"/>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2d4bea-6953-4de6-9541-fbb924e4b9c5"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2018-10-26T17:55:20+00:00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7364B0B-15C8-4955-B6E6-32D9A8DEC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62d4bea-6953-4de6-9541-fbb924e4b9c5"/>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189A0B-105B-4B0B-A405-8D11248623F3}">
  <ds:schemaRefs>
    <ds:schemaRef ds:uri="http://schemas.microsoft.com/office/infopath/2007/PartnerControls"/>
    <ds:schemaRef ds:uri="http://www.w3.org/XML/1998/namespace"/>
    <ds:schemaRef ds:uri="http://purl.org/dc/dcmitype/"/>
    <ds:schemaRef ds:uri="http://schemas.openxmlformats.org/package/2006/metadata/core-properties"/>
    <ds:schemaRef ds:uri="7d8dd676-26ca-4e08-b90f-b4e0026a58ac"/>
    <ds:schemaRef ds:uri="562d4bea-6953-4de6-9541-fbb924e4b9c5"/>
    <ds:schemaRef ds:uri="http://schemas.microsoft.com/office/2006/documentManagement/types"/>
    <ds:schemaRef ds:uri="http://schemas.microsoft.com/sharepoint/v3/fields"/>
    <ds:schemaRef ds:uri="http://schemas.microsoft.com/sharepoint.v3"/>
    <ds:schemaRef ds:uri="http://purl.org/dc/elements/1.1/"/>
    <ds:schemaRef ds:uri="4ffa91fb-a0ff-4ac5-b2db-65c790d184a4"/>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FD1F8B2-4FA7-4D8B-8712-A39479B859BF}">
  <ds:schemaRefs>
    <ds:schemaRef ds:uri="http://schemas.microsoft.com/sharepoint/v3/contenttype/forms"/>
  </ds:schemaRefs>
</ds:datastoreItem>
</file>

<file path=customXml/itemProps4.xml><?xml version="1.0" encoding="utf-8"?>
<ds:datastoreItem xmlns:ds="http://schemas.openxmlformats.org/officeDocument/2006/customXml" ds:itemID="{6695F6BF-41EF-49C0-8877-86CE1AF3B8C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Partner Info and ToC</vt:lpstr>
      <vt:lpstr>Dehydrator Vents</vt:lpstr>
      <vt:lpstr>Equipment Leaks</vt:lpstr>
      <vt:lpstr>Pneumatics - Gathering</vt:lpstr>
      <vt:lpstr>Pneumatics - Processing</vt:lpstr>
      <vt:lpstr>Additional Activities</vt:lpstr>
      <vt:lpstr>references</vt:lpstr>
      <vt:lpstr>gath-proc_activities</vt:lpstr>
      <vt:lpstr>picklists</vt:lpstr>
      <vt:lpstr>default_CH4_content</vt:lpstr>
      <vt:lpstr>default_hours</vt:lpstr>
      <vt:lpstr>Efficiency_FT</vt:lpstr>
      <vt:lpstr>Emission_Factor_FT</vt:lpstr>
      <vt:lpstr>equip_leaks_methods</vt:lpstr>
      <vt:lpstr>gb_pneumatic_highbleed_EF</vt:lpstr>
      <vt:lpstr>gb_pneumatic_lowbleed_EF</vt:lpstr>
      <vt:lpstr>Partners</vt:lpstr>
      <vt:lpstr>pr_pneumatic_highbleed_EF</vt:lpstr>
      <vt:lpstr>pr_pneumatic_lowbleed_EF</vt:lpstr>
      <vt:lpstr>'Partner Info and ToC'!Print_Area</vt:lpstr>
      <vt:lpstr>reporting_years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Bachman, Chris</cp:lastModifiedBy>
  <cp:lastPrinted>2018-12-18T17:03:24Z</cp:lastPrinted>
  <dcterms:created xsi:type="dcterms:W3CDTF">2018-04-06T15:54:18Z</dcterms:created>
  <dcterms:modified xsi:type="dcterms:W3CDTF">2018-12-19T13:00:05Z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0x010100B1445235E009964F93632A5B1F5FE824</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