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40" activeTab="0"/>
  </bookViews>
  <sheets>
    <sheet name="Sheet1" sheetId="1" r:id="rId1"/>
  </sheets>
  <definedNames>
    <definedName name="_xlnm.Print_Area" localSheetId="0">'Sheet1'!$A$1:$K$120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<sst xmlns="http://schemas.openxmlformats.org/spreadsheetml/2006/main" count="212" uniqueCount="164">
  <si>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</si>
  <si>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</si>
  <si>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</si>
  <si>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</si>
  <si>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</si>
  <si>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</si>
  <si>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</si>
  <si>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</si>
  <si>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</si>
  <si>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</si>
  <si>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</si>
  <si>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</si>
  <si>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</si>
  <si>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</si>
  <si>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</si>
  <si>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</si>
  <si>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</si>
  <si>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</si>
  <si>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</si>
  <si>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</si>
  <si>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</si>
  <si>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</si>
  <si>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</si>
  <si>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</si>
  <si>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</si>
  <si>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</si>
  <si>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</si>
  <si>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</si>
  <si>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</si>
  <si>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</si>
  <si>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</si>
  <si>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</si>
  <si>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</si>
  <si>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</si>
  <si>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</si>
  <si>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</si>
  <si>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</si>
  <si>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</si>
  <si>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</si>
  <si>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</si>
  <si>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</si>
  <si>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</si>
  <si>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</si>
  <si>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</si>
  <si>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</si>
  <si>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</si>
  <si>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</si>
  <si>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</si>
  <si>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</si>
  <si>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</si>
  <si>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</si>
  <si>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</si>
  <si>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</si>
  <si>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</si>
  <si>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</si>
  <si>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</si>
  <si>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</si>
  <si>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</si>
  <si>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Certification Regarding Debarment</t>
  </si>
  <si>
    <t>Certification Regarding Drug-Free Workplace</t>
  </si>
  <si>
    <t>Agreements for professional services</t>
  </si>
  <si>
    <t>Grant Agreement</t>
  </si>
  <si>
    <t>NON-FORM BURDEN</t>
  </si>
  <si>
    <t>FORMS APPROVED UNDER OTHER OMB NUMBERS</t>
  </si>
  <si>
    <t>Equal Opportunity Agreement</t>
  </si>
  <si>
    <t>RD 400-1</t>
  </si>
  <si>
    <t>(0575-0018)</t>
  </si>
  <si>
    <t>Assurance Agreement</t>
  </si>
  <si>
    <t>RD 400-4</t>
  </si>
  <si>
    <t xml:space="preserve">Application for Federal Assistance </t>
  </si>
  <si>
    <t>SF 424</t>
  </si>
  <si>
    <t>Operating Budget</t>
  </si>
  <si>
    <t>RD 442-7</t>
  </si>
  <si>
    <t>(0575-0015)</t>
  </si>
  <si>
    <t>Resolution of Members or Stockholders</t>
  </si>
  <si>
    <t>RD 1942-8</t>
  </si>
  <si>
    <t>Written</t>
  </si>
  <si>
    <t>Page 1</t>
  </si>
  <si>
    <t>NOFA</t>
  </si>
  <si>
    <t>Certification for Contracts, Grants and Loans Regarding Lobbying</t>
  </si>
  <si>
    <t>Certification Regarding Prohibited Tying Arrangements</t>
  </si>
  <si>
    <t>Project Narrative</t>
  </si>
  <si>
    <t>Budget Information - Non-Construction Programs</t>
  </si>
  <si>
    <t>SF 424A</t>
  </si>
  <si>
    <t>Assurances - Non-Construction Programs</t>
  </si>
  <si>
    <t>SF 424B</t>
  </si>
  <si>
    <t>Relationship or Assocation with RUS Employees</t>
  </si>
  <si>
    <t>Burden associated with this package</t>
  </si>
  <si>
    <t>(4040-0006)</t>
  </si>
  <si>
    <t>(4040-0007)</t>
  </si>
  <si>
    <t>(4040-0004)</t>
  </si>
  <si>
    <t>Special Evaluation Assistance for Rural Communities and Households Program (SEARCH)</t>
  </si>
  <si>
    <t>RUS Bulletin 1780-12</t>
  </si>
  <si>
    <t xml:space="preserve">Total COMBINED burden associated with this package </t>
  </si>
  <si>
    <t>Burden hours associated with THIS package</t>
  </si>
  <si>
    <t>Total burden associated with OTHER packages</t>
  </si>
  <si>
    <t xml:space="preserve">Certification Regarding Debarment, Suspension, Ineligibility and Voluntary Exclusion - Lower Tier Transaction.”  </t>
  </si>
  <si>
    <t>0572-0146</t>
  </si>
  <si>
    <t>(0572-0121)</t>
  </si>
  <si>
    <t>RD 1940-Q</t>
  </si>
  <si>
    <t>Balance Sheet or Financial Statement</t>
  </si>
  <si>
    <t>RD 442-3</t>
  </si>
  <si>
    <t>Letter of Intent to Meet Conditions</t>
  </si>
  <si>
    <t>RD 1942-46</t>
  </si>
  <si>
    <t>Exhibit A-1</t>
  </si>
  <si>
    <t>AD 3030</t>
  </si>
  <si>
    <t>AD 3031</t>
  </si>
  <si>
    <t>(0505-0025)</t>
  </si>
  <si>
    <t>Rep. Regarding Felony Conviction and Tax Delinquent</t>
  </si>
  <si>
    <t>Status for Corporate Applicants</t>
  </si>
  <si>
    <t>Assurance Regarding Felong Conviction or Tax Delinquent</t>
  </si>
  <si>
    <t>Partial Payment Estimate</t>
  </si>
  <si>
    <t>RD 1924-18</t>
  </si>
  <si>
    <t>(0575-0042)</t>
  </si>
  <si>
    <t>AD 1049</t>
  </si>
  <si>
    <t>AD 1047</t>
  </si>
  <si>
    <t>AD 1048</t>
  </si>
  <si>
    <t>Page 3</t>
  </si>
  <si>
    <t>1774.10(a)(1)</t>
  </si>
  <si>
    <t>1774.10(a)(2)</t>
  </si>
  <si>
    <t>1774.10(a)(3)</t>
  </si>
  <si>
    <t>1774.10(a)(4)</t>
  </si>
  <si>
    <t>1774.10(a)(6)(vi)</t>
  </si>
  <si>
    <t>1774.10(a)(6)(vii)</t>
  </si>
  <si>
    <t>1774.10(a)(6)(iv)</t>
  </si>
  <si>
    <t>1774.10(a)(6)(v)</t>
  </si>
  <si>
    <t>1774.10(a)(6)(i)</t>
  </si>
  <si>
    <t>1774.10(a)(6)(ii)</t>
  </si>
  <si>
    <t>1774.10(a)(6)(iii)</t>
  </si>
  <si>
    <t>Certification Regarding National Forest-Dependent Rural</t>
  </si>
  <si>
    <t>Communities Economic Diversifcation Act of 1990</t>
  </si>
  <si>
    <t>1774.13(i)</t>
  </si>
  <si>
    <t>1774.10(a)(6)</t>
  </si>
  <si>
    <t>1774.16(d)(2)</t>
  </si>
  <si>
    <t>1774.16(d)(4)</t>
  </si>
  <si>
    <t>1774.16(d)(5)</t>
  </si>
  <si>
    <t>Request for Obligation of Funds</t>
  </si>
  <si>
    <t>1940-1</t>
  </si>
  <si>
    <t>1774.17(a)</t>
  </si>
  <si>
    <t>1774.17(b)</t>
  </si>
  <si>
    <t>1774.16(a)</t>
  </si>
  <si>
    <t>Public Information</t>
  </si>
  <si>
    <t>Statement on availability to obtain credit elsewhere</t>
  </si>
  <si>
    <t>1774.10(a)(3) &amp;</t>
  </si>
  <si>
    <t>(0572-0027)</t>
  </si>
  <si>
    <t>Borrower shall maintain accounting records for 3 years</t>
  </si>
  <si>
    <t>Written &amp;</t>
  </si>
  <si>
    <t>EJCDC</t>
  </si>
  <si>
    <t>1774.16(d)(3)</t>
  </si>
  <si>
    <t>Letter of Conditions</t>
  </si>
  <si>
    <t>Evidence of Other Funds</t>
  </si>
  <si>
    <t>1774.16(d)(2) &amp;</t>
  </si>
  <si>
    <t>Initial Compliance Review</t>
  </si>
  <si>
    <t>RD 400-8</t>
  </si>
  <si>
    <t>Statement of Budget, Income, and Equity</t>
  </si>
  <si>
    <t>RD 442-2</t>
  </si>
  <si>
    <t>Management report- Quarterly Report</t>
  </si>
  <si>
    <t>Audits or Finanicial Statements</t>
  </si>
  <si>
    <t>Supporting documentation (Org. Documents, etc.)</t>
  </si>
  <si>
    <t>1774.17</t>
  </si>
  <si>
    <t>ACH Vendor/Miscellaneous Payment Enrollment Form</t>
  </si>
  <si>
    <t>SF 3881</t>
  </si>
  <si>
    <t>Page 2</t>
  </si>
  <si>
    <t>Page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</si>
</sst>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[$-409]mmmm\ d\,\ yyyy;@"/>
    <numFmt numFmtId="170" formatCode="[$-409]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</numFmts>
  <fonts count="59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10"/>
      <color indexed="8"/>
      <name val="TMSRMN"/>
      <family val="0"/>
    </font>
    <font>
      <b/>
      <sz val="10"/>
      <color indexed="8"/>
      <name val="DUTCH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color indexed="8"/>
      <name val="TMSRMN"/>
      <family val="0"/>
    </font>
    <font>
      <b/>
      <sz val="8"/>
      <color indexed="8"/>
      <name val="TMSRMN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DUTCH"/>
      <family val="0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gray125">
        <fgColor indexed="8"/>
        <bgColor rgb="FFFFFF00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6" fillId="0" borderId="18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21" xfId="0" applyNumberFormat="1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19" xfId="0" applyNumberFormat="1" applyFont="1" applyBorder="1" applyAlignment="1" applyProtection="1">
      <alignment horizontal="center"/>
      <protection/>
    </xf>
    <xf numFmtId="37" fontId="8" fillId="0" borderId="22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8" fillId="0" borderId="27" xfId="0" applyNumberFormat="1" applyFont="1" applyBorder="1" applyAlignment="1" applyProtection="1">
      <alignment/>
      <protection/>
    </xf>
    <xf numFmtId="2" fontId="8" fillId="0" borderId="22" xfId="0" applyNumberFormat="1" applyFont="1" applyBorder="1" applyAlignment="1" applyProtection="1">
      <alignment/>
      <protection/>
    </xf>
    <xf numFmtId="0" fontId="9" fillId="0" borderId="28" xfId="0" applyFont="1" applyBorder="1" applyAlignment="1">
      <alignment/>
    </xf>
    <xf numFmtId="37" fontId="8" fillId="0" borderId="28" xfId="0" applyNumberFormat="1" applyFont="1" applyBorder="1" applyAlignment="1" applyProtection="1">
      <alignment/>
      <protection/>
    </xf>
    <xf numFmtId="0" fontId="11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 wrapText="1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2" fontId="8" fillId="0" borderId="20" xfId="0" applyNumberFormat="1" applyFont="1" applyBorder="1" applyAlignment="1" applyProtection="1">
      <alignment/>
      <protection/>
    </xf>
    <xf numFmtId="37" fontId="13" fillId="0" borderId="28" xfId="0" applyNumberFormat="1" applyFont="1" applyBorder="1" applyAlignment="1" applyProtection="1">
      <alignment horizontal="left"/>
      <protection/>
    </xf>
    <xf numFmtId="37" fontId="13" fillId="0" borderId="22" xfId="0" applyNumberFormat="1" applyFont="1" applyBorder="1" applyAlignment="1" applyProtection="1">
      <alignment/>
      <protection/>
    </xf>
    <xf numFmtId="2" fontId="13" fillId="0" borderId="2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0" fontId="10" fillId="0" borderId="29" xfId="0" applyFont="1" applyBorder="1" applyAlignment="1">
      <alignment/>
    </xf>
    <xf numFmtId="0" fontId="0" fillId="0" borderId="0" xfId="0" applyBorder="1" applyAlignment="1">
      <alignment/>
    </xf>
    <xf numFmtId="0" fontId="9" fillId="0" borderId="28" xfId="0" applyFont="1" applyFill="1" applyBorder="1" applyAlignment="1">
      <alignment horizontal="center"/>
    </xf>
    <xf numFmtId="37" fontId="8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37" fontId="8" fillId="0" borderId="33" xfId="0" applyNumberFormat="1" applyFont="1" applyBorder="1" applyAlignment="1" applyProtection="1">
      <alignment/>
      <protection/>
    </xf>
    <xf numFmtId="37" fontId="13" fillId="0" borderId="33" xfId="0" applyNumberFormat="1" applyFont="1" applyBorder="1" applyAlignment="1" applyProtection="1">
      <alignment/>
      <protection/>
    </xf>
    <xf numFmtId="37" fontId="8" fillId="0" borderId="28" xfId="0" applyNumberFormat="1" applyFont="1" applyFill="1" applyBorder="1" applyAlignment="1" applyProtection="1">
      <alignment/>
      <protection/>
    </xf>
    <xf numFmtId="0" fontId="9" fillId="0" borderId="28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9" fillId="0" borderId="30" xfId="0" applyFont="1" applyFill="1" applyBorder="1" applyAlignment="1">
      <alignment horizontal="center"/>
    </xf>
    <xf numFmtId="37" fontId="13" fillId="0" borderId="34" xfId="0" applyNumberFormat="1" applyFont="1" applyBorder="1" applyAlignment="1" applyProtection="1">
      <alignment horizontal="center"/>
      <protection/>
    </xf>
    <xf numFmtId="0" fontId="13" fillId="0" borderId="34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37" fontId="13" fillId="0" borderId="35" xfId="0" applyNumberFormat="1" applyFont="1" applyBorder="1" applyAlignment="1" applyProtection="1">
      <alignment/>
      <protection/>
    </xf>
    <xf numFmtId="39" fontId="13" fillId="0" borderId="35" xfId="0" applyNumberFormat="1" applyFont="1" applyBorder="1" applyAlignment="1" applyProtection="1">
      <alignment/>
      <protection/>
    </xf>
    <xf numFmtId="37" fontId="19" fillId="33" borderId="36" xfId="0" applyNumberFormat="1" applyFont="1" applyFill="1" applyBorder="1" applyAlignment="1" applyProtection="1">
      <alignment/>
      <protection/>
    </xf>
    <xf numFmtId="37" fontId="19" fillId="0" borderId="36" xfId="0" applyNumberFormat="1" applyFont="1" applyBorder="1" applyAlignment="1" applyProtection="1">
      <alignment/>
      <protection/>
    </xf>
    <xf numFmtId="37" fontId="19" fillId="0" borderId="37" xfId="0" applyNumberFormat="1" applyFont="1" applyBorder="1" applyAlignment="1" applyProtection="1">
      <alignment/>
      <protection/>
    </xf>
    <xf numFmtId="2" fontId="19" fillId="0" borderId="36" xfId="0" applyNumberFormat="1" applyFont="1" applyBorder="1" applyAlignment="1" applyProtection="1">
      <alignment/>
      <protection/>
    </xf>
    <xf numFmtId="0" fontId="21" fillId="0" borderId="31" xfId="0" applyFont="1" applyBorder="1" applyAlignment="1">
      <alignment horizontal="center" wrapText="1"/>
    </xf>
    <xf numFmtId="37" fontId="19" fillId="0" borderId="31" xfId="0" applyNumberFormat="1" applyFont="1" applyBorder="1" applyAlignment="1" applyProtection="1">
      <alignment horizontal="right"/>
      <protection/>
    </xf>
    <xf numFmtId="37" fontId="19" fillId="0" borderId="36" xfId="0" applyNumberFormat="1" applyFont="1" applyBorder="1" applyAlignment="1" applyProtection="1">
      <alignment horizontal="right"/>
      <protection/>
    </xf>
    <xf numFmtId="2" fontId="19" fillId="0" borderId="36" xfId="0" applyNumberFormat="1" applyFont="1" applyBorder="1" applyAlignment="1" applyProtection="1">
      <alignment horizontal="right"/>
      <protection/>
    </xf>
    <xf numFmtId="37" fontId="19" fillId="0" borderId="38" xfId="0" applyNumberFormat="1" applyFont="1" applyBorder="1" applyAlignment="1" applyProtection="1">
      <alignment horizontal="right"/>
      <protection/>
    </xf>
    <xf numFmtId="37" fontId="22" fillId="0" borderId="12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"/>
      <protection/>
    </xf>
    <xf numFmtId="0" fontId="9" fillId="0" borderId="30" xfId="0" applyFont="1" applyBorder="1" applyAlignment="1">
      <alignment horizontal="left" wrapText="1"/>
    </xf>
    <xf numFmtId="0" fontId="9" fillId="0" borderId="39" xfId="0" applyFont="1" applyBorder="1" applyAlignment="1">
      <alignment horizontal="center"/>
    </xf>
    <xf numFmtId="37" fontId="8" fillId="0" borderId="39" xfId="0" applyNumberFormat="1" applyFont="1" applyBorder="1" applyAlignment="1" applyProtection="1">
      <alignment/>
      <protection/>
    </xf>
    <xf numFmtId="0" fontId="0" fillId="0" borderId="39" xfId="0" applyBorder="1" applyAlignment="1">
      <alignment/>
    </xf>
    <xf numFmtId="2" fontId="8" fillId="0" borderId="39" xfId="0" applyNumberFormat="1" applyFont="1" applyBorder="1" applyAlignment="1" applyProtection="1">
      <alignment/>
      <protection/>
    </xf>
    <xf numFmtId="37" fontId="13" fillId="0" borderId="40" xfId="0" applyNumberFormat="1" applyFont="1" applyBorder="1" applyAlignment="1" applyProtection="1">
      <alignment horizontal="center"/>
      <protection/>
    </xf>
    <xf numFmtId="0" fontId="13" fillId="0" borderId="40" xfId="0" applyNumberFormat="1" applyFont="1" applyBorder="1" applyAlignment="1" applyProtection="1">
      <alignment horizontal="center"/>
      <protection/>
    </xf>
    <xf numFmtId="37" fontId="8" fillId="0" borderId="31" xfId="0" applyNumberFormat="1" applyFont="1" applyBorder="1" applyAlignment="1" applyProtection="1">
      <alignment/>
      <protection/>
    </xf>
    <xf numFmtId="37" fontId="20" fillId="0" borderId="41" xfId="0" applyNumberFormat="1" applyFont="1" applyBorder="1" applyAlignment="1">
      <alignment/>
    </xf>
    <xf numFmtId="37" fontId="23" fillId="0" borderId="22" xfId="0" applyNumberFormat="1" applyFont="1" applyFill="1" applyBorder="1" applyAlignment="1" applyProtection="1">
      <alignment horizontal="center"/>
      <protection/>
    </xf>
    <xf numFmtId="37" fontId="23" fillId="0" borderId="28" xfId="0" applyNumberFormat="1" applyFont="1" applyFill="1" applyBorder="1" applyAlignment="1" applyProtection="1">
      <alignment horizontal="center"/>
      <protection/>
    </xf>
    <xf numFmtId="37" fontId="23" fillId="0" borderId="22" xfId="0" applyNumberFormat="1" applyFont="1" applyFill="1" applyBorder="1" applyAlignment="1" applyProtection="1">
      <alignment horizontal="center" wrapText="1"/>
      <protection/>
    </xf>
    <xf numFmtId="37" fontId="23" fillId="0" borderId="28" xfId="0" applyNumberFormat="1" applyFont="1" applyFill="1" applyBorder="1" applyAlignment="1" applyProtection="1">
      <alignment horizontal="center" wrapText="1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9" fillId="0" borderId="30" xfId="0" applyFont="1" applyBorder="1" applyAlignment="1">
      <alignment horizontal="center"/>
    </xf>
    <xf numFmtId="37" fontId="8" fillId="0" borderId="22" xfId="0" applyNumberFormat="1" applyFont="1" applyFill="1" applyBorder="1" applyAlignment="1" applyProtection="1">
      <alignment horizontal="center"/>
      <protection/>
    </xf>
    <xf numFmtId="0" fontId="9" fillId="0" borderId="28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44" xfId="0" applyFont="1" applyBorder="1" applyAlignment="1">
      <alignment horizontal="center"/>
    </xf>
    <xf numFmtId="37" fontId="13" fillId="0" borderId="34" xfId="0" applyNumberFormat="1" applyFont="1" applyBorder="1" applyAlignment="1" applyProtection="1">
      <alignment horizontal="right"/>
      <protection/>
    </xf>
    <xf numFmtId="0" fontId="9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37" fontId="19" fillId="0" borderId="46" xfId="0" applyNumberFormat="1" applyFont="1" applyBorder="1" applyAlignment="1" applyProtection="1">
      <alignment horizontal="right"/>
      <protection/>
    </xf>
    <xf numFmtId="0" fontId="24" fillId="0" borderId="28" xfId="0" applyFont="1" applyBorder="1" applyAlignment="1">
      <alignment horizontal="center"/>
    </xf>
    <xf numFmtId="37" fontId="2" fillId="0" borderId="14" xfId="0" applyNumberFormat="1" applyFont="1" applyBorder="1" applyAlignment="1" applyProtection="1">
      <alignment horizontal="center"/>
      <protection/>
    </xf>
    <xf numFmtId="37" fontId="6" fillId="0" borderId="47" xfId="0" applyNumberFormat="1" applyFont="1" applyBorder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 horizontal="center"/>
      <protection/>
    </xf>
    <xf numFmtId="37" fontId="2" fillId="0" borderId="45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 horizontal="center"/>
      <protection/>
    </xf>
    <xf numFmtId="37" fontId="6" fillId="0" borderId="48" xfId="0" applyNumberFormat="1" applyFont="1" applyBorder="1" applyAlignment="1" applyProtection="1">
      <alignment horizontal="center"/>
      <protection/>
    </xf>
    <xf numFmtId="37" fontId="6" fillId="0" borderId="27" xfId="0" applyNumberFormat="1" applyFont="1" applyBorder="1" applyAlignment="1" applyProtection="1">
      <alignment horizontal="center"/>
      <protection/>
    </xf>
    <xf numFmtId="37" fontId="14" fillId="0" borderId="27" xfId="0" applyNumberFormat="1" applyFont="1" applyBorder="1" applyAlignment="1" applyProtection="1">
      <alignment horizontal="center"/>
      <protection/>
    </xf>
    <xf numFmtId="0" fontId="0" fillId="0" borderId="49" xfId="0" applyBorder="1" applyAlignment="1">
      <alignment/>
    </xf>
    <xf numFmtId="0" fontId="9" fillId="0" borderId="28" xfId="0" applyFont="1" applyBorder="1" applyAlignment="1">
      <alignment/>
    </xf>
    <xf numFmtId="0" fontId="10" fillId="0" borderId="34" xfId="0" applyFont="1" applyBorder="1" applyAlignment="1">
      <alignment/>
    </xf>
    <xf numFmtId="37" fontId="8" fillId="0" borderId="35" xfId="0" applyNumberFormat="1" applyFont="1" applyBorder="1" applyAlignment="1" applyProtection="1">
      <alignment/>
      <protection/>
    </xf>
    <xf numFmtId="0" fontId="9" fillId="0" borderId="28" xfId="0" applyFont="1" applyBorder="1" applyAlignment="1" quotePrefix="1">
      <alignment horizontal="left" wrapText="1"/>
    </xf>
    <xf numFmtId="0" fontId="10" fillId="0" borderId="31" xfId="0" applyFont="1" applyBorder="1" applyAlignment="1">
      <alignment/>
    </xf>
    <xf numFmtId="0" fontId="9" fillId="0" borderId="50" xfId="0" applyFont="1" applyBorder="1" applyAlignment="1">
      <alignment horizontal="left" wrapText="1"/>
    </xf>
    <xf numFmtId="37" fontId="1" fillId="0" borderId="51" xfId="0" applyNumberFormat="1" applyFont="1" applyBorder="1" applyAlignment="1" applyProtection="1">
      <alignment horizontal="center"/>
      <protection/>
    </xf>
    <xf numFmtId="37" fontId="1" fillId="0" borderId="43" xfId="0" applyNumberFormat="1" applyFont="1" applyBorder="1" applyAlignment="1" applyProtection="1">
      <alignment horizontal="center"/>
      <protection/>
    </xf>
    <xf numFmtId="37" fontId="7" fillId="0" borderId="43" xfId="0" applyNumberFormat="1" applyFont="1" applyBorder="1" applyAlignment="1" applyProtection="1">
      <alignment horizontal="center"/>
      <protection/>
    </xf>
    <xf numFmtId="37" fontId="6" fillId="0" borderId="52" xfId="0" applyNumberFormat="1" applyFont="1" applyBorder="1" applyAlignment="1" applyProtection="1">
      <alignment horizontal="center"/>
      <protection/>
    </xf>
    <xf numFmtId="37" fontId="6" fillId="0" borderId="43" xfId="0" applyNumberFormat="1" applyFont="1" applyBorder="1" applyAlignment="1" applyProtection="1">
      <alignment horizontal="center"/>
      <protection/>
    </xf>
    <xf numFmtId="37" fontId="8" fillId="0" borderId="43" xfId="0" applyNumberFormat="1" applyFont="1" applyBorder="1" applyAlignment="1" applyProtection="1">
      <alignment/>
      <protection/>
    </xf>
    <xf numFmtId="37" fontId="13" fillId="0" borderId="43" xfId="0" applyNumberFormat="1" applyFont="1" applyBorder="1" applyAlignment="1" applyProtection="1">
      <alignment/>
      <protection/>
    </xf>
    <xf numFmtId="37" fontId="18" fillId="0" borderId="28" xfId="0" applyNumberFormat="1" applyFont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 horizontal="right"/>
      <protection/>
    </xf>
    <xf numFmtId="37" fontId="13" fillId="0" borderId="53" xfId="0" applyNumberFormat="1" applyFont="1" applyBorder="1" applyAlignment="1" applyProtection="1">
      <alignment horizontal="right"/>
      <protection/>
    </xf>
    <xf numFmtId="37" fontId="13" fillId="34" borderId="54" xfId="0" applyNumberFormat="1" applyFont="1" applyFill="1" applyBorder="1" applyAlignment="1" applyProtection="1">
      <alignment horizontal="right"/>
      <protection/>
    </xf>
    <xf numFmtId="37" fontId="13" fillId="35" borderId="55" xfId="0" applyNumberFormat="1" applyFont="1" applyFill="1" applyBorder="1" applyAlignment="1" applyProtection="1">
      <alignment/>
      <protection/>
    </xf>
    <xf numFmtId="37" fontId="13" fillId="34" borderId="55" xfId="0" applyNumberFormat="1" applyFont="1" applyFill="1" applyBorder="1" applyAlignment="1" applyProtection="1">
      <alignment/>
      <protection/>
    </xf>
    <xf numFmtId="39" fontId="13" fillId="34" borderId="55" xfId="0" applyNumberFormat="1" applyFont="1" applyFill="1" applyBorder="1" applyAlignment="1" applyProtection="1">
      <alignment/>
      <protection/>
    </xf>
    <xf numFmtId="37" fontId="13" fillId="34" borderId="56" xfId="0" applyNumberFormat="1" applyFont="1" applyFill="1" applyBorder="1" applyAlignment="1" applyProtection="1">
      <alignment/>
      <protection/>
    </xf>
    <xf numFmtId="2" fontId="13" fillId="34" borderId="55" xfId="0" applyNumberFormat="1" applyFont="1" applyFill="1" applyBorder="1" applyAlignment="1" applyProtection="1">
      <alignment/>
      <protection/>
    </xf>
    <xf numFmtId="37" fontId="13" fillId="34" borderId="57" xfId="0" applyNumberFormat="1" applyFont="1" applyFill="1" applyBorder="1" applyAlignment="1" applyProtection="1">
      <alignment/>
      <protection/>
    </xf>
    <xf numFmtId="0" fontId="10" fillId="0" borderId="27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66" fontId="8" fillId="0" borderId="28" xfId="0" applyNumberFormat="1" applyFont="1" applyBorder="1" applyAlignment="1" applyProtection="1">
      <alignment/>
      <protection/>
    </xf>
    <xf numFmtId="39" fontId="8" fillId="0" borderId="28" xfId="0" applyNumberFormat="1" applyFont="1" applyBorder="1" applyAlignment="1" applyProtection="1">
      <alignment/>
      <protection/>
    </xf>
    <xf numFmtId="2" fontId="8" fillId="0" borderId="28" xfId="0" applyNumberFormat="1" applyFont="1" applyBorder="1" applyAlignment="1" applyProtection="1">
      <alignment/>
      <protection/>
    </xf>
    <xf numFmtId="2" fontId="9" fillId="0" borderId="28" xfId="0" applyNumberFormat="1" applyFont="1" applyBorder="1" applyAlignment="1">
      <alignment horizontal="left"/>
    </xf>
    <xf numFmtId="37" fontId="6" fillId="0" borderId="32" xfId="0" applyNumberFormat="1" applyFont="1" applyBorder="1" applyAlignment="1" applyProtection="1">
      <alignment horizontal="center"/>
      <protection/>
    </xf>
    <xf numFmtId="37" fontId="6" fillId="0" borderId="58" xfId="0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166" fontId="8" fillId="0" borderId="28" xfId="0" applyNumberFormat="1" applyFont="1" applyBorder="1" applyAlignment="1" applyProtection="1">
      <alignment horizontal="left"/>
      <protection/>
    </xf>
    <xf numFmtId="37" fontId="23" fillId="0" borderId="28" xfId="0" applyNumberFormat="1" applyFont="1" applyFill="1" applyBorder="1" applyAlignment="1" applyProtection="1">
      <alignment/>
      <protection/>
    </xf>
    <xf numFmtId="37" fontId="23" fillId="0" borderId="28" xfId="0" applyNumberFormat="1" applyFont="1" applyBorder="1" applyAlignment="1" applyProtection="1">
      <alignment/>
      <protection/>
    </xf>
    <xf numFmtId="37" fontId="23" fillId="0" borderId="22" xfId="0" applyNumberFormat="1" applyFont="1" applyBorder="1" applyAlignment="1" applyProtection="1">
      <alignment/>
      <protection/>
    </xf>
    <xf numFmtId="2" fontId="23" fillId="0" borderId="22" xfId="0" applyNumberFormat="1" applyFont="1" applyBorder="1" applyAlignment="1" applyProtection="1">
      <alignment/>
      <protection/>
    </xf>
    <xf numFmtId="37" fontId="23" fillId="0" borderId="33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59" xfId="0" applyNumberFormat="1" applyFont="1" applyBorder="1" applyAlignment="1" applyProtection="1">
      <alignment horizontal="center"/>
      <protection/>
    </xf>
    <xf numFmtId="0" fontId="10" fillId="0" borderId="19" xfId="0" applyNumberFormat="1" applyFont="1" applyBorder="1" applyAlignment="1">
      <alignment/>
    </xf>
    <xf numFmtId="37" fontId="14" fillId="0" borderId="59" xfId="0" applyNumberFormat="1" applyFont="1" applyBorder="1" applyAlignment="1" applyProtection="1">
      <alignment horizontal="center"/>
      <protection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A39">
      <selection activeCell="E58" sqref="E58"/>
    </sheetView>
  </sheetViews>
  <sheetFormatPr defaultColWidth="9.140625" defaultRowHeight="12.75"/>
  <cols>
    <col min="1" max="1" width="14.8515625" style="0" bestFit="1" customWidth="1"/>
    <col min="2" max="2" width="47.57421875" style="0" customWidth="1"/>
    <col min="3" max="3" width="10.57421875" style="0" customWidth="1"/>
    <col min="10" max="10" width="9.574218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95" t="s">
        <v>2</v>
      </c>
      <c r="J1" s="96"/>
      <c r="K1" s="5"/>
    </row>
    <row r="2" spans="1:11" ht="12.75">
      <c r="A2" s="6"/>
      <c r="B2" s="7"/>
      <c r="C2" s="180" t="s">
        <v>91</v>
      </c>
      <c r="D2" s="181"/>
      <c r="E2" s="181"/>
      <c r="F2" s="181"/>
      <c r="G2" s="181"/>
      <c r="H2" s="182"/>
      <c r="I2" s="189" t="s">
        <v>97</v>
      </c>
      <c r="J2" s="190"/>
      <c r="K2" s="8"/>
    </row>
    <row r="3" spans="1:11" ht="15">
      <c r="A3" s="9" t="s">
        <v>4</v>
      </c>
      <c r="B3" s="7"/>
      <c r="C3" s="183"/>
      <c r="D3" s="181"/>
      <c r="E3" s="181"/>
      <c r="F3" s="181"/>
      <c r="G3" s="181"/>
      <c r="H3" s="182"/>
      <c r="I3" s="10" t="s">
        <v>5</v>
      </c>
      <c r="J3" s="11"/>
      <c r="K3" s="12"/>
    </row>
    <row r="4" spans="1:11" ht="15">
      <c r="A4" s="13"/>
      <c r="B4" s="15"/>
      <c r="C4" s="184"/>
      <c r="D4" s="185"/>
      <c r="E4" s="185"/>
      <c r="F4" s="185"/>
      <c r="G4" s="185"/>
      <c r="H4" s="186"/>
      <c r="I4" s="187">
        <v>2019</v>
      </c>
      <c r="J4" s="188"/>
      <c r="K4" s="16"/>
    </row>
    <row r="5" spans="1:11" ht="12">
      <c r="A5" s="17" t="s">
        <v>6</v>
      </c>
      <c r="B5" s="19" t="s">
        <v>3</v>
      </c>
      <c r="C5" s="7"/>
      <c r="D5" s="7"/>
      <c r="E5" s="7" t="s">
        <v>7</v>
      </c>
      <c r="F5" s="20" t="s">
        <v>8</v>
      </c>
      <c r="G5" s="21"/>
      <c r="H5" s="20" t="s">
        <v>9</v>
      </c>
      <c r="I5" s="21"/>
      <c r="J5" s="20" t="s">
        <v>10</v>
      </c>
      <c r="K5" s="22"/>
    </row>
    <row r="6" spans="1:11" ht="12">
      <c r="A6" s="23" t="s">
        <v>11</v>
      </c>
      <c r="B6" s="7"/>
      <c r="C6" s="7"/>
      <c r="D6" s="7"/>
      <c r="E6" s="7" t="s">
        <v>7</v>
      </c>
      <c r="F6" s="24" t="s">
        <v>12</v>
      </c>
      <c r="G6" s="21" t="s">
        <v>13</v>
      </c>
      <c r="H6" s="24" t="s">
        <v>12</v>
      </c>
      <c r="I6" s="21" t="s">
        <v>14</v>
      </c>
      <c r="J6" s="24" t="s">
        <v>12</v>
      </c>
      <c r="K6" s="22" t="s">
        <v>15</v>
      </c>
    </row>
    <row r="7" spans="1:11" ht="12">
      <c r="A7" s="25" t="s">
        <v>16</v>
      </c>
      <c r="B7" s="14"/>
      <c r="C7" s="14"/>
      <c r="D7" s="14"/>
      <c r="E7" s="14" t="s">
        <v>7</v>
      </c>
      <c r="F7" s="26" t="s">
        <v>17</v>
      </c>
      <c r="G7" s="27"/>
      <c r="H7" s="26" t="s">
        <v>8</v>
      </c>
      <c r="I7" s="27"/>
      <c r="J7" s="26" t="s">
        <v>18</v>
      </c>
      <c r="K7" s="28"/>
    </row>
    <row r="8" spans="1:11" ht="12">
      <c r="A8" s="29" t="s">
        <v>19</v>
      </c>
      <c r="B8" s="14"/>
      <c r="C8" s="30"/>
      <c r="D8" s="14"/>
      <c r="E8" s="14"/>
      <c r="F8" s="14"/>
      <c r="G8" s="14" t="s">
        <v>20</v>
      </c>
      <c r="H8" s="14"/>
      <c r="I8" s="14"/>
      <c r="J8" s="14"/>
      <c r="K8" s="8"/>
    </row>
    <row r="9" spans="1:11" ht="12">
      <c r="A9" s="17"/>
      <c r="B9" s="130"/>
      <c r="C9" s="33" t="s">
        <v>21</v>
      </c>
      <c r="D9" s="34"/>
      <c r="E9" s="34"/>
      <c r="F9" s="35" t="s">
        <v>22</v>
      </c>
      <c r="G9" s="34"/>
      <c r="H9" s="34"/>
      <c r="I9" s="36"/>
      <c r="J9" s="35" t="s">
        <v>23</v>
      </c>
      <c r="K9" s="37"/>
    </row>
    <row r="10" spans="1:11" ht="12">
      <c r="A10" s="17"/>
      <c r="B10" s="131"/>
      <c r="C10" s="33" t="s">
        <v>24</v>
      </c>
      <c r="D10" s="38" t="s">
        <v>25</v>
      </c>
      <c r="E10" s="38" t="s">
        <v>25</v>
      </c>
      <c r="F10" s="38" t="s">
        <v>26</v>
      </c>
      <c r="G10" s="38" t="s">
        <v>27</v>
      </c>
      <c r="H10" s="20" t="s">
        <v>26</v>
      </c>
      <c r="I10" s="39" t="s">
        <v>25</v>
      </c>
      <c r="J10" s="38" t="s">
        <v>28</v>
      </c>
      <c r="K10" s="143" t="s">
        <v>26</v>
      </c>
    </row>
    <row r="11" spans="1:11" ht="12">
      <c r="A11" s="127" t="s">
        <v>29</v>
      </c>
      <c r="B11" s="131"/>
      <c r="C11" s="40" t="s">
        <v>30</v>
      </c>
      <c r="D11" s="38" t="s">
        <v>31</v>
      </c>
      <c r="E11" s="38" t="s">
        <v>32</v>
      </c>
      <c r="F11" s="38" t="s">
        <v>28</v>
      </c>
      <c r="G11" s="38" t="s">
        <v>33</v>
      </c>
      <c r="H11" s="20" t="s">
        <v>27</v>
      </c>
      <c r="I11" s="39" t="s">
        <v>34</v>
      </c>
      <c r="J11" s="38" t="s">
        <v>35</v>
      </c>
      <c r="K11" s="144" t="s">
        <v>34</v>
      </c>
    </row>
    <row r="12" spans="1:11" ht="12">
      <c r="A12" s="127" t="s">
        <v>78</v>
      </c>
      <c r="B12" s="132" t="s">
        <v>36</v>
      </c>
      <c r="C12" s="40" t="s">
        <v>37</v>
      </c>
      <c r="D12" s="38" t="s">
        <v>38</v>
      </c>
      <c r="E12" s="38" t="s">
        <v>33</v>
      </c>
      <c r="F12" s="38" t="s">
        <v>32</v>
      </c>
      <c r="G12" s="38" t="s">
        <v>39</v>
      </c>
      <c r="H12" s="41" t="s">
        <v>40</v>
      </c>
      <c r="I12" s="39" t="s">
        <v>41</v>
      </c>
      <c r="J12" s="38" t="s">
        <v>34</v>
      </c>
      <c r="K12" s="144" t="s">
        <v>42</v>
      </c>
    </row>
    <row r="13" spans="1:11" ht="12">
      <c r="A13" s="17"/>
      <c r="B13" s="132"/>
      <c r="C13" s="32"/>
      <c r="D13" s="42"/>
      <c r="E13" s="38" t="s">
        <v>31</v>
      </c>
      <c r="F13" s="40" t="s">
        <v>43</v>
      </c>
      <c r="G13" s="32"/>
      <c r="H13" s="18"/>
      <c r="I13" s="43"/>
      <c r="J13" s="38" t="s">
        <v>44</v>
      </c>
      <c r="K13" s="144" t="s">
        <v>27</v>
      </c>
    </row>
    <row r="14" spans="1:11" ht="12">
      <c r="A14" s="17"/>
      <c r="B14" s="132"/>
      <c r="C14" s="32"/>
      <c r="D14" s="42"/>
      <c r="E14" s="38" t="s">
        <v>45</v>
      </c>
      <c r="F14" s="32"/>
      <c r="G14" s="32"/>
      <c r="H14" s="18"/>
      <c r="I14" s="31"/>
      <c r="J14" s="32"/>
      <c r="K14" s="145" t="s">
        <v>46</v>
      </c>
    </row>
    <row r="15" spans="1:11" ht="12">
      <c r="A15" s="25" t="s">
        <v>47</v>
      </c>
      <c r="B15" s="133" t="s">
        <v>48</v>
      </c>
      <c r="C15" s="45" t="s">
        <v>49</v>
      </c>
      <c r="D15" s="45" t="s">
        <v>50</v>
      </c>
      <c r="E15" s="45" t="s">
        <v>51</v>
      </c>
      <c r="F15" s="45" t="s">
        <v>52</v>
      </c>
      <c r="G15" s="45" t="s">
        <v>53</v>
      </c>
      <c r="H15" s="46" t="s">
        <v>54</v>
      </c>
      <c r="I15" s="44" t="s">
        <v>55</v>
      </c>
      <c r="J15" s="45" t="s">
        <v>56</v>
      </c>
      <c r="K15" s="146" t="s">
        <v>57</v>
      </c>
    </row>
    <row r="16" spans="1:11" ht="12">
      <c r="A16" s="128"/>
      <c r="B16" s="134"/>
      <c r="C16" s="66"/>
      <c r="D16" s="66"/>
      <c r="E16" s="66"/>
      <c r="F16" s="66"/>
      <c r="G16" s="66"/>
      <c r="H16" s="168"/>
      <c r="I16" s="66"/>
      <c r="J16" s="66"/>
      <c r="K16" s="147"/>
    </row>
    <row r="17" spans="1:11" ht="12.75">
      <c r="A17" s="129"/>
      <c r="B17" s="135" t="s">
        <v>87</v>
      </c>
      <c r="C17" s="66"/>
      <c r="D17" s="66"/>
      <c r="E17" s="66"/>
      <c r="F17" s="66"/>
      <c r="G17" s="66"/>
      <c r="H17" s="169"/>
      <c r="I17" s="66"/>
      <c r="J17" s="66"/>
      <c r="K17" s="147"/>
    </row>
    <row r="18" spans="1:11" ht="12.75">
      <c r="A18" s="136"/>
      <c r="B18" s="120" t="s">
        <v>62</v>
      </c>
      <c r="C18" s="79"/>
      <c r="D18" s="48"/>
      <c r="E18" s="48"/>
      <c r="F18" s="48"/>
      <c r="G18" s="48"/>
      <c r="H18" s="74"/>
      <c r="I18" s="49"/>
      <c r="J18" s="48"/>
      <c r="K18" s="74"/>
    </row>
    <row r="19" spans="1:11" ht="12.75">
      <c r="A19" s="60"/>
      <c r="B19" s="160"/>
      <c r="C19" s="161"/>
      <c r="D19" s="68"/>
      <c r="E19" s="170"/>
      <c r="F19" s="162"/>
      <c r="G19" s="162"/>
      <c r="H19" s="163"/>
      <c r="I19" s="162"/>
      <c r="J19" s="162"/>
      <c r="K19" s="115"/>
    </row>
    <row r="20" spans="1:11" ht="12">
      <c r="A20" s="137" t="s">
        <v>143</v>
      </c>
      <c r="B20" s="121" t="s">
        <v>157</v>
      </c>
      <c r="C20" s="113" t="s">
        <v>76</v>
      </c>
      <c r="D20" s="47">
        <v>111</v>
      </c>
      <c r="E20" s="47">
        <v>1</v>
      </c>
      <c r="F20" s="47">
        <f>SUM(D20*E20)</f>
        <v>111</v>
      </c>
      <c r="G20" s="52">
        <v>8</v>
      </c>
      <c r="H20" s="75">
        <f>SUM(F20*G20)</f>
        <v>888</v>
      </c>
      <c r="I20" s="162"/>
      <c r="J20" s="162"/>
      <c r="K20" s="115"/>
    </row>
    <row r="21" spans="1:11" ht="12">
      <c r="A21" s="137" t="s">
        <v>151</v>
      </c>
      <c r="B21" s="121"/>
      <c r="C21" s="113"/>
      <c r="D21" s="75"/>
      <c r="E21" s="47"/>
      <c r="F21" s="47"/>
      <c r="G21" s="52"/>
      <c r="H21" s="75"/>
      <c r="I21" s="162"/>
      <c r="J21" s="162"/>
      <c r="K21" s="115"/>
    </row>
    <row r="22" spans="1:11" ht="12.75">
      <c r="A22" s="60"/>
      <c r="B22" s="160"/>
      <c r="C22" s="161"/>
      <c r="D22" s="68"/>
      <c r="E22" s="170"/>
      <c r="F22" s="162"/>
      <c r="G22" s="162"/>
      <c r="H22" s="163"/>
      <c r="I22" s="162"/>
      <c r="J22" s="162"/>
      <c r="K22" s="115"/>
    </row>
    <row r="23" spans="1:11" ht="12">
      <c r="A23" s="60" t="s">
        <v>120</v>
      </c>
      <c r="B23" s="172" t="s">
        <v>150</v>
      </c>
      <c r="C23" s="173" t="s">
        <v>76</v>
      </c>
      <c r="D23" s="68">
        <v>22</v>
      </c>
      <c r="E23" s="170">
        <v>1</v>
      </c>
      <c r="F23" s="47">
        <f>SUM(D23*E23)</f>
        <v>22</v>
      </c>
      <c r="G23" s="52">
        <v>1</v>
      </c>
      <c r="H23" s="75">
        <f>SUM(F23*G23)</f>
        <v>22</v>
      </c>
      <c r="I23" s="162"/>
      <c r="J23" s="162"/>
      <c r="K23" s="115"/>
    </row>
    <row r="24" spans="1:11" ht="12.75">
      <c r="A24" s="60"/>
      <c r="B24" s="160"/>
      <c r="C24" s="161"/>
      <c r="D24" s="68"/>
      <c r="E24" s="170"/>
      <c r="F24" s="162"/>
      <c r="G24" s="162"/>
      <c r="H24" s="163"/>
      <c r="I24" s="162"/>
      <c r="J24" s="162"/>
      <c r="K24" s="115"/>
    </row>
    <row r="25" spans="1:11" ht="12">
      <c r="A25" s="60" t="s">
        <v>120</v>
      </c>
      <c r="B25" s="121" t="s">
        <v>158</v>
      </c>
      <c r="C25" s="113" t="s">
        <v>76</v>
      </c>
      <c r="D25" s="50">
        <v>111</v>
      </c>
      <c r="E25" s="51">
        <v>1</v>
      </c>
      <c r="F25" s="47">
        <f>SUM(D25*E25)</f>
        <v>111</v>
      </c>
      <c r="G25" s="52">
        <v>4</v>
      </c>
      <c r="H25" s="75">
        <f>SUM(F25*G25)</f>
        <v>444</v>
      </c>
      <c r="I25" s="162"/>
      <c r="J25" s="162"/>
      <c r="K25" s="115"/>
    </row>
    <row r="26" spans="1:11" ht="12">
      <c r="A26" s="60"/>
      <c r="B26" s="121"/>
      <c r="C26" s="113"/>
      <c r="D26" s="50"/>
      <c r="E26" s="51"/>
      <c r="F26" s="47"/>
      <c r="G26" s="52"/>
      <c r="H26" s="75"/>
      <c r="I26" s="162"/>
      <c r="J26" s="162"/>
      <c r="K26" s="115"/>
    </row>
    <row r="27" spans="1:11" ht="12">
      <c r="A27" s="60" t="s">
        <v>120</v>
      </c>
      <c r="B27" s="121" t="s">
        <v>142</v>
      </c>
      <c r="C27" s="113" t="s">
        <v>76</v>
      </c>
      <c r="D27" s="50">
        <v>111</v>
      </c>
      <c r="E27" s="51">
        <v>1</v>
      </c>
      <c r="F27" s="47">
        <f>SUM(D27*E27)</f>
        <v>111</v>
      </c>
      <c r="G27" s="52">
        <v>1</v>
      </c>
      <c r="H27" s="75">
        <f>SUM(F27*G27)</f>
        <v>111</v>
      </c>
      <c r="I27" s="162"/>
      <c r="J27" s="162"/>
      <c r="K27" s="115"/>
    </row>
    <row r="28" spans="1:11" ht="12">
      <c r="A28" s="60"/>
      <c r="B28" s="121"/>
      <c r="C28" s="113"/>
      <c r="D28" s="50"/>
      <c r="E28" s="51"/>
      <c r="F28" s="47"/>
      <c r="G28" s="52"/>
      <c r="H28" s="75"/>
      <c r="I28" s="162"/>
      <c r="J28" s="162"/>
      <c r="K28" s="115"/>
    </row>
    <row r="29" spans="1:11" ht="12">
      <c r="A29" s="60" t="s">
        <v>121</v>
      </c>
      <c r="B29" s="121" t="s">
        <v>81</v>
      </c>
      <c r="C29" s="113" t="s">
        <v>76</v>
      </c>
      <c r="D29" s="50">
        <v>111</v>
      </c>
      <c r="E29" s="51">
        <v>1</v>
      </c>
      <c r="F29" s="47">
        <f>SUM(D29*E29)</f>
        <v>111</v>
      </c>
      <c r="G29" s="52">
        <v>2</v>
      </c>
      <c r="H29" s="75">
        <f>SUM(F29*G29)</f>
        <v>222</v>
      </c>
      <c r="I29" s="47"/>
      <c r="J29" s="47"/>
      <c r="K29" s="148"/>
    </row>
    <row r="30" spans="1:11" ht="12">
      <c r="A30" s="137"/>
      <c r="B30" s="121"/>
      <c r="C30" s="113"/>
      <c r="D30" s="50"/>
      <c r="E30" s="51"/>
      <c r="F30" s="47"/>
      <c r="G30" s="52"/>
      <c r="H30" s="75"/>
      <c r="I30" s="47"/>
      <c r="J30" s="47"/>
      <c r="K30" s="148"/>
    </row>
    <row r="31" spans="1:11" ht="22.5">
      <c r="A31" s="60" t="s">
        <v>122</v>
      </c>
      <c r="B31" s="122" t="s">
        <v>79</v>
      </c>
      <c r="C31" s="113" t="s">
        <v>99</v>
      </c>
      <c r="D31" s="47">
        <v>111</v>
      </c>
      <c r="E31" s="47">
        <v>1</v>
      </c>
      <c r="F31" s="47">
        <f>SUM(D31*E31)</f>
        <v>111</v>
      </c>
      <c r="G31" s="52">
        <v>0.25</v>
      </c>
      <c r="H31" s="75">
        <f>SUM(F31*G31)</f>
        <v>27.75</v>
      </c>
      <c r="I31" s="47"/>
      <c r="J31" s="47"/>
      <c r="K31" s="148"/>
    </row>
    <row r="32" spans="1:11" ht="12">
      <c r="A32" s="137"/>
      <c r="B32" s="122"/>
      <c r="C32" s="113" t="s">
        <v>104</v>
      </c>
      <c r="D32" s="47"/>
      <c r="E32" s="47"/>
      <c r="F32" s="47"/>
      <c r="G32" s="52"/>
      <c r="H32" s="75"/>
      <c r="I32" s="54"/>
      <c r="J32" s="50"/>
      <c r="K32" s="54"/>
    </row>
    <row r="33" spans="1:11" ht="12">
      <c r="A33" s="137"/>
      <c r="B33" s="122"/>
      <c r="C33" s="113"/>
      <c r="D33" s="47"/>
      <c r="E33" s="47"/>
      <c r="F33" s="47"/>
      <c r="G33" s="52"/>
      <c r="H33" s="75"/>
      <c r="I33" s="54"/>
      <c r="J33" s="54"/>
      <c r="K33" s="148"/>
    </row>
    <row r="34" spans="1:11" ht="12">
      <c r="A34" s="60" t="s">
        <v>123</v>
      </c>
      <c r="B34" s="122" t="s">
        <v>80</v>
      </c>
      <c r="C34" s="113" t="s">
        <v>76</v>
      </c>
      <c r="D34" s="47">
        <v>111</v>
      </c>
      <c r="E34" s="47">
        <v>1</v>
      </c>
      <c r="F34" s="47">
        <f>SUM(D34*E34)</f>
        <v>111</v>
      </c>
      <c r="G34" s="52">
        <v>0.25</v>
      </c>
      <c r="H34" s="75">
        <f>SUM(F34*G34)</f>
        <v>27.75</v>
      </c>
      <c r="I34" s="54"/>
      <c r="J34" s="54"/>
      <c r="K34" s="148"/>
    </row>
    <row r="35" spans="1:11" ht="12">
      <c r="A35" s="137"/>
      <c r="B35" s="121"/>
      <c r="C35" s="113"/>
      <c r="D35" s="47"/>
      <c r="E35" s="47"/>
      <c r="F35" s="47"/>
      <c r="G35" s="52"/>
      <c r="H35" s="75"/>
      <c r="I35" s="54"/>
      <c r="J35" s="54"/>
      <c r="K35" s="148"/>
    </row>
    <row r="36" spans="1:11" ht="12">
      <c r="A36" s="137" t="s">
        <v>131</v>
      </c>
      <c r="B36" s="121" t="s">
        <v>129</v>
      </c>
      <c r="C36" s="113" t="s">
        <v>76</v>
      </c>
      <c r="D36" s="47">
        <v>111</v>
      </c>
      <c r="E36" s="47">
        <v>1</v>
      </c>
      <c r="F36" s="47">
        <f>SUM(D36*E36)</f>
        <v>111</v>
      </c>
      <c r="G36" s="52">
        <v>0.25</v>
      </c>
      <c r="H36" s="75">
        <f>SUM(F36*G36)</f>
        <v>27.75</v>
      </c>
      <c r="I36" s="54"/>
      <c r="J36" s="54"/>
      <c r="K36" s="148"/>
    </row>
    <row r="37" spans="1:11" ht="12">
      <c r="A37" s="137"/>
      <c r="B37" s="123" t="s">
        <v>130</v>
      </c>
      <c r="C37" s="113"/>
      <c r="D37" s="47"/>
      <c r="E37" s="47"/>
      <c r="F37" s="47"/>
      <c r="G37" s="52"/>
      <c r="H37" s="75"/>
      <c r="I37" s="54"/>
      <c r="J37" s="54"/>
      <c r="K37" s="148"/>
    </row>
    <row r="38" spans="1:11" ht="12">
      <c r="A38" s="137"/>
      <c r="B38" s="121"/>
      <c r="C38" s="113"/>
      <c r="D38" s="47"/>
      <c r="E38" s="47"/>
      <c r="F38" s="47"/>
      <c r="G38" s="52"/>
      <c r="H38" s="75"/>
      <c r="I38" s="54"/>
      <c r="J38" s="54"/>
      <c r="K38" s="148"/>
    </row>
    <row r="39" spans="1:11" ht="12">
      <c r="A39" s="137" t="s">
        <v>140</v>
      </c>
      <c r="B39" s="121" t="s">
        <v>141</v>
      </c>
      <c r="C39" s="113" t="s">
        <v>76</v>
      </c>
      <c r="D39" s="47">
        <v>111</v>
      </c>
      <c r="E39" s="47">
        <v>1</v>
      </c>
      <c r="F39" s="47">
        <f>SUM(D39*E39)</f>
        <v>111</v>
      </c>
      <c r="G39" s="52">
        <v>2</v>
      </c>
      <c r="H39" s="75">
        <f>SUM(F39*G39)</f>
        <v>222</v>
      </c>
      <c r="I39" s="54"/>
      <c r="J39" s="54"/>
      <c r="K39" s="148"/>
    </row>
    <row r="40" spans="1:11" ht="12">
      <c r="A40" s="137"/>
      <c r="B40" s="121"/>
      <c r="C40" s="113"/>
      <c r="D40" s="47"/>
      <c r="E40" s="47"/>
      <c r="F40" s="47"/>
      <c r="G40" s="52"/>
      <c r="H40" s="75"/>
      <c r="I40" s="54"/>
      <c r="J40" s="54"/>
      <c r="K40" s="148"/>
    </row>
    <row r="41" spans="1:11" ht="12">
      <c r="A41" s="137" t="s">
        <v>140</v>
      </c>
      <c r="B41" s="121" t="s">
        <v>60</v>
      </c>
      <c r="C41" s="113" t="s">
        <v>146</v>
      </c>
      <c r="D41" s="47">
        <v>111</v>
      </c>
      <c r="E41" s="47">
        <v>1</v>
      </c>
      <c r="F41" s="47">
        <f>SUM(D41*E41)</f>
        <v>111</v>
      </c>
      <c r="G41" s="52">
        <v>4</v>
      </c>
      <c r="H41" s="75">
        <f>SUM(F41*G41)</f>
        <v>444</v>
      </c>
      <c r="I41" s="54"/>
      <c r="J41" s="54"/>
      <c r="K41" s="148"/>
    </row>
    <row r="42" spans="1:11" ht="12">
      <c r="A42" s="137"/>
      <c r="B42" s="121"/>
      <c r="C42" s="113" t="s">
        <v>147</v>
      </c>
      <c r="D42" s="47"/>
      <c r="E42" s="47"/>
      <c r="F42" s="47"/>
      <c r="G42" s="52"/>
      <c r="H42" s="75"/>
      <c r="I42" s="54"/>
      <c r="J42" s="54"/>
      <c r="K42" s="148"/>
    </row>
    <row r="43" spans="1:11" ht="12">
      <c r="A43" s="137"/>
      <c r="B43" s="121"/>
      <c r="C43" s="113"/>
      <c r="D43" s="47"/>
      <c r="E43" s="47"/>
      <c r="F43" s="47"/>
      <c r="G43" s="52"/>
      <c r="H43" s="75"/>
      <c r="I43" s="54"/>
      <c r="J43" s="54"/>
      <c r="K43" s="148"/>
    </row>
    <row r="44" spans="1:11" ht="12">
      <c r="A44" s="137" t="s">
        <v>148</v>
      </c>
      <c r="B44" s="121" t="s">
        <v>149</v>
      </c>
      <c r="C44" s="113" t="s">
        <v>76</v>
      </c>
      <c r="D44" s="47">
        <v>105</v>
      </c>
      <c r="E44" s="47">
        <v>1</v>
      </c>
      <c r="F44" s="47">
        <f>SUM(D44*E44)</f>
        <v>105</v>
      </c>
      <c r="G44" s="52">
        <v>1</v>
      </c>
      <c r="H44" s="75">
        <f>SUM(F44*G44)</f>
        <v>105</v>
      </c>
      <c r="I44" s="54"/>
      <c r="J44" s="54"/>
      <c r="K44" s="148"/>
    </row>
    <row r="45" spans="1:11" ht="12">
      <c r="A45" s="137"/>
      <c r="B45" s="121"/>
      <c r="C45" s="113"/>
      <c r="D45" s="47"/>
      <c r="E45" s="47"/>
      <c r="F45" s="47"/>
      <c r="G45" s="52"/>
      <c r="H45" s="75"/>
      <c r="I45" s="54"/>
      <c r="J45" s="54"/>
      <c r="K45" s="148"/>
    </row>
    <row r="46" spans="1:11" ht="12">
      <c r="A46" s="137" t="s">
        <v>135</v>
      </c>
      <c r="B46" s="121" t="s">
        <v>136</v>
      </c>
      <c r="C46" s="113" t="s">
        <v>137</v>
      </c>
      <c r="D46" s="47">
        <v>105</v>
      </c>
      <c r="E46" s="47">
        <v>1</v>
      </c>
      <c r="F46" s="47">
        <f>SUM(D46*E46)</f>
        <v>105</v>
      </c>
      <c r="G46" s="52">
        <v>0.25</v>
      </c>
      <c r="H46" s="75">
        <f>SUM(F46*G46)</f>
        <v>26.25</v>
      </c>
      <c r="I46" s="54"/>
      <c r="J46" s="54"/>
      <c r="K46" s="148"/>
    </row>
    <row r="47" spans="1:11" ht="12">
      <c r="A47" s="137"/>
      <c r="B47" s="121"/>
      <c r="C47" s="113"/>
      <c r="D47" s="47"/>
      <c r="E47" s="47"/>
      <c r="F47" s="47"/>
      <c r="G47" s="52"/>
      <c r="H47" s="75"/>
      <c r="I47" s="54"/>
      <c r="J47" s="54"/>
      <c r="K47" s="148"/>
    </row>
    <row r="48" spans="1:11" ht="12">
      <c r="A48" s="140" t="s">
        <v>159</v>
      </c>
      <c r="B48" s="58" t="s">
        <v>160</v>
      </c>
      <c r="C48" s="78" t="s">
        <v>161</v>
      </c>
      <c r="D48" s="54">
        <v>105</v>
      </c>
      <c r="E48" s="47">
        <v>1</v>
      </c>
      <c r="F48" s="47">
        <f>SUM(D48*E48)</f>
        <v>105</v>
      </c>
      <c r="G48" s="52">
        <v>0.25</v>
      </c>
      <c r="H48" s="75">
        <f>SUM(F48*G48)</f>
        <v>26.25</v>
      </c>
      <c r="I48" s="54"/>
      <c r="J48" s="54"/>
      <c r="K48" s="148" t="s">
        <v>77</v>
      </c>
    </row>
    <row r="49" spans="1:11" ht="12">
      <c r="A49" s="137"/>
      <c r="B49" s="121"/>
      <c r="C49" s="113"/>
      <c r="D49" s="47"/>
      <c r="E49" s="47"/>
      <c r="F49" s="47"/>
      <c r="G49" s="52"/>
      <c r="H49" s="75"/>
      <c r="I49" s="54"/>
      <c r="J49" s="54"/>
      <c r="K49" s="148"/>
    </row>
    <row r="50" spans="1:11" ht="12">
      <c r="A50" s="114">
        <v>1774.18</v>
      </c>
      <c r="B50" s="121" t="s">
        <v>157</v>
      </c>
      <c r="C50" s="113" t="s">
        <v>76</v>
      </c>
      <c r="D50" s="47">
        <v>53</v>
      </c>
      <c r="E50" s="47">
        <v>1</v>
      </c>
      <c r="F50" s="47">
        <f>SUM(D50*E50)</f>
        <v>53</v>
      </c>
      <c r="G50" s="52">
        <v>8</v>
      </c>
      <c r="H50" s="75">
        <f>SUM(F50*G50)</f>
        <v>424</v>
      </c>
      <c r="I50" s="54"/>
      <c r="J50" s="54"/>
      <c r="K50" s="148"/>
    </row>
    <row r="51" spans="1:11" ht="12">
      <c r="A51" s="137"/>
      <c r="B51" s="121"/>
      <c r="C51" s="113"/>
      <c r="D51" s="47"/>
      <c r="E51" s="47"/>
      <c r="F51" s="47"/>
      <c r="G51" s="52"/>
      <c r="H51" s="75"/>
      <c r="I51" s="54"/>
      <c r="J51" s="54"/>
      <c r="K51" s="148"/>
    </row>
    <row r="52" spans="1:11" ht="12">
      <c r="A52" s="114">
        <v>1774.18</v>
      </c>
      <c r="B52" s="121" t="s">
        <v>156</v>
      </c>
      <c r="C52" s="113" t="s">
        <v>76</v>
      </c>
      <c r="D52" s="47">
        <v>21</v>
      </c>
      <c r="E52" s="47">
        <v>4</v>
      </c>
      <c r="F52" s="47">
        <f>SUM(D52*E52)</f>
        <v>84</v>
      </c>
      <c r="G52" s="52">
        <v>4</v>
      </c>
      <c r="H52" s="75">
        <f>SUM(F52*G52)</f>
        <v>336</v>
      </c>
      <c r="I52" s="54"/>
      <c r="J52" s="54"/>
      <c r="K52" s="148"/>
    </row>
    <row r="53" spans="1:11" ht="12">
      <c r="A53" s="137"/>
      <c r="B53" s="121"/>
      <c r="C53" s="113"/>
      <c r="D53" s="47"/>
      <c r="E53" s="47"/>
      <c r="F53" s="47"/>
      <c r="G53" s="52"/>
      <c r="H53" s="75"/>
      <c r="I53" s="54"/>
      <c r="J53" s="54"/>
      <c r="K53" s="148"/>
    </row>
    <row r="54" spans="1:11" ht="12">
      <c r="A54" s="167">
        <v>1774.2</v>
      </c>
      <c r="B54" s="121" t="s">
        <v>86</v>
      </c>
      <c r="C54" s="113" t="s">
        <v>76</v>
      </c>
      <c r="D54" s="47">
        <v>105</v>
      </c>
      <c r="E54" s="47">
        <v>1</v>
      </c>
      <c r="F54" s="47">
        <f>SUM(D54*E54)</f>
        <v>105</v>
      </c>
      <c r="G54" s="52">
        <v>0.25</v>
      </c>
      <c r="H54" s="75">
        <f>SUM(F54*G54)</f>
        <v>26.25</v>
      </c>
      <c r="I54" s="54"/>
      <c r="J54" s="54"/>
      <c r="K54" s="148"/>
    </row>
    <row r="55" spans="1:11" ht="12">
      <c r="A55" s="167"/>
      <c r="B55" s="121"/>
      <c r="C55" s="113"/>
      <c r="D55" s="47"/>
      <c r="E55" s="47"/>
      <c r="F55" s="47"/>
      <c r="G55" s="52"/>
      <c r="H55" s="75"/>
      <c r="I55" s="54"/>
      <c r="J55" s="54"/>
      <c r="K55" s="148"/>
    </row>
    <row r="56" spans="1:11" ht="12">
      <c r="A56" s="114">
        <v>1774.18</v>
      </c>
      <c r="B56" s="171" t="s">
        <v>145</v>
      </c>
      <c r="C56" s="113"/>
      <c r="D56" s="47"/>
      <c r="E56" s="47"/>
      <c r="F56" s="47"/>
      <c r="G56" s="52"/>
      <c r="H56" s="75"/>
      <c r="I56" s="54">
        <v>315</v>
      </c>
      <c r="J56" s="165">
        <v>0.08</v>
      </c>
      <c r="K56" s="148">
        <f>I56*J56</f>
        <v>25.2</v>
      </c>
    </row>
    <row r="57" spans="1:11" ht="12">
      <c r="A57" s="97"/>
      <c r="B57" s="124"/>
      <c r="C57" s="80"/>
      <c r="D57" s="70"/>
      <c r="E57" s="47"/>
      <c r="F57" s="47"/>
      <c r="G57" s="52"/>
      <c r="H57" s="75"/>
      <c r="I57" s="54"/>
      <c r="J57" s="54"/>
      <c r="K57" s="148"/>
    </row>
    <row r="58" spans="1:22" s="67" customFormat="1" ht="12.75">
      <c r="A58" s="138"/>
      <c r="B58" s="153" t="s">
        <v>94</v>
      </c>
      <c r="C58" s="154"/>
      <c r="D58" s="155"/>
      <c r="E58" s="156">
        <f>SUM(E20:E57)</f>
        <v>19</v>
      </c>
      <c r="F58" s="157">
        <f>SUM(F20:F57)</f>
        <v>1578</v>
      </c>
      <c r="G58" s="158">
        <f>AVERAGE(G20:G57)</f>
        <v>2.28125</v>
      </c>
      <c r="H58" s="159">
        <f>SUM(H20:H57)</f>
        <v>3380</v>
      </c>
      <c r="I58" s="81"/>
      <c r="J58" s="82"/>
      <c r="K58" s="118" t="s">
        <v>162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</row>
    <row r="59" spans="1:11" ht="12.75">
      <c r="A59" s="139"/>
      <c r="B59" s="62"/>
      <c r="C59" s="54"/>
      <c r="D59" s="54"/>
      <c r="E59" s="47"/>
      <c r="F59" s="63"/>
      <c r="G59" s="64"/>
      <c r="H59" s="76"/>
      <c r="I59" s="84"/>
      <c r="J59" s="85"/>
      <c r="K59" s="149"/>
    </row>
    <row r="60" spans="1:11" ht="12.75">
      <c r="A60" s="54"/>
      <c r="B60" s="126" t="s">
        <v>63</v>
      </c>
      <c r="C60" s="77"/>
      <c r="D60" s="54"/>
      <c r="E60" s="47"/>
      <c r="F60" s="47"/>
      <c r="G60" s="61"/>
      <c r="H60" s="75"/>
      <c r="I60" s="54"/>
      <c r="J60" s="54"/>
      <c r="K60" s="148"/>
    </row>
    <row r="61" spans="1:11" ht="12">
      <c r="A61" s="54"/>
      <c r="B61" s="114"/>
      <c r="C61" s="175"/>
      <c r="D61" s="176"/>
      <c r="E61" s="177"/>
      <c r="F61" s="177"/>
      <c r="G61" s="178"/>
      <c r="H61" s="179"/>
      <c r="I61" s="54"/>
      <c r="J61" s="54"/>
      <c r="K61" s="148"/>
    </row>
    <row r="62" spans="1:11" ht="12">
      <c r="A62" s="174">
        <v>1774.8</v>
      </c>
      <c r="B62" s="114" t="s">
        <v>152</v>
      </c>
      <c r="C62" s="107" t="s">
        <v>153</v>
      </c>
      <c r="D62" s="54">
        <v>105</v>
      </c>
      <c r="E62" s="47">
        <v>1</v>
      </c>
      <c r="F62" s="47">
        <f>SUM(D62*E62)</f>
        <v>105</v>
      </c>
      <c r="G62" s="52">
        <v>8</v>
      </c>
      <c r="H62" s="75">
        <f>SUM(F62*G62)</f>
        <v>840</v>
      </c>
      <c r="I62" s="54"/>
      <c r="J62" s="54"/>
      <c r="K62" s="148"/>
    </row>
    <row r="63" spans="1:11" ht="12">
      <c r="A63" s="54"/>
      <c r="B63" s="114"/>
      <c r="C63" s="107" t="s">
        <v>73</v>
      </c>
      <c r="D63" s="176"/>
      <c r="E63" s="177"/>
      <c r="F63" s="177"/>
      <c r="G63" s="178"/>
      <c r="H63" s="179"/>
      <c r="I63" s="54"/>
      <c r="J63" s="54"/>
      <c r="K63" s="148"/>
    </row>
    <row r="64" spans="1:11" ht="12">
      <c r="A64" s="54"/>
      <c r="B64" s="114"/>
      <c r="C64" s="175"/>
      <c r="D64" s="176"/>
      <c r="E64" s="177"/>
      <c r="F64" s="177"/>
      <c r="G64" s="178"/>
      <c r="H64" s="179"/>
      <c r="I64" s="54"/>
      <c r="J64" s="54"/>
      <c r="K64" s="148"/>
    </row>
    <row r="65" spans="1:11" ht="12">
      <c r="A65" s="137" t="s">
        <v>118</v>
      </c>
      <c r="B65" s="57" t="s">
        <v>69</v>
      </c>
      <c r="C65" s="69" t="s">
        <v>70</v>
      </c>
      <c r="D65" s="54">
        <v>111</v>
      </c>
      <c r="E65" s="47">
        <v>1</v>
      </c>
      <c r="F65" s="47">
        <f>SUM(D65*E65)</f>
        <v>111</v>
      </c>
      <c r="G65" s="52">
        <v>1</v>
      </c>
      <c r="H65" s="75">
        <f>SUM(F65*G65)</f>
        <v>111</v>
      </c>
      <c r="I65" s="54"/>
      <c r="J65" s="54"/>
      <c r="K65" s="148"/>
    </row>
    <row r="66" spans="1:11" ht="12">
      <c r="A66" s="137"/>
      <c r="B66" s="57"/>
      <c r="C66" s="69" t="s">
        <v>90</v>
      </c>
      <c r="D66" s="54"/>
      <c r="E66" s="47"/>
      <c r="F66" s="47"/>
      <c r="G66" s="52"/>
      <c r="H66" s="75"/>
      <c r="I66" s="54"/>
      <c r="J66" s="54"/>
      <c r="K66" s="148"/>
    </row>
    <row r="67" spans="1:11" ht="12">
      <c r="A67" s="137"/>
      <c r="B67" s="57"/>
      <c r="C67" s="69"/>
      <c r="D67" s="54"/>
      <c r="E67" s="47"/>
      <c r="F67" s="47"/>
      <c r="G67" s="52"/>
      <c r="H67" s="75"/>
      <c r="I67" s="54"/>
      <c r="J67" s="54"/>
      <c r="K67" s="148"/>
    </row>
    <row r="68" spans="1:11" ht="12">
      <c r="A68" s="137" t="s">
        <v>119</v>
      </c>
      <c r="B68" s="57" t="s">
        <v>82</v>
      </c>
      <c r="C68" s="69" t="s">
        <v>83</v>
      </c>
      <c r="D68" s="54">
        <v>111</v>
      </c>
      <c r="E68" s="47">
        <v>1</v>
      </c>
      <c r="F68" s="47">
        <f>SUM(D68*E68)</f>
        <v>111</v>
      </c>
      <c r="G68" s="52">
        <v>1</v>
      </c>
      <c r="H68" s="75">
        <f>SUM(F68*G68)</f>
        <v>111</v>
      </c>
      <c r="I68" s="54"/>
      <c r="J68" s="54"/>
      <c r="K68" s="148"/>
    </row>
    <row r="69" spans="1:11" ht="12">
      <c r="A69" s="137"/>
      <c r="B69" s="57"/>
      <c r="C69" s="69" t="s">
        <v>88</v>
      </c>
      <c r="D69" s="54"/>
      <c r="E69" s="47"/>
      <c r="F69" s="47"/>
      <c r="G69" s="52"/>
      <c r="H69" s="75"/>
      <c r="I69" s="54"/>
      <c r="J69" s="54"/>
      <c r="K69" s="148"/>
    </row>
    <row r="70" spans="1:11" ht="12">
      <c r="A70" s="137"/>
      <c r="B70" s="57"/>
      <c r="C70" s="69"/>
      <c r="D70" s="54"/>
      <c r="E70" s="47"/>
      <c r="F70" s="47"/>
      <c r="G70" s="52"/>
      <c r="H70" s="75"/>
      <c r="I70" s="54"/>
      <c r="J70" s="54"/>
      <c r="K70" s="148"/>
    </row>
    <row r="71" spans="1:11" ht="12">
      <c r="A71" s="137" t="s">
        <v>119</v>
      </c>
      <c r="B71" s="57" t="s">
        <v>84</v>
      </c>
      <c r="C71" s="69" t="s">
        <v>85</v>
      </c>
      <c r="D71" s="54">
        <v>111</v>
      </c>
      <c r="E71" s="47">
        <v>1</v>
      </c>
      <c r="F71" s="47">
        <f>SUM(D71*E71)</f>
        <v>111</v>
      </c>
      <c r="G71" s="52">
        <v>1</v>
      </c>
      <c r="H71" s="75">
        <f>SUM(F71*G71)</f>
        <v>111</v>
      </c>
      <c r="I71" s="54"/>
      <c r="J71" s="54"/>
      <c r="K71" s="148"/>
    </row>
    <row r="72" spans="1:11" ht="12">
      <c r="A72" s="137"/>
      <c r="B72" s="57"/>
      <c r="C72" s="69" t="s">
        <v>89</v>
      </c>
      <c r="D72" s="54"/>
      <c r="E72" s="47"/>
      <c r="F72" s="47"/>
      <c r="G72" s="52"/>
      <c r="H72" s="75"/>
      <c r="I72" s="54"/>
      <c r="J72" s="54"/>
      <c r="K72" s="148"/>
    </row>
    <row r="73" spans="1:11" ht="12">
      <c r="A73" s="137"/>
      <c r="B73" s="57"/>
      <c r="C73" s="69"/>
      <c r="D73" s="54"/>
      <c r="E73" s="47"/>
      <c r="F73" s="47"/>
      <c r="G73" s="52"/>
      <c r="H73" s="75"/>
      <c r="I73" s="54"/>
      <c r="J73" s="54"/>
      <c r="K73" s="148"/>
    </row>
    <row r="74" spans="1:11" ht="12">
      <c r="A74" s="137" t="s">
        <v>126</v>
      </c>
      <c r="B74" s="58" t="s">
        <v>71</v>
      </c>
      <c r="C74" s="78" t="s">
        <v>72</v>
      </c>
      <c r="D74" s="54">
        <v>111</v>
      </c>
      <c r="E74" s="47">
        <v>1</v>
      </c>
      <c r="F74" s="47">
        <f>SUM(D74*E74)</f>
        <v>111</v>
      </c>
      <c r="G74" s="52">
        <v>5</v>
      </c>
      <c r="H74" s="75">
        <f>SUM(F74*G74)</f>
        <v>555</v>
      </c>
      <c r="I74" s="54"/>
      <c r="J74" s="54"/>
      <c r="K74" s="148"/>
    </row>
    <row r="75" spans="1:11" ht="12">
      <c r="A75" s="137"/>
      <c r="B75" s="57"/>
      <c r="C75" s="69" t="s">
        <v>73</v>
      </c>
      <c r="D75" s="54"/>
      <c r="E75" s="47"/>
      <c r="F75" s="47"/>
      <c r="G75" s="52"/>
      <c r="H75" s="75"/>
      <c r="I75" s="54"/>
      <c r="J75" s="54"/>
      <c r="K75" s="148"/>
    </row>
    <row r="76" spans="1:11" ht="12">
      <c r="A76" s="137"/>
      <c r="B76" s="57"/>
      <c r="C76" s="69"/>
      <c r="D76" s="54"/>
      <c r="E76" s="47"/>
      <c r="F76" s="47"/>
      <c r="G76" s="52"/>
      <c r="H76" s="75"/>
      <c r="I76" s="54"/>
      <c r="J76" s="54"/>
      <c r="K76" s="148"/>
    </row>
    <row r="77" spans="1:11" ht="12">
      <c r="A77" s="137" t="s">
        <v>127</v>
      </c>
      <c r="B77" s="53" t="s">
        <v>64</v>
      </c>
      <c r="C77" s="69" t="s">
        <v>65</v>
      </c>
      <c r="D77" s="54">
        <v>111</v>
      </c>
      <c r="E77" s="47">
        <v>1</v>
      </c>
      <c r="F77" s="47">
        <f>SUM(D77*E77)</f>
        <v>111</v>
      </c>
      <c r="G77" s="52">
        <v>0.17</v>
      </c>
      <c r="H77" s="75">
        <f>SUM(F77*G77)</f>
        <v>18.87</v>
      </c>
      <c r="I77" s="54"/>
      <c r="J77" s="54"/>
      <c r="K77" s="148"/>
    </row>
    <row r="78" spans="1:11" ht="12">
      <c r="A78" s="137"/>
      <c r="B78" s="57"/>
      <c r="C78" s="69" t="s">
        <v>66</v>
      </c>
      <c r="D78" s="54"/>
      <c r="E78" s="47"/>
      <c r="F78" s="47"/>
      <c r="G78" s="52"/>
      <c r="H78" s="75"/>
      <c r="I78" s="54"/>
      <c r="J78" s="54"/>
      <c r="K78" s="148"/>
    </row>
    <row r="79" spans="1:11" ht="12">
      <c r="A79" s="137"/>
      <c r="B79" s="57"/>
      <c r="C79" s="69"/>
      <c r="E79" s="60"/>
      <c r="F79" s="47"/>
      <c r="G79" s="52"/>
      <c r="H79" s="75"/>
      <c r="I79" s="54"/>
      <c r="J79" s="54"/>
      <c r="K79" s="148"/>
    </row>
    <row r="80" spans="1:11" ht="12">
      <c r="A80" s="137" t="s">
        <v>128</v>
      </c>
      <c r="B80" s="53" t="s">
        <v>67</v>
      </c>
      <c r="C80" s="69" t="s">
        <v>68</v>
      </c>
      <c r="D80" s="54">
        <v>111</v>
      </c>
      <c r="E80" s="47">
        <v>1</v>
      </c>
      <c r="F80" s="47">
        <f>SUM(D80*E80)</f>
        <v>111</v>
      </c>
      <c r="G80" s="52">
        <v>0.25</v>
      </c>
      <c r="H80" s="75">
        <f>SUM(F80*G80)</f>
        <v>27.75</v>
      </c>
      <c r="I80" s="54"/>
      <c r="J80" s="54"/>
      <c r="K80" s="148"/>
    </row>
    <row r="81" spans="1:11" ht="12">
      <c r="A81" s="137"/>
      <c r="B81" s="57"/>
      <c r="C81" s="69" t="s">
        <v>66</v>
      </c>
      <c r="D81" s="54"/>
      <c r="E81" s="47"/>
      <c r="F81" s="47"/>
      <c r="G81" s="52"/>
      <c r="H81" s="75"/>
      <c r="I81" s="54"/>
      <c r="J81" s="54"/>
      <c r="K81" s="148"/>
    </row>
    <row r="82" spans="1:11" ht="12">
      <c r="A82" s="137"/>
      <c r="B82" s="57"/>
      <c r="C82" s="69"/>
      <c r="D82" s="54"/>
      <c r="E82" s="47"/>
      <c r="F82" s="47"/>
      <c r="G82" s="52"/>
      <c r="H82" s="75"/>
      <c r="I82" s="54"/>
      <c r="J82" s="54"/>
      <c r="K82" s="148"/>
    </row>
    <row r="83" spans="1:11" ht="12">
      <c r="A83" s="60" t="s">
        <v>124</v>
      </c>
      <c r="B83" s="121" t="s">
        <v>58</v>
      </c>
      <c r="C83" s="106" t="s">
        <v>115</v>
      </c>
      <c r="D83" s="47">
        <v>111</v>
      </c>
      <c r="E83" s="47">
        <v>1</v>
      </c>
      <c r="F83" s="47">
        <f>SUM(D83*E83)</f>
        <v>111</v>
      </c>
      <c r="G83" s="52">
        <v>0.25</v>
      </c>
      <c r="H83" s="75">
        <f>SUM(F83*G83)</f>
        <v>27.75</v>
      </c>
      <c r="I83" s="54"/>
      <c r="J83" s="54"/>
      <c r="K83" s="148"/>
    </row>
    <row r="84" spans="1:11" ht="12">
      <c r="A84" s="137"/>
      <c r="B84" s="53"/>
      <c r="C84" s="107" t="s">
        <v>144</v>
      </c>
      <c r="D84" s="50"/>
      <c r="E84" s="51"/>
      <c r="F84" s="47"/>
      <c r="G84" s="52"/>
      <c r="H84" s="75"/>
      <c r="I84" s="54"/>
      <c r="J84" s="54"/>
      <c r="K84" s="148"/>
    </row>
    <row r="85" spans="1:11" ht="12">
      <c r="A85" s="137"/>
      <c r="B85" s="55"/>
      <c r="C85" s="107"/>
      <c r="D85" s="54"/>
      <c r="E85" s="47"/>
      <c r="F85" s="47"/>
      <c r="G85" s="52"/>
      <c r="H85" s="75"/>
      <c r="I85" s="54"/>
      <c r="J85" s="54"/>
      <c r="K85" s="148"/>
    </row>
    <row r="86" spans="1:11" ht="22.5">
      <c r="A86" s="60" t="s">
        <v>124</v>
      </c>
      <c r="B86" s="122" t="s">
        <v>96</v>
      </c>
      <c r="C86" s="106" t="s">
        <v>116</v>
      </c>
      <c r="D86" s="47">
        <v>111</v>
      </c>
      <c r="E86" s="47">
        <v>1</v>
      </c>
      <c r="F86" s="47">
        <f>SUM(D86*E86)</f>
        <v>111</v>
      </c>
      <c r="G86" s="52">
        <v>0.25</v>
      </c>
      <c r="H86" s="75">
        <f>SUM(F86*G86)</f>
        <v>27.75</v>
      </c>
      <c r="I86" s="54"/>
      <c r="J86" s="54"/>
      <c r="K86" s="148"/>
    </row>
    <row r="87" spans="1:11" ht="12">
      <c r="A87" s="137"/>
      <c r="B87" s="57"/>
      <c r="C87" s="107" t="s">
        <v>144</v>
      </c>
      <c r="D87" s="50"/>
      <c r="E87" s="51"/>
      <c r="F87" s="47"/>
      <c r="G87" s="52"/>
      <c r="H87" s="75"/>
      <c r="I87" s="54"/>
      <c r="J87" s="54"/>
      <c r="K87" s="148"/>
    </row>
    <row r="88" spans="1:11" ht="12">
      <c r="A88" s="137"/>
      <c r="B88" s="55"/>
      <c r="C88" s="107"/>
      <c r="D88" s="54"/>
      <c r="E88" s="47"/>
      <c r="F88" s="47"/>
      <c r="G88" s="52"/>
      <c r="H88" s="75"/>
      <c r="I88" s="54"/>
      <c r="J88" s="54"/>
      <c r="K88" s="148"/>
    </row>
    <row r="89" spans="1:11" ht="12">
      <c r="A89" s="60" t="s">
        <v>125</v>
      </c>
      <c r="B89" s="121" t="s">
        <v>59</v>
      </c>
      <c r="C89" s="106" t="s">
        <v>114</v>
      </c>
      <c r="D89" s="47">
        <v>111</v>
      </c>
      <c r="E89" s="47">
        <v>1</v>
      </c>
      <c r="F89" s="47">
        <f>SUM(D89*E89)</f>
        <v>111</v>
      </c>
      <c r="G89" s="52">
        <v>0.25</v>
      </c>
      <c r="H89" s="75">
        <f>SUM(F89*G89)</f>
        <v>27.75</v>
      </c>
      <c r="I89" s="54"/>
      <c r="J89" s="54"/>
      <c r="K89" s="148"/>
    </row>
    <row r="90" spans="1:11" ht="12">
      <c r="A90" s="137"/>
      <c r="B90" s="53"/>
      <c r="C90" s="107" t="s">
        <v>144</v>
      </c>
      <c r="D90" s="50"/>
      <c r="E90" s="51"/>
      <c r="F90" s="47"/>
      <c r="G90" s="52"/>
      <c r="H90" s="75"/>
      <c r="I90" s="54"/>
      <c r="J90" s="54"/>
      <c r="K90" s="148"/>
    </row>
    <row r="91" spans="1:11" ht="12">
      <c r="A91" s="137"/>
      <c r="B91" s="53"/>
      <c r="C91" s="107"/>
      <c r="D91" s="50"/>
      <c r="E91" s="51"/>
      <c r="F91" s="47"/>
      <c r="G91" s="52"/>
      <c r="H91" s="75"/>
      <c r="I91" s="54"/>
      <c r="J91" s="54"/>
      <c r="K91" s="148" t="s">
        <v>117</v>
      </c>
    </row>
    <row r="92" spans="1:11" ht="12">
      <c r="A92" s="164" t="s">
        <v>132</v>
      </c>
      <c r="B92" s="114" t="s">
        <v>108</v>
      </c>
      <c r="C92" s="107" t="s">
        <v>105</v>
      </c>
      <c r="D92" s="54">
        <v>111</v>
      </c>
      <c r="E92" s="47">
        <v>1</v>
      </c>
      <c r="F92" s="47">
        <v>105</v>
      </c>
      <c r="G92" s="52">
        <v>0.25</v>
      </c>
      <c r="H92" s="75">
        <f>F92*G92</f>
        <v>26.25</v>
      </c>
      <c r="I92" s="54"/>
      <c r="J92" s="54"/>
      <c r="K92" s="148"/>
    </row>
    <row r="93" spans="1:11" ht="12">
      <c r="A93" s="54"/>
      <c r="B93" s="114" t="s">
        <v>109</v>
      </c>
      <c r="C93" s="107" t="s">
        <v>107</v>
      </c>
      <c r="D93" s="54"/>
      <c r="E93" s="47"/>
      <c r="F93" s="47"/>
      <c r="G93" s="52"/>
      <c r="H93" s="75"/>
      <c r="I93" s="54"/>
      <c r="J93" s="54"/>
      <c r="K93" s="148"/>
    </row>
    <row r="94" spans="1:11" ht="12">
      <c r="A94" s="54"/>
      <c r="B94" s="114"/>
      <c r="C94" s="107"/>
      <c r="D94" s="54"/>
      <c r="E94" s="47"/>
      <c r="F94" s="47"/>
      <c r="G94" s="52"/>
      <c r="H94" s="75"/>
      <c r="I94" s="54"/>
      <c r="J94" s="54"/>
      <c r="K94" s="148"/>
    </row>
    <row r="95" spans="1:11" ht="12">
      <c r="A95" s="164" t="s">
        <v>132</v>
      </c>
      <c r="B95" s="114" t="s">
        <v>110</v>
      </c>
      <c r="C95" s="107" t="s">
        <v>106</v>
      </c>
      <c r="D95" s="54">
        <v>8</v>
      </c>
      <c r="E95" s="47">
        <v>1</v>
      </c>
      <c r="F95" s="47">
        <v>21</v>
      </c>
      <c r="G95" s="52">
        <v>0.25</v>
      </c>
      <c r="H95" s="75">
        <f>F95*G95</f>
        <v>5.25</v>
      </c>
      <c r="I95" s="54"/>
      <c r="J95" s="54"/>
      <c r="K95" s="148"/>
    </row>
    <row r="96" spans="1:11" ht="12">
      <c r="A96" s="54"/>
      <c r="B96" s="114" t="s">
        <v>109</v>
      </c>
      <c r="C96" s="107" t="s">
        <v>107</v>
      </c>
      <c r="D96" s="54"/>
      <c r="E96" s="47"/>
      <c r="F96" s="47"/>
      <c r="G96" s="52"/>
      <c r="H96" s="75"/>
      <c r="I96" s="54"/>
      <c r="J96" s="54"/>
      <c r="K96" s="148"/>
    </row>
    <row r="97" spans="1:11" ht="12">
      <c r="A97" s="54"/>
      <c r="B97" s="114"/>
      <c r="C97" s="107"/>
      <c r="D97" s="54"/>
      <c r="E97" s="47"/>
      <c r="F97" s="47"/>
      <c r="G97" s="52"/>
      <c r="H97" s="75"/>
      <c r="I97" s="54"/>
      <c r="J97" s="54"/>
      <c r="K97" s="148"/>
    </row>
    <row r="98" spans="1:11" ht="12">
      <c r="A98" s="140" t="s">
        <v>133</v>
      </c>
      <c r="B98" s="58" t="s">
        <v>100</v>
      </c>
      <c r="C98" s="59" t="s">
        <v>101</v>
      </c>
      <c r="D98" s="54">
        <v>55</v>
      </c>
      <c r="E98" s="47">
        <v>1</v>
      </c>
      <c r="F98" s="47">
        <f>SUM(D98*E98)</f>
        <v>55</v>
      </c>
      <c r="G98" s="52">
        <v>1</v>
      </c>
      <c r="H98" s="47">
        <f>SUM(F98*G98)</f>
        <v>55</v>
      </c>
      <c r="I98" s="54"/>
      <c r="J98" s="54"/>
      <c r="K98" s="148"/>
    </row>
    <row r="99" spans="1:11" ht="12">
      <c r="A99" s="140">
        <v>1774.18</v>
      </c>
      <c r="B99" s="57"/>
      <c r="C99" s="69" t="s">
        <v>73</v>
      </c>
      <c r="D99" s="54">
        <v>52</v>
      </c>
      <c r="E99" s="54">
        <v>1</v>
      </c>
      <c r="F99" s="47">
        <f>SUM(D99*E99)</f>
        <v>52</v>
      </c>
      <c r="G99" s="52">
        <v>1</v>
      </c>
      <c r="H99" s="47">
        <f>SUM(F99*G99)</f>
        <v>52</v>
      </c>
      <c r="I99" s="54"/>
      <c r="J99" s="54"/>
      <c r="K99" s="148"/>
    </row>
    <row r="100" spans="1:11" ht="12">
      <c r="A100" s="140"/>
      <c r="B100" s="57"/>
      <c r="C100" s="69"/>
      <c r="D100" s="54"/>
      <c r="E100" s="60"/>
      <c r="F100" s="47"/>
      <c r="G100" s="52"/>
      <c r="H100" s="75"/>
      <c r="I100" s="54"/>
      <c r="J100" s="54"/>
      <c r="K100" s="148"/>
    </row>
    <row r="101" spans="1:11" ht="12">
      <c r="A101" s="140" t="s">
        <v>134</v>
      </c>
      <c r="B101" s="58" t="s">
        <v>102</v>
      </c>
      <c r="C101" s="59" t="s">
        <v>103</v>
      </c>
      <c r="D101" s="54">
        <v>105</v>
      </c>
      <c r="E101" s="47">
        <v>1</v>
      </c>
      <c r="F101" s="47">
        <f>SUM(D101*E101)</f>
        <v>105</v>
      </c>
      <c r="G101" s="52">
        <v>1</v>
      </c>
      <c r="H101" s="47">
        <f>SUM(F101*G101)</f>
        <v>105</v>
      </c>
      <c r="I101" s="54"/>
      <c r="J101" s="54"/>
      <c r="K101" s="148"/>
    </row>
    <row r="102" spans="1:11" ht="12">
      <c r="A102" s="140"/>
      <c r="B102" s="116"/>
      <c r="C102" s="117" t="s">
        <v>73</v>
      </c>
      <c r="D102" s="116"/>
      <c r="E102" s="60"/>
      <c r="F102" s="68"/>
      <c r="G102" s="116"/>
      <c r="H102" s="60"/>
      <c r="I102" s="54"/>
      <c r="J102" s="54"/>
      <c r="K102" s="148"/>
    </row>
    <row r="103" spans="1:11" ht="12">
      <c r="A103" s="140"/>
      <c r="B103" s="116"/>
      <c r="C103" s="117"/>
      <c r="D103" s="116"/>
      <c r="E103" s="60"/>
      <c r="F103" s="60"/>
      <c r="G103" s="60"/>
      <c r="H103" s="115"/>
      <c r="I103" s="54"/>
      <c r="J103" s="54"/>
      <c r="K103" s="148"/>
    </row>
    <row r="104" spans="1:11" ht="22.5">
      <c r="A104" s="140" t="s">
        <v>138</v>
      </c>
      <c r="B104" s="121" t="s">
        <v>61</v>
      </c>
      <c r="C104" s="108" t="s">
        <v>92</v>
      </c>
      <c r="D104" s="47">
        <v>105</v>
      </c>
      <c r="E104" s="148">
        <v>1</v>
      </c>
      <c r="F104" s="54">
        <f>SUM(D104*E104)</f>
        <v>105</v>
      </c>
      <c r="G104" s="166">
        <v>1</v>
      </c>
      <c r="H104" s="148">
        <f>SUM(F104*G104)</f>
        <v>105</v>
      </c>
      <c r="I104" s="54"/>
      <c r="J104" s="54"/>
      <c r="K104" s="148"/>
    </row>
    <row r="105" spans="1:11" ht="12">
      <c r="A105" s="140"/>
      <c r="B105" s="119"/>
      <c r="C105" s="109" t="s">
        <v>98</v>
      </c>
      <c r="D105" s="54"/>
      <c r="E105" s="148"/>
      <c r="F105" s="54"/>
      <c r="G105" s="166"/>
      <c r="H105" s="148"/>
      <c r="I105" s="54"/>
      <c r="J105" s="54"/>
      <c r="K105" s="148"/>
    </row>
    <row r="106" spans="1:11" ht="12">
      <c r="A106" s="140"/>
      <c r="B106" s="116"/>
      <c r="C106" s="117"/>
      <c r="D106" s="60"/>
      <c r="E106" s="115"/>
      <c r="F106" s="60"/>
      <c r="G106" s="60"/>
      <c r="H106" s="115"/>
      <c r="I106" s="54"/>
      <c r="J106" s="54"/>
      <c r="K106" s="148"/>
    </row>
    <row r="107" spans="1:11" ht="12">
      <c r="A107" s="140" t="s">
        <v>138</v>
      </c>
      <c r="B107" s="58" t="s">
        <v>74</v>
      </c>
      <c r="C107" s="78" t="s">
        <v>75</v>
      </c>
      <c r="D107" s="54">
        <v>105</v>
      </c>
      <c r="E107" s="47">
        <v>1</v>
      </c>
      <c r="F107" s="47">
        <f>SUM(D107*E107)</f>
        <v>105</v>
      </c>
      <c r="G107" s="52">
        <v>1</v>
      </c>
      <c r="H107" s="75">
        <f>SUM(F107*G107)</f>
        <v>105</v>
      </c>
      <c r="I107" s="54"/>
      <c r="J107" s="54"/>
      <c r="K107" s="148"/>
    </row>
    <row r="108" spans="1:11" ht="12">
      <c r="A108" s="140"/>
      <c r="B108" s="58"/>
      <c r="C108" s="69" t="s">
        <v>73</v>
      </c>
      <c r="D108" s="54"/>
      <c r="E108" s="47"/>
      <c r="F108" s="47"/>
      <c r="G108" s="52"/>
      <c r="H108" s="75"/>
      <c r="I108" s="54"/>
      <c r="J108" s="54"/>
      <c r="K108" s="148"/>
    </row>
    <row r="109" spans="1:11" ht="12">
      <c r="A109" s="140"/>
      <c r="B109" s="116"/>
      <c r="C109" s="117"/>
      <c r="D109" s="60"/>
      <c r="E109" s="68"/>
      <c r="F109" s="60"/>
      <c r="G109" s="68"/>
      <c r="H109" s="60"/>
      <c r="I109" s="54"/>
      <c r="J109" s="54"/>
      <c r="K109" s="148"/>
    </row>
    <row r="110" spans="1:11" ht="12">
      <c r="A110" s="140" t="s">
        <v>139</v>
      </c>
      <c r="B110" s="53" t="s">
        <v>111</v>
      </c>
      <c r="C110" s="56" t="s">
        <v>112</v>
      </c>
      <c r="D110" s="54">
        <v>105</v>
      </c>
      <c r="E110" s="47">
        <v>1</v>
      </c>
      <c r="F110" s="47">
        <f>SUM(D110*E110)</f>
        <v>105</v>
      </c>
      <c r="G110" s="52">
        <v>0.5</v>
      </c>
      <c r="H110" s="47">
        <f>SUM(F110*G110)</f>
        <v>52.5</v>
      </c>
      <c r="I110" s="54"/>
      <c r="J110" s="54"/>
      <c r="K110" s="148"/>
    </row>
    <row r="111" spans="1:11" ht="12">
      <c r="A111" s="140"/>
      <c r="B111" s="53"/>
      <c r="C111" s="56" t="s">
        <v>113</v>
      </c>
      <c r="D111" s="54"/>
      <c r="E111" s="47"/>
      <c r="F111" s="47"/>
      <c r="G111" s="52"/>
      <c r="H111" s="47"/>
      <c r="I111" s="54"/>
      <c r="J111" s="54"/>
      <c r="K111" s="148"/>
    </row>
    <row r="112" spans="1:11" ht="12">
      <c r="A112" s="140"/>
      <c r="B112" s="119"/>
      <c r="C112" s="117"/>
      <c r="D112" s="54"/>
      <c r="E112" s="54"/>
      <c r="F112" s="50"/>
      <c r="G112" s="166"/>
      <c r="H112" s="50"/>
      <c r="I112" s="54"/>
      <c r="J112" s="54"/>
      <c r="K112" s="148"/>
    </row>
    <row r="113" spans="1:11" ht="12">
      <c r="A113" s="140">
        <v>1774.18</v>
      </c>
      <c r="B113" s="119" t="s">
        <v>154</v>
      </c>
      <c r="C113" s="117" t="s">
        <v>155</v>
      </c>
      <c r="D113" s="54">
        <v>52</v>
      </c>
      <c r="E113" s="54">
        <v>1</v>
      </c>
      <c r="F113" s="47">
        <f>SUM(D113*E113)</f>
        <v>52</v>
      </c>
      <c r="G113" s="52">
        <v>2.5</v>
      </c>
      <c r="H113" s="47">
        <f>SUM(F113*G113)</f>
        <v>130</v>
      </c>
      <c r="I113" s="54"/>
      <c r="J113" s="54"/>
      <c r="K113" s="148"/>
    </row>
    <row r="114" spans="1:11" ht="12">
      <c r="A114" s="140"/>
      <c r="B114" s="116"/>
      <c r="C114" s="117" t="s">
        <v>73</v>
      </c>
      <c r="D114" s="60"/>
      <c r="E114" s="115"/>
      <c r="F114" s="60"/>
      <c r="G114" s="60"/>
      <c r="H114" s="115"/>
      <c r="I114" s="54"/>
      <c r="J114" s="54"/>
      <c r="K114" s="148"/>
    </row>
    <row r="115" spans="1:23" ht="15">
      <c r="A115" s="97"/>
      <c r="B115" s="110"/>
      <c r="C115" s="112"/>
      <c r="D115" s="110"/>
      <c r="E115" s="111"/>
      <c r="F115" s="110"/>
      <c r="G115" s="110"/>
      <c r="H115" s="110"/>
      <c r="I115" s="111"/>
      <c r="J115" s="54"/>
      <c r="K115" s="150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</row>
    <row r="116" spans="1:23" s="67" customFormat="1" ht="13.5" thickBot="1">
      <c r="A116" s="141"/>
      <c r="B116" s="125" t="s">
        <v>95</v>
      </c>
      <c r="C116" s="86"/>
      <c r="D116" s="87">
        <f>SUM(D62:D115)</f>
        <v>1802</v>
      </c>
      <c r="E116" s="87">
        <f>SUM(E62:E115)</f>
        <v>19</v>
      </c>
      <c r="F116" s="88">
        <f>SUM(F61:F115)</f>
        <v>1809</v>
      </c>
      <c r="G116" s="89">
        <f>AVERAGE(G59:G115)</f>
        <v>1.3510526315789475</v>
      </c>
      <c r="H116" s="105">
        <f>SUM(H61:H115)</f>
        <v>2493.87</v>
      </c>
      <c r="I116" s="102"/>
      <c r="J116" s="103"/>
      <c r="K116" s="151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1:11" ht="12">
      <c r="A117" s="142"/>
      <c r="B117" s="58"/>
      <c r="C117" s="59"/>
      <c r="D117" s="54"/>
      <c r="E117" s="47"/>
      <c r="F117" s="47"/>
      <c r="G117" s="52"/>
      <c r="H117" s="75"/>
      <c r="I117" s="54"/>
      <c r="J117" s="54"/>
      <c r="K117" s="148"/>
    </row>
    <row r="118" spans="1:11" ht="12">
      <c r="A118" s="58"/>
      <c r="B118" s="57"/>
      <c r="C118" s="56"/>
      <c r="D118" s="54"/>
      <c r="E118" s="47"/>
      <c r="F118" s="47"/>
      <c r="G118" s="52"/>
      <c r="H118" s="75"/>
      <c r="I118" s="54"/>
      <c r="J118" s="54"/>
      <c r="K118" s="148"/>
    </row>
    <row r="119" spans="1:11" ht="13.5" thickBot="1">
      <c r="A119" s="58"/>
      <c r="B119" s="90" t="s">
        <v>93</v>
      </c>
      <c r="C119" s="73"/>
      <c r="D119" s="91">
        <f>D58+D116</f>
        <v>1802</v>
      </c>
      <c r="E119" s="91">
        <f>E58+E116</f>
        <v>38</v>
      </c>
      <c r="F119" s="92">
        <f>F58+F116</f>
        <v>3387</v>
      </c>
      <c r="G119" s="93">
        <f>AVERAGE(G18:G57,G59:G115)</f>
        <v>1.7762857142857142</v>
      </c>
      <c r="H119" s="94">
        <f>H58+H116</f>
        <v>5873.87</v>
      </c>
      <c r="I119" s="104"/>
      <c r="J119" s="104"/>
      <c r="K119" s="152" t="s">
        <v>163</v>
      </c>
    </row>
    <row r="120" spans="1:11" ht="12">
      <c r="A120" s="71"/>
      <c r="B120" s="72"/>
      <c r="C120" s="98"/>
      <c r="D120" s="99"/>
      <c r="E120" s="100"/>
      <c r="F120" s="99"/>
      <c r="G120" s="101"/>
      <c r="H120" s="99"/>
      <c r="I120" s="50"/>
      <c r="J120" s="99"/>
      <c r="K120" s="50"/>
    </row>
    <row r="122" spans="1:11" ht="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65"/>
    </row>
    <row r="131" ht="12">
      <c r="H131" t="s">
        <v>3</v>
      </c>
    </row>
    <row r="132" ht="12">
      <c r="H132" t="s">
        <v>3</v>
      </c>
    </row>
  </sheetData>
  <sheetProtection/>
  <mergeCells count="3">
    <mergeCell ref="C2:H4"/>
    <mergeCell ref="I4:J4"/>
    <mergeCell ref="I2:J2"/>
  </mergeCells>
  <printOptions horizontalCentered="1" verticalCentered="1"/>
  <pageMargins left="0.25" right="0.25" top="0.25" bottom="0.25" header="0.5" footer="0.5"/>
  <pageSetup horizontalDpi="600" verticalDpi="600" orientation="landscape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Daskal, MaryPat - RD, Washington, DC</cp:lastModifiedBy>
  <cp:lastPrinted>2016-07-21T14:45:46Z</cp:lastPrinted>
  <dcterms:created xsi:type="dcterms:W3CDTF">1999-05-21T13:07:41Z</dcterms:created>
  <dcterms:modified xsi:type="dcterms:W3CDTF">2019-10-03T18:39:18Z</dcterms:modified>
  <cp:category/>
  <cp:version/>
  <cp:contentType/>
  <cp:contentStatus/>
</cp:coreProperties>
</file>