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eiagov.sharepoint.com/sites/petroleumsupplysurveypackage/Shared Documents/OMB Documents/Forms/"/>
    </mc:Choice>
  </mc:AlternateContent>
  <workbookProtection lockStructure="1"/>
  <bookViews>
    <workbookView xWindow="0" yWindow="0" windowWidth="28740" windowHeight="12270" firstSheet="1" activeTab="2"/>
  </bookViews>
  <sheets>
    <sheet name="CellNames" sheetId="2" state="veryHidden" r:id="rId1"/>
    <sheet name="Parts1-4" sheetId="1" r:id="rId2"/>
    <sheet name="Part5" sheetId="5" r:id="rId3"/>
    <sheet name="Part6" sheetId="6" r:id="rId4"/>
  </sheets>
  <definedNames>
    <definedName name="_BS021">Part5!$C$81</definedName>
    <definedName name="_BS050">Part5!$C$11</definedName>
    <definedName name="_BS051">Part5!$C$62</definedName>
    <definedName name="_BS070">Part5!$C$79</definedName>
    <definedName name="_BS093">Part5!$C$16</definedName>
    <definedName name="_BS097">Part5!$C$88</definedName>
    <definedName name="_BS098">Part5!$C$89</definedName>
    <definedName name="_BS108">Part5!$C$27</definedName>
    <definedName name="_BS111">Part5!$C$60</definedName>
    <definedName name="_BS112">Part5!$C$61</definedName>
    <definedName name="_BS117">Part5!$C$57</definedName>
    <definedName name="_BS118">Part5!$C$55</definedName>
    <definedName name="_BS125">Part5!$C$48</definedName>
    <definedName name="_BS127">Part5!$C$49</definedName>
    <definedName name="_BS130">Part5!$C$53</definedName>
    <definedName name="_BS138">Part5!$C$58</definedName>
    <definedName name="_BS139">Part5!$C$56</definedName>
    <definedName name="_BS149">Part5!$C$52</definedName>
    <definedName name="_BS166">Part5!$C$51</definedName>
    <definedName name="_BS202">Part5!$C$17</definedName>
    <definedName name="_BS213">Part5!$C$63</definedName>
    <definedName name="_BS220">Part5!$C$41</definedName>
    <definedName name="_BS244">Part5!$C$33</definedName>
    <definedName name="_BS245">Part5!$C$37</definedName>
    <definedName name="_BS246">Part5!$C$30</definedName>
    <definedName name="_BS311">Part5!$C$66</definedName>
    <definedName name="_BS411">Part5!$C$67</definedName>
    <definedName name="_BS446">Part5!$C$22</definedName>
    <definedName name="_BS511">Part5!$C$71</definedName>
    <definedName name="_BS812">Part5!$C$42</definedName>
    <definedName name="_BS822">Part5!$C$85</definedName>
    <definedName name="_BS824">Part5!$C$86</definedName>
    <definedName name="_BS854">Part5!$C$75</definedName>
    <definedName name="_BS931">Part5!$C$78</definedName>
    <definedName name="_CA399">'Parts1-4'!$X$47</definedName>
    <definedName name="_CA400">'Parts1-4'!$X$48</definedName>
    <definedName name="_CA401">'Parts1-4'!$X$49</definedName>
    <definedName name="_ES021">Part5!$I$81</definedName>
    <definedName name="_ES050">Part5!$I$11</definedName>
    <definedName name="_ES051">Part5!$I$62</definedName>
    <definedName name="_ES070">Part5!$I$79</definedName>
    <definedName name="_ES093">Part5!$I$16</definedName>
    <definedName name="_ES097">Part5!$I$88</definedName>
    <definedName name="_ES098">Part5!$I$89</definedName>
    <definedName name="_ES108">Part5!$I$27</definedName>
    <definedName name="_ES111">Part5!$I$60</definedName>
    <definedName name="_ES112">Part5!$I$61</definedName>
    <definedName name="_ES117">Part5!$I$57</definedName>
    <definedName name="_ES118">Part5!$I$55</definedName>
    <definedName name="_ES125">Part5!$I$48</definedName>
    <definedName name="_ES127">Part5!$I$49</definedName>
    <definedName name="_ES130">Part5!$I$53</definedName>
    <definedName name="_ES138">Part5!$I$58</definedName>
    <definedName name="_ES139">Part5!$I$56</definedName>
    <definedName name="_ES141">Part5!$I$18</definedName>
    <definedName name="_ES142">Part5!$I$23</definedName>
    <definedName name="_ES144">Part5!$I$24</definedName>
    <definedName name="_ES149">Part5!$I$52</definedName>
    <definedName name="_ES166">Part5!$I$51</definedName>
    <definedName name="_ES202">Part5!$I$17</definedName>
    <definedName name="_ES203">Part5!$I$19</definedName>
    <definedName name="_ES205">Part5!$I$20</definedName>
    <definedName name="_ES207">Part5!$I$21</definedName>
    <definedName name="_ES213">Part5!$I$63</definedName>
    <definedName name="_ES220">Part5!$I$41</definedName>
    <definedName name="_ES244">Part5!$I$33</definedName>
    <definedName name="_ES245">Part5!$I$37</definedName>
    <definedName name="_ES246">Part5!$I$30</definedName>
    <definedName name="_ES311">Part5!$I$66</definedName>
    <definedName name="_ES411">Part5!$I$67</definedName>
    <definedName name="_ES445">Part5!$I$25</definedName>
    <definedName name="_ES446">Part5!$I$22</definedName>
    <definedName name="_ES465">Part5!$I$68</definedName>
    <definedName name="_ES466">Part5!$I$69</definedName>
    <definedName name="_ES467">Part5!$I$70</definedName>
    <definedName name="_ES508">Part5!$I$72</definedName>
    <definedName name="_ES509">Part5!$I$73</definedName>
    <definedName name="_ES510">Part5!$I$74</definedName>
    <definedName name="_ES511">Part5!$I$71</definedName>
    <definedName name="_ES812">Part5!$I$42</definedName>
    <definedName name="_ES820">Part5!$I$43</definedName>
    <definedName name="_ES822">Part5!$I$85</definedName>
    <definedName name="_ES824">Part5!$I$86</definedName>
    <definedName name="_ES830">Part5!$I$44</definedName>
    <definedName name="_ES840">Part5!$I$45</definedName>
    <definedName name="_ES850">Part5!$I$46</definedName>
    <definedName name="_ES854">Part5!$I$75</definedName>
    <definedName name="_ES931">Part5!$I$78</definedName>
    <definedName name="_GP021">Part5!$F$81</definedName>
    <definedName name="_GP022">Part5!$F$82</definedName>
    <definedName name="_GP045">Part5!$F$83</definedName>
    <definedName name="_GP051">Part5!$F$62</definedName>
    <definedName name="_GP070">Part5!$F$79</definedName>
    <definedName name="_GP093">Part5!$F$16</definedName>
    <definedName name="_GP097">Part5!$F$88</definedName>
    <definedName name="_GP098">Part5!$F$89</definedName>
    <definedName name="_GP108">Part5!$F$27</definedName>
    <definedName name="_GP111">Part5!$F$60</definedName>
    <definedName name="_GP112">Part5!$F$61</definedName>
    <definedName name="_GP117">Part5!$F$57</definedName>
    <definedName name="_GP118">Part5!$F$55</definedName>
    <definedName name="_GP125">Part5!$F$48</definedName>
    <definedName name="_GP127">Part5!$F$49</definedName>
    <definedName name="_GP130">Part5!$F$53</definedName>
    <definedName name="_GP138">Part5!$F$58</definedName>
    <definedName name="_GP139">Part5!$F$56</definedName>
    <definedName name="_GP141">Part5!$F$18</definedName>
    <definedName name="_GP149">Part5!$F$52</definedName>
    <definedName name="_GP166">Part5!$F$51</definedName>
    <definedName name="_GP202">Part5!$F$17</definedName>
    <definedName name="_GP203">Part5!$F$19</definedName>
    <definedName name="_GP205">Part5!$F$20</definedName>
    <definedName name="_GP207">Part5!$F$21</definedName>
    <definedName name="_GP213">Part5!$F$63</definedName>
    <definedName name="_GP217">Part5!$F$64</definedName>
    <definedName name="_GP218">Part5!$F$65</definedName>
    <definedName name="_GP244">Part5!$F$33</definedName>
    <definedName name="_GP245">Part5!$F$37</definedName>
    <definedName name="_GP246">Part5!$F$30</definedName>
    <definedName name="_GP311">Part5!$F$66</definedName>
    <definedName name="_GP411">Part5!$F$67</definedName>
    <definedName name="_GP465">Part5!$F$68</definedName>
    <definedName name="_GP466">Part5!$F$69</definedName>
    <definedName name="_GP467">Part5!$F$70</definedName>
    <definedName name="_GP508">Part5!$F$72</definedName>
    <definedName name="_GP509">Part5!$F$73</definedName>
    <definedName name="_GP510">Part5!$F$74</definedName>
    <definedName name="_GP511">Part5!$F$71</definedName>
    <definedName name="_GP631">Part5!$F$29</definedName>
    <definedName name="_GP632">Part5!$F$32</definedName>
    <definedName name="_GP633">Part5!$F$36</definedName>
    <definedName name="_GP634">Part5!$F$40</definedName>
    <definedName name="_GP641">Part5!$F$28</definedName>
    <definedName name="_GP642">Part5!$F$31</definedName>
    <definedName name="_GP643">Part5!$F$35</definedName>
    <definedName name="_GP644">Part5!$F$39</definedName>
    <definedName name="_GP812">Part5!$F$42</definedName>
    <definedName name="_GP820">Part5!$F$43</definedName>
    <definedName name="_GP822">Part5!$F$85</definedName>
    <definedName name="_GP824">Part5!$F$86</definedName>
    <definedName name="_GP830">Part5!$F$44</definedName>
    <definedName name="_GP840">Part5!$F$45</definedName>
    <definedName name="_GP850">Part5!$F$46</definedName>
    <definedName name="_GP852">Part5!$F$76</definedName>
    <definedName name="_GP853">Part5!$F$77</definedName>
    <definedName name="_GP854">Part5!$F$75</definedName>
    <definedName name="_GP911">Part5!$F$90</definedName>
    <definedName name="_GP931">Part5!$F$78</definedName>
    <definedName name="_GP999">Part5!$F$91</definedName>
    <definedName name="_GR010">Part5!$D$12</definedName>
    <definedName name="_GR011">Part5!$D$13</definedName>
    <definedName name="_GR020">Part5!$D$14</definedName>
    <definedName name="_GR021">Part5!$D$81</definedName>
    <definedName name="_GR045">Part5!$D$83</definedName>
    <definedName name="_GR050">Part5!$D$11</definedName>
    <definedName name="_GR051">Part5!$D$62</definedName>
    <definedName name="_GR070">Part5!$D$79</definedName>
    <definedName name="_GR091">Part5!$D$15</definedName>
    <definedName name="_GR093">Part5!$D$16</definedName>
    <definedName name="_GR097">Part5!$D$88</definedName>
    <definedName name="_GR098">Part5!$D$89</definedName>
    <definedName name="_GR108">Part5!$D$27</definedName>
    <definedName name="_GR111">Part5!$D$60</definedName>
    <definedName name="_GR112">Part5!$D$61</definedName>
    <definedName name="_GR117">Part5!$D$57</definedName>
    <definedName name="_GR118">Part5!$D$55</definedName>
    <definedName name="_GR125">Part5!$D$48</definedName>
    <definedName name="_GR127">Part5!$D$49</definedName>
    <definedName name="_GR130">Part5!$D$53</definedName>
    <definedName name="_GR138">Part5!$D$58</definedName>
    <definedName name="_GR139">Part5!$D$56</definedName>
    <definedName name="_GR149">Part5!$D$52</definedName>
    <definedName name="_GR166">Part5!$D$51</definedName>
    <definedName name="_GR202">Part5!$D$17</definedName>
    <definedName name="_GR213">Part5!$D$63</definedName>
    <definedName name="_GR220">Part5!$D$41</definedName>
    <definedName name="_GR244">Part5!$D$33</definedName>
    <definedName name="_GR245">Part5!$D$37</definedName>
    <definedName name="_GR246">Part5!$D$30</definedName>
    <definedName name="_GR311">Part5!$D$66</definedName>
    <definedName name="_GR411">Part5!$D$67</definedName>
    <definedName name="_GR446">Part5!$D$22</definedName>
    <definedName name="_GR511">Part5!$D$71</definedName>
    <definedName name="_GR812">Part5!$D$42</definedName>
    <definedName name="_GR822">Part5!$D$85</definedName>
    <definedName name="_GR824">Part5!$D$86</definedName>
    <definedName name="_GR854">Part5!$D$75</definedName>
    <definedName name="_GR931">Part5!$D$78</definedName>
    <definedName name="_IA040">'Parts1-4'!$W$53</definedName>
    <definedName name="_IN021">Part5!$E$81</definedName>
    <definedName name="_IN045">Part5!$E$83</definedName>
    <definedName name="_IN050">Part5!$E$11</definedName>
    <definedName name="_IN051">Part5!$E$62</definedName>
    <definedName name="_IN070">Part5!$E$79</definedName>
    <definedName name="_IN091">Part5!$E$15</definedName>
    <definedName name="_IN093">Part5!$E$16</definedName>
    <definedName name="_IN097">Part5!$E$88</definedName>
    <definedName name="_IN098">Part5!$E$89</definedName>
    <definedName name="_IN108">Part5!$E$27</definedName>
    <definedName name="_IN111">Part5!$E$60</definedName>
    <definedName name="_IN112">Part5!$E$61</definedName>
    <definedName name="_IN117">Part5!$E$57</definedName>
    <definedName name="_IN118">Part5!$E$55</definedName>
    <definedName name="_IN125">Part5!$E$48</definedName>
    <definedName name="_IN127">Part5!$E$49</definedName>
    <definedName name="_IN130">Part5!$E$53</definedName>
    <definedName name="_IN138">Part5!$E$58</definedName>
    <definedName name="_IN139">Part5!$E$56</definedName>
    <definedName name="_IN141">Part5!$E$18</definedName>
    <definedName name="_IN142">Part5!$E$23</definedName>
    <definedName name="_IN144">Part5!$E$24</definedName>
    <definedName name="_IN149">Part5!$E$52</definedName>
    <definedName name="_IN166">Part5!$E$51</definedName>
    <definedName name="_IN202">Part5!$E$17</definedName>
    <definedName name="_IN203">Part5!$E$19</definedName>
    <definedName name="_IN205">Part5!$E$20</definedName>
    <definedName name="_IN207">Part5!$E$21</definedName>
    <definedName name="_IN213">Part5!$E$63</definedName>
    <definedName name="_IN217">Part5!$E$64</definedName>
    <definedName name="_IN218">Part5!$E$65</definedName>
    <definedName name="_IN220">Part5!$E$41</definedName>
    <definedName name="_IN244">Part5!$E$33</definedName>
    <definedName name="_IN245">Part5!$E$37</definedName>
    <definedName name="_IN246">Part5!$E$30</definedName>
    <definedName name="_IN247">Part5!$E$38</definedName>
    <definedName name="_IN249">Part5!$E$34</definedName>
    <definedName name="_IN311">Part5!$E$66</definedName>
    <definedName name="_IN411">Part5!$E$67</definedName>
    <definedName name="_IN445">Part5!$E$25</definedName>
    <definedName name="_IN446">Part5!$E$22</definedName>
    <definedName name="_IN465">Part5!$E$68</definedName>
    <definedName name="_IN466">Part5!$E$69</definedName>
    <definedName name="_IN467">Part5!$E$70</definedName>
    <definedName name="_IN490">'Parts1-4'!$X$41</definedName>
    <definedName name="_IN491">'Parts1-4'!$X$42</definedName>
    <definedName name="_IN492">'Parts1-4'!$X$43</definedName>
    <definedName name="_IN493">'Parts1-4'!$X$44</definedName>
    <definedName name="_IN508">Part5!$E$72</definedName>
    <definedName name="_IN509">Part5!$E$73</definedName>
    <definedName name="_IN510">Part5!$E$74</definedName>
    <definedName name="_IN511">Part5!$E$71</definedName>
    <definedName name="_IN631">Part5!$E$29</definedName>
    <definedName name="_IN632">Part5!$E$32</definedName>
    <definedName name="_IN633">Part5!$E$36</definedName>
    <definedName name="_IN634">Part5!$E$40</definedName>
    <definedName name="_IN641">Part5!$E$28</definedName>
    <definedName name="_IN642">Part5!$E$31</definedName>
    <definedName name="_IN643">Part5!$E$35</definedName>
    <definedName name="_IN644">Part5!$E$39</definedName>
    <definedName name="_IN812">Part5!$E$42</definedName>
    <definedName name="_IN820">Part5!$E$43</definedName>
    <definedName name="_IN822">Part5!$E$85</definedName>
    <definedName name="_IN824">Part5!$E$86</definedName>
    <definedName name="_IN830">Part5!$E$44</definedName>
    <definedName name="_IN840">Part5!$E$45</definedName>
    <definedName name="_IN850">Part5!$E$46</definedName>
    <definedName name="_IN852">Part5!$E$76</definedName>
    <definedName name="_IN853">Part5!$E$77</definedName>
    <definedName name="_IN854">Part5!$E$75</definedName>
    <definedName name="_IN911">Part5!$E$90</definedName>
    <definedName name="_IN931">Part5!$E$78</definedName>
    <definedName name="_IN990">'Parts1-4'!$X$39</definedName>
    <definedName name="_IN999">Part5!$E$91</definedName>
    <definedName name="_IS040">'Parts1-4'!$T$53</definedName>
    <definedName name="_PCITY">'Parts1-4'!$C$27</definedName>
    <definedName name="_PSTAT">'Parts1-4'!$L$27</definedName>
    <definedName name="_PSTRE">'Parts1-4'!$F$26</definedName>
    <definedName name="_PZIP">'Parts1-4'!$O$27</definedName>
    <definedName name="_PZIP4">'Parts1-4'!$R$27</definedName>
    <definedName name="_RA030">'Parts1-4'!$W$52</definedName>
    <definedName name="_RS030">'Parts1-4'!$T$52</definedName>
    <definedName name="_SC050">Part6!$F$11</definedName>
    <definedName name="_SC131">Part6!$F$15</definedName>
    <definedName name="_SC141">Part6!$F$12</definedName>
    <definedName name="_SC242">Part6!$F$13</definedName>
    <definedName name="_SC246">Part6!$F$14</definedName>
    <definedName name="_SC308">Part6!$F$17</definedName>
    <definedName name="_SC332">Part6!$F$20</definedName>
    <definedName name="_SC411">Part6!$F$16</definedName>
    <definedName name="_SC511">Part6!$F$18</definedName>
    <definedName name="_SC931">Part6!$F$19</definedName>
    <definedName name="_SC999">Part6!$F$21</definedName>
    <definedName name="_SH021">Part5!$G$81</definedName>
    <definedName name="_SH045">Part5!$G$83</definedName>
    <definedName name="_SH050">Part5!$G$11</definedName>
    <definedName name="_SH051">Part5!$G$62</definedName>
    <definedName name="_SH070">Part5!$G$79</definedName>
    <definedName name="_SH093">Part5!$G$16</definedName>
    <definedName name="_SH097">Part5!$G$88</definedName>
    <definedName name="_SH098">Part5!$G$89</definedName>
    <definedName name="_SH108">Part5!$G$27</definedName>
    <definedName name="_SH111">Part5!$G$60</definedName>
    <definedName name="_SH112">Part5!$G$61</definedName>
    <definedName name="_SH117">Part5!$G$57</definedName>
    <definedName name="_SH118">Part5!$G$55</definedName>
    <definedName name="_SH125">Part5!$G$48</definedName>
    <definedName name="_SH127">Part5!$G$49</definedName>
    <definedName name="_SH130">Part5!$G$53</definedName>
    <definedName name="_SH138">Part5!$G$58</definedName>
    <definedName name="_SH139">Part5!$G$56</definedName>
    <definedName name="_SH149">Part5!$G$52</definedName>
    <definedName name="_SH166">Part5!$G$51</definedName>
    <definedName name="_SH202">Part5!$G$17</definedName>
    <definedName name="_SH213">Part5!$G$63</definedName>
    <definedName name="_SH220">Part5!$G$41</definedName>
    <definedName name="_SH244">Part5!$G$33</definedName>
    <definedName name="_SH245">Part5!$G$37</definedName>
    <definedName name="_SH246">Part5!$G$30</definedName>
    <definedName name="_SH311">Part5!$G$66</definedName>
    <definedName name="_SH411">Part5!$G$67</definedName>
    <definedName name="_SH446">Part5!$G$22</definedName>
    <definedName name="_SH511">Part5!$G$71</definedName>
    <definedName name="_SH812">Part5!$G$42</definedName>
    <definedName name="_SH822">Part5!$G$85</definedName>
    <definedName name="_SH824">Part5!$G$86</definedName>
    <definedName name="_SH854">Part5!$G$75</definedName>
    <definedName name="_SH931">Part5!$G$78</definedName>
    <definedName name="_SI050">Part6!$E$11</definedName>
    <definedName name="_SI131">Part6!$E$15</definedName>
    <definedName name="_SI141">Part6!$E$12</definedName>
    <definedName name="_SI242">Part6!$E$13</definedName>
    <definedName name="_SI246">Part6!$E$14</definedName>
    <definedName name="_SI308">Part6!$E$17</definedName>
    <definedName name="_SI332">Part6!$E$20</definedName>
    <definedName name="_SI411">Part6!$E$16</definedName>
    <definedName name="_SI511">Part6!$E$18</definedName>
    <definedName name="_SI931">Part6!$E$19</definedName>
    <definedName name="_SI999">Part6!$E$21</definedName>
    <definedName name="_SO050">Part6!$D$11</definedName>
    <definedName name="_SO131">Part6!$D$15</definedName>
    <definedName name="_SO141">Part6!$D$12</definedName>
    <definedName name="_SO242">Part6!$D$13</definedName>
    <definedName name="_SO246">Part6!$D$14</definedName>
    <definedName name="_SO308">Part6!$D$17</definedName>
    <definedName name="_SO332">Part6!$D$20</definedName>
    <definedName name="_SO411">Part6!$D$16</definedName>
    <definedName name="_SO511">Part6!$D$18</definedName>
    <definedName name="_SO931">Part6!$D$19</definedName>
    <definedName name="_SO999">Part6!$D$21</definedName>
    <definedName name="_SW050">Part6!$C$11</definedName>
    <definedName name="_SW131">Part6!$C$15</definedName>
    <definedName name="_SW141">Part6!$C$12</definedName>
    <definedName name="_SW242">Part6!$C$13</definedName>
    <definedName name="_SW246">Part6!$C$14</definedName>
    <definedName name="_SW308">Part6!$C$17</definedName>
    <definedName name="_SW332">Part6!$C$20</definedName>
    <definedName name="_SW411">Part6!$C$16</definedName>
    <definedName name="_SW511">Part6!$C$18</definedName>
    <definedName name="_SW931">Part6!$C$19</definedName>
    <definedName name="_SW999">Part6!$C$21</definedName>
    <definedName name="_UL021">Part5!$H$81</definedName>
    <definedName name="_UL022">Part5!$H$82</definedName>
    <definedName name="_UL045">Part5!$H$83</definedName>
    <definedName name="_UL050">Part5!$H$11</definedName>
    <definedName name="_UL051">Part5!$H$62</definedName>
    <definedName name="_UL070">Part5!$H$79</definedName>
    <definedName name="_UL091">Part5!$H$15</definedName>
    <definedName name="_UL093">Part5!$H$16</definedName>
    <definedName name="_UL097">Part5!$H$88</definedName>
    <definedName name="_UL098">Part5!$H$89</definedName>
    <definedName name="_UL108">Part5!$H$27</definedName>
    <definedName name="_UL111">Part5!$H$60</definedName>
    <definedName name="_UL112">Part5!$H$61</definedName>
    <definedName name="_UL117">Part5!$H$57</definedName>
    <definedName name="_UL118">Part5!$H$55</definedName>
    <definedName name="_UL125">Part5!$H$48</definedName>
    <definedName name="_UL127">Part5!$H$49</definedName>
    <definedName name="_UL130">Part5!$H$53</definedName>
    <definedName name="_UL138">Part5!$H$58</definedName>
    <definedName name="_UL139">Part5!$H$56</definedName>
    <definedName name="_UL149">Part5!$H$52</definedName>
    <definedName name="_UL166">Part5!$H$51</definedName>
    <definedName name="_UL202">Part5!$H$17</definedName>
    <definedName name="_UL213">Part5!$H$63</definedName>
    <definedName name="_UL220">Part5!$H$41</definedName>
    <definedName name="_UL244">Part5!$H$33</definedName>
    <definedName name="_UL245">Part5!$H$37</definedName>
    <definedName name="_UL246">Part5!$H$30</definedName>
    <definedName name="_UL311">Part5!$H$66</definedName>
    <definedName name="_UL411">Part5!$H$67</definedName>
    <definedName name="_UL446">Part5!$H$22</definedName>
    <definedName name="_UL511">Part5!$H$71</definedName>
    <definedName name="_UL812">Part5!$H$42</definedName>
    <definedName name="_UL822">Part5!$H$85</definedName>
    <definedName name="_UL824">Part5!$H$86</definedName>
    <definedName name="_UL854">Part5!$H$75</definedName>
    <definedName name="_UL931">Part5!$H$78</definedName>
    <definedName name="_VFORM">'Parts1-4'!$A$8</definedName>
    <definedName name="cext">'Parts1-4'!$R$32</definedName>
    <definedName name="CHK_BOTH">Part6!$J$21</definedName>
    <definedName name="CHK_ES202">Part5!$C$116</definedName>
    <definedName name="CHK_ES411">Part5!$C$119</definedName>
    <definedName name="CHK_ES446">Part5!$C$117</definedName>
    <definedName name="CHK_ES511">Part5!$C$120</definedName>
    <definedName name="CHK_ES812">Part5!$C$118</definedName>
    <definedName name="CHK_GP108">Part5!$C$97</definedName>
    <definedName name="CHK_GP202">Part5!$C$94</definedName>
    <definedName name="CHK_GP213">Part5!$C$107</definedName>
    <definedName name="CHK_GP244">Part5!$C$101</definedName>
    <definedName name="CHK_GP245">Part5!$C$103</definedName>
    <definedName name="CHK_GP246">Part5!$C$99</definedName>
    <definedName name="CHK_GP411">Part5!$C$109</definedName>
    <definedName name="CHK_GP511">Part5!$C$111</definedName>
    <definedName name="CHK_GP812">Part5!$C$105</definedName>
    <definedName name="CHK_GP854">Part5!$C$113</definedName>
    <definedName name="CHK_GP999">Part5!$C$115</definedName>
    <definedName name="CHK_GR050">Part5!$C$92</definedName>
    <definedName name="CHK_IN108">Part5!$C$96</definedName>
    <definedName name="CHK_IN202">Part5!$C$93</definedName>
    <definedName name="CHK_IN213">Part5!$C$106</definedName>
    <definedName name="CHK_IN244">Part5!$C$100</definedName>
    <definedName name="CHK_IN245">Part5!$C$102</definedName>
    <definedName name="CHK_IN246">Part5!$C$98</definedName>
    <definedName name="CHK_IN411">Part5!$C$108</definedName>
    <definedName name="CHK_IN446">Part5!$C$95</definedName>
    <definedName name="CHK_IN511">Part5!$C$110</definedName>
    <definedName name="CHK_IN812">Part5!$C$104</definedName>
    <definedName name="CHK_IN854">Part5!$C$112</definedName>
    <definedName name="CHK_IN999">Part5!$C$114</definedName>
    <definedName name="CHK_SI050">Part6!$J$11</definedName>
    <definedName name="CHK_SI131">Part6!$J$15</definedName>
    <definedName name="CHK_SI141">Part6!$J$12</definedName>
    <definedName name="CHK_SI242">Part6!$J$13</definedName>
    <definedName name="CHK_SI246">Part6!$J$14</definedName>
    <definedName name="CHK_SI308">Part6!$J$17</definedName>
    <definedName name="CHK_SI332">Part6!$J$20</definedName>
    <definedName name="CHK_SI411">Part6!$J$16</definedName>
    <definedName name="CHK_SI511">Part6!$J$18</definedName>
    <definedName name="CHK_SI931">Part6!$J$19</definedName>
    <definedName name="CHK_STORAGE">Part6!$I$21</definedName>
    <definedName name="CHK_SW050">Part6!$I$11</definedName>
    <definedName name="CHK_SW131">Part6!$I$15</definedName>
    <definedName name="CHK_SW141">Part6!$I$12</definedName>
    <definedName name="CHK_SW242">Part6!$I$13</definedName>
    <definedName name="CHK_SW246">Part6!$I$14</definedName>
    <definedName name="CHK_SW308">Part6!$I$17</definedName>
    <definedName name="CHK_SW332">Part6!$I$20</definedName>
    <definedName name="CHK_SW411">Part6!$I$16</definedName>
    <definedName name="CHK_SW511">Part6!$I$18</definedName>
    <definedName name="CHK_SW931">Part6!$I$19</definedName>
    <definedName name="city">'Parts1-4'!$C$30</definedName>
    <definedName name="contnm">'Parts1-4'!$G$31</definedName>
    <definedName name="DBA">'Parts1-4'!$H$22</definedName>
    <definedName name="fax">'Parts1-4'!$G$33</definedName>
    <definedName name="ID">'Parts1-4'!$H$17</definedName>
    <definedName name="IDChngChk">'Parts1-4'!$J$20</definedName>
    <definedName name="intnet">'Parts1-4'!$G$34</definedName>
    <definedName name="Month">'Parts1-4'!$K$15</definedName>
    <definedName name="Name1">'Parts1-4'!$H$21</definedName>
    <definedName name="Name2">'Parts1-4'!$E$23</definedName>
    <definedName name="Notes">'Parts1-4'!$A$55</definedName>
    <definedName name="PartSums">Part5!$C$92:$C$120</definedName>
    <definedName name="phone">'Parts1-4'!$G$32</definedName>
    <definedName name="_xlnm.Print_Area" localSheetId="2">Part5!$A$1:$I$91</definedName>
    <definedName name="_xlnm.Print_Area" localSheetId="3">Part6!$A$1:$F$25</definedName>
    <definedName name="_xlnm.Print_Area" localSheetId="1">'Parts1-4'!$A$4:$Y$57</definedName>
    <definedName name="_xlnm.Print_Titles" localSheetId="2">Part5!$1:$10</definedName>
    <definedName name="ResubChk">'Parts1-4'!$X$15</definedName>
    <definedName name="state">'Parts1-4'!$L$30</definedName>
    <definedName name="STCodes">'Parts1-4'!$AA$1:$AA$55</definedName>
    <definedName name="Street">'Parts1-4'!$C$29</definedName>
    <definedName name="TCN">'Parts1-4'!$K$24</definedName>
    <definedName name="Version">'Parts1-4'!$Y$6</definedName>
    <definedName name="Year">'Parts1-4'!$O$15</definedName>
    <definedName name="zip">'Parts1-4'!$O$30</definedName>
    <definedName name="zip4">'Parts1-4'!$R$30</definedName>
  </definedNames>
  <calcPr calcId="152511"/>
</workbook>
</file>

<file path=xl/calcChain.xml><?xml version="1.0" encoding="utf-8"?>
<calcChain xmlns="http://schemas.openxmlformats.org/spreadsheetml/2006/main">
  <c r="E21" i="6" l="1"/>
  <c r="D21" i="6"/>
  <c r="C21" i="6"/>
  <c r="F20" i="6"/>
  <c r="F19" i="6"/>
  <c r="F18" i="6"/>
  <c r="F17" i="6"/>
  <c r="F16" i="6"/>
  <c r="F15" i="6"/>
  <c r="F14" i="6"/>
  <c r="F13" i="6"/>
  <c r="F12" i="6"/>
  <c r="F11" i="6"/>
  <c r="F21" i="6"/>
  <c r="E91" i="5"/>
  <c r="F91" i="5"/>
  <c r="I14" i="6"/>
  <c r="G14" i="6"/>
  <c r="H14" i="6"/>
  <c r="J14" i="6"/>
  <c r="I11" i="6"/>
  <c r="G11" i="6"/>
  <c r="I20" i="6"/>
  <c r="G20" i="6"/>
  <c r="I19" i="6"/>
  <c r="G19" i="6"/>
  <c r="I18" i="6"/>
  <c r="G18" i="6"/>
  <c r="I17" i="6"/>
  <c r="G17" i="6"/>
  <c r="I16" i="6"/>
  <c r="G16" i="6"/>
  <c r="I15" i="6"/>
  <c r="G15" i="6"/>
  <c r="I13" i="6"/>
  <c r="G13" i="6"/>
  <c r="I12" i="6"/>
  <c r="G12" i="6"/>
  <c r="J20" i="6"/>
  <c r="J19" i="6"/>
  <c r="J18" i="6"/>
  <c r="J17" i="6"/>
  <c r="J16" i="6"/>
  <c r="J15" i="6"/>
  <c r="J13" i="6"/>
  <c r="J12" i="6"/>
  <c r="J11" i="6"/>
  <c r="H12" i="6"/>
  <c r="H20" i="6"/>
  <c r="H19" i="6"/>
  <c r="H18" i="6"/>
  <c r="H17" i="6"/>
  <c r="H16" i="6"/>
  <c r="H15" i="6"/>
  <c r="H13" i="6"/>
  <c r="H11" i="6"/>
  <c r="C92" i="5"/>
  <c r="C114" i="5"/>
  <c r="I7" i="5"/>
  <c r="F7" i="6"/>
  <c r="D7" i="6"/>
  <c r="A7" i="6"/>
  <c r="L83" i="5"/>
  <c r="L82" i="5"/>
  <c r="L15" i="5"/>
  <c r="L89" i="5"/>
  <c r="L88" i="5"/>
  <c r="L86" i="5"/>
  <c r="L85" i="5"/>
  <c r="L81" i="5"/>
  <c r="L79" i="5"/>
  <c r="L78" i="5"/>
  <c r="L75" i="5"/>
  <c r="L71" i="5"/>
  <c r="L67" i="5"/>
  <c r="L66" i="5"/>
  <c r="L63" i="5"/>
  <c r="L62" i="5"/>
  <c r="L61" i="5"/>
  <c r="L60" i="5"/>
  <c r="L58" i="5"/>
  <c r="L57" i="5"/>
  <c r="L56" i="5"/>
  <c r="L55" i="5"/>
  <c r="L53" i="5"/>
  <c r="L52" i="5"/>
  <c r="L51" i="5"/>
  <c r="L49" i="5"/>
  <c r="L48" i="5"/>
  <c r="L42" i="5"/>
  <c r="L41" i="5"/>
  <c r="L37" i="5"/>
  <c r="L33" i="5"/>
  <c r="L27" i="5"/>
  <c r="L22" i="5"/>
  <c r="L17" i="5"/>
  <c r="L16" i="5"/>
  <c r="L11" i="5"/>
  <c r="L30" i="5"/>
  <c r="K15" i="5"/>
  <c r="J15" i="5"/>
  <c r="K83" i="5"/>
  <c r="J83" i="5"/>
  <c r="K82" i="5"/>
  <c r="J82" i="5"/>
  <c r="K90" i="5"/>
  <c r="J90" i="5"/>
  <c r="K11" i="5"/>
  <c r="K16" i="5"/>
  <c r="K17" i="5"/>
  <c r="K22" i="5"/>
  <c r="K27" i="5"/>
  <c r="K30" i="5"/>
  <c r="K33" i="5"/>
  <c r="K37" i="5"/>
  <c r="K41" i="5"/>
  <c r="K42" i="5"/>
  <c r="K48" i="5"/>
  <c r="K49" i="5"/>
  <c r="K51" i="5"/>
  <c r="K52" i="5"/>
  <c r="K53" i="5"/>
  <c r="K55" i="5"/>
  <c r="K56" i="5"/>
  <c r="K57" i="5"/>
  <c r="K58" i="5"/>
  <c r="K60" i="5"/>
  <c r="K61" i="5"/>
  <c r="K62" i="5"/>
  <c r="K63" i="5"/>
  <c r="K66" i="5"/>
  <c r="K67" i="5"/>
  <c r="K71" i="5"/>
  <c r="K75" i="5"/>
  <c r="K78" i="5"/>
  <c r="K79" i="5"/>
  <c r="K81" i="5"/>
  <c r="K85" i="5"/>
  <c r="K86" i="5"/>
  <c r="K88" i="5"/>
  <c r="K89" i="5"/>
  <c r="J89" i="5"/>
  <c r="J11" i="5"/>
  <c r="J16" i="5"/>
  <c r="J17" i="5"/>
  <c r="J22" i="5"/>
  <c r="J27" i="5"/>
  <c r="J30" i="5"/>
  <c r="J33" i="5"/>
  <c r="J37" i="5"/>
  <c r="J41" i="5"/>
  <c r="J42" i="5"/>
  <c r="J48" i="5"/>
  <c r="J49" i="5"/>
  <c r="J51" i="5"/>
  <c r="J52" i="5"/>
  <c r="J53" i="5"/>
  <c r="J55" i="5"/>
  <c r="J56" i="5"/>
  <c r="J57" i="5"/>
  <c r="J58" i="5"/>
  <c r="J60" i="5"/>
  <c r="J61" i="5"/>
  <c r="J62" i="5"/>
  <c r="J63" i="5"/>
  <c r="J66" i="5"/>
  <c r="J67" i="5"/>
  <c r="J71" i="5"/>
  <c r="J75" i="5"/>
  <c r="J78" i="5"/>
  <c r="J79" i="5"/>
  <c r="J81" i="5"/>
  <c r="J85" i="5"/>
  <c r="J86" i="5"/>
  <c r="J88" i="5"/>
  <c r="C93" i="5"/>
  <c r="C94" i="5"/>
  <c r="C95" i="5"/>
  <c r="C96" i="5"/>
  <c r="C97" i="5"/>
  <c r="C98" i="5"/>
  <c r="C99" i="5"/>
  <c r="C100" i="5"/>
  <c r="C101" i="5"/>
  <c r="C102" i="5"/>
  <c r="C103" i="5"/>
  <c r="C104" i="5"/>
  <c r="C105" i="5"/>
  <c r="C106" i="5"/>
  <c r="C107" i="5"/>
  <c r="C108" i="5"/>
  <c r="C109" i="5"/>
  <c r="C110" i="5"/>
  <c r="C111" i="5"/>
  <c r="C112" i="5"/>
  <c r="C113" i="5"/>
  <c r="C115" i="5"/>
  <c r="C116" i="5"/>
  <c r="C117" i="5"/>
  <c r="C118" i="5"/>
  <c r="C119" i="5"/>
  <c r="C120" i="5"/>
  <c r="A7" i="5"/>
  <c r="D7" i="5"/>
  <c r="W45" i="1"/>
  <c r="C8" i="5"/>
  <c r="J21" i="6"/>
  <c r="I21" i="6"/>
</calcChain>
</file>

<file path=xl/sharedStrings.xml><?xml version="1.0" encoding="utf-8"?>
<sst xmlns="http://schemas.openxmlformats.org/spreadsheetml/2006/main" count="1345" uniqueCount="1309">
  <si>
    <t>_BS021</t>
  </si>
  <si>
    <t>=Part5!$C$80</t>
  </si>
  <si>
    <t>_BS050</t>
  </si>
  <si>
    <t>=Part5!$C$10</t>
  </si>
  <si>
    <t>_BS051</t>
  </si>
  <si>
    <t>=Part5!$C$61</t>
  </si>
  <si>
    <t>_BS070</t>
  </si>
  <si>
    <t>=Part5!$C$78</t>
  </si>
  <si>
    <t>_BS093</t>
  </si>
  <si>
    <t>=Part5!$C$15</t>
  </si>
  <si>
    <t>_BS097</t>
  </si>
  <si>
    <t>=Part5!$C$87</t>
  </si>
  <si>
    <t>_BS098</t>
  </si>
  <si>
    <t>=Part5!$C$88</t>
  </si>
  <si>
    <t>_BS108</t>
  </si>
  <si>
    <t>=Part5!$C$26</t>
  </si>
  <si>
    <t>_BS111</t>
  </si>
  <si>
    <t>=Part5!$C$59</t>
  </si>
  <si>
    <t>_BS112</t>
  </si>
  <si>
    <t>=Part5!$C$60</t>
  </si>
  <si>
    <t>_BS117</t>
  </si>
  <si>
    <t>=Part5!$C$56</t>
  </si>
  <si>
    <t>_BS118</t>
  </si>
  <si>
    <t>=Part5!$C$54</t>
  </si>
  <si>
    <t>_BS125</t>
  </si>
  <si>
    <t>=Part5!$C$47</t>
  </si>
  <si>
    <t>_BS127</t>
  </si>
  <si>
    <t>=Part5!$C$48</t>
  </si>
  <si>
    <t>_BS130</t>
  </si>
  <si>
    <t>=Part5!$C$52</t>
  </si>
  <si>
    <t>_BS138</t>
  </si>
  <si>
    <t>=Part5!$C$57</t>
  </si>
  <si>
    <t>_BS139</t>
  </si>
  <si>
    <t>=Part5!$C$55</t>
  </si>
  <si>
    <t>_BS149</t>
  </si>
  <si>
    <t>=Part5!$C$51</t>
  </si>
  <si>
    <t>_BS166</t>
  </si>
  <si>
    <t>=Part5!$C$50</t>
  </si>
  <si>
    <t>_BS202</t>
  </si>
  <si>
    <t>=Part5!$C$16</t>
  </si>
  <si>
    <t>_BS213</t>
  </si>
  <si>
    <t>=Part5!$C$62</t>
  </si>
  <si>
    <t>_BS220</t>
  </si>
  <si>
    <t>=Part5!$C$40</t>
  </si>
  <si>
    <t>_BS244</t>
  </si>
  <si>
    <t>=Part5!$C$32</t>
  </si>
  <si>
    <t>_BS245</t>
  </si>
  <si>
    <t>=Part5!$C$36</t>
  </si>
  <si>
    <t>_BS246</t>
  </si>
  <si>
    <t>=Part5!$C$29</t>
  </si>
  <si>
    <t>_BS311</t>
  </si>
  <si>
    <t>=Part5!$C$65</t>
  </si>
  <si>
    <t>_BS411</t>
  </si>
  <si>
    <t>=Part5!$C$66</t>
  </si>
  <si>
    <t>_BS446</t>
  </si>
  <si>
    <t>=Part5!$C$21</t>
  </si>
  <si>
    <t>_BS511</t>
  </si>
  <si>
    <t>=Part5!$C$70</t>
  </si>
  <si>
    <t>_BS812</t>
  </si>
  <si>
    <t>=Part5!$C$41</t>
  </si>
  <si>
    <t>_BS822</t>
  </si>
  <si>
    <t>=Part5!$C$84</t>
  </si>
  <si>
    <t>_BS824</t>
  </si>
  <si>
    <t>=Part5!$C$85</t>
  </si>
  <si>
    <t>_BS854</t>
  </si>
  <si>
    <t>=Part5!$C$74</t>
  </si>
  <si>
    <t>_BS931</t>
  </si>
  <si>
    <t>=Part5!$C$77</t>
  </si>
  <si>
    <t>_CA399</t>
  </si>
  <si>
    <t>='Parts1-4'!$X$46</t>
  </si>
  <si>
    <t>_CA400</t>
  </si>
  <si>
    <t>='Parts1-4'!$X$47</t>
  </si>
  <si>
    <t>_CA401</t>
  </si>
  <si>
    <t>='Parts1-4'!$X$48</t>
  </si>
  <si>
    <t>_ES021</t>
  </si>
  <si>
    <t>=Part5!$I$80</t>
  </si>
  <si>
    <t>_ES050</t>
  </si>
  <si>
    <t>=Part5!$I$10</t>
  </si>
  <si>
    <t>_ES051</t>
  </si>
  <si>
    <t>=Part5!$I$61</t>
  </si>
  <si>
    <t>_ES070</t>
  </si>
  <si>
    <t>=Part5!$I$78</t>
  </si>
  <si>
    <t>_ES093</t>
  </si>
  <si>
    <t>=Part5!$I$15</t>
  </si>
  <si>
    <t>_ES097</t>
  </si>
  <si>
    <t>=Part5!$I$87</t>
  </si>
  <si>
    <t>_ES098</t>
  </si>
  <si>
    <t>=Part5!$I$88</t>
  </si>
  <si>
    <t>_ES108</t>
  </si>
  <si>
    <t>=Part5!$I$26</t>
  </si>
  <si>
    <t>_ES111</t>
  </si>
  <si>
    <t>=Part5!$I$59</t>
  </si>
  <si>
    <t>_ES112</t>
  </si>
  <si>
    <t>=Part5!$I$60</t>
  </si>
  <si>
    <t>_ES117</t>
  </si>
  <si>
    <t>=Part5!$I$56</t>
  </si>
  <si>
    <t>_ES118</t>
  </si>
  <si>
    <t>=Part5!$I$54</t>
  </si>
  <si>
    <t>_ES125</t>
  </si>
  <si>
    <t>=Part5!$I$47</t>
  </si>
  <si>
    <t>_ES127</t>
  </si>
  <si>
    <t>=Part5!$I$48</t>
  </si>
  <si>
    <t>_ES130</t>
  </si>
  <si>
    <t>=Part5!$I$52</t>
  </si>
  <si>
    <t>_ES138</t>
  </si>
  <si>
    <t>=Part5!$I$57</t>
  </si>
  <si>
    <t>_ES139</t>
  </si>
  <si>
    <t>=Part5!$I$55</t>
  </si>
  <si>
    <t>_ES141</t>
  </si>
  <si>
    <t>=Part5!$I$17</t>
  </si>
  <si>
    <t>_ES142</t>
  </si>
  <si>
    <t>=Part5!$I$22</t>
  </si>
  <si>
    <t>_ES144</t>
  </si>
  <si>
    <t>=Part5!$I$23</t>
  </si>
  <si>
    <t>_ES149</t>
  </si>
  <si>
    <t>=Part5!$I$51</t>
  </si>
  <si>
    <t>_ES166</t>
  </si>
  <si>
    <t>=Part5!$I$50</t>
  </si>
  <si>
    <t>_ES202</t>
  </si>
  <si>
    <t>=Part5!$I$16</t>
  </si>
  <si>
    <t>_ES203</t>
  </si>
  <si>
    <t>=Part5!$I$18</t>
  </si>
  <si>
    <t>_ES205</t>
  </si>
  <si>
    <t>=Part5!$I$19</t>
  </si>
  <si>
    <t>_ES207</t>
  </si>
  <si>
    <t>=Part5!$I$20</t>
  </si>
  <si>
    <t>_ES213</t>
  </si>
  <si>
    <t>=Part5!$I$62</t>
  </si>
  <si>
    <t>_ES220</t>
  </si>
  <si>
    <t>=Part5!$I$40</t>
  </si>
  <si>
    <t>_ES244</t>
  </si>
  <si>
    <t>=Part5!$I$32</t>
  </si>
  <si>
    <t>_ES245</t>
  </si>
  <si>
    <t>=Part5!$I$36</t>
  </si>
  <si>
    <t>_ES246</t>
  </si>
  <si>
    <t>=Part5!$I$29</t>
  </si>
  <si>
    <t>_ES311</t>
  </si>
  <si>
    <t>=Part5!$I$65</t>
  </si>
  <si>
    <t>_ES411</t>
  </si>
  <si>
    <t>=Part5!$I$66</t>
  </si>
  <si>
    <t>_ES445</t>
  </si>
  <si>
    <t>=Part5!$I$24</t>
  </si>
  <si>
    <t>_ES446</t>
  </si>
  <si>
    <t>=Part5!$I$21</t>
  </si>
  <si>
    <t>_ES465</t>
  </si>
  <si>
    <t>=Part5!$I$67</t>
  </si>
  <si>
    <t>_ES466</t>
  </si>
  <si>
    <t>=Part5!$I$68</t>
  </si>
  <si>
    <t>_ES467</t>
  </si>
  <si>
    <t>=Part5!$I$69</t>
  </si>
  <si>
    <t>_ES508</t>
  </si>
  <si>
    <t>=Part5!$I$71</t>
  </si>
  <si>
    <t>_ES509</t>
  </si>
  <si>
    <t>=Part5!$I$72</t>
  </si>
  <si>
    <t>_ES510</t>
  </si>
  <si>
    <t>=Part5!$I$73</t>
  </si>
  <si>
    <t>_ES511</t>
  </si>
  <si>
    <t>=Part5!$I$70</t>
  </si>
  <si>
    <t>_ES812</t>
  </si>
  <si>
    <t>=Part5!$I$41</t>
  </si>
  <si>
    <t>_ES820</t>
  </si>
  <si>
    <t>=Part5!$I$42</t>
  </si>
  <si>
    <t>_ES822</t>
  </si>
  <si>
    <t>=Part5!$I$84</t>
  </si>
  <si>
    <t>_ES824</t>
  </si>
  <si>
    <t>=Part5!$I$85</t>
  </si>
  <si>
    <t>_ES830</t>
  </si>
  <si>
    <t>=Part5!$I$43</t>
  </si>
  <si>
    <t>_ES840</t>
  </si>
  <si>
    <t>=Part5!$I$44</t>
  </si>
  <si>
    <t>_ES850</t>
  </si>
  <si>
    <t>=Part5!$I$45</t>
  </si>
  <si>
    <t>_ES854</t>
  </si>
  <si>
    <t>=Part5!$I$74</t>
  </si>
  <si>
    <t>_ES931</t>
  </si>
  <si>
    <t>=Part5!$I$77</t>
  </si>
  <si>
    <t>_GP021</t>
  </si>
  <si>
    <t>=Part5!$F$80</t>
  </si>
  <si>
    <t>_GP022</t>
  </si>
  <si>
    <t>=Part5!$F$81</t>
  </si>
  <si>
    <t>_GP045</t>
  </si>
  <si>
    <t>=Part5!$F$82</t>
  </si>
  <si>
    <t>_GP051</t>
  </si>
  <si>
    <t>=Part5!$F$61</t>
  </si>
  <si>
    <t>_GP070</t>
  </si>
  <si>
    <t>=Part5!$F$78</t>
  </si>
  <si>
    <t>_GP093</t>
  </si>
  <si>
    <t>=Part5!$F$15</t>
  </si>
  <si>
    <t>_GP097</t>
  </si>
  <si>
    <t>=Part5!$F$87</t>
  </si>
  <si>
    <t>_GP098</t>
  </si>
  <si>
    <t>=Part5!$F$88</t>
  </si>
  <si>
    <t>_GP108</t>
  </si>
  <si>
    <t>=Part5!$F$26</t>
  </si>
  <si>
    <t>_GP111</t>
  </si>
  <si>
    <t>=Part5!$F$59</t>
  </si>
  <si>
    <t>_GP112</t>
  </si>
  <si>
    <t>=Part5!$F$60</t>
  </si>
  <si>
    <t>_GP117</t>
  </si>
  <si>
    <t>=Part5!$F$56</t>
  </si>
  <si>
    <t>_GP118</t>
  </si>
  <si>
    <t>=Part5!$F$54</t>
  </si>
  <si>
    <t>_GP125</t>
  </si>
  <si>
    <t>=Part5!$F$47</t>
  </si>
  <si>
    <t>_GP127</t>
  </si>
  <si>
    <t>=Part5!$F$48</t>
  </si>
  <si>
    <t>_GP130</t>
  </si>
  <si>
    <t>=Part5!$F$52</t>
  </si>
  <si>
    <t>_GP138</t>
  </si>
  <si>
    <t>=Part5!$F$57</t>
  </si>
  <si>
    <t>_GP139</t>
  </si>
  <si>
    <t>=Part5!$F$55</t>
  </si>
  <si>
    <t>_GP141</t>
  </si>
  <si>
    <t>=Part5!$F$17</t>
  </si>
  <si>
    <t>_GP149</t>
  </si>
  <si>
    <t>=Part5!$F$51</t>
  </si>
  <si>
    <t>_GP166</t>
  </si>
  <si>
    <t>=Part5!$F$50</t>
  </si>
  <si>
    <t>_GP202</t>
  </si>
  <si>
    <t>=Part5!$F$16</t>
  </si>
  <si>
    <t>_GP203</t>
  </si>
  <si>
    <t>=Part5!$F$18</t>
  </si>
  <si>
    <t>_GP205</t>
  </si>
  <si>
    <t>=Part5!$F$19</t>
  </si>
  <si>
    <t>_GP207</t>
  </si>
  <si>
    <t>=Part5!$F$20</t>
  </si>
  <si>
    <t>_GP213</t>
  </si>
  <si>
    <t>=Part5!$F$62</t>
  </si>
  <si>
    <t>_GP217</t>
  </si>
  <si>
    <t>=Part5!$F$63</t>
  </si>
  <si>
    <t>_GP218</t>
  </si>
  <si>
    <t>=Part5!$F$64</t>
  </si>
  <si>
    <t>_GP244</t>
  </si>
  <si>
    <t>=Part5!$F$32</t>
  </si>
  <si>
    <t>_GP245</t>
  </si>
  <si>
    <t>=Part5!$F$36</t>
  </si>
  <si>
    <t>_GP246</t>
  </si>
  <si>
    <t>=Part5!$F$29</t>
  </si>
  <si>
    <t>_GP311</t>
  </si>
  <si>
    <t>=Part5!$F$65</t>
  </si>
  <si>
    <t>_GP411</t>
  </si>
  <si>
    <t>=Part5!$F$66</t>
  </si>
  <si>
    <t>_GP465</t>
  </si>
  <si>
    <t>=Part5!$F$67</t>
  </si>
  <si>
    <t>_GP466</t>
  </si>
  <si>
    <t>=Part5!$F$68</t>
  </si>
  <si>
    <t>_GP467</t>
  </si>
  <si>
    <t>=Part5!$F$69</t>
  </si>
  <si>
    <t>_GP508</t>
  </si>
  <si>
    <t>=Part5!$F$71</t>
  </si>
  <si>
    <t>_GP509</t>
  </si>
  <si>
    <t>=Part5!$F$72</t>
  </si>
  <si>
    <t>_GP510</t>
  </si>
  <si>
    <t>=Part5!$F$73</t>
  </si>
  <si>
    <t>_GP511</t>
  </si>
  <si>
    <t>=Part5!$F$70</t>
  </si>
  <si>
    <t>_GP631</t>
  </si>
  <si>
    <t>=Part5!$F$28</t>
  </si>
  <si>
    <t>_GP632</t>
  </si>
  <si>
    <t>=Part5!$F$31</t>
  </si>
  <si>
    <t>_GP633</t>
  </si>
  <si>
    <t>=Part5!$F$35</t>
  </si>
  <si>
    <t>_GP634</t>
  </si>
  <si>
    <t>=Part5!$F$39</t>
  </si>
  <si>
    <t>_GP641</t>
  </si>
  <si>
    <t>=Part5!$F$27</t>
  </si>
  <si>
    <t>_GP642</t>
  </si>
  <si>
    <t>=Part5!$F$30</t>
  </si>
  <si>
    <t>_GP643</t>
  </si>
  <si>
    <t>=Part5!$F$34</t>
  </si>
  <si>
    <t>_GP644</t>
  </si>
  <si>
    <t>=Part5!$F$38</t>
  </si>
  <si>
    <t>_GP812</t>
  </si>
  <si>
    <t>=Part5!$F$41</t>
  </si>
  <si>
    <t>_GP820</t>
  </si>
  <si>
    <t>=Part5!$F$42</t>
  </si>
  <si>
    <t>_GP822</t>
  </si>
  <si>
    <t>=Part5!$F$84</t>
  </si>
  <si>
    <t>_GP824</t>
  </si>
  <si>
    <t>=Part5!$F$85</t>
  </si>
  <si>
    <t>_GP830</t>
  </si>
  <si>
    <t>=Part5!$F$43</t>
  </si>
  <si>
    <t>_GP840</t>
  </si>
  <si>
    <t>=Part5!$F$44</t>
  </si>
  <si>
    <t>_GP850</t>
  </si>
  <si>
    <t>=Part5!$F$45</t>
  </si>
  <si>
    <t>_GP852</t>
  </si>
  <si>
    <t>=Part5!$F$75</t>
  </si>
  <si>
    <t>_GP853</t>
  </si>
  <si>
    <t>=Part5!$F$76</t>
  </si>
  <si>
    <t>_GP854</t>
  </si>
  <si>
    <t>=Part5!$F$74</t>
  </si>
  <si>
    <t>_GP911</t>
  </si>
  <si>
    <t>=Part5!$F$89</t>
  </si>
  <si>
    <t>_GP931</t>
  </si>
  <si>
    <t>=Part5!$F$77</t>
  </si>
  <si>
    <t>_GP999</t>
  </si>
  <si>
    <t>=Part5!$F$90</t>
  </si>
  <si>
    <t>_GR010</t>
  </si>
  <si>
    <t>=Part5!$D$11</t>
  </si>
  <si>
    <t>_GR011</t>
  </si>
  <si>
    <t>=Part5!$D$12</t>
  </si>
  <si>
    <t>_GR020</t>
  </si>
  <si>
    <t>=Part5!$D$13</t>
  </si>
  <si>
    <t>_GR021</t>
  </si>
  <si>
    <t>=Part5!$D$80</t>
  </si>
  <si>
    <t>_GR045</t>
  </si>
  <si>
    <t>=Part5!$D$82</t>
  </si>
  <si>
    <t>_GR050</t>
  </si>
  <si>
    <t>=Part5!$D$10</t>
  </si>
  <si>
    <t>_GR051</t>
  </si>
  <si>
    <t>=Part5!$D$61</t>
  </si>
  <si>
    <t>_GR070</t>
  </si>
  <si>
    <t>=Part5!$D$78</t>
  </si>
  <si>
    <t>_GR091</t>
  </si>
  <si>
    <t>=Part5!$D$14</t>
  </si>
  <si>
    <t>_GR093</t>
  </si>
  <si>
    <t>=Part5!$D$15</t>
  </si>
  <si>
    <t>_GR097</t>
  </si>
  <si>
    <t>=Part5!$D$87</t>
  </si>
  <si>
    <t>_GR098</t>
  </si>
  <si>
    <t>=Part5!$D$88</t>
  </si>
  <si>
    <t>_GR108</t>
  </si>
  <si>
    <t>=Part5!$D$26</t>
  </si>
  <si>
    <t>_GR111</t>
  </si>
  <si>
    <t>=Part5!$D$59</t>
  </si>
  <si>
    <t>_GR112</t>
  </si>
  <si>
    <t>=Part5!$D$60</t>
  </si>
  <si>
    <t>_GR117</t>
  </si>
  <si>
    <t>=Part5!$D$56</t>
  </si>
  <si>
    <t>_GR118</t>
  </si>
  <si>
    <t>=Part5!$D$54</t>
  </si>
  <si>
    <t>_GR125</t>
  </si>
  <si>
    <t>=Part5!$D$47</t>
  </si>
  <si>
    <t>_GR127</t>
  </si>
  <si>
    <t>=Part5!$D$48</t>
  </si>
  <si>
    <t>_GR130</t>
  </si>
  <si>
    <t>=Part5!$D$52</t>
  </si>
  <si>
    <t>_GR138</t>
  </si>
  <si>
    <t>=Part5!$D$57</t>
  </si>
  <si>
    <t>_GR139</t>
  </si>
  <si>
    <t>=Part5!$D$55</t>
  </si>
  <si>
    <t>_GR149</t>
  </si>
  <si>
    <t>=Part5!$D$51</t>
  </si>
  <si>
    <t>_GR166</t>
  </si>
  <si>
    <t>=Part5!$D$50</t>
  </si>
  <si>
    <t>_GR202</t>
  </si>
  <si>
    <t>=Part5!$D$16</t>
  </si>
  <si>
    <t>_GR213</t>
  </si>
  <si>
    <t>=Part5!$D$62</t>
  </si>
  <si>
    <t>_GR220</t>
  </si>
  <si>
    <t>=Part5!$D$40</t>
  </si>
  <si>
    <t>_GR244</t>
  </si>
  <si>
    <t>=Part5!$D$32</t>
  </si>
  <si>
    <t>_GR245</t>
  </si>
  <si>
    <t>=Part5!$D$36</t>
  </si>
  <si>
    <t>_GR246</t>
  </si>
  <si>
    <t>=Part5!$D$29</t>
  </si>
  <si>
    <t>_GR311</t>
  </si>
  <si>
    <t>=Part5!$D$65</t>
  </si>
  <si>
    <t>_GR411</t>
  </si>
  <si>
    <t>=Part5!$D$66</t>
  </si>
  <si>
    <t>_GR446</t>
  </si>
  <si>
    <t>=Part5!$D$21</t>
  </si>
  <si>
    <t>_GR511</t>
  </si>
  <si>
    <t>=Part5!$D$70</t>
  </si>
  <si>
    <t>_GR812</t>
  </si>
  <si>
    <t>=Part5!$D$41</t>
  </si>
  <si>
    <t>_GR822</t>
  </si>
  <si>
    <t>=Part5!$D$84</t>
  </si>
  <si>
    <t>_GR824</t>
  </si>
  <si>
    <t>=Part5!$D$85</t>
  </si>
  <si>
    <t>_GR854</t>
  </si>
  <si>
    <t>=Part5!$D$74</t>
  </si>
  <si>
    <t>_GR931</t>
  </si>
  <si>
    <t>=Part5!$D$77</t>
  </si>
  <si>
    <t>_IA040</t>
  </si>
  <si>
    <t>='Parts1-4'!$W$52</t>
  </si>
  <si>
    <t>_IN021</t>
  </si>
  <si>
    <t>=Part5!$E$80</t>
  </si>
  <si>
    <t>_IN045</t>
  </si>
  <si>
    <t>=Part5!$E$82</t>
  </si>
  <si>
    <t>_IN050</t>
  </si>
  <si>
    <t>=Part5!$E$10</t>
  </si>
  <si>
    <t>_IN051</t>
  </si>
  <si>
    <t>=Part5!$E$61</t>
  </si>
  <si>
    <t>_IN070</t>
  </si>
  <si>
    <t>=Part5!$E$78</t>
  </si>
  <si>
    <t>_IN091</t>
  </si>
  <si>
    <t>=Part5!$E$14</t>
  </si>
  <si>
    <t>_IN093</t>
  </si>
  <si>
    <t>=Part5!$E$15</t>
  </si>
  <si>
    <t>_IN097</t>
  </si>
  <si>
    <t>=Part5!$E$87</t>
  </si>
  <si>
    <t>_IN098</t>
  </si>
  <si>
    <t>=Part5!$E$88</t>
  </si>
  <si>
    <t>_IN108</t>
  </si>
  <si>
    <t>=Part5!$E$26</t>
  </si>
  <si>
    <t>_IN111</t>
  </si>
  <si>
    <t>=Part5!$E$59</t>
  </si>
  <si>
    <t>_IN112</t>
  </si>
  <si>
    <t>=Part5!$E$60</t>
  </si>
  <si>
    <t>_IN117</t>
  </si>
  <si>
    <t>=Part5!$E$56</t>
  </si>
  <si>
    <t>_IN118</t>
  </si>
  <si>
    <t>=Part5!$E$54</t>
  </si>
  <si>
    <t>_IN125</t>
  </si>
  <si>
    <t>=Part5!$E$47</t>
  </si>
  <si>
    <t>_IN127</t>
  </si>
  <si>
    <t>=Part5!$E$48</t>
  </si>
  <si>
    <t>_IN130</t>
  </si>
  <si>
    <t>=Part5!$E$52</t>
  </si>
  <si>
    <t>_IN138</t>
  </si>
  <si>
    <t>=Part5!$E$57</t>
  </si>
  <si>
    <t>_IN139</t>
  </si>
  <si>
    <t>=Part5!$E$55</t>
  </si>
  <si>
    <t>_IN141</t>
  </si>
  <si>
    <t>=Part5!$E$17</t>
  </si>
  <si>
    <t>_IN142</t>
  </si>
  <si>
    <t>=Part5!$E$22</t>
  </si>
  <si>
    <t>_IN144</t>
  </si>
  <si>
    <t>=Part5!$E$23</t>
  </si>
  <si>
    <t>_IN149</t>
  </si>
  <si>
    <t>=Part5!$E$51</t>
  </si>
  <si>
    <t>_IN166</t>
  </si>
  <si>
    <t>=Part5!$E$50</t>
  </si>
  <si>
    <t>_IN202</t>
  </si>
  <si>
    <t>=Part5!$E$16</t>
  </si>
  <si>
    <t>_IN203</t>
  </si>
  <si>
    <t>=Part5!$E$18</t>
  </si>
  <si>
    <t>_IN205</t>
  </si>
  <si>
    <t>=Part5!$E$19</t>
  </si>
  <si>
    <t>_IN207</t>
  </si>
  <si>
    <t>=Part5!$E$20</t>
  </si>
  <si>
    <t>_IN213</t>
  </si>
  <si>
    <t>=Part5!$E$62</t>
  </si>
  <si>
    <t>_IN217</t>
  </si>
  <si>
    <t>=Part5!$E$63</t>
  </si>
  <si>
    <t>_IN218</t>
  </si>
  <si>
    <t>=Part5!$E$64</t>
  </si>
  <si>
    <t>_IN220</t>
  </si>
  <si>
    <t>=Part5!$E$40</t>
  </si>
  <si>
    <t>_IN244</t>
  </si>
  <si>
    <t>=Part5!$E$32</t>
  </si>
  <si>
    <t>_IN245</t>
  </si>
  <si>
    <t>=Part5!$E$36</t>
  </si>
  <si>
    <t>_IN246</t>
  </si>
  <si>
    <t>=Part5!$E$29</t>
  </si>
  <si>
    <t>_IN247</t>
  </si>
  <si>
    <t>=Part5!$E$37</t>
  </si>
  <si>
    <t>_IN249</t>
  </si>
  <si>
    <t>=Part5!$E$33</t>
  </si>
  <si>
    <t>_IN311</t>
  </si>
  <si>
    <t>=Part5!$E$65</t>
  </si>
  <si>
    <t>_IN411</t>
  </si>
  <si>
    <t>=Part5!$E$66</t>
  </si>
  <si>
    <t>_IN445</t>
  </si>
  <si>
    <t>=Part5!$E$24</t>
  </si>
  <si>
    <t>_IN446</t>
  </si>
  <si>
    <t>=Part5!$E$21</t>
  </si>
  <si>
    <t>_IN465</t>
  </si>
  <si>
    <t>=Part5!$E$67</t>
  </si>
  <si>
    <t>_IN466</t>
  </si>
  <si>
    <t>=Part5!$E$68</t>
  </si>
  <si>
    <t>_IN467</t>
  </si>
  <si>
    <t>=Part5!$E$69</t>
  </si>
  <si>
    <t>_IN490</t>
  </si>
  <si>
    <t>='Parts1-4'!$X$40</t>
  </si>
  <si>
    <t>_IN491</t>
  </si>
  <si>
    <t>='Parts1-4'!$X$41</t>
  </si>
  <si>
    <t>_IN492</t>
  </si>
  <si>
    <t>='Parts1-4'!$X$42</t>
  </si>
  <si>
    <t>_IN493</t>
  </si>
  <si>
    <t>='Parts1-4'!$X$43</t>
  </si>
  <si>
    <t>_IN508</t>
  </si>
  <si>
    <t>=Part5!$E$71</t>
  </si>
  <si>
    <t>_IN509</t>
  </si>
  <si>
    <t>=Part5!$E$72</t>
  </si>
  <si>
    <t>_IN510</t>
  </si>
  <si>
    <t>=Part5!$E$73</t>
  </si>
  <si>
    <t>_IN511</t>
  </si>
  <si>
    <t>=Part5!$E$70</t>
  </si>
  <si>
    <t>_IN631</t>
  </si>
  <si>
    <t>=Part5!$E$28</t>
  </si>
  <si>
    <t>_IN632</t>
  </si>
  <si>
    <t>=Part5!$E$31</t>
  </si>
  <si>
    <t>_IN633</t>
  </si>
  <si>
    <t>=Part5!$E$35</t>
  </si>
  <si>
    <t>_IN634</t>
  </si>
  <si>
    <t>=Part5!$E$39</t>
  </si>
  <si>
    <t>_IN641</t>
  </si>
  <si>
    <t>=Part5!$E$27</t>
  </si>
  <si>
    <t>_IN642</t>
  </si>
  <si>
    <t>=Part5!$E$30</t>
  </si>
  <si>
    <t>_IN643</t>
  </si>
  <si>
    <t>=Part5!$E$34</t>
  </si>
  <si>
    <t>_IN644</t>
  </si>
  <si>
    <t>=Part5!$E$38</t>
  </si>
  <si>
    <t>_IN812</t>
  </si>
  <si>
    <t>=Part5!$E$41</t>
  </si>
  <si>
    <t>_IN820</t>
  </si>
  <si>
    <t>=Part5!$E$42</t>
  </si>
  <si>
    <t>_IN822</t>
  </si>
  <si>
    <t>=Part5!$E$84</t>
  </si>
  <si>
    <t>_IN824</t>
  </si>
  <si>
    <t>=Part5!$E$85</t>
  </si>
  <si>
    <t>_IN830</t>
  </si>
  <si>
    <t>=Part5!$E$43</t>
  </si>
  <si>
    <t>_IN840</t>
  </si>
  <si>
    <t>=Part5!$E$44</t>
  </si>
  <si>
    <t>_IN850</t>
  </si>
  <si>
    <t>=Part5!$E$45</t>
  </si>
  <si>
    <t>_IN852</t>
  </si>
  <si>
    <t>=Part5!$E$75</t>
  </si>
  <si>
    <t>_IN853</t>
  </si>
  <si>
    <t>=Part5!$E$76</t>
  </si>
  <si>
    <t>_IN854</t>
  </si>
  <si>
    <t>=Part5!$E$74</t>
  </si>
  <si>
    <t>_IN911</t>
  </si>
  <si>
    <t>=Part5!$E$89</t>
  </si>
  <si>
    <t>_IN931</t>
  </si>
  <si>
    <t>=Part5!$E$77</t>
  </si>
  <si>
    <t>_IN990</t>
  </si>
  <si>
    <t>='Parts1-4'!$X$38</t>
  </si>
  <si>
    <t>_IN999</t>
  </si>
  <si>
    <t>=Part5!$E$90</t>
  </si>
  <si>
    <t>_IS040</t>
  </si>
  <si>
    <t>='Parts1-4'!$T$52</t>
  </si>
  <si>
    <t>_PCITY</t>
  </si>
  <si>
    <t>='Parts1-4'!$C$26</t>
  </si>
  <si>
    <t>_PSTAT</t>
  </si>
  <si>
    <t>='Parts1-4'!$L$26</t>
  </si>
  <si>
    <t>_PSTRE</t>
  </si>
  <si>
    <t>='Parts1-4'!$F$25</t>
  </si>
  <si>
    <t>_PZIP</t>
  </si>
  <si>
    <t>='Parts1-4'!$O$26</t>
  </si>
  <si>
    <t>_PZIP4</t>
  </si>
  <si>
    <t>='Parts1-4'!$R$26</t>
  </si>
  <si>
    <t>_RA030</t>
  </si>
  <si>
    <t>='Parts1-4'!$W$51</t>
  </si>
  <si>
    <t>_RS030</t>
  </si>
  <si>
    <t>='Parts1-4'!$T$51</t>
  </si>
  <si>
    <t>_SC050</t>
  </si>
  <si>
    <t>=Part6!$F$10</t>
  </si>
  <si>
    <t>_SC131</t>
  </si>
  <si>
    <t>=Part6!$F$14</t>
  </si>
  <si>
    <t>_SC141</t>
  </si>
  <si>
    <t>=Part6!$F$11</t>
  </si>
  <si>
    <t>_SC242</t>
  </si>
  <si>
    <t>=Part6!$F$12</t>
  </si>
  <si>
    <t>_SC246</t>
  </si>
  <si>
    <t>=Part6!$F$13</t>
  </si>
  <si>
    <t>_SC308</t>
  </si>
  <si>
    <t>=Part6!$F$16</t>
  </si>
  <si>
    <t>_SC332</t>
  </si>
  <si>
    <t>=Part6!$F$19</t>
  </si>
  <si>
    <t>_SC411</t>
  </si>
  <si>
    <t>=Part6!$F$15</t>
  </si>
  <si>
    <t>_SC511</t>
  </si>
  <si>
    <t>=Part6!$F$17</t>
  </si>
  <si>
    <t>_SC931</t>
  </si>
  <si>
    <t>=Part6!$F$18</t>
  </si>
  <si>
    <t>_SC999</t>
  </si>
  <si>
    <t>=Part6!$F$20</t>
  </si>
  <si>
    <t>_SH021</t>
  </si>
  <si>
    <t>=Part5!$G$80</t>
  </si>
  <si>
    <t>_SH045</t>
  </si>
  <si>
    <t>=Part5!$G$82</t>
  </si>
  <si>
    <t>_SH050</t>
  </si>
  <si>
    <t>=Part5!$G$10</t>
  </si>
  <si>
    <t>_SH051</t>
  </si>
  <si>
    <t>=Part5!$G$61</t>
  </si>
  <si>
    <t>_SH070</t>
  </si>
  <si>
    <t>=Part5!$G$78</t>
  </si>
  <si>
    <t>_SH093</t>
  </si>
  <si>
    <t>=Part5!$G$15</t>
  </si>
  <si>
    <t>_SH097</t>
  </si>
  <si>
    <t>=Part5!$G$87</t>
  </si>
  <si>
    <t>_SH098</t>
  </si>
  <si>
    <t>=Part5!$G$88</t>
  </si>
  <si>
    <t>_SH108</t>
  </si>
  <si>
    <t>=Part5!$G$26</t>
  </si>
  <si>
    <t>_SH111</t>
  </si>
  <si>
    <t>=Part5!$G$59</t>
  </si>
  <si>
    <t>_SH112</t>
  </si>
  <si>
    <t>=Part5!$G$60</t>
  </si>
  <si>
    <t>_SH117</t>
  </si>
  <si>
    <t>=Part5!$G$56</t>
  </si>
  <si>
    <t>_SH118</t>
  </si>
  <si>
    <t>=Part5!$G$54</t>
  </si>
  <si>
    <t>_SH125</t>
  </si>
  <si>
    <t>=Part5!$G$47</t>
  </si>
  <si>
    <t>_SH127</t>
  </si>
  <si>
    <t>=Part5!$G$48</t>
  </si>
  <si>
    <t>_SH130</t>
  </si>
  <si>
    <t>=Part5!$G$52</t>
  </si>
  <si>
    <t>_SH138</t>
  </si>
  <si>
    <t>=Part5!$G$57</t>
  </si>
  <si>
    <t>_SH139</t>
  </si>
  <si>
    <t>=Part5!$G$55</t>
  </si>
  <si>
    <t>_SH149</t>
  </si>
  <si>
    <t>=Part5!$G$51</t>
  </si>
  <si>
    <t>_SH166</t>
  </si>
  <si>
    <t>=Part5!$G$50</t>
  </si>
  <si>
    <t>_SH202</t>
  </si>
  <si>
    <t>=Part5!$G$16</t>
  </si>
  <si>
    <t>_SH213</t>
  </si>
  <si>
    <t>=Part5!$G$62</t>
  </si>
  <si>
    <t>_SH220</t>
  </si>
  <si>
    <t>=Part5!$G$40</t>
  </si>
  <si>
    <t>_SH244</t>
  </si>
  <si>
    <t>=Part5!$G$32</t>
  </si>
  <si>
    <t>_SH245</t>
  </si>
  <si>
    <t>=Part5!$G$36</t>
  </si>
  <si>
    <t>_SH246</t>
  </si>
  <si>
    <t>=Part5!$G$29</t>
  </si>
  <si>
    <t>_SH311</t>
  </si>
  <si>
    <t>=Part5!$G$65</t>
  </si>
  <si>
    <t>_SH411</t>
  </si>
  <si>
    <t>=Part5!$G$66</t>
  </si>
  <si>
    <t>_SH446</t>
  </si>
  <si>
    <t>=Part5!$G$21</t>
  </si>
  <si>
    <t>_SH511</t>
  </si>
  <si>
    <t>=Part5!$G$70</t>
  </si>
  <si>
    <t>_SH812</t>
  </si>
  <si>
    <t>=Part5!$G$41</t>
  </si>
  <si>
    <t>_SH822</t>
  </si>
  <si>
    <t>=Part5!$G$84</t>
  </si>
  <si>
    <t>_SH824</t>
  </si>
  <si>
    <t>=Part5!$G$85</t>
  </si>
  <si>
    <t>_SH854</t>
  </si>
  <si>
    <t>=Part5!$G$74</t>
  </si>
  <si>
    <t>_SH931</t>
  </si>
  <si>
    <t>=Part5!$G$77</t>
  </si>
  <si>
    <t>_SI050</t>
  </si>
  <si>
    <t>=Part6!$E$10</t>
  </si>
  <si>
    <t>_SI131</t>
  </si>
  <si>
    <t>=Part6!$E$14</t>
  </si>
  <si>
    <t>_SI141</t>
  </si>
  <si>
    <t>=Part6!$E$11</t>
  </si>
  <si>
    <t>_SI242</t>
  </si>
  <si>
    <t>=Part6!$E$12</t>
  </si>
  <si>
    <t>_SI246</t>
  </si>
  <si>
    <t>=Part6!$E$13</t>
  </si>
  <si>
    <t>_SI308</t>
  </si>
  <si>
    <t>=Part6!$E$16</t>
  </si>
  <si>
    <t>_SI332</t>
  </si>
  <si>
    <t>=Part6!$E$19</t>
  </si>
  <si>
    <t>_SI411</t>
  </si>
  <si>
    <t>=Part6!$E$15</t>
  </si>
  <si>
    <t>_SI511</t>
  </si>
  <si>
    <t>=Part6!$E$17</t>
  </si>
  <si>
    <t>_SI931</t>
  </si>
  <si>
    <t>=Part6!$E$18</t>
  </si>
  <si>
    <t>_SI999</t>
  </si>
  <si>
    <t>=Part6!$E$20</t>
  </si>
  <si>
    <t>_SO050</t>
  </si>
  <si>
    <t>=Part6!$D$10</t>
  </si>
  <si>
    <t>_SO131</t>
  </si>
  <si>
    <t>=Part6!$D$14</t>
  </si>
  <si>
    <t>_SO141</t>
  </si>
  <si>
    <t>=Part6!$D$11</t>
  </si>
  <si>
    <t>_SO242</t>
  </si>
  <si>
    <t>=Part6!$D$12</t>
  </si>
  <si>
    <t>_SO246</t>
  </si>
  <si>
    <t>=Part6!$D$13</t>
  </si>
  <si>
    <t>_SO308</t>
  </si>
  <si>
    <t>=Part6!$D$16</t>
  </si>
  <si>
    <t>_SO332</t>
  </si>
  <si>
    <t>=Part6!$D$19</t>
  </si>
  <si>
    <t>_SO411</t>
  </si>
  <si>
    <t>=Part6!$D$15</t>
  </si>
  <si>
    <t>_SO511</t>
  </si>
  <si>
    <t>=Part6!$D$17</t>
  </si>
  <si>
    <t>_SO931</t>
  </si>
  <si>
    <t>=Part6!$D$18</t>
  </si>
  <si>
    <t>_SO999</t>
  </si>
  <si>
    <t>=Part6!$D$20</t>
  </si>
  <si>
    <t>_SW050</t>
  </si>
  <si>
    <t>=Part6!$C$10</t>
  </si>
  <si>
    <t>_SW131</t>
  </si>
  <si>
    <t>=Part6!$C$14</t>
  </si>
  <si>
    <t>_SW141</t>
  </si>
  <si>
    <t>=Part6!$C$11</t>
  </si>
  <si>
    <t>_SW242</t>
  </si>
  <si>
    <t>=Part6!$C$12</t>
  </si>
  <si>
    <t>_SW246</t>
  </si>
  <si>
    <t>=Part6!$C$13</t>
  </si>
  <si>
    <t>_SW308</t>
  </si>
  <si>
    <t>=Part6!$C$16</t>
  </si>
  <si>
    <t>_SW332</t>
  </si>
  <si>
    <t>=Part6!$C$19</t>
  </si>
  <si>
    <t>_SW411</t>
  </si>
  <si>
    <t>=Part6!$C$15</t>
  </si>
  <si>
    <t>_SW511</t>
  </si>
  <si>
    <t>=Part6!$C$17</t>
  </si>
  <si>
    <t>_SW931</t>
  </si>
  <si>
    <t>=Part6!$C$18</t>
  </si>
  <si>
    <t>_SW999</t>
  </si>
  <si>
    <t>=Part6!$C$20</t>
  </si>
  <si>
    <t>_UL021</t>
  </si>
  <si>
    <t>=Part5!$H$80</t>
  </si>
  <si>
    <t>_UL022</t>
  </si>
  <si>
    <t>=Part5!$H$81</t>
  </si>
  <si>
    <t>_UL045</t>
  </si>
  <si>
    <t>=Part5!$H$82</t>
  </si>
  <si>
    <t>_UL050</t>
  </si>
  <si>
    <t>=Part5!$H$10</t>
  </si>
  <si>
    <t>_UL051</t>
  </si>
  <si>
    <t>=Part5!$H$61</t>
  </si>
  <si>
    <t>_UL070</t>
  </si>
  <si>
    <t>=Part5!$H$78</t>
  </si>
  <si>
    <t>_UL091</t>
  </si>
  <si>
    <t>=Part5!$H$14</t>
  </si>
  <si>
    <t>_UL093</t>
  </si>
  <si>
    <t>=Part5!$H$15</t>
  </si>
  <si>
    <t>_UL097</t>
  </si>
  <si>
    <t>=Part5!$H$87</t>
  </si>
  <si>
    <t>_UL098</t>
  </si>
  <si>
    <t>=Part5!$H$88</t>
  </si>
  <si>
    <t>_UL108</t>
  </si>
  <si>
    <t>=Part5!$H$26</t>
  </si>
  <si>
    <t>_UL111</t>
  </si>
  <si>
    <t>=Part5!$H$59</t>
  </si>
  <si>
    <t>_UL112</t>
  </si>
  <si>
    <t>=Part5!$H$60</t>
  </si>
  <si>
    <t>_UL117</t>
  </si>
  <si>
    <t>=Part5!$H$56</t>
  </si>
  <si>
    <t>_UL118</t>
  </si>
  <si>
    <t>=Part5!$H$54</t>
  </si>
  <si>
    <t>_UL125</t>
  </si>
  <si>
    <t>=Part5!$H$47</t>
  </si>
  <si>
    <t>_UL127</t>
  </si>
  <si>
    <t>=Part5!$H$48</t>
  </si>
  <si>
    <t>_UL130</t>
  </si>
  <si>
    <t>=Part5!$H$52</t>
  </si>
  <si>
    <t>_UL138</t>
  </si>
  <si>
    <t>=Part5!$H$57</t>
  </si>
  <si>
    <t>_UL139</t>
  </si>
  <si>
    <t>=Part5!$H$55</t>
  </si>
  <si>
    <t>_UL149</t>
  </si>
  <si>
    <t>=Part5!$H$51</t>
  </si>
  <si>
    <t>_UL166</t>
  </si>
  <si>
    <t>=Part5!$H$50</t>
  </si>
  <si>
    <t>_UL202</t>
  </si>
  <si>
    <t>=Part5!$H$16</t>
  </si>
  <si>
    <t>_UL213</t>
  </si>
  <si>
    <t>=Part5!$H$62</t>
  </si>
  <si>
    <t>_UL220</t>
  </si>
  <si>
    <t>=Part5!$H$40</t>
  </si>
  <si>
    <t>_UL244</t>
  </si>
  <si>
    <t>=Part5!$H$32</t>
  </si>
  <si>
    <t>_UL245</t>
  </si>
  <si>
    <t>=Part5!$H$36</t>
  </si>
  <si>
    <t>_UL246</t>
  </si>
  <si>
    <t>=Part5!$H$29</t>
  </si>
  <si>
    <t>_UL311</t>
  </si>
  <si>
    <t>=Part5!$H$65</t>
  </si>
  <si>
    <t>_UL411</t>
  </si>
  <si>
    <t>=Part5!$H$66</t>
  </si>
  <si>
    <t>_UL446</t>
  </si>
  <si>
    <t>=Part5!$H$21</t>
  </si>
  <si>
    <t>_UL511</t>
  </si>
  <si>
    <t>=Part5!$H$70</t>
  </si>
  <si>
    <t>_UL812</t>
  </si>
  <si>
    <t>=Part5!$H$41</t>
  </si>
  <si>
    <t>_UL822</t>
  </si>
  <si>
    <t>=Part5!$H$84</t>
  </si>
  <si>
    <t>_UL824</t>
  </si>
  <si>
    <t>=Part5!$H$85</t>
  </si>
  <si>
    <t>_UL854</t>
  </si>
  <si>
    <t>=Part5!$H$74</t>
  </si>
  <si>
    <t>_UL931</t>
  </si>
  <si>
    <t>=Part5!$H$77</t>
  </si>
  <si>
    <t>_VFORM</t>
  </si>
  <si>
    <t>='Parts1-4'!$A$7</t>
  </si>
  <si>
    <t>cext</t>
  </si>
  <si>
    <t>='Parts1-4'!$R$31</t>
  </si>
  <si>
    <t>CHK_BOTH</t>
  </si>
  <si>
    <t>=Part6!$J$20</t>
  </si>
  <si>
    <t>CHK_ES202</t>
  </si>
  <si>
    <t>=Part5!$C$115</t>
  </si>
  <si>
    <t>CHK_ES411</t>
  </si>
  <si>
    <t>=Part5!$C$118</t>
  </si>
  <si>
    <t>CHK_ES446</t>
  </si>
  <si>
    <t>=Part5!$C$116</t>
  </si>
  <si>
    <t>CHK_ES511</t>
  </si>
  <si>
    <t>=Part5!$C$119</t>
  </si>
  <si>
    <t>CHK_ES812</t>
  </si>
  <si>
    <t>=Part5!$C$117</t>
  </si>
  <si>
    <t>CHK_GP108</t>
  </si>
  <si>
    <t>=Part5!$C$96</t>
  </si>
  <si>
    <t>CHK_GP202</t>
  </si>
  <si>
    <t>=Part5!$C$93</t>
  </si>
  <si>
    <t>CHK_GP213</t>
  </si>
  <si>
    <t>=Part5!$C$106</t>
  </si>
  <si>
    <t>CHK_GP244</t>
  </si>
  <si>
    <t>=Part5!$C$100</t>
  </si>
  <si>
    <t>CHK_GP245</t>
  </si>
  <si>
    <t>=Part5!$C$102</t>
  </si>
  <si>
    <t>CHK_GP246</t>
  </si>
  <si>
    <t>=Part5!$C$98</t>
  </si>
  <si>
    <t>CHK_GP411</t>
  </si>
  <si>
    <t>=Part5!$C$108</t>
  </si>
  <si>
    <t>CHK_GP511</t>
  </si>
  <si>
    <t>=Part5!$C$110</t>
  </si>
  <si>
    <t>CHK_GP812</t>
  </si>
  <si>
    <t>=Part5!$C$104</t>
  </si>
  <si>
    <t>CHK_GP854</t>
  </si>
  <si>
    <t>=Part5!$C$112</t>
  </si>
  <si>
    <t>CHK_GP999</t>
  </si>
  <si>
    <t>=Part5!$C$114</t>
  </si>
  <si>
    <t>CHK_GR050</t>
  </si>
  <si>
    <t>=Part5!$C$91</t>
  </si>
  <si>
    <t>CHK_IN108</t>
  </si>
  <si>
    <t>=Part5!$C$95</t>
  </si>
  <si>
    <t>CHK_IN202</t>
  </si>
  <si>
    <t>=Part5!$C$92</t>
  </si>
  <si>
    <t>CHK_IN213</t>
  </si>
  <si>
    <t>=Part5!$C$105</t>
  </si>
  <si>
    <t>CHK_IN244</t>
  </si>
  <si>
    <t>=Part5!$C$99</t>
  </si>
  <si>
    <t>CHK_IN245</t>
  </si>
  <si>
    <t>=Part5!$C$101</t>
  </si>
  <si>
    <t>CHK_IN246</t>
  </si>
  <si>
    <t>=Part5!$C$97</t>
  </si>
  <si>
    <t>CHK_IN411</t>
  </si>
  <si>
    <t>=Part5!$C$107</t>
  </si>
  <si>
    <t>CHK_IN446</t>
  </si>
  <si>
    <t>=Part5!$C$94</t>
  </si>
  <si>
    <t>CHK_IN511</t>
  </si>
  <si>
    <t>=Part5!$C$109</t>
  </si>
  <si>
    <t>CHK_IN812</t>
  </si>
  <si>
    <t>=Part5!$C$103</t>
  </si>
  <si>
    <t>CHK_IN854</t>
  </si>
  <si>
    <t>=Part5!$C$111</t>
  </si>
  <si>
    <t>CHK_IN999</t>
  </si>
  <si>
    <t>=Part5!$C$113</t>
  </si>
  <si>
    <t>CHK_SI050</t>
  </si>
  <si>
    <t>=Part6!$J$10</t>
  </si>
  <si>
    <t>CHK_SI131</t>
  </si>
  <si>
    <t>=Part6!$J$14</t>
  </si>
  <si>
    <t>CHK_SI141</t>
  </si>
  <si>
    <t>=Part6!$J$11</t>
  </si>
  <si>
    <t>CHK_SI242</t>
  </si>
  <si>
    <t>=Part6!$J$12</t>
  </si>
  <si>
    <t>CHK_SI246</t>
  </si>
  <si>
    <t>=Part6!$J$13</t>
  </si>
  <si>
    <t>CHK_SI308</t>
  </si>
  <si>
    <t>=Part6!$J$16</t>
  </si>
  <si>
    <t>CHK_SI332</t>
  </si>
  <si>
    <t>=Part6!$J$19</t>
  </si>
  <si>
    <t>CHK_SI411</t>
  </si>
  <si>
    <t>=Part6!$J$15</t>
  </si>
  <si>
    <t>CHK_SI511</t>
  </si>
  <si>
    <t>=Part6!$J$17</t>
  </si>
  <si>
    <t>CHK_SI931</t>
  </si>
  <si>
    <t>=Part6!$J$18</t>
  </si>
  <si>
    <t>CHK_STORAGE</t>
  </si>
  <si>
    <t>=Part6!$I$20</t>
  </si>
  <si>
    <t>CHK_SW050</t>
  </si>
  <si>
    <t>=Part6!$I$10</t>
  </si>
  <si>
    <t>CHK_SW131</t>
  </si>
  <si>
    <t>=Part6!$I$14</t>
  </si>
  <si>
    <t>CHK_SW141</t>
  </si>
  <si>
    <t>=Part6!$I$11</t>
  </si>
  <si>
    <t>CHK_SW242</t>
  </si>
  <si>
    <t>=Part6!$I$12</t>
  </si>
  <si>
    <t>CHK_SW246</t>
  </si>
  <si>
    <t>=Part6!$I$13</t>
  </si>
  <si>
    <t>CHK_SW308</t>
  </si>
  <si>
    <t>=Part6!$I$16</t>
  </si>
  <si>
    <t>CHK_SW332</t>
  </si>
  <si>
    <t>=Part6!$I$19</t>
  </si>
  <si>
    <t>CHK_SW411</t>
  </si>
  <si>
    <t>=Part6!$I$15</t>
  </si>
  <si>
    <t>CHK_SW511</t>
  </si>
  <si>
    <t>=Part6!$I$17</t>
  </si>
  <si>
    <t>CHK_SW931</t>
  </si>
  <si>
    <t>=Part6!$I$18</t>
  </si>
  <si>
    <t>city</t>
  </si>
  <si>
    <t>='Parts1-4'!$C$29</t>
  </si>
  <si>
    <t>contnm</t>
  </si>
  <si>
    <t>='Parts1-4'!$G$30</t>
  </si>
  <si>
    <t>DBA</t>
  </si>
  <si>
    <t>='Parts1-4'!$H$21</t>
  </si>
  <si>
    <t>fax</t>
  </si>
  <si>
    <t>='Parts1-4'!$G$32</t>
  </si>
  <si>
    <t>ID</t>
  </si>
  <si>
    <t>='Parts1-4'!$H$16</t>
  </si>
  <si>
    <t>IDChngChk</t>
  </si>
  <si>
    <t>='Parts1-4'!$J$19</t>
  </si>
  <si>
    <t>intnet</t>
  </si>
  <si>
    <t>='Parts1-4'!$G$33</t>
  </si>
  <si>
    <t>Month</t>
  </si>
  <si>
    <t>='Parts1-4'!$K$14</t>
  </si>
  <si>
    <t>Name1</t>
  </si>
  <si>
    <t>='Parts1-4'!$H$20</t>
  </si>
  <si>
    <t>Name2</t>
  </si>
  <si>
    <t>='Parts1-4'!$E$22</t>
  </si>
  <si>
    <t>Notes</t>
  </si>
  <si>
    <t>='Parts1-4'!$A$54</t>
  </si>
  <si>
    <t>PartSums</t>
  </si>
  <si>
    <t>=Part5!$C$91:$C$119</t>
  </si>
  <si>
    <t>phone</t>
  </si>
  <si>
    <t>='Parts1-4'!$G$31</t>
  </si>
  <si>
    <t>ResubChk</t>
  </si>
  <si>
    <t>='Parts1-4'!$X$14</t>
  </si>
  <si>
    <t>state</t>
  </si>
  <si>
    <t>='Parts1-4'!$L$29</t>
  </si>
  <si>
    <t>STCodes</t>
  </si>
  <si>
    <t>='Parts1-4'!$AA$1:$AA$54</t>
  </si>
  <si>
    <t>Street</t>
  </si>
  <si>
    <t>='Parts1-4'!$C$28</t>
  </si>
  <si>
    <t>TCN</t>
  </si>
  <si>
    <t>='Parts1-4'!$K$23</t>
  </si>
  <si>
    <t>Version</t>
  </si>
  <si>
    <t>='Parts1-4'!$Y$6</t>
  </si>
  <si>
    <t>Year</t>
  </si>
  <si>
    <t>='Parts1-4'!$O$14</t>
  </si>
  <si>
    <t>zip</t>
  </si>
  <si>
    <t>='Parts1-4'!$O$29</t>
  </si>
  <si>
    <t>zip4</t>
  </si>
  <si>
    <t>='Parts1-4'!$R$29</t>
  </si>
  <si>
    <t xml:space="preserve">State </t>
  </si>
  <si>
    <t>AL</t>
  </si>
  <si>
    <t xml:space="preserve">Alabama </t>
  </si>
  <si>
    <t>AK</t>
  </si>
  <si>
    <t xml:space="preserve">Alaska </t>
  </si>
  <si>
    <t>OMB No. 1905-0165</t>
  </si>
  <si>
    <t>AZ</t>
  </si>
  <si>
    <t xml:space="preserve">Arizona </t>
  </si>
  <si>
    <t>Expiration Date: mm/dd/yyyy</t>
  </si>
  <si>
    <t>AR</t>
  </si>
  <si>
    <t xml:space="preserve">Arkansas </t>
  </si>
  <si>
    <t>Product No.:yyyy.xx</t>
  </si>
  <si>
    <t>CA</t>
  </si>
  <si>
    <t xml:space="preserve">California </t>
  </si>
  <si>
    <t>Burden: 5.2 hours</t>
  </si>
  <si>
    <t>CN</t>
  </si>
  <si>
    <t>Canada</t>
  </si>
  <si>
    <t>FORM EIA-810</t>
  </si>
  <si>
    <t>CO</t>
  </si>
  <si>
    <t xml:space="preserve">Colorado </t>
  </si>
  <si>
    <t>MONTHLY REFINERY REPORT</t>
  </si>
  <si>
    <t>CT</t>
  </si>
  <si>
    <t xml:space="preserve">Connecticut </t>
  </si>
  <si>
    <r>
      <t xml:space="preserve">This report is </t>
    </r>
    <r>
      <rPr>
        <b/>
        <sz val="12"/>
        <color indexed="8"/>
        <rFont val="Arial"/>
        <family val="2"/>
      </rPr>
      <t>mandatory</t>
    </r>
    <r>
      <rPr>
        <sz val="12"/>
        <color indexed="8"/>
        <rFont val="Arial"/>
        <family val="2"/>
      </rPr>
      <t xml:space="preserve"> under 15 U.S.C §772(b).  Failure to comply may result in criminal fines, civil penalties and other sanctions as provided by law. For further information concerning sanctions and data protections see the provision on sanctions and the provision concerning the confidentiality of information in the instructions. </t>
    </r>
    <r>
      <rPr>
        <b/>
        <sz val="12"/>
        <color indexed="8"/>
        <rFont val="Arial"/>
        <family val="2"/>
      </rPr>
      <t>18 U.S.C. §1001 makes it a criminal offense for any person knowingly and willingly makes to any Agency or Department of the United States any false, fictitious, or fraudulent statements as to any matter within its jurisdiction.</t>
    </r>
  </si>
  <si>
    <t>DE</t>
  </si>
  <si>
    <t xml:space="preserve">Delaware </t>
  </si>
  <si>
    <t>DC</t>
  </si>
  <si>
    <t>District of Columbia</t>
  </si>
  <si>
    <t>FL</t>
  </si>
  <si>
    <t xml:space="preserve">Florida </t>
  </si>
  <si>
    <t>PART 1.  RESPONDENT IDENTIFICATION DATA</t>
  </si>
  <si>
    <t>PART 2.   SUBMISSION/RESUBMISSION INFORMATION</t>
  </si>
  <si>
    <t>GA</t>
  </si>
  <si>
    <t xml:space="preserve">Georgia </t>
  </si>
  <si>
    <t>Please provide a comment below regarding the resubmission.</t>
  </si>
  <si>
    <t>HI</t>
  </si>
  <si>
    <t xml:space="preserve">Hawaii </t>
  </si>
  <si>
    <t>REPORT PERIOD:</t>
  </si>
  <si>
    <t>If this is a resubmission, enter an "X" in the box:</t>
  </si>
  <si>
    <t xml:space="preserve">Idaho </t>
  </si>
  <si>
    <t>IL</t>
  </si>
  <si>
    <t xml:space="preserve">Illinois </t>
  </si>
  <si>
    <t>EIA ID NUMBER:</t>
  </si>
  <si>
    <t>IN</t>
  </si>
  <si>
    <t xml:space="preserve">Indiana </t>
  </si>
  <si>
    <t>A completed form must be received by the 20th calendar day following the end of the report month.</t>
  </si>
  <si>
    <t>IA</t>
  </si>
  <si>
    <t xml:space="preserve">Iowa </t>
  </si>
  <si>
    <t xml:space="preserve">If any Respondent Identification Data has changed since the last report, </t>
  </si>
  <si>
    <t>KS</t>
  </si>
  <si>
    <t xml:space="preserve">Kansas </t>
  </si>
  <si>
    <t>enter an "X" in the box:</t>
  </si>
  <si>
    <t>KY</t>
  </si>
  <si>
    <t xml:space="preserve">Kentucky </t>
  </si>
  <si>
    <t>Company Name:</t>
  </si>
  <si>
    <t>Forms may be submitted using one of the following
methods:</t>
  </si>
  <si>
    <t>LA</t>
  </si>
  <si>
    <t xml:space="preserve">Louisiana </t>
  </si>
  <si>
    <t>Doing Business As:</t>
  </si>
  <si>
    <t>ME</t>
  </si>
  <si>
    <t xml:space="preserve">Maine </t>
  </si>
  <si>
    <t>Site Name:</t>
  </si>
  <si>
    <t>Secure File Transfer:</t>
  </si>
  <si>
    <t>MD</t>
  </si>
  <si>
    <t xml:space="preserve">Maryland </t>
  </si>
  <si>
    <t>Terminal Control Number (TCN):</t>
  </si>
  <si>
    <t>MA</t>
  </si>
  <si>
    <t xml:space="preserve">Massachusetts </t>
  </si>
  <si>
    <t xml:space="preserve">Physical Address of Contact (e.g., Street Address, Building Number, </t>
  </si>
  <si>
    <t>MI</t>
  </si>
  <si>
    <t xml:space="preserve">Michigan </t>
  </si>
  <si>
    <t>Floor, Suite):</t>
  </si>
  <si>
    <t>MN</t>
  </si>
  <si>
    <t xml:space="preserve">Minnesota </t>
  </si>
  <si>
    <t>City:</t>
  </si>
  <si>
    <t>State:</t>
  </si>
  <si>
    <t>Zip:</t>
  </si>
  <si>
    <t>-</t>
  </si>
  <si>
    <t>MS</t>
  </si>
  <si>
    <t xml:space="preserve">Mississippi </t>
  </si>
  <si>
    <t>Mailing Address of Contact (e.g., PO Box, RR):  If the physical and mailing addresses are the same, only complete the physical address.</t>
  </si>
  <si>
    <t>Electronic Transmission:</t>
  </si>
  <si>
    <t>MO</t>
  </si>
  <si>
    <t xml:space="preserve">Missouri </t>
  </si>
  <si>
    <t>For the PC Electronic Data Reporting Option (PEDRO) software, call (202) 586-9659. 
(See Form instructions, pg 1.)</t>
  </si>
  <si>
    <t>MT</t>
  </si>
  <si>
    <t xml:space="preserve">Montana </t>
  </si>
  <si>
    <t>NE</t>
  </si>
  <si>
    <t xml:space="preserve">Nebraska </t>
  </si>
  <si>
    <t>Contact Name:</t>
  </si>
  <si>
    <t>NV</t>
  </si>
  <si>
    <t xml:space="preserve">Nevada </t>
  </si>
  <si>
    <t>Phone No.:</t>
  </si>
  <si>
    <t>Ext:</t>
  </si>
  <si>
    <t>Questions?</t>
  </si>
  <si>
    <t>Call:   202-586-6281</t>
  </si>
  <si>
    <t>NH</t>
  </si>
  <si>
    <t xml:space="preserve">New Hampshire </t>
  </si>
  <si>
    <t>Fax No.:</t>
  </si>
  <si>
    <t>NJ</t>
  </si>
  <si>
    <t xml:space="preserve">New Jersey </t>
  </si>
  <si>
    <t>Email address:</t>
  </si>
  <si>
    <t>NM</t>
  </si>
  <si>
    <t xml:space="preserve">New Mexico </t>
  </si>
  <si>
    <t>NY</t>
  </si>
  <si>
    <t xml:space="preserve">New York </t>
  </si>
  <si>
    <t>PART 3.  REFINERY INPUT AND CAPACITY</t>
  </si>
  <si>
    <t>NC</t>
  </si>
  <si>
    <t xml:space="preserve">North Carolina </t>
  </si>
  <si>
    <t>REFINERY INPUT (Thousand Barrels)</t>
  </si>
  <si>
    <t>ND</t>
  </si>
  <si>
    <t xml:space="preserve">North Dakota </t>
  </si>
  <si>
    <t>Item Description</t>
  </si>
  <si>
    <t>Product Code</t>
  </si>
  <si>
    <t>Quantity</t>
  </si>
  <si>
    <t>OH</t>
  </si>
  <si>
    <t xml:space="preserve">Ohio </t>
  </si>
  <si>
    <t>Gross Input to Atmospheric Crude Oil Distillation Units</t>
  </si>
  <si>
    <t>OK</t>
  </si>
  <si>
    <t xml:space="preserve">Oklahoma </t>
  </si>
  <si>
    <t>Fresh Feed Input to Selected Downstream Processing Units:</t>
  </si>
  <si>
    <t>OR</t>
  </si>
  <si>
    <t xml:space="preserve">Oregon </t>
  </si>
  <si>
    <t>Catalytic Reformer</t>
  </si>
  <si>
    <t>PA</t>
  </si>
  <si>
    <t xml:space="preserve">Pennsylvania </t>
  </si>
  <si>
    <t>Catalytic Cracking</t>
  </si>
  <si>
    <t>PR</t>
  </si>
  <si>
    <t>Puerto Rico</t>
  </si>
  <si>
    <t>Catalytic Hydrocracking</t>
  </si>
  <si>
    <t>RI</t>
  </si>
  <si>
    <t xml:space="preserve">Rhode Island </t>
  </si>
  <si>
    <t>Fluid and Delayed Coking</t>
  </si>
  <si>
    <t>SC</t>
  </si>
  <si>
    <t xml:space="preserve">South Carolina </t>
  </si>
  <si>
    <t>OPERABLE CAPACITY OF ATMOSPHERIC CRUDE OIL DISTILLATION UNITS
ON THE FIRST DAY OF THE MONTH (Barrels per Calendar Day)</t>
  </si>
  <si>
    <t>SD</t>
  </si>
  <si>
    <t xml:space="preserve">South Dakota </t>
  </si>
  <si>
    <t>TN</t>
  </si>
  <si>
    <t xml:space="preserve">Tennessee </t>
  </si>
  <si>
    <t>Operating</t>
  </si>
  <si>
    <t>TX</t>
  </si>
  <si>
    <t xml:space="preserve">Texas </t>
  </si>
  <si>
    <t>Idle</t>
  </si>
  <si>
    <t>UT</t>
  </si>
  <si>
    <t xml:space="preserve">Utah </t>
  </si>
  <si>
    <t>Total Operable</t>
  </si>
  <si>
    <t>VT</t>
  </si>
  <si>
    <t xml:space="preserve">Vermont </t>
  </si>
  <si>
    <t>PART 4.  SULFUR CONTENT AND API GRAVITY OF CRUDE OIL (Report either 030 or 040 but not both)</t>
  </si>
  <si>
    <t>VA</t>
  </si>
  <si>
    <t xml:space="preserve">Virginia </t>
  </si>
  <si>
    <t>CRUDE OIL</t>
  </si>
  <si>
    <t>Weighted Average Sulfur
Content</t>
  </si>
  <si>
    <r>
      <t>Weighted Average API Gravity
(at 60</t>
    </r>
    <r>
      <rPr>
        <b/>
        <vertAlign val="superscript"/>
        <sz val="14"/>
        <rFont val="Arial"/>
        <family val="2"/>
      </rPr>
      <t>o</t>
    </r>
    <r>
      <rPr>
        <b/>
        <sz val="14"/>
        <rFont val="Arial"/>
        <family val="2"/>
      </rPr>
      <t xml:space="preserve"> F)</t>
    </r>
  </si>
  <si>
    <t>WA</t>
  </si>
  <si>
    <t xml:space="preserve">Washington </t>
  </si>
  <si>
    <t>Receipts</t>
  </si>
  <si>
    <t>030</t>
  </si>
  <si>
    <t>%</t>
  </si>
  <si>
    <r>
      <t>o</t>
    </r>
    <r>
      <rPr>
        <sz val="13"/>
        <rFont val="Arial"/>
        <family val="2"/>
      </rPr>
      <t xml:space="preserve"> API</t>
    </r>
  </si>
  <si>
    <t>WV</t>
  </si>
  <si>
    <t xml:space="preserve">West Virginia </t>
  </si>
  <si>
    <t>Input</t>
  </si>
  <si>
    <t>040</t>
  </si>
  <si>
    <t>WI</t>
  </si>
  <si>
    <t xml:space="preserve">Wisconsin </t>
  </si>
  <si>
    <t>Comments: Identify any unusual aspects of your reporting month's operations. (To separate one comment from another, press ALT+ENTER.)</t>
  </si>
  <si>
    <t>WY</t>
  </si>
  <si>
    <t xml:space="preserve">Wyoming </t>
  </si>
  <si>
    <t>PART 5. REFINERY OPERATIONS (Thousand Barrels)</t>
  </si>
  <si>
    <t>Stocks Beginning of Month
(+)</t>
  </si>
  <si>
    <t>Receipts During    Month
(+)</t>
  </si>
  <si>
    <t>Inputs 
During          Month
(-)</t>
  </si>
  <si>
    <t>Production
During
Month
(+)</t>
  </si>
  <si>
    <t>Shipments During
Month
(-)</t>
  </si>
  <si>
    <t>Fuel Uses &amp; Losses During Month
(-)</t>
  </si>
  <si>
    <t>Stocks
End of
Month
(=)</t>
  </si>
  <si>
    <t>Crude Oil (incl. Lease condensate), TOTAL</t>
  </si>
  <si>
    <t>050</t>
  </si>
  <si>
    <t>Domestic (incl. Alaskan)</t>
  </si>
  <si>
    <t>010</t>
  </si>
  <si>
    <t>Alaskan</t>
  </si>
  <si>
    <t>011</t>
  </si>
  <si>
    <t>Foreign</t>
  </si>
  <si>
    <t>020</t>
  </si>
  <si>
    <t>Hydrogen</t>
  </si>
  <si>
    <t>091</t>
  </si>
  <si>
    <t>Other Hydrocarbons</t>
  </si>
  <si>
    <t>093</t>
  </si>
  <si>
    <t>Biofuels and Fuels from Non-Biogenic Waste, TOTAL</t>
  </si>
  <si>
    <t>Fuel Ethanol</t>
  </si>
  <si>
    <t>141</t>
  </si>
  <si>
    <t>Biodiesel</t>
  </si>
  <si>
    <t>203</t>
  </si>
  <si>
    <t>Renewable Diesel Fuel</t>
  </si>
  <si>
    <t>205</t>
  </si>
  <si>
    <t>207</t>
  </si>
  <si>
    <t>142</t>
  </si>
  <si>
    <t>144</t>
  </si>
  <si>
    <t>445</t>
  </si>
  <si>
    <t>Natural Gas Liquids and Refinery Olefins:</t>
  </si>
  <si>
    <t>Ethane/Ethylene, TOTAL</t>
  </si>
  <si>
    <t>108</t>
  </si>
  <si>
    <t>Ethane - LRG</t>
  </si>
  <si>
    <t>641</t>
  </si>
  <si>
    <t>Ethylene</t>
  </si>
  <si>
    <t>631</t>
  </si>
  <si>
    <t>Propane/Propylene, TOTAL</t>
  </si>
  <si>
    <t>246</t>
  </si>
  <si>
    <t>Propane - LRG</t>
  </si>
  <si>
    <t>642</t>
  </si>
  <si>
    <t>Propylene</t>
  </si>
  <si>
    <t>632</t>
  </si>
  <si>
    <t>Normal Butane/Butylene, TOTAL</t>
  </si>
  <si>
    <t>244</t>
  </si>
  <si>
    <t>Normal Butane - NGPL</t>
  </si>
  <si>
    <t>249</t>
  </si>
  <si>
    <t>Normal Butane - LRG</t>
  </si>
  <si>
    <t>643</t>
  </si>
  <si>
    <t>Butylene</t>
  </si>
  <si>
    <t>633</t>
  </si>
  <si>
    <t>Isobutane/Isobutylene, TOTAL</t>
  </si>
  <si>
    <t>245</t>
  </si>
  <si>
    <t>Isobutane - NGPL</t>
  </si>
  <si>
    <t>247</t>
  </si>
  <si>
    <t>Isobutane - LRG</t>
  </si>
  <si>
    <t>644</t>
  </si>
  <si>
    <t>Isobutylene</t>
  </si>
  <si>
    <t>634</t>
  </si>
  <si>
    <t>Natural Gasoline</t>
  </si>
  <si>
    <t>220</t>
  </si>
  <si>
    <t>Unfinished Oils, TOTAL</t>
  </si>
  <si>
    <t>812</t>
  </si>
  <si>
    <t>Naphthas and Lighter</t>
  </si>
  <si>
    <t>820</t>
  </si>
  <si>
    <t>Kerosene &amp; Light Gas Oils</t>
  </si>
  <si>
    <t>830</t>
  </si>
  <si>
    <t>Heavy Gas Oils</t>
  </si>
  <si>
    <t>840</t>
  </si>
  <si>
    <t>Residuum</t>
  </si>
  <si>
    <t>850</t>
  </si>
  <si>
    <t>Finished Motor Gasoline:</t>
  </si>
  <si>
    <t>Reformulated, Blended with Fuel Ethanol</t>
  </si>
  <si>
    <t>125</t>
  </si>
  <si>
    <t>Reformulated, Other</t>
  </si>
  <si>
    <t>127</t>
  </si>
  <si>
    <t>Conventional, Blended with Fuel Ethanol</t>
  </si>
  <si>
    <t>Ed55 and Lower</t>
  </si>
  <si>
    <t>166</t>
  </si>
  <si>
    <t>Greater than Ed55</t>
  </si>
  <si>
    <t>149</t>
  </si>
  <si>
    <t>Conventional, Other</t>
  </si>
  <si>
    <t>130</t>
  </si>
  <si>
    <t>Motor Gasoline Blending Components:</t>
  </si>
  <si>
    <t xml:space="preserve">Reformulated Blendstock for Oxygenate Blending (RBOB)  </t>
  </si>
  <si>
    <t>118</t>
  </si>
  <si>
    <t xml:space="preserve">Conventional Blendstock for Oxygenate Blending (CBOB)   </t>
  </si>
  <si>
    <t>139</t>
  </si>
  <si>
    <t>Gasoline Treated as Blendstock (GTAB)</t>
  </si>
  <si>
    <t>117</t>
  </si>
  <si>
    <t>All Other Motor Gasoline Blending Components</t>
  </si>
  <si>
    <t>138</t>
  </si>
  <si>
    <t>Aviation Gasoline:</t>
  </si>
  <si>
    <t>Finished</t>
  </si>
  <si>
    <t>111</t>
  </si>
  <si>
    <t>Blending Components</t>
  </si>
  <si>
    <t>112</t>
  </si>
  <si>
    <t>Special Naphthas (solvents)</t>
  </si>
  <si>
    <t>051</t>
  </si>
  <si>
    <t>Kerosene-type Jet Fuel, TOTAL</t>
  </si>
  <si>
    <t>213</t>
  </si>
  <si>
    <t>Commercial</t>
  </si>
  <si>
    <t>217</t>
  </si>
  <si>
    <t>Military</t>
  </si>
  <si>
    <t>218</t>
  </si>
  <si>
    <t>Kerosene</t>
  </si>
  <si>
    <t>311</t>
  </si>
  <si>
    <t>Distillate Fuel Oil, TOTAL</t>
  </si>
  <si>
    <t>411</t>
  </si>
  <si>
    <t>15 ppm sulfur and under</t>
  </si>
  <si>
    <t>465</t>
  </si>
  <si>
    <t>Greater than 15 ppm to 500 ppm sulfur (incl.)</t>
  </si>
  <si>
    <t>466</t>
  </si>
  <si>
    <t>Greater than 500 ppm sulfur</t>
  </si>
  <si>
    <t>467</t>
  </si>
  <si>
    <t>Residual Fuel Oil, TOTAL</t>
  </si>
  <si>
    <t>511</t>
  </si>
  <si>
    <t>Under 0.31% sulfur</t>
  </si>
  <si>
    <t>508</t>
  </si>
  <si>
    <t>0.31% to 1.00% sulfur (incl.)</t>
  </si>
  <si>
    <t>509</t>
  </si>
  <si>
    <t>Over 1.00% sulfur</t>
  </si>
  <si>
    <t>510</t>
  </si>
  <si>
    <t>Lubricants, TOTAL</t>
  </si>
  <si>
    <t>854</t>
  </si>
  <si>
    <t>Naphthenic</t>
  </si>
  <si>
    <t>852</t>
  </si>
  <si>
    <t>Parafinic</t>
  </si>
  <si>
    <t>853</t>
  </si>
  <si>
    <t>Asphalt and Road Oil</t>
  </si>
  <si>
    <t>931</t>
  </si>
  <si>
    <t>Wax</t>
  </si>
  <si>
    <t>070</t>
  </si>
  <si>
    <t>Petroleum Coke</t>
  </si>
  <si>
    <t>Petroleum Coke, Marketable</t>
  </si>
  <si>
    <t>021</t>
  </si>
  <si>
    <t>Petroleum Coke, Catalyst</t>
  </si>
  <si>
    <t>022</t>
  </si>
  <si>
    <t>Still Gas</t>
  </si>
  <si>
    <t>045</t>
  </si>
  <si>
    <t>Petrochemical Feedstocks:</t>
  </si>
  <si>
    <r>
      <t>Naphtha less than 401</t>
    </r>
    <r>
      <rPr>
        <vertAlign val="superscript"/>
        <sz val="14"/>
        <color indexed="8"/>
        <rFont val="Arial"/>
        <family val="2"/>
      </rPr>
      <t>o</t>
    </r>
    <r>
      <rPr>
        <sz val="14"/>
        <color indexed="8"/>
        <rFont val="Arial"/>
        <family val="2"/>
      </rPr>
      <t>F end-point</t>
    </r>
  </si>
  <si>
    <t>822</t>
  </si>
  <si>
    <r>
      <t>Other Oils greater than or equal to 401</t>
    </r>
    <r>
      <rPr>
        <vertAlign val="superscript"/>
        <sz val="14"/>
        <color indexed="8"/>
        <rFont val="Arial"/>
        <family val="2"/>
      </rPr>
      <t>o</t>
    </r>
    <r>
      <rPr>
        <sz val="14"/>
        <color indexed="8"/>
        <rFont val="Arial"/>
        <family val="2"/>
      </rPr>
      <t>F end-point</t>
    </r>
  </si>
  <si>
    <t>824</t>
  </si>
  <si>
    <t>Miscellaneous Products:</t>
  </si>
  <si>
    <t>Non-Fuel Use</t>
  </si>
  <si>
    <t>097</t>
  </si>
  <si>
    <t>Fuel Use</t>
  </si>
  <si>
    <t>098</t>
  </si>
  <si>
    <t>Inputs (gain) or Production (loss)</t>
  </si>
  <si>
    <t>911</t>
  </si>
  <si>
    <t>TOTAL</t>
  </si>
  <si>
    <t>999</t>
  </si>
  <si>
    <t>Crude Receipts</t>
  </si>
  <si>
    <t>Renewable Fuels Inputs</t>
  </si>
  <si>
    <t>Renewable Fuels Production</t>
  </si>
  <si>
    <t>Oxygenates Inputs</t>
  </si>
  <si>
    <t>Ethane/Ethylene, Total Inputs</t>
  </si>
  <si>
    <t>Ethane/Ethylene, Total Production</t>
  </si>
  <si>
    <t>Propane/Propylene, Total Inputs</t>
  </si>
  <si>
    <t>Propane/Propylene, Total Production</t>
  </si>
  <si>
    <t>Normal Butane Inputs</t>
  </si>
  <si>
    <t>Normal Butane Production</t>
  </si>
  <si>
    <t>Isobutane/Isobutylene,Total Inputs</t>
  </si>
  <si>
    <t>Isobutane/Isobutylene,Total Production</t>
  </si>
  <si>
    <t>Total Unfinished Oils Inputs</t>
  </si>
  <si>
    <t>Total Unfinished Oils Production</t>
  </si>
  <si>
    <t>Total Kerosene-type Jet Fuel Inputs</t>
  </si>
  <si>
    <t>Total Kerosene-type Jet Fuel Production</t>
  </si>
  <si>
    <t>Total Distillate Fuel Oil Inputs</t>
  </si>
  <si>
    <t>Total Distillate Fuel Oil Production</t>
  </si>
  <si>
    <t>Total Residual Fuel Oil Inputs</t>
  </si>
  <si>
    <t>Total Residual Fuel Oil Production</t>
  </si>
  <si>
    <t>Total Lubricants Inputs</t>
  </si>
  <si>
    <t>Total Lubricants Production</t>
  </si>
  <si>
    <t>Total Inputs</t>
  </si>
  <si>
    <t>Total Production</t>
  </si>
  <si>
    <t>Renewable Fuels Ending Stocks</t>
  </si>
  <si>
    <t>Oxygenates Ending Stocks</t>
  </si>
  <si>
    <t>Total Unfinished Oils Ending Stocks</t>
  </si>
  <si>
    <t>Total Distillate Fuel Oil Ending Stocks</t>
  </si>
  <si>
    <t>Total Residual Fuel Oil Ending Stocks</t>
  </si>
  <si>
    <t>FORM EIA-810
MONTHLY REFINERY REPORT
ANNUAL STORAGE CAPACITY SUPPLEMENT</t>
  </si>
  <si>
    <t>Report storage capacity annually with monthly report for March.</t>
  </si>
  <si>
    <r>
      <t>PART 6.  STORAGE CAPACITY</t>
    </r>
    <r>
      <rPr>
        <b/>
        <vertAlign val="superscript"/>
        <sz val="14"/>
        <rFont val="Arial"/>
        <family val="2"/>
      </rPr>
      <t xml:space="preserve">1  </t>
    </r>
    <r>
      <rPr>
        <b/>
        <sz val="14"/>
        <rFont val="Arial"/>
        <family val="2"/>
      </rPr>
      <t>(Thousand Barrels)</t>
    </r>
  </si>
  <si>
    <t>Report both working capacity and IN OPERATION shell capacity.  IN OPERATION shell capacity must be greater than or equal to working capacity.</t>
  </si>
  <si>
    <t>Working (Exclude Idle Tanks)</t>
  </si>
  <si>
    <t>Net Available Shell Capacity</t>
  </si>
  <si>
    <t>In Operation</t>
  </si>
  <si>
    <t>Temporarily Out of Service</t>
  </si>
  <si>
    <t xml:space="preserve">Total </t>
  </si>
  <si>
    <t>Crude Oil</t>
  </si>
  <si>
    <r>
      <t>Natural Gas Liquids and Refinery Olefins</t>
    </r>
    <r>
      <rPr>
        <vertAlign val="superscript"/>
        <sz val="14"/>
        <color indexed="8"/>
        <rFont val="Arial"/>
        <family val="2"/>
      </rPr>
      <t>2</t>
    </r>
  </si>
  <si>
    <t>242</t>
  </si>
  <si>
    <r>
      <t>Propane/Propylene (dedicated)</t>
    </r>
    <r>
      <rPr>
        <vertAlign val="superscript"/>
        <sz val="14"/>
        <color indexed="8"/>
        <rFont val="Arial"/>
        <family val="2"/>
      </rPr>
      <t>3</t>
    </r>
  </si>
  <si>
    <t>Motor Gasoline (including Blending Components)</t>
  </si>
  <si>
    <t>131</t>
  </si>
  <si>
    <t>Distillate Fuel Oil</t>
  </si>
  <si>
    <t>Kerosene and Kerosene-Type Jet Fuel</t>
  </si>
  <si>
    <t>308</t>
  </si>
  <si>
    <t>Residual Fuel Oil</t>
  </si>
  <si>
    <r>
      <t>All Other</t>
    </r>
    <r>
      <rPr>
        <vertAlign val="superscript"/>
        <sz val="14"/>
        <color indexed="8"/>
        <rFont val="Arial"/>
        <family val="2"/>
      </rPr>
      <t>4</t>
    </r>
  </si>
  <si>
    <t>332</t>
  </si>
  <si>
    <t>Total</t>
  </si>
  <si>
    <r>
      <t xml:space="preserve">1 </t>
    </r>
    <r>
      <rPr>
        <sz val="13"/>
        <color indexed="8"/>
        <rFont val="Arial"/>
        <family val="2"/>
      </rPr>
      <t>Includes above ground storage capacity and underground storage capacity.</t>
    </r>
  </si>
  <si>
    <r>
      <t>2</t>
    </r>
    <r>
      <rPr>
        <sz val="13"/>
        <color indexed="8"/>
        <rFont val="Arial"/>
        <family val="2"/>
      </rPr>
      <t xml:space="preserve"> Includes storage capacity for ethane, ethylene, propane, propylene, normal butane, butylene, isobutane, isobutylene, and natural gasoline stored separately or in mixes.</t>
    </r>
  </si>
  <si>
    <r>
      <t>3</t>
    </r>
    <r>
      <rPr>
        <sz val="13"/>
        <color indexed="8"/>
        <rFont val="Arial"/>
        <family val="2"/>
      </rPr>
      <t xml:space="preserve"> Storage capacity dedicated to propane and propylene is a subset of storage capacity for natural gas liquids and refinery olefins.</t>
    </r>
  </si>
  <si>
    <r>
      <t>4</t>
    </r>
    <r>
      <rPr>
        <sz val="13"/>
        <color indexed="8"/>
        <rFont val="Arial"/>
        <family val="2"/>
      </rPr>
      <t xml:space="preserve"> Other includes biofuels and fuels from non-biogenic waste (excluding fuel ethanol), other hydrocarbons, unfinished oils, aviation gasoline, aviation gasoline blending components, special naphthas, lubricants, petrochemical feedstocks, wax, and miscellaneous products. </t>
    </r>
  </si>
  <si>
    <t>Oxygenates (excluding Fuel Ethanol), (do not report)</t>
  </si>
  <si>
    <t>Ethyl Tertiary Butyl Ether (ETBE) (do not report)</t>
  </si>
  <si>
    <t>Methyl Tertiary Butyl Ether (MTBE) (do not report)</t>
  </si>
  <si>
    <t>Other Oxygenates (do not report)</t>
  </si>
  <si>
    <t>Other Renewable Fuels and Intermediate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</si>
</sst>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lt;=9999999]###\-####;\(###\)\ ###\-####"/>
    <numFmt numFmtId="165" formatCode="[$-F800]dddd\,\ mmmm\ dd\,\ yyyy"/>
    <numFmt numFmtId="166" formatCode="_(* #,##0_);_(* \(#,##0\);_(* &quot;-&quot;??_);_(@_)"/>
    <numFmt numFmtId="167" formatCode="####_);\(####\)"/>
  </numFmts>
  <fonts count="54">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16"/>
      <name val="Arial"/>
      <family val="2"/>
    </font>
    <font>
      <b/>
      <sz val="16"/>
      <name val="Arial"/>
      <family val="2"/>
    </font>
    <font>
      <b/>
      <sz val="12"/>
      <color indexed="8"/>
      <name val="Arial"/>
      <family val="2"/>
    </font>
    <font>
      <sz val="12"/>
      <color indexed="8"/>
      <name val="Arial"/>
      <family val="2"/>
    </font>
    <font>
      <b/>
      <sz val="14"/>
      <name val="Arial"/>
      <family val="2"/>
    </font>
    <font>
      <sz val="14"/>
      <name val="Arial"/>
      <family val="2"/>
    </font>
    <font>
      <b/>
      <sz val="12"/>
      <name val="Arial"/>
      <family val="2"/>
    </font>
    <font>
      <sz val="13"/>
      <name val="Arial"/>
      <family val="2"/>
    </font>
    <font>
      <b/>
      <sz val="13"/>
      <name val="Arial"/>
      <family val="2"/>
    </font>
    <font>
      <b/>
      <u/>
      <sz val="13"/>
      <color indexed="12"/>
      <name val="Arial"/>
      <family val="2"/>
    </font>
    <font>
      <sz val="12"/>
      <name val="Arial"/>
      <family val="2"/>
    </font>
    <font>
      <sz val="12"/>
      <name val="StCodes"/>
    </font>
    <font>
      <sz val="10"/>
      <name val="Arial"/>
      <family val="2"/>
    </font>
    <font>
      <b/>
      <u/>
      <sz val="13"/>
      <name val="Arial"/>
      <family val="2"/>
    </font>
    <font>
      <u/>
      <sz val="14"/>
      <color indexed="12"/>
      <name val="Arial"/>
      <family val="2"/>
    </font>
    <font>
      <sz val="10"/>
      <color indexed="9"/>
      <name val="Arial"/>
      <family val="2"/>
    </font>
    <font>
      <sz val="12"/>
      <color indexed="9"/>
      <name val="StCodes"/>
    </font>
    <font>
      <sz val="12"/>
      <color indexed="9"/>
      <name val="Arial"/>
      <family val="2"/>
    </font>
    <font>
      <sz val="10"/>
      <color indexed="9"/>
      <name val="Arial"/>
      <family val="2"/>
    </font>
    <font>
      <sz val="8"/>
      <name val="Arial"/>
      <family val="2"/>
    </font>
    <font>
      <vertAlign val="superscript"/>
      <sz val="16"/>
      <name val="Arial"/>
      <family val="2"/>
    </font>
    <font>
      <vertAlign val="superscript"/>
      <sz val="13"/>
      <name val="Arial"/>
      <family val="2"/>
    </font>
    <font>
      <b/>
      <vertAlign val="superscript"/>
      <sz val="14"/>
      <name val="Arial"/>
      <family val="2"/>
    </font>
    <font>
      <sz val="10"/>
      <name val="Wingdings 3"/>
      <family val="1"/>
      <charset val="2"/>
    </font>
    <font>
      <b/>
      <sz val="18"/>
      <color indexed="10"/>
      <name val="Wingdings 3"/>
      <family val="1"/>
      <charset val="2"/>
    </font>
    <font>
      <sz val="10"/>
      <color indexed="10"/>
      <name val="Arial"/>
      <family val="2"/>
    </font>
    <font>
      <sz val="12"/>
      <color indexed="10"/>
      <name val="Arial"/>
      <family val="2"/>
    </font>
    <font>
      <sz val="11"/>
      <name val="Arial"/>
      <family val="2"/>
    </font>
    <font>
      <b/>
      <sz val="14"/>
      <color indexed="10"/>
      <name val="Arial"/>
      <family val="2"/>
    </font>
    <font>
      <sz val="10"/>
      <color indexed="48"/>
      <name val="Arial"/>
      <family val="2"/>
    </font>
    <font>
      <b/>
      <sz val="11"/>
      <color indexed="10"/>
      <name val="Arial"/>
      <family val="2"/>
    </font>
    <font>
      <sz val="14"/>
      <color indexed="8"/>
      <name val="Arial"/>
      <family val="2"/>
    </font>
    <font>
      <vertAlign val="superscript"/>
      <sz val="14"/>
      <color indexed="8"/>
      <name val="Arial"/>
      <family val="2"/>
    </font>
    <font>
      <vertAlign val="superscript"/>
      <sz val="13"/>
      <color indexed="8"/>
      <name val="Arial"/>
      <family val="2"/>
    </font>
    <font>
      <sz val="13"/>
      <color indexed="8"/>
      <name val="Arial"/>
      <family val="2"/>
    </font>
    <font>
      <b/>
      <sz val="16"/>
      <color indexed="9"/>
      <name val="Arial"/>
      <family val="2"/>
    </font>
    <font>
      <b/>
      <sz val="12"/>
      <color indexed="9"/>
      <name val="Arial"/>
      <family val="2"/>
    </font>
    <font>
      <b/>
      <sz val="10"/>
      <color indexed="9"/>
      <name val="Arial"/>
      <family val="2"/>
    </font>
    <font>
      <b/>
      <sz val="16"/>
      <color indexed="10"/>
      <name val="Arial"/>
      <family val="2"/>
    </font>
    <font>
      <sz val="16"/>
      <color indexed="9"/>
      <name val="Arial"/>
      <family val="2"/>
    </font>
    <font>
      <b/>
      <sz val="14"/>
      <color indexed="9"/>
      <name val="Arial"/>
      <family val="2"/>
    </font>
    <font>
      <sz val="10"/>
      <color indexed="9"/>
      <name val="Wingdings 3"/>
      <family val="1"/>
      <charset val="2"/>
    </font>
    <font>
      <b/>
      <sz val="18"/>
      <color indexed="9"/>
      <name val="Wingdings 3"/>
      <family val="1"/>
      <charset val="2"/>
    </font>
    <font>
      <sz val="13"/>
      <color indexed="9"/>
      <name val="Arial"/>
      <family val="2"/>
    </font>
    <font>
      <b/>
      <sz val="10"/>
      <color indexed="10"/>
      <name val="Arial"/>
      <family val="2"/>
    </font>
    <font>
      <b/>
      <sz val="13"/>
      <color indexed="22"/>
      <name val="Arial"/>
      <family val="2"/>
    </font>
    <font>
      <sz val="10"/>
      <color theme="0"/>
      <name val="Arial"/>
      <family val="2"/>
    </font>
    <font>
      <b/>
      <sz val="12"/>
      <color rgb="FFCCFFFF"/>
      <name val="Arial"/>
      <family val="2"/>
    </font>
    <font>
      <sz val="10"/>
      <color rgb="FFFF0000"/>
      <name val="Arial"/>
      <family val="2"/>
    </font>
  </fonts>
  <fills count="8">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theme="0" tint="-0.249977111117893"/>
        <bgColor indexed="64"/>
      </patternFill>
    </fill>
  </fills>
  <borders count="37">
    <border>
      <left/>
      <right/>
      <top/>
      <bottom/>
      <diagonal/>
    </border>
    <border>
      <left/>
      <right/>
      <top style="medium">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s>
  <cellStyleXfs count="5">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2" fillId="0" borderId="0"/>
    <xf numFmtId="0" fontId="1" fillId="0" borderId="0"/>
  </cellStyleXfs>
  <cellXfs count="431">
    <xf numFmtId="0" fontId="0" fillId="0" borderId="0" xfId="0"/>
    <xf numFmtId="0" fontId="0" fillId="0" borderId="0" xfId="0" applyFill="1" applyProtection="1"/>
    <xf numFmtId="0" fontId="0" fillId="0" borderId="0" xfId="0" applyProtection="1"/>
    <xf numFmtId="0" fontId="5" fillId="2" borderId="1" xfId="0" applyFont="1" applyFill="1" applyBorder="1" applyProtection="1"/>
    <xf numFmtId="0" fontId="5" fillId="2" borderId="1" xfId="0" applyFont="1" applyFill="1" applyBorder="1" applyAlignment="1" applyProtection="1">
      <alignment horizontal="right"/>
    </xf>
    <xf numFmtId="0" fontId="5" fillId="2" borderId="0" xfId="0" applyFont="1" applyFill="1" applyBorder="1" applyProtection="1"/>
    <xf numFmtId="0" fontId="5" fillId="2" borderId="0" xfId="0" applyFont="1" applyFill="1" applyBorder="1" applyAlignment="1" applyProtection="1">
      <alignment horizontal="right"/>
    </xf>
    <xf numFmtId="0" fontId="9" fillId="2" borderId="2" xfId="0" applyFont="1" applyFill="1" applyBorder="1" applyAlignment="1" applyProtection="1">
      <alignment horizontal="left"/>
    </xf>
    <xf numFmtId="0" fontId="9" fillId="2" borderId="0" xfId="0" applyFont="1" applyFill="1" applyBorder="1" applyAlignment="1" applyProtection="1">
      <alignment horizontal="left"/>
    </xf>
    <xf numFmtId="0" fontId="9" fillId="2" borderId="0" xfId="0" applyFont="1" applyFill="1" applyBorder="1" applyAlignment="1" applyProtection="1">
      <alignment horizontal="center"/>
    </xf>
    <xf numFmtId="49" fontId="6" fillId="2" borderId="0" xfId="0" applyNumberFormat="1" applyFont="1" applyFill="1" applyBorder="1" applyAlignment="1" applyProtection="1">
      <alignment horizontal="center" vertical="center"/>
    </xf>
    <xf numFmtId="0" fontId="0" fillId="2" borderId="0" xfId="0" applyFill="1" applyBorder="1" applyProtection="1"/>
    <xf numFmtId="0" fontId="6" fillId="2" borderId="0" xfId="0" applyNumberFormat="1" applyFont="1" applyFill="1" applyBorder="1" applyAlignment="1" applyProtection="1">
      <alignment horizontal="center" vertical="center"/>
    </xf>
    <xf numFmtId="0" fontId="10" fillId="2" borderId="0" xfId="0" applyFont="1" applyFill="1" applyBorder="1" applyAlignment="1" applyProtection="1">
      <alignment vertical="top" wrapText="1"/>
    </xf>
    <xf numFmtId="0" fontId="9" fillId="2" borderId="0" xfId="0" applyFont="1" applyFill="1" applyBorder="1" applyAlignment="1" applyProtection="1">
      <alignment horizontal="left" vertical="top" wrapText="1"/>
    </xf>
    <xf numFmtId="0" fontId="13" fillId="2" borderId="0" xfId="0" applyFont="1" applyFill="1" applyBorder="1" applyProtection="1"/>
    <xf numFmtId="0" fontId="12" fillId="2" borderId="0" xfId="0" applyFont="1" applyFill="1" applyBorder="1" applyAlignment="1" applyProtection="1"/>
    <xf numFmtId="0" fontId="13" fillId="2" borderId="0" xfId="0" applyFont="1" applyFill="1" applyBorder="1" applyAlignment="1" applyProtection="1"/>
    <xf numFmtId="0" fontId="12" fillId="2" borderId="0" xfId="0" applyFont="1" applyFill="1" applyBorder="1" applyProtection="1"/>
    <xf numFmtId="49" fontId="12" fillId="2" borderId="0" xfId="0" applyNumberFormat="1" applyFont="1" applyFill="1" applyBorder="1" applyAlignment="1" applyProtection="1">
      <alignment horizontal="center"/>
    </xf>
    <xf numFmtId="0" fontId="13" fillId="2" borderId="0" xfId="0" applyFont="1" applyFill="1" applyBorder="1" applyAlignment="1" applyProtection="1">
      <alignment horizontal="left" vertical="center" wrapText="1"/>
    </xf>
    <xf numFmtId="0" fontId="13" fillId="2" borderId="0" xfId="0" applyFont="1" applyFill="1" applyBorder="1" applyAlignment="1" applyProtection="1">
      <alignment horizontal="left"/>
    </xf>
    <xf numFmtId="0" fontId="13" fillId="2" borderId="0" xfId="0" applyFont="1" applyFill="1" applyBorder="1" applyAlignment="1" applyProtection="1">
      <alignment horizontal="center"/>
    </xf>
    <xf numFmtId="0" fontId="13" fillId="2" borderId="0" xfId="0" applyFont="1" applyFill="1" applyBorder="1" applyAlignment="1" applyProtection="1">
      <alignment horizontal="right"/>
    </xf>
    <xf numFmtId="0" fontId="3" fillId="3" borderId="0" xfId="0" applyFont="1" applyFill="1" applyBorder="1" applyAlignment="1" applyProtection="1">
      <alignment vertical="center" wrapText="1"/>
    </xf>
    <xf numFmtId="0" fontId="13" fillId="2" borderId="0" xfId="0" applyFont="1" applyFill="1" applyBorder="1" applyAlignment="1" applyProtection="1">
      <alignment vertical="center" wrapText="1"/>
    </xf>
    <xf numFmtId="0" fontId="9" fillId="2" borderId="0" xfId="0" applyFont="1" applyFill="1" applyBorder="1" applyProtection="1"/>
    <xf numFmtId="0" fontId="9" fillId="4" borderId="4" xfId="0" applyFont="1" applyFill="1" applyBorder="1" applyAlignment="1" applyProtection="1">
      <alignment horizontal="left" vertical="center"/>
    </xf>
    <xf numFmtId="0" fontId="17" fillId="0" borderId="0" xfId="0" applyFont="1" applyProtection="1"/>
    <xf numFmtId="0" fontId="3" fillId="5" borderId="0" xfId="0" applyFont="1" applyFill="1" applyProtection="1"/>
    <xf numFmtId="0" fontId="16" fillId="5" borderId="0" xfId="0" applyFont="1" applyFill="1" applyProtection="1"/>
    <xf numFmtId="0" fontId="15" fillId="5" borderId="0" xfId="0" applyFont="1" applyFill="1" applyProtection="1"/>
    <xf numFmtId="0" fontId="0" fillId="5" borderId="0" xfId="0" applyFill="1" applyProtection="1"/>
    <xf numFmtId="0" fontId="9" fillId="2" borderId="5" xfId="0" applyFont="1" applyFill="1" applyBorder="1" applyAlignment="1" applyProtection="1">
      <alignment horizontal="left"/>
    </xf>
    <xf numFmtId="0" fontId="13" fillId="2" borderId="5" xfId="0" applyFont="1" applyFill="1" applyBorder="1" applyAlignment="1" applyProtection="1">
      <alignment horizontal="left" vertical="center" indent="2"/>
    </xf>
    <xf numFmtId="0" fontId="13" fillId="2" borderId="0" xfId="0" applyFont="1" applyFill="1" applyBorder="1" applyAlignment="1" applyProtection="1">
      <alignment horizontal="left" vertical="center"/>
    </xf>
    <xf numFmtId="0" fontId="13" fillId="2" borderId="0" xfId="0" applyFont="1" applyFill="1" applyBorder="1" applyAlignment="1" applyProtection="1">
      <alignment vertical="center"/>
    </xf>
    <xf numFmtId="0" fontId="0" fillId="2" borderId="5" xfId="0" applyFill="1" applyBorder="1" applyProtection="1"/>
    <xf numFmtId="0" fontId="13" fillId="5" borderId="0" xfId="0" applyFont="1" applyFill="1" applyBorder="1" applyAlignment="1" applyProtection="1">
      <alignment vertical="top" wrapText="1"/>
    </xf>
    <xf numFmtId="0" fontId="18" fillId="5" borderId="0" xfId="2" applyFont="1" applyFill="1" applyBorder="1" applyAlignment="1" applyProtection="1">
      <alignment vertical="top" wrapText="1"/>
    </xf>
    <xf numFmtId="0" fontId="12" fillId="2" borderId="0" xfId="0" applyFont="1" applyFill="1" applyBorder="1" applyAlignment="1" applyProtection="1">
      <alignment horizontal="left"/>
    </xf>
    <xf numFmtId="0" fontId="13" fillId="2" borderId="5" xfId="0" applyFont="1" applyFill="1" applyBorder="1" applyAlignment="1" applyProtection="1">
      <alignment horizontal="left" indent="2"/>
    </xf>
    <xf numFmtId="0" fontId="19" fillId="2" borderId="5" xfId="2" applyFont="1" applyFill="1" applyBorder="1" applyAlignment="1" applyProtection="1">
      <alignment horizontal="left" vertical="top"/>
    </xf>
    <xf numFmtId="49" fontId="12" fillId="2" borderId="0" xfId="0" applyNumberFormat="1" applyFont="1" applyFill="1" applyBorder="1" applyAlignment="1" applyProtection="1">
      <alignment horizontal="left"/>
    </xf>
    <xf numFmtId="0" fontId="12" fillId="2" borderId="0" xfId="0" applyFont="1" applyFill="1" applyBorder="1" applyAlignment="1" applyProtection="1">
      <alignment horizontal="center"/>
    </xf>
    <xf numFmtId="0" fontId="0" fillId="5" borderId="0" xfId="0" applyFill="1" applyBorder="1" applyProtection="1"/>
    <xf numFmtId="49" fontId="12" fillId="2" borderId="0" xfId="0" applyNumberFormat="1" applyFont="1" applyFill="1" applyBorder="1" applyAlignment="1" applyProtection="1">
      <alignment vertical="center"/>
    </xf>
    <xf numFmtId="0" fontId="9" fillId="2" borderId="5" xfId="0" applyFont="1" applyFill="1" applyBorder="1" applyAlignment="1" applyProtection="1">
      <alignment horizontal="center"/>
    </xf>
    <xf numFmtId="0" fontId="4" fillId="5" borderId="0" xfId="2" applyFill="1" applyBorder="1" applyAlignment="1" applyProtection="1">
      <alignment horizontal="center"/>
    </xf>
    <xf numFmtId="0" fontId="20" fillId="5" borderId="0" xfId="0" applyFont="1" applyFill="1" applyBorder="1" applyProtection="1"/>
    <xf numFmtId="0" fontId="21" fillId="5" borderId="0" xfId="0" applyFont="1" applyFill="1" applyBorder="1" applyProtection="1"/>
    <xf numFmtId="0" fontId="22" fillId="5" borderId="0" xfId="0" applyFont="1" applyFill="1" applyBorder="1" applyProtection="1"/>
    <xf numFmtId="0" fontId="20" fillId="0" borderId="0" xfId="0" applyFont="1" applyBorder="1" applyProtection="1"/>
    <xf numFmtId="0" fontId="21" fillId="0" borderId="0" xfId="0" applyFont="1" applyBorder="1" applyProtection="1"/>
    <xf numFmtId="0" fontId="22" fillId="0" borderId="0" xfId="0" applyFont="1" applyBorder="1" applyProtection="1"/>
    <xf numFmtId="0" fontId="20" fillId="5" borderId="0" xfId="0" applyFont="1" applyFill="1" applyBorder="1" applyAlignment="1" applyProtection="1">
      <alignment vertical="top" wrapText="1"/>
    </xf>
    <xf numFmtId="0" fontId="20" fillId="0" borderId="0" xfId="0" applyFont="1" applyBorder="1" applyAlignment="1" applyProtection="1">
      <alignment vertical="top" wrapText="1"/>
    </xf>
    <xf numFmtId="0" fontId="14" fillId="2" borderId="0" xfId="2" applyFont="1" applyFill="1" applyBorder="1" applyAlignment="1" applyProtection="1">
      <alignment horizontal="left" vertical="top"/>
    </xf>
    <xf numFmtId="0" fontId="10" fillId="2" borderId="0" xfId="0" applyFont="1" applyFill="1" applyBorder="1" applyAlignment="1" applyProtection="1"/>
    <xf numFmtId="0" fontId="10" fillId="2" borderId="0" xfId="0" applyFont="1" applyFill="1" applyBorder="1" applyAlignment="1" applyProtection="1">
      <alignment horizontal="left"/>
    </xf>
    <xf numFmtId="49" fontId="13" fillId="2" borderId="0" xfId="0" applyNumberFormat="1" applyFont="1" applyFill="1" applyBorder="1" applyAlignment="1" applyProtection="1">
      <alignment horizontal="right" vertical="center"/>
    </xf>
    <xf numFmtId="0" fontId="15" fillId="0" borderId="0" xfId="0" applyFont="1" applyBorder="1" applyAlignment="1" applyProtection="1">
      <alignment vertical="top" wrapText="1"/>
    </xf>
    <xf numFmtId="0" fontId="9" fillId="2" borderId="2" xfId="0" applyFont="1" applyFill="1" applyBorder="1" applyAlignment="1" applyProtection="1"/>
    <xf numFmtId="0" fontId="6" fillId="2" borderId="0" xfId="0" applyFont="1" applyFill="1" applyBorder="1" applyAlignment="1" applyProtection="1">
      <alignment horizontal="center" vertical="center"/>
    </xf>
    <xf numFmtId="165" fontId="5" fillId="2" borderId="0" xfId="0" applyNumberFormat="1" applyFont="1" applyFill="1" applyBorder="1" applyAlignment="1" applyProtection="1">
      <alignment vertical="center"/>
    </xf>
    <xf numFmtId="0" fontId="5" fillId="2" borderId="7" xfId="0" applyFont="1" applyFill="1" applyBorder="1" applyProtection="1"/>
    <xf numFmtId="0" fontId="5" fillId="2" borderId="8" xfId="0" applyFont="1" applyFill="1" applyBorder="1" applyProtection="1"/>
    <xf numFmtId="0" fontId="9" fillId="4" borderId="10" xfId="0" applyFont="1" applyFill="1" applyBorder="1" applyAlignment="1" applyProtection="1">
      <alignment horizontal="left" vertical="center"/>
    </xf>
    <xf numFmtId="0" fontId="9" fillId="2" borderId="11" xfId="0" applyFont="1" applyFill="1" applyBorder="1" applyAlignment="1" applyProtection="1">
      <alignment horizontal="left"/>
    </xf>
    <xf numFmtId="0" fontId="9" fillId="2" borderId="8" xfId="0" applyFont="1" applyFill="1" applyBorder="1" applyAlignment="1" applyProtection="1">
      <alignment horizontal="left"/>
    </xf>
    <xf numFmtId="0" fontId="13" fillId="2" borderId="9" xfId="0" applyFont="1" applyFill="1" applyBorder="1" applyAlignment="1" applyProtection="1">
      <alignment horizontal="left" vertical="center" wrapText="1"/>
    </xf>
    <xf numFmtId="0" fontId="9" fillId="2" borderId="8" xfId="0" applyFont="1" applyFill="1" applyBorder="1" applyProtection="1"/>
    <xf numFmtId="0" fontId="0" fillId="2" borderId="8" xfId="0" applyFill="1" applyBorder="1" applyProtection="1"/>
    <xf numFmtId="0" fontId="13" fillId="2" borderId="8" xfId="0" applyFont="1" applyFill="1" applyBorder="1" applyProtection="1"/>
    <xf numFmtId="0" fontId="12" fillId="2" borderId="8" xfId="0" applyFont="1" applyFill="1" applyBorder="1" applyProtection="1"/>
    <xf numFmtId="0" fontId="13" fillId="2" borderId="8" xfId="0" applyFont="1" applyFill="1" applyBorder="1" applyAlignment="1" applyProtection="1">
      <alignment horizontal="left"/>
    </xf>
    <xf numFmtId="0" fontId="14" fillId="2" borderId="9" xfId="2" applyFont="1" applyFill="1" applyBorder="1" applyAlignment="1" applyProtection="1">
      <alignment vertical="top" wrapText="1"/>
    </xf>
    <xf numFmtId="0" fontId="9" fillId="2" borderId="9" xfId="0" applyFont="1" applyFill="1" applyBorder="1" applyAlignment="1" applyProtection="1">
      <alignment horizontal="left" vertical="top" wrapText="1"/>
    </xf>
    <xf numFmtId="0" fontId="0" fillId="2" borderId="9" xfId="0" applyFill="1" applyBorder="1" applyProtection="1"/>
    <xf numFmtId="0" fontId="3" fillId="3" borderId="7"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3" fillId="3" borderId="12" xfId="0" applyFont="1" applyFill="1" applyBorder="1" applyAlignment="1" applyProtection="1">
      <alignment vertical="center" wrapText="1"/>
    </xf>
    <xf numFmtId="0" fontId="3" fillId="3" borderId="8" xfId="0" applyFont="1" applyFill="1" applyBorder="1" applyAlignment="1" applyProtection="1">
      <alignment vertical="center" wrapText="1"/>
    </xf>
    <xf numFmtId="0" fontId="3" fillId="3" borderId="9" xfId="0" applyFont="1" applyFill="1" applyBorder="1" applyAlignment="1" applyProtection="1">
      <alignment vertical="center" wrapText="1"/>
    </xf>
    <xf numFmtId="0" fontId="3" fillId="3" borderId="13" xfId="0" applyFont="1" applyFill="1" applyBorder="1" applyAlignment="1" applyProtection="1">
      <alignment vertical="center" wrapText="1"/>
    </xf>
    <xf numFmtId="0" fontId="3" fillId="3" borderId="14" xfId="0" applyFont="1" applyFill="1" applyBorder="1" applyAlignment="1" applyProtection="1">
      <alignment vertical="center" wrapText="1"/>
    </xf>
    <xf numFmtId="0" fontId="3" fillId="3" borderId="15" xfId="0" applyFont="1" applyFill="1" applyBorder="1" applyAlignment="1" applyProtection="1">
      <alignment vertical="center" wrapText="1"/>
    </xf>
    <xf numFmtId="0" fontId="0" fillId="0" borderId="0" xfId="0" applyNumberFormat="1"/>
    <xf numFmtId="0" fontId="4" fillId="2" borderId="0" xfId="2" applyFill="1" applyBorder="1" applyAlignment="1" applyProtection="1">
      <alignment horizontal="left" vertical="top"/>
    </xf>
    <xf numFmtId="0" fontId="14" fillId="2" borderId="9" xfId="2" applyFont="1" applyFill="1" applyBorder="1" applyAlignment="1" applyProtection="1">
      <alignment horizontal="left" vertical="top"/>
    </xf>
    <xf numFmtId="0" fontId="13" fillId="2" borderId="0" xfId="0" applyFont="1" applyFill="1" applyBorder="1" applyAlignment="1" applyProtection="1">
      <alignment vertical="top"/>
    </xf>
    <xf numFmtId="0" fontId="13" fillId="2" borderId="8" xfId="0" applyFont="1" applyFill="1" applyBorder="1" applyAlignment="1" applyProtection="1">
      <alignment horizontal="right"/>
    </xf>
    <xf numFmtId="0" fontId="13" fillId="2" borderId="5" xfId="0" applyFont="1" applyFill="1" applyBorder="1" applyAlignment="1" applyProtection="1">
      <alignment vertical="center" wrapText="1"/>
    </xf>
    <xf numFmtId="0" fontId="13" fillId="2" borderId="9" xfId="0" applyFont="1" applyFill="1" applyBorder="1" applyAlignment="1" applyProtection="1">
      <alignment vertical="center" wrapText="1"/>
    </xf>
    <xf numFmtId="0" fontId="13" fillId="2" borderId="5" xfId="0" applyFont="1" applyFill="1" applyBorder="1" applyAlignment="1" applyProtection="1">
      <alignment horizontal="left" vertical="top" indent="4"/>
    </xf>
    <xf numFmtId="0" fontId="13" fillId="2" borderId="5" xfId="0" applyFont="1" applyFill="1" applyBorder="1" applyAlignment="1" applyProtection="1">
      <alignment horizontal="left" vertical="center" wrapText="1" indent="4"/>
    </xf>
    <xf numFmtId="0" fontId="13" fillId="2" borderId="5" xfId="0" applyFont="1" applyFill="1" applyBorder="1" applyAlignment="1" applyProtection="1">
      <alignment horizontal="left" indent="4"/>
    </xf>
    <xf numFmtId="0" fontId="13" fillId="5" borderId="0" xfId="0" applyFont="1" applyFill="1" applyBorder="1" applyAlignment="1" applyProtection="1">
      <alignment horizontal="left" vertical="top" wrapText="1"/>
    </xf>
    <xf numFmtId="0" fontId="13" fillId="2" borderId="8" xfId="0" quotePrefix="1" applyFont="1" applyFill="1" applyBorder="1" applyAlignment="1" applyProtection="1">
      <alignment horizontal="left"/>
    </xf>
    <xf numFmtId="0" fontId="13" fillId="2" borderId="0" xfId="0" quotePrefix="1" applyFont="1" applyFill="1" applyBorder="1" applyAlignment="1" applyProtection="1">
      <alignment horizontal="right"/>
    </xf>
    <xf numFmtId="0" fontId="13" fillId="2" borderId="0" xfId="0" applyFont="1" applyFill="1" applyBorder="1" applyAlignment="1" applyProtection="1">
      <alignment horizontal="left" vertical="center" indent="1"/>
    </xf>
    <xf numFmtId="49" fontId="25" fillId="0" borderId="0" xfId="0" applyNumberFormat="1" applyFont="1" applyFill="1" applyBorder="1" applyAlignment="1" applyProtection="1"/>
    <xf numFmtId="0" fontId="15" fillId="2" borderId="7"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left" vertical="center" wrapText="1"/>
    </xf>
    <xf numFmtId="0" fontId="15" fillId="2" borderId="8" xfId="0" applyFont="1" applyFill="1" applyBorder="1" applyAlignment="1" applyProtection="1">
      <alignment horizontal="left" vertical="center" wrapText="1"/>
    </xf>
    <xf numFmtId="0" fontId="15" fillId="2" borderId="0" xfId="0" applyFont="1" applyFill="1" applyBorder="1" applyAlignment="1" applyProtection="1">
      <alignment horizontal="center" vertical="center" wrapText="1"/>
    </xf>
    <xf numFmtId="0" fontId="15" fillId="2" borderId="0" xfId="0" applyFont="1" applyFill="1" applyBorder="1" applyAlignment="1" applyProtection="1">
      <alignment horizontal="left" vertical="center" wrapText="1"/>
    </xf>
    <xf numFmtId="0" fontId="0" fillId="2" borderId="8" xfId="0" applyFill="1" applyBorder="1" applyAlignment="1" applyProtection="1">
      <alignment horizontal="left" vertical="center" wrapText="1"/>
    </xf>
    <xf numFmtId="0" fontId="0" fillId="2" borderId="0" xfId="0" applyFill="1" applyBorder="1" applyAlignment="1" applyProtection="1">
      <alignment horizontal="center" vertical="center" wrapText="1"/>
    </xf>
    <xf numFmtId="0" fontId="0" fillId="2" borderId="0" xfId="0" applyFill="1" applyBorder="1" applyAlignment="1" applyProtection="1">
      <alignment horizontal="left" vertical="center" wrapText="1"/>
    </xf>
    <xf numFmtId="0" fontId="6" fillId="5" borderId="0" xfId="0" applyFont="1" applyFill="1" applyBorder="1" applyAlignment="1" applyProtection="1"/>
    <xf numFmtId="0" fontId="0" fillId="5" borderId="0" xfId="0" applyNumberFormat="1" applyFill="1" applyBorder="1" applyProtection="1"/>
    <xf numFmtId="0" fontId="0" fillId="5" borderId="0" xfId="0" applyNumberFormat="1" applyFill="1" applyProtection="1"/>
    <xf numFmtId="0" fontId="9" fillId="2" borderId="8" xfId="0" applyNumberFormat="1" applyFont="1" applyFill="1" applyBorder="1" applyAlignment="1" applyProtection="1">
      <alignment horizontal="left" vertical="center"/>
    </xf>
    <xf numFmtId="1" fontId="10" fillId="2" borderId="6" xfId="0" applyNumberFormat="1" applyFont="1" applyFill="1" applyBorder="1" applyAlignment="1" applyProtection="1">
      <alignment horizontal="left" vertical="center"/>
    </xf>
    <xf numFmtId="0" fontId="9" fillId="2" borderId="6" xfId="0" applyFont="1" applyFill="1" applyBorder="1" applyAlignment="1" applyProtection="1">
      <alignment vertical="center"/>
    </xf>
    <xf numFmtId="0" fontId="9" fillId="2" borderId="6"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5" fillId="2" borderId="12" xfId="0" quotePrefix="1" applyFont="1" applyFill="1" applyBorder="1" applyAlignment="1" applyProtection="1">
      <alignment horizontal="right"/>
    </xf>
    <xf numFmtId="0" fontId="5" fillId="2" borderId="9" xfId="0" quotePrefix="1" applyFont="1" applyFill="1" applyBorder="1" applyAlignment="1" applyProtection="1">
      <alignment horizontal="right"/>
    </xf>
    <xf numFmtId="0" fontId="0" fillId="2" borderId="1" xfId="0" applyFill="1" applyBorder="1" applyProtection="1"/>
    <xf numFmtId="0" fontId="11" fillId="0" borderId="16" xfId="0" applyFont="1" applyBorder="1" applyAlignment="1" applyProtection="1">
      <alignment horizontal="center" vertical="center" wrapText="1"/>
    </xf>
    <xf numFmtId="166" fontId="32" fillId="5" borderId="0" xfId="1" applyNumberFormat="1" applyFont="1" applyFill="1" applyBorder="1" applyAlignment="1" applyProtection="1"/>
    <xf numFmtId="0" fontId="31" fillId="5" borderId="0" xfId="0" applyFont="1" applyFill="1" applyProtection="1"/>
    <xf numFmtId="0" fontId="0" fillId="5" borderId="0" xfId="0" applyFill="1" applyAlignment="1" applyProtection="1">
      <alignment horizontal="center"/>
    </xf>
    <xf numFmtId="0" fontId="0" fillId="5" borderId="0" xfId="0" applyFill="1" applyAlignment="1" applyProtection="1">
      <alignment vertical="center"/>
    </xf>
    <xf numFmtId="0" fontId="30" fillId="5" borderId="0" xfId="0" applyFont="1" applyFill="1" applyProtection="1"/>
    <xf numFmtId="0" fontId="30" fillId="5" borderId="0" xfId="0" applyNumberFormat="1" applyFont="1" applyFill="1" applyAlignment="1" applyProtection="1">
      <alignment horizontal="left"/>
    </xf>
    <xf numFmtId="0" fontId="30" fillId="5" borderId="0" xfId="0" applyNumberFormat="1" applyFont="1" applyFill="1" applyProtection="1"/>
    <xf numFmtId="0" fontId="13" fillId="0" borderId="17" xfId="0" applyFont="1" applyBorder="1" applyAlignment="1" applyProtection="1">
      <alignment horizontal="center"/>
    </xf>
    <xf numFmtId="0" fontId="11" fillId="0" borderId="16" xfId="0" applyFont="1" applyFill="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0" fillId="2" borderId="0" xfId="0" applyFont="1" applyFill="1" applyBorder="1" applyAlignment="1" applyProtection="1">
      <alignment horizontal="center" vertical="center"/>
    </xf>
    <xf numFmtId="0" fontId="9" fillId="2" borderId="19" xfId="0" applyFont="1" applyFill="1" applyBorder="1" applyAlignment="1" applyProtection="1">
      <alignment horizontal="center" vertical="center"/>
    </xf>
    <xf numFmtId="165" fontId="5" fillId="2" borderId="19" xfId="0" applyNumberFormat="1" applyFont="1" applyFill="1" applyBorder="1" applyAlignment="1" applyProtection="1">
      <alignment vertical="center"/>
    </xf>
    <xf numFmtId="0" fontId="6" fillId="5" borderId="0" xfId="0" applyFont="1" applyFill="1" applyBorder="1" applyAlignment="1" applyProtection="1">
      <alignment horizontal="center"/>
    </xf>
    <xf numFmtId="0" fontId="0" fillId="5" borderId="0" xfId="0" applyFill="1" applyAlignment="1" applyProtection="1">
      <alignment horizontal="center" vertical="center"/>
    </xf>
    <xf numFmtId="0" fontId="28" fillId="5" borderId="0" xfId="0" applyFont="1" applyFill="1" applyBorder="1" applyAlignment="1" applyProtection="1">
      <alignment horizontal="center"/>
    </xf>
    <xf numFmtId="0" fontId="28" fillId="5" borderId="0" xfId="0" applyFont="1" applyFill="1" applyAlignment="1" applyProtection="1">
      <alignment horizontal="center"/>
    </xf>
    <xf numFmtId="0" fontId="34" fillId="5" borderId="0" xfId="0" applyFont="1" applyFill="1" applyProtection="1"/>
    <xf numFmtId="0" fontId="36" fillId="0" borderId="17" xfId="0" applyFont="1" applyBorder="1" applyAlignment="1" applyProtection="1"/>
    <xf numFmtId="0" fontId="36" fillId="0" borderId="17" xfId="0" quotePrefix="1" applyFont="1" applyBorder="1" applyAlignment="1" applyProtection="1">
      <alignment horizontal="left"/>
    </xf>
    <xf numFmtId="0" fontId="36" fillId="0" borderId="17" xfId="0" quotePrefix="1" applyFont="1" applyBorder="1" applyAlignment="1" applyProtection="1">
      <alignment horizontal="left" indent="1"/>
    </xf>
    <xf numFmtId="0" fontId="36" fillId="0" borderId="17" xfId="0" quotePrefix="1" applyFont="1" applyBorder="1" applyAlignment="1" applyProtection="1">
      <alignment horizontal="left" indent="2"/>
    </xf>
    <xf numFmtId="0" fontId="36" fillId="0" borderId="17" xfId="0" applyFont="1" applyBorder="1" applyAlignment="1" applyProtection="1">
      <alignment horizontal="left"/>
    </xf>
    <xf numFmtId="49" fontId="36" fillId="0" borderId="16" xfId="0" applyNumberFormat="1" applyFont="1" applyBorder="1" applyAlignment="1" applyProtection="1">
      <alignment horizontal="center" vertical="center" wrapText="1"/>
    </xf>
    <xf numFmtId="0" fontId="36" fillId="0" borderId="17" xfId="0" applyFont="1" applyBorder="1" applyAlignment="1" applyProtection="1">
      <alignment horizontal="left" indent="2"/>
    </xf>
    <xf numFmtId="0" fontId="36" fillId="0" borderId="17" xfId="0" applyFont="1" applyBorder="1" applyAlignment="1" applyProtection="1">
      <alignment horizontal="left" indent="4"/>
    </xf>
    <xf numFmtId="49" fontId="36" fillId="0" borderId="16" xfId="0" applyNumberFormat="1" applyFont="1" applyFill="1" applyBorder="1" applyAlignment="1" applyProtection="1">
      <alignment horizontal="center" vertical="center" wrapText="1"/>
    </xf>
    <xf numFmtId="49" fontId="36" fillId="0" borderId="16" xfId="0" quotePrefix="1" applyNumberFormat="1" applyFont="1" applyFill="1" applyBorder="1" applyAlignment="1" applyProtection="1">
      <alignment horizontal="center" vertical="center" wrapText="1"/>
    </xf>
    <xf numFmtId="0" fontId="36" fillId="0" borderId="17" xfId="0" quotePrefix="1" applyFont="1" applyFill="1" applyBorder="1" applyAlignment="1" applyProtection="1">
      <alignment horizontal="left"/>
    </xf>
    <xf numFmtId="0" fontId="36" fillId="0" borderId="17" xfId="0" quotePrefix="1" applyFont="1" applyBorder="1" applyAlignment="1" applyProtection="1">
      <alignment horizontal="left" wrapText="1"/>
    </xf>
    <xf numFmtId="41" fontId="10" fillId="4" borderId="16" xfId="1" applyNumberFormat="1" applyFont="1" applyFill="1" applyBorder="1" applyAlignment="1" applyProtection="1">
      <alignment horizontal="center" vertical="center"/>
    </xf>
    <xf numFmtId="0" fontId="36" fillId="0" borderId="17" xfId="0" quotePrefix="1" applyFont="1" applyBorder="1" applyAlignment="1" applyProtection="1">
      <alignment horizontal="left" indent="3"/>
    </xf>
    <xf numFmtId="0" fontId="36" fillId="0" borderId="17" xfId="0" applyFont="1" applyBorder="1" applyAlignment="1" applyProtection="1">
      <alignment horizontal="left" indent="3"/>
    </xf>
    <xf numFmtId="0" fontId="36" fillId="0" borderId="17" xfId="0" applyFont="1" applyBorder="1" applyAlignment="1" applyProtection="1">
      <alignment horizontal="left" indent="1"/>
    </xf>
    <xf numFmtId="49" fontId="36" fillId="4" borderId="16" xfId="0" applyNumberFormat="1" applyFont="1" applyFill="1" applyBorder="1" applyAlignment="1" applyProtection="1">
      <alignment horizontal="center" vertical="center" wrapText="1"/>
    </xf>
    <xf numFmtId="0" fontId="36" fillId="0" borderId="17" xfId="0" quotePrefix="1" applyFont="1" applyBorder="1" applyAlignment="1" applyProtection="1">
      <alignment horizontal="left" indent="4"/>
    </xf>
    <xf numFmtId="0" fontId="36" fillId="0" borderId="17" xfId="0" applyFont="1" applyBorder="1" applyAlignment="1" applyProtection="1">
      <alignment horizontal="left" wrapText="1" indent="1"/>
    </xf>
    <xf numFmtId="0" fontId="36" fillId="0" borderId="17" xfId="0" quotePrefix="1" applyFont="1" applyBorder="1" applyAlignment="1" applyProtection="1">
      <alignment horizontal="left" wrapText="1" indent="1"/>
    </xf>
    <xf numFmtId="41" fontId="10" fillId="0" borderId="16" xfId="1" applyNumberFormat="1" applyFont="1" applyFill="1" applyBorder="1" applyAlignment="1" applyProtection="1">
      <alignment horizontal="center" vertical="center"/>
    </xf>
    <xf numFmtId="0" fontId="10" fillId="0" borderId="17" xfId="0" applyFont="1" applyBorder="1" applyAlignment="1" applyProtection="1">
      <alignment horizontal="left" wrapText="1" indent="1"/>
    </xf>
    <xf numFmtId="1" fontId="10" fillId="4" borderId="16" xfId="1" applyNumberFormat="1" applyFont="1" applyFill="1" applyBorder="1" applyAlignment="1" applyProtection="1">
      <alignment horizontal="right"/>
    </xf>
    <xf numFmtId="0" fontId="36" fillId="0" borderId="17" xfId="0" applyFont="1" applyBorder="1" applyAlignment="1" applyProtection="1">
      <alignment horizontal="left" wrapText="1"/>
    </xf>
    <xf numFmtId="49" fontId="36" fillId="0" borderId="21" xfId="0" applyNumberFormat="1" applyFont="1" applyFill="1" applyBorder="1" applyAlignment="1" applyProtection="1">
      <alignment horizontal="center" vertical="center" wrapText="1"/>
    </xf>
    <xf numFmtId="0" fontId="36" fillId="0" borderId="22" xfId="0" applyFont="1" applyBorder="1" applyAlignment="1" applyProtection="1">
      <alignment horizontal="left" wrapText="1" indent="15"/>
    </xf>
    <xf numFmtId="0" fontId="9" fillId="2" borderId="6" xfId="0" applyFont="1" applyFill="1" applyBorder="1" applyAlignment="1" applyProtection="1">
      <alignment horizontal="right" vertical="center"/>
    </xf>
    <xf numFmtId="0" fontId="9" fillId="2" borderId="23" xfId="0" applyFont="1" applyFill="1" applyBorder="1" applyAlignment="1" applyProtection="1">
      <alignment horizontal="right" vertical="center"/>
    </xf>
    <xf numFmtId="0" fontId="9" fillId="2" borderId="6" xfId="0" applyFont="1" applyFill="1" applyBorder="1" applyAlignment="1" applyProtection="1">
      <alignment horizontal="center" vertical="center"/>
    </xf>
    <xf numFmtId="0" fontId="36" fillId="0" borderId="17" xfId="0" applyFont="1" applyBorder="1" applyAlignment="1" applyProtection="1">
      <alignment vertical="center"/>
    </xf>
    <xf numFmtId="0" fontId="36" fillId="0" borderId="17" xfId="0" quotePrefix="1" applyFont="1" applyBorder="1" applyAlignment="1" applyProtection="1">
      <alignment horizontal="left" vertical="center"/>
    </xf>
    <xf numFmtId="0" fontId="36" fillId="0" borderId="22" xfId="0" applyFont="1" applyBorder="1" applyAlignment="1" applyProtection="1">
      <alignment horizontal="left" vertical="center"/>
    </xf>
    <xf numFmtId="0" fontId="20" fillId="5" borderId="0" xfId="0" applyFont="1" applyFill="1" applyProtection="1"/>
    <xf numFmtId="0" fontId="36" fillId="0" borderId="17" xfId="0" quotePrefix="1" applyFont="1" applyBorder="1" applyAlignment="1" applyProtection="1">
      <alignment horizontal="left" vertical="center" indent="1"/>
    </xf>
    <xf numFmtId="0" fontId="20" fillId="5" borderId="0" xfId="0" applyNumberFormat="1" applyFont="1" applyFill="1" applyProtection="1"/>
    <xf numFmtId="0" fontId="40" fillId="5" borderId="0" xfId="0" applyFont="1" applyFill="1" applyBorder="1" applyAlignment="1" applyProtection="1"/>
    <xf numFmtId="0" fontId="23" fillId="5" borderId="0" xfId="0" applyFont="1" applyFill="1" applyProtection="1"/>
    <xf numFmtId="0" fontId="20" fillId="0" borderId="0" xfId="0" applyFont="1" applyProtection="1"/>
    <xf numFmtId="0" fontId="41" fillId="5" borderId="0" xfId="0" applyFont="1" applyFill="1" applyBorder="1" applyAlignment="1" applyProtection="1">
      <alignment horizontal="left" wrapText="1" indent="15"/>
    </xf>
    <xf numFmtId="0" fontId="23" fillId="5" borderId="0" xfId="0" applyFont="1" applyFill="1" applyAlignment="1" applyProtection="1">
      <alignment horizontal="center"/>
    </xf>
    <xf numFmtId="0" fontId="20" fillId="5" borderId="0" xfId="0" applyFont="1" applyFill="1" applyAlignment="1" applyProtection="1">
      <alignment vertical="center"/>
    </xf>
    <xf numFmtId="0" fontId="0" fillId="0" borderId="0" xfId="0" applyAlignment="1" applyProtection="1">
      <alignment vertical="center"/>
    </xf>
    <xf numFmtId="0" fontId="42" fillId="5" borderId="0" xfId="0" quotePrefix="1" applyFont="1" applyFill="1" applyBorder="1" applyAlignment="1" applyProtection="1">
      <alignment horizontal="left" vertical="center" wrapText="1"/>
    </xf>
    <xf numFmtId="0" fontId="30" fillId="5" borderId="0" xfId="0" applyFont="1" applyFill="1" applyAlignment="1" applyProtection="1">
      <alignment horizontal="center" vertical="center"/>
    </xf>
    <xf numFmtId="0" fontId="30" fillId="5" borderId="0" xfId="0" applyFont="1" applyFill="1" applyBorder="1" applyAlignment="1" applyProtection="1">
      <alignment horizontal="center" vertical="center"/>
    </xf>
    <xf numFmtId="0" fontId="43" fillId="5" borderId="0" xfId="0" applyFont="1" applyFill="1" applyBorder="1" applyAlignment="1" applyProtection="1">
      <alignment horizontal="center" vertical="center"/>
    </xf>
    <xf numFmtId="0" fontId="30" fillId="0" borderId="0" xfId="0" applyFont="1" applyAlignment="1" applyProtection="1">
      <alignment horizontal="center" vertical="center"/>
    </xf>
    <xf numFmtId="167" fontId="31" fillId="4" borderId="16" xfId="1" applyNumberFormat="1" applyFont="1" applyFill="1" applyBorder="1" applyAlignment="1" applyProtection="1">
      <alignment horizontal="right"/>
    </xf>
    <xf numFmtId="167" fontId="31" fillId="4" borderId="18" xfId="1" applyNumberFormat="1" applyFont="1" applyFill="1" applyBorder="1" applyAlignment="1" applyProtection="1">
      <alignment horizontal="right"/>
    </xf>
    <xf numFmtId="0" fontId="9" fillId="4" borderId="25" xfId="0" quotePrefix="1" applyFont="1" applyFill="1" applyBorder="1" applyAlignment="1" applyProtection="1">
      <alignment horizontal="left" vertical="center" wrapText="1"/>
    </xf>
    <xf numFmtId="0" fontId="43" fillId="5" borderId="0" xfId="0" applyFont="1" applyFill="1" applyBorder="1" applyAlignment="1" applyProtection="1"/>
    <xf numFmtId="0" fontId="30" fillId="5" borderId="0" xfId="0" applyFont="1" applyFill="1" applyAlignment="1" applyProtection="1">
      <alignment vertical="center"/>
    </xf>
    <xf numFmtId="0" fontId="30" fillId="0" borderId="0" xfId="0" applyFont="1" applyProtection="1"/>
    <xf numFmtId="0" fontId="44" fillId="5" borderId="0" xfId="0" quotePrefix="1" applyFont="1" applyFill="1" applyBorder="1" applyAlignment="1" applyProtection="1">
      <alignment horizontal="right"/>
    </xf>
    <xf numFmtId="0" fontId="20" fillId="5" borderId="0" xfId="0" applyFont="1" applyFill="1" applyAlignment="1" applyProtection="1">
      <alignment horizontal="center" vertical="center"/>
    </xf>
    <xf numFmtId="0" fontId="20" fillId="5" borderId="0" xfId="0" applyNumberFormat="1" applyFont="1" applyFill="1" applyAlignment="1" applyProtection="1">
      <alignment horizontal="center" vertical="center"/>
    </xf>
    <xf numFmtId="0" fontId="20" fillId="5" borderId="0" xfId="0" applyNumberFormat="1" applyFont="1" applyFill="1" applyBorder="1" applyAlignment="1" applyProtection="1">
      <alignment horizontal="center" vertical="center"/>
    </xf>
    <xf numFmtId="0" fontId="40" fillId="5" borderId="0" xfId="0" applyFont="1" applyFill="1" applyBorder="1" applyAlignment="1" applyProtection="1">
      <alignment horizontal="center"/>
    </xf>
    <xf numFmtId="0" fontId="40" fillId="5" borderId="0" xfId="0" applyFont="1" applyFill="1" applyBorder="1" applyAlignment="1" applyProtection="1">
      <alignment horizontal="center" vertical="center"/>
    </xf>
    <xf numFmtId="0" fontId="45" fillId="5" borderId="0" xfId="0" applyFont="1" applyFill="1" applyBorder="1" applyAlignment="1" applyProtection="1">
      <alignment horizontal="center" vertical="center"/>
    </xf>
    <xf numFmtId="0" fontId="45" fillId="5" borderId="0" xfId="0" applyFont="1" applyFill="1" applyBorder="1" applyAlignment="1" applyProtection="1">
      <alignment horizontal="right" vertical="center"/>
    </xf>
    <xf numFmtId="0" fontId="46" fillId="5" borderId="0" xfId="0" applyFont="1" applyFill="1" applyBorder="1" applyAlignment="1" applyProtection="1">
      <alignment horizontal="center" vertical="center"/>
    </xf>
    <xf numFmtId="0" fontId="45" fillId="5" borderId="0" xfId="0" applyFont="1" applyFill="1" applyBorder="1" applyAlignment="1" applyProtection="1">
      <alignment horizontal="center" vertical="center" wrapText="1"/>
    </xf>
    <xf numFmtId="0" fontId="42" fillId="5" borderId="8" xfId="0" quotePrefix="1" applyFont="1" applyFill="1" applyBorder="1" applyAlignment="1" applyProtection="1">
      <alignment vertical="center" wrapText="1"/>
    </xf>
    <xf numFmtId="167" fontId="20" fillId="5" borderId="0" xfId="0" applyNumberFormat="1" applyFont="1" applyFill="1" applyAlignment="1" applyProtection="1">
      <alignment horizontal="center" vertical="center"/>
    </xf>
    <xf numFmtId="0" fontId="48" fillId="5" borderId="0" xfId="0" applyFont="1" applyFill="1" applyBorder="1" applyAlignment="1" applyProtection="1">
      <alignment horizontal="left" vertical="center" wrapText="1"/>
    </xf>
    <xf numFmtId="0" fontId="20" fillId="5"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9" fillId="5" borderId="0" xfId="0" quotePrefix="1" applyFont="1" applyFill="1" applyAlignment="1" applyProtection="1">
      <alignment horizontal="center" vertical="center"/>
    </xf>
    <xf numFmtId="0" fontId="49" fillId="5" borderId="0" xfId="0" quotePrefix="1" applyFont="1" applyFill="1" applyAlignment="1" applyProtection="1">
      <alignment horizontal="left" vertical="center"/>
    </xf>
    <xf numFmtId="167" fontId="31" fillId="5" borderId="0" xfId="1" applyNumberFormat="1" applyFont="1" applyFill="1" applyBorder="1" applyAlignment="1" applyProtection="1">
      <alignment horizontal="right" vertical="center"/>
    </xf>
    <xf numFmtId="0" fontId="51" fillId="5" borderId="0" xfId="0" applyFont="1" applyFill="1" applyBorder="1" applyAlignment="1" applyProtection="1">
      <alignment horizontal="center" vertical="center"/>
    </xf>
    <xf numFmtId="0" fontId="51" fillId="5" borderId="0" xfId="0" applyFont="1" applyFill="1" applyAlignment="1" applyProtection="1">
      <alignment horizontal="center" vertical="center"/>
    </xf>
    <xf numFmtId="1" fontId="51" fillId="5" borderId="0" xfId="1" applyNumberFormat="1" applyFont="1" applyFill="1" applyBorder="1" applyAlignment="1" applyProtection="1">
      <alignment horizontal="center" vertical="center"/>
    </xf>
    <xf numFmtId="0" fontId="10" fillId="2" borderId="16" xfId="0" applyFont="1" applyFill="1" applyBorder="1" applyAlignment="1" applyProtection="1">
      <alignment horizontal="center" vertical="center"/>
    </xf>
    <xf numFmtId="0" fontId="13" fillId="6" borderId="16" xfId="0" applyFont="1" applyFill="1" applyBorder="1" applyAlignment="1" applyProtection="1">
      <alignment horizontal="center" vertical="center"/>
    </xf>
    <xf numFmtId="0" fontId="13" fillId="6" borderId="16" xfId="0" applyFont="1" applyFill="1" applyBorder="1" applyAlignment="1" applyProtection="1">
      <alignment horizontal="center"/>
    </xf>
    <xf numFmtId="0" fontId="12" fillId="2" borderId="6" xfId="0" applyFont="1" applyFill="1" applyBorder="1" applyAlignment="1" applyProtection="1"/>
    <xf numFmtId="49" fontId="12" fillId="2" borderId="6" xfId="0" applyNumberFormat="1" applyFont="1" applyFill="1" applyBorder="1" applyAlignment="1" applyProtection="1">
      <alignment horizontal="left" vertical="center"/>
    </xf>
    <xf numFmtId="0" fontId="31" fillId="5" borderId="0" xfId="0" applyFont="1" applyFill="1" applyAlignment="1" applyProtection="1">
      <alignment horizontal="left"/>
    </xf>
    <xf numFmtId="0" fontId="31" fillId="0" borderId="0" xfId="0" applyFont="1" applyAlignment="1" applyProtection="1">
      <alignment horizontal="left"/>
    </xf>
    <xf numFmtId="0" fontId="53" fillId="5" borderId="0" xfId="0" applyFont="1" applyFill="1" applyProtection="1"/>
    <xf numFmtId="0" fontId="36" fillId="7" borderId="17" xfId="0" quotePrefix="1" applyFont="1" applyFill="1" applyBorder="1" applyAlignment="1" applyProtection="1">
      <alignment horizontal="left"/>
    </xf>
    <xf numFmtId="49" fontId="36" fillId="7" borderId="16" xfId="0" applyNumberFormat="1" applyFont="1" applyFill="1" applyBorder="1" applyAlignment="1" applyProtection="1">
      <alignment horizontal="center" vertical="center" wrapText="1"/>
    </xf>
    <xf numFmtId="167" fontId="15" fillId="4" borderId="16" xfId="1" applyNumberFormat="1" applyFont="1" applyFill="1" applyBorder="1" applyAlignment="1" applyProtection="1">
      <alignment horizontal="right"/>
    </xf>
    <xf numFmtId="167" fontId="15" fillId="4" borderId="18" xfId="1" applyNumberFormat="1" applyFont="1" applyFill="1" applyBorder="1" applyAlignment="1" applyProtection="1">
      <alignment horizontal="right"/>
    </xf>
    <xf numFmtId="0" fontId="36" fillId="7" borderId="17" xfId="0" applyFont="1" applyFill="1" applyBorder="1" applyAlignment="1" applyProtection="1">
      <alignment horizontal="left" indent="2"/>
    </xf>
    <xf numFmtId="1" fontId="15" fillId="0" borderId="16" xfId="1" applyNumberFormat="1" applyFont="1" applyFill="1" applyBorder="1" applyAlignment="1" applyProtection="1">
      <alignment horizontal="right" vertical="center"/>
    </xf>
    <xf numFmtId="167" fontId="15" fillId="0" borderId="18" xfId="1" applyNumberFormat="1" applyFont="1" applyFill="1" applyBorder="1" applyAlignment="1" applyProtection="1">
      <alignment horizontal="right" vertical="center"/>
    </xf>
    <xf numFmtId="167" fontId="15" fillId="0" borderId="21" xfId="1" applyNumberFormat="1" applyFont="1" applyFill="1" applyBorder="1" applyAlignment="1" applyProtection="1">
      <alignment horizontal="right" vertical="center"/>
    </xf>
    <xf numFmtId="167" fontId="15" fillId="0" borderId="24" xfId="1" applyNumberFormat="1" applyFont="1" applyFill="1" applyBorder="1" applyAlignment="1" applyProtection="1">
      <alignment horizontal="right" vertical="center"/>
    </xf>
    <xf numFmtId="0" fontId="10" fillId="5" borderId="0" xfId="0" applyFont="1" applyFill="1" applyBorder="1" applyAlignment="1" applyProtection="1">
      <alignment vertical="top" wrapText="1"/>
    </xf>
    <xf numFmtId="0" fontId="10" fillId="5" borderId="0" xfId="0" applyFont="1" applyFill="1" applyBorder="1" applyAlignment="1" applyProtection="1"/>
    <xf numFmtId="0" fontId="10" fillId="5" borderId="0" xfId="0" applyFont="1" applyFill="1" applyBorder="1" applyProtection="1"/>
    <xf numFmtId="0" fontId="20" fillId="5" borderId="0" xfId="0" applyNumberFormat="1" applyFont="1" applyFill="1" applyBorder="1" applyProtection="1"/>
    <xf numFmtId="0" fontId="20" fillId="0" borderId="0" xfId="0" applyNumberFormat="1" applyFont="1" applyBorder="1" applyProtection="1"/>
    <xf numFmtId="0" fontId="10" fillId="0" borderId="16" xfId="0" applyFont="1" applyBorder="1" applyAlignment="1" applyProtection="1">
      <alignment horizontal="center" vertical="center" wrapText="1"/>
    </xf>
    <xf numFmtId="0" fontId="10" fillId="4" borderId="16" xfId="0" applyFont="1" applyFill="1" applyBorder="1" applyAlignment="1" applyProtection="1">
      <alignment horizontal="center" vertical="center" wrapText="1"/>
    </xf>
    <xf numFmtId="2" fontId="12" fillId="0" borderId="16" xfId="0" applyNumberFormat="1" applyFont="1" applyBorder="1" applyAlignment="1" applyProtection="1">
      <alignment horizontal="center" vertical="center" wrapText="1"/>
    </xf>
    <xf numFmtId="0" fontId="12" fillId="0" borderId="16" xfId="0" applyFont="1" applyBorder="1" applyAlignment="1" applyProtection="1">
      <alignment horizontal="center" vertical="center" wrapText="1"/>
    </xf>
    <xf numFmtId="0" fontId="12" fillId="4" borderId="16" xfId="0" applyFont="1" applyFill="1" applyBorder="1" applyAlignment="1" applyProtection="1">
      <alignment horizontal="center" vertical="center" wrapText="1"/>
    </xf>
    <xf numFmtId="0" fontId="3" fillId="0" borderId="0" xfId="0" applyNumberFormat="1" applyFont="1" applyProtection="1"/>
    <xf numFmtId="167" fontId="15" fillId="0" borderId="16" xfId="1" quotePrefix="1" applyNumberFormat="1" applyFont="1" applyFill="1" applyBorder="1" applyAlignment="1" applyProtection="1">
      <alignment horizontal="right"/>
    </xf>
    <xf numFmtId="167" fontId="15" fillId="0" borderId="16" xfId="1" applyNumberFormat="1" applyFont="1" applyFill="1" applyBorder="1" applyAlignment="1" applyProtection="1">
      <alignment horizontal="right"/>
    </xf>
    <xf numFmtId="167" fontId="15" fillId="0" borderId="18" xfId="1" applyNumberFormat="1" applyFont="1" applyFill="1" applyBorder="1" applyAlignment="1" applyProtection="1">
      <alignment horizontal="right"/>
    </xf>
    <xf numFmtId="167" fontId="15" fillId="4" borderId="21" xfId="1" applyNumberFormat="1" applyFont="1" applyFill="1" applyBorder="1" applyAlignment="1" applyProtection="1">
      <alignment horizontal="right"/>
    </xf>
    <xf numFmtId="167" fontId="15" fillId="0" borderId="20" xfId="1" applyNumberFormat="1" applyFont="1" applyFill="1" applyBorder="1" applyAlignment="1" applyProtection="1">
      <alignment horizontal="right" vertical="center"/>
    </xf>
    <xf numFmtId="167" fontId="15" fillId="4" borderId="24" xfId="1" applyNumberFormat="1" applyFont="1" applyFill="1" applyBorder="1" applyAlignment="1" applyProtection="1">
      <alignment horizontal="right"/>
    </xf>
    <xf numFmtId="49" fontId="22" fillId="5" borderId="0" xfId="0" applyNumberFormat="1" applyFont="1" applyFill="1" applyBorder="1" applyAlignment="1" applyProtection="1">
      <alignment horizontal="right"/>
    </xf>
    <xf numFmtId="0" fontId="22" fillId="5" borderId="0" xfId="0" applyFont="1" applyFill="1" applyAlignment="1" applyProtection="1">
      <alignment horizontal="left"/>
    </xf>
    <xf numFmtId="0" fontId="22" fillId="5" borderId="0" xfId="0" quotePrefix="1" applyFont="1" applyFill="1" applyAlignment="1" applyProtection="1">
      <alignment horizontal="right"/>
    </xf>
    <xf numFmtId="0" fontId="22" fillId="0" borderId="0" xfId="0" applyFont="1" applyAlignment="1" applyProtection="1">
      <alignment horizontal="left"/>
    </xf>
    <xf numFmtId="0" fontId="22" fillId="5" borderId="0" xfId="0" applyFont="1" applyFill="1" applyAlignment="1" applyProtection="1">
      <alignment horizontal="right"/>
    </xf>
    <xf numFmtId="1" fontId="15" fillId="5" borderId="0" xfId="0" applyNumberFormat="1" applyFont="1" applyFill="1" applyProtection="1"/>
    <xf numFmtId="0" fontId="15" fillId="5" borderId="0" xfId="0" applyFont="1" applyFill="1" applyAlignment="1" applyProtection="1">
      <alignment horizontal="right"/>
    </xf>
    <xf numFmtId="0" fontId="15" fillId="5" borderId="0" xfId="0" applyFont="1" applyFill="1" applyAlignment="1" applyProtection="1">
      <alignment horizontal="center"/>
    </xf>
    <xf numFmtId="0" fontId="49" fillId="5" borderId="0" xfId="0" applyFont="1" applyFill="1" applyAlignment="1" applyProtection="1">
      <alignment vertical="center" wrapText="1"/>
    </xf>
    <xf numFmtId="0" fontId="22" fillId="5" borderId="0" xfId="0" applyFont="1" applyFill="1" applyBorder="1" applyAlignment="1" applyProtection="1"/>
    <xf numFmtId="49" fontId="22" fillId="5" borderId="0" xfId="0" applyNumberFormat="1" applyFont="1" applyFill="1" applyBorder="1" applyAlignment="1" applyProtection="1">
      <alignment horizontal="center" vertical="center" wrapText="1"/>
    </xf>
    <xf numFmtId="0" fontId="22" fillId="5" borderId="0" xfId="0" quotePrefix="1" applyFont="1" applyFill="1" applyBorder="1" applyAlignment="1" applyProtection="1">
      <alignment horizontal="left" indent="1"/>
    </xf>
    <xf numFmtId="0" fontId="22" fillId="5" borderId="0" xfId="0" applyFont="1" applyFill="1" applyBorder="1" applyAlignment="1" applyProtection="1">
      <alignment horizontal="left" indent="3"/>
    </xf>
    <xf numFmtId="0" fontId="22" fillId="5" borderId="0" xfId="0" quotePrefix="1" applyFont="1" applyFill="1" applyBorder="1" applyAlignment="1" applyProtection="1">
      <alignment horizontal="left" indent="3"/>
    </xf>
    <xf numFmtId="0" fontId="22" fillId="5" borderId="0" xfId="0" applyFont="1" applyFill="1" applyBorder="1" applyAlignment="1" applyProtection="1">
      <alignment horizontal="left" indent="1"/>
    </xf>
    <xf numFmtId="0" fontId="22" fillId="5" borderId="0" xfId="0" applyFont="1" applyFill="1" applyBorder="1" applyAlignment="1" applyProtection="1">
      <alignment horizontal="left"/>
    </xf>
    <xf numFmtId="0" fontId="22" fillId="5" borderId="0" xfId="0" applyFont="1" applyFill="1" applyBorder="1" applyAlignment="1" applyProtection="1">
      <alignment horizontal="left" indent="2"/>
    </xf>
    <xf numFmtId="0" fontId="22" fillId="5" borderId="0" xfId="0" quotePrefix="1" applyFont="1" applyFill="1" applyBorder="1" applyAlignment="1" applyProtection="1">
      <alignment horizontal="left" indent="2"/>
    </xf>
    <xf numFmtId="49" fontId="22" fillId="5" borderId="0" xfId="0" quotePrefix="1" applyNumberFormat="1" applyFont="1" applyFill="1" applyBorder="1" applyAlignment="1" applyProtection="1">
      <alignment horizontal="center" vertical="center" wrapText="1"/>
    </xf>
    <xf numFmtId="0" fontId="22" fillId="5" borderId="0" xfId="0" quotePrefix="1" applyFont="1" applyFill="1" applyBorder="1" applyAlignment="1" applyProtection="1">
      <alignment horizontal="left" indent="4"/>
    </xf>
    <xf numFmtId="0" fontId="22" fillId="5" borderId="0" xfId="0" applyFont="1" applyFill="1" applyBorder="1" applyAlignment="1" applyProtection="1">
      <alignment horizontal="left" indent="4"/>
    </xf>
    <xf numFmtId="0" fontId="22" fillId="5" borderId="0" xfId="0" applyFont="1" applyFill="1" applyBorder="1" applyAlignment="1" applyProtection="1">
      <alignment horizontal="left" wrapText="1" indent="1"/>
    </xf>
    <xf numFmtId="0" fontId="22" fillId="5" borderId="0" xfId="0" quotePrefix="1" applyFont="1" applyFill="1" applyBorder="1" applyAlignment="1" applyProtection="1">
      <alignment horizontal="left" wrapText="1" indent="1"/>
    </xf>
    <xf numFmtId="41" fontId="22" fillId="5" borderId="0" xfId="1" applyNumberFormat="1" applyFont="1" applyFill="1" applyBorder="1" applyAlignment="1" applyProtection="1">
      <alignment horizontal="center" vertical="center"/>
    </xf>
    <xf numFmtId="0" fontId="22" fillId="5" borderId="0" xfId="0" quotePrefix="1" applyFont="1" applyFill="1" applyBorder="1" applyAlignment="1" applyProtection="1">
      <alignment horizontal="left"/>
    </xf>
    <xf numFmtId="1" fontId="22" fillId="5" borderId="0" xfId="1" applyNumberFormat="1" applyFont="1" applyFill="1" applyBorder="1" applyAlignment="1" applyProtection="1">
      <alignment horizontal="right"/>
    </xf>
    <xf numFmtId="0" fontId="22" fillId="5" borderId="0" xfId="0" applyFont="1" applyFill="1" applyBorder="1" applyAlignment="1" applyProtection="1">
      <alignment horizontal="left" wrapText="1"/>
    </xf>
    <xf numFmtId="0" fontId="22" fillId="5" borderId="0" xfId="0" quotePrefix="1" applyFont="1" applyFill="1" applyBorder="1" applyAlignment="1" applyProtection="1">
      <alignment horizontal="right"/>
    </xf>
    <xf numFmtId="0" fontId="22" fillId="5" borderId="0" xfId="0" applyFont="1" applyFill="1" applyBorder="1" applyAlignment="1" applyProtection="1">
      <alignment horizontal="right"/>
    </xf>
    <xf numFmtId="0" fontId="22" fillId="5" borderId="0" xfId="0" applyFont="1" applyFill="1" applyProtection="1"/>
    <xf numFmtId="0" fontId="22" fillId="5" borderId="0" xfId="0" applyFont="1" applyFill="1" applyAlignment="1" applyProtection="1">
      <alignment horizontal="center"/>
    </xf>
    <xf numFmtId="0" fontId="20" fillId="5" borderId="0" xfId="0" applyFont="1" applyFill="1" applyAlignment="1" applyProtection="1">
      <alignment horizontal="center"/>
    </xf>
    <xf numFmtId="0" fontId="9" fillId="0" borderId="16" xfId="0" quotePrefix="1" applyFont="1" applyBorder="1" applyAlignment="1" applyProtection="1">
      <alignment horizontal="center" vertical="center" wrapText="1"/>
    </xf>
    <xf numFmtId="0" fontId="6" fillId="2" borderId="0" xfId="0" applyFont="1" applyFill="1" applyBorder="1" applyAlignment="1" applyProtection="1">
      <alignment horizontal="center"/>
    </xf>
    <xf numFmtId="0" fontId="6" fillId="2" borderId="9" xfId="0" applyFont="1" applyFill="1" applyBorder="1" applyAlignment="1" applyProtection="1">
      <alignment horizontal="center"/>
    </xf>
    <xf numFmtId="0" fontId="9" fillId="4" borderId="3" xfId="0" applyFont="1" applyFill="1" applyBorder="1" applyAlignment="1" applyProtection="1">
      <alignment horizontal="left" vertical="center"/>
    </xf>
    <xf numFmtId="0" fontId="9" fillId="2" borderId="2" xfId="0" applyFont="1" applyFill="1" applyBorder="1" applyAlignment="1" applyProtection="1">
      <alignment horizontal="center"/>
    </xf>
    <xf numFmtId="0" fontId="13" fillId="2" borderId="8" xfId="0" applyFont="1" applyFill="1" applyBorder="1" applyAlignment="1" applyProtection="1">
      <alignment horizontal="left" indent="1"/>
    </xf>
    <xf numFmtId="0" fontId="9" fillId="0" borderId="18" xfId="0" quotePrefix="1" applyFont="1" applyBorder="1" applyAlignment="1" applyProtection="1">
      <alignment horizontal="center" vertical="center" wrapText="1"/>
    </xf>
    <xf numFmtId="0" fontId="12" fillId="2" borderId="6" xfId="0" applyNumberFormat="1" applyFont="1" applyFill="1" applyBorder="1" applyAlignment="1" applyProtection="1">
      <alignment horizontal="left"/>
    </xf>
    <xf numFmtId="0" fontId="29" fillId="5" borderId="0" xfId="0" applyFont="1" applyFill="1" applyAlignment="1" applyProtection="1">
      <alignment horizontal="center"/>
    </xf>
    <xf numFmtId="0" fontId="9" fillId="0" borderId="16" xfId="0" applyFont="1" applyFill="1" applyBorder="1" applyAlignment="1" applyProtection="1">
      <alignment horizontal="center" vertical="center" wrapText="1"/>
    </xf>
    <xf numFmtId="0" fontId="11" fillId="4" borderId="17" xfId="0" applyFont="1" applyFill="1" applyBorder="1" applyAlignment="1" applyProtection="1">
      <alignment horizontal="left" vertical="center"/>
    </xf>
    <xf numFmtId="0" fontId="11" fillId="4" borderId="16" xfId="0" applyFont="1" applyFill="1" applyBorder="1" applyAlignment="1" applyProtection="1">
      <alignment horizontal="left" vertical="center"/>
    </xf>
    <xf numFmtId="0" fontId="11" fillId="4" borderId="18" xfId="0" applyFont="1" applyFill="1" applyBorder="1" applyAlignment="1" applyProtection="1">
      <alignment horizontal="left" vertical="center"/>
    </xf>
    <xf numFmtId="0" fontId="9" fillId="0" borderId="16" xfId="0" quotePrefix="1"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0" fontId="9" fillId="0" borderId="18" xfId="0" applyFont="1" applyBorder="1" applyAlignment="1" applyProtection="1">
      <alignment horizontal="center" vertical="center" wrapText="1"/>
    </xf>
    <xf numFmtId="0" fontId="9" fillId="4" borderId="17" xfId="0" quotePrefix="1" applyFont="1" applyFill="1" applyBorder="1" applyAlignment="1" applyProtection="1">
      <alignment horizontal="left" vertical="center"/>
    </xf>
    <xf numFmtId="0" fontId="9" fillId="4" borderId="16" xfId="0" applyFont="1" applyFill="1" applyBorder="1" applyAlignment="1" applyProtection="1">
      <alignment horizontal="left" vertical="center"/>
    </xf>
    <xf numFmtId="0" fontId="9" fillId="4" borderId="18" xfId="0" applyFont="1" applyFill="1" applyBorder="1" applyAlignment="1" applyProtection="1">
      <alignment horizontal="left" vertical="center"/>
    </xf>
    <xf numFmtId="49" fontId="26" fillId="0" borderId="16" xfId="0" quotePrefix="1" applyNumberFormat="1" applyFont="1" applyFill="1" applyBorder="1" applyAlignment="1" applyProtection="1">
      <alignment horizontal="center" vertical="center"/>
    </xf>
    <xf numFmtId="49" fontId="26" fillId="0" borderId="18" xfId="0" quotePrefix="1" applyNumberFormat="1" applyFont="1" applyFill="1" applyBorder="1" applyAlignment="1" applyProtection="1">
      <alignment horizontal="center" vertical="center"/>
    </xf>
    <xf numFmtId="0" fontId="12" fillId="4" borderId="16" xfId="0" quotePrefix="1" applyFont="1" applyFill="1" applyBorder="1" applyAlignment="1" applyProtection="1">
      <alignment horizontal="center" vertical="center" wrapText="1"/>
    </xf>
    <xf numFmtId="0" fontId="10" fillId="0" borderId="17" xfId="0" applyFont="1" applyBorder="1" applyAlignment="1" applyProtection="1">
      <alignment horizontal="left" vertical="center" wrapText="1"/>
    </xf>
    <xf numFmtId="0" fontId="10" fillId="0" borderId="16" xfId="0" applyFont="1" applyBorder="1" applyAlignment="1" applyProtection="1">
      <alignment horizontal="left" vertical="center" wrapText="1"/>
    </xf>
    <xf numFmtId="0" fontId="10" fillId="0" borderId="16" xfId="0" quotePrefix="1" applyFont="1" applyBorder="1" applyAlignment="1" applyProtection="1">
      <alignment horizontal="center" vertical="center" wrapText="1"/>
    </xf>
    <xf numFmtId="0" fontId="9" fillId="0" borderId="17" xfId="0" quotePrefix="1" applyFont="1" applyBorder="1" applyAlignment="1" applyProtection="1">
      <alignment horizontal="left" wrapText="1"/>
    </xf>
    <xf numFmtId="0" fontId="9" fillId="0" borderId="16" xfId="0" quotePrefix="1" applyFont="1" applyBorder="1" applyAlignment="1" applyProtection="1">
      <alignment horizontal="left" wrapText="1"/>
    </xf>
    <xf numFmtId="0" fontId="6" fillId="2" borderId="8" xfId="0" quotePrefix="1" applyFont="1" applyFill="1" applyBorder="1" applyAlignment="1" applyProtection="1">
      <alignment horizontal="center"/>
    </xf>
    <xf numFmtId="0" fontId="6" fillId="2" borderId="0" xfId="0" applyFont="1" applyFill="1" applyBorder="1" applyAlignment="1" applyProtection="1">
      <alignment horizontal="center"/>
    </xf>
    <xf numFmtId="0" fontId="6" fillId="2" borderId="9" xfId="0" applyFont="1" applyFill="1" applyBorder="1" applyAlignment="1" applyProtection="1">
      <alignment horizontal="center"/>
    </xf>
    <xf numFmtId="0" fontId="6" fillId="2" borderId="26" xfId="0" quotePrefix="1" applyFont="1" applyFill="1" applyBorder="1" applyAlignment="1" applyProtection="1">
      <alignment horizontal="center"/>
    </xf>
    <xf numFmtId="0" fontId="6" fillId="2" borderId="27" xfId="0" applyFont="1" applyFill="1" applyBorder="1" applyAlignment="1" applyProtection="1">
      <alignment horizontal="center"/>
    </xf>
    <xf numFmtId="0" fontId="6" fillId="2" borderId="28" xfId="0" applyFont="1" applyFill="1" applyBorder="1" applyAlignment="1" applyProtection="1">
      <alignment horizontal="center"/>
    </xf>
    <xf numFmtId="0" fontId="8" fillId="2" borderId="29" xfId="0" applyFont="1" applyFill="1" applyBorder="1" applyAlignment="1" applyProtection="1">
      <alignment horizontal="left" vertical="center" wrapText="1"/>
    </xf>
    <xf numFmtId="0" fontId="8" fillId="2" borderId="30" xfId="0" applyFont="1" applyFill="1" applyBorder="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8"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0" fontId="8" fillId="2" borderId="33" xfId="0" applyFont="1" applyFill="1" applyBorder="1" applyAlignment="1" applyProtection="1">
      <alignment horizontal="left" vertical="center" wrapText="1"/>
    </xf>
    <xf numFmtId="0" fontId="12" fillId="2" borderId="6" xfId="0" applyFont="1" applyFill="1" applyBorder="1" applyAlignment="1" applyProtection="1">
      <alignment horizontal="left"/>
    </xf>
    <xf numFmtId="0" fontId="9" fillId="4" borderId="25" xfId="0" applyFont="1" applyFill="1" applyBorder="1" applyAlignment="1" applyProtection="1">
      <alignment horizontal="left" vertical="center"/>
    </xf>
    <xf numFmtId="0" fontId="9" fillId="4" borderId="3" xfId="0" applyFont="1" applyFill="1" applyBorder="1" applyAlignment="1" applyProtection="1">
      <alignment horizontal="left" vertical="center"/>
    </xf>
    <xf numFmtId="0" fontId="9" fillId="4" borderId="34" xfId="0" applyFont="1" applyFill="1" applyBorder="1" applyAlignment="1" applyProtection="1">
      <alignment horizontal="left" vertical="center"/>
    </xf>
    <xf numFmtId="0" fontId="9" fillId="2" borderId="2" xfId="0" applyFont="1" applyFill="1" applyBorder="1" applyAlignment="1" applyProtection="1">
      <alignment horizontal="center"/>
    </xf>
    <xf numFmtId="0" fontId="13" fillId="2" borderId="5" xfId="0" applyFont="1" applyFill="1" applyBorder="1" applyAlignment="1" applyProtection="1">
      <alignment horizontal="left" vertical="top" wrapText="1" indent="2"/>
    </xf>
    <xf numFmtId="0" fontId="13" fillId="2" borderId="0" xfId="0" applyFont="1" applyFill="1" applyBorder="1" applyAlignment="1" applyProtection="1">
      <alignment horizontal="left" vertical="top" wrapText="1" indent="2"/>
    </xf>
    <xf numFmtId="0" fontId="13" fillId="2" borderId="9" xfId="0" applyFont="1" applyFill="1" applyBorder="1" applyAlignment="1" applyProtection="1">
      <alignment horizontal="left" vertical="top" wrapText="1" indent="2"/>
    </xf>
    <xf numFmtId="49" fontId="10" fillId="2" borderId="4" xfId="0" applyNumberFormat="1" applyFont="1" applyFill="1" applyBorder="1" applyAlignment="1" applyProtection="1">
      <alignment horizontal="center" vertical="center"/>
    </xf>
    <xf numFmtId="49" fontId="10" fillId="2" borderId="3" xfId="0" applyNumberFormat="1" applyFont="1" applyFill="1" applyBorder="1" applyAlignment="1" applyProtection="1">
      <alignment horizontal="center" vertical="center"/>
    </xf>
    <xf numFmtId="49" fontId="10" fillId="2" borderId="34" xfId="0" applyNumberFormat="1"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10" fillId="2" borderId="4" xfId="0" applyNumberFormat="1" applyFont="1" applyFill="1" applyBorder="1" applyAlignment="1" applyProtection="1">
      <alignment horizontal="center" vertical="center"/>
    </xf>
    <xf numFmtId="0" fontId="10" fillId="2" borderId="3" xfId="0" applyNumberFormat="1" applyFont="1" applyFill="1" applyBorder="1" applyAlignment="1" applyProtection="1">
      <alignment horizontal="center" vertical="center"/>
    </xf>
    <xf numFmtId="0" fontId="10" fillId="2" borderId="34" xfId="0" applyNumberFormat="1" applyFont="1" applyFill="1" applyBorder="1" applyAlignment="1" applyProtection="1">
      <alignment horizontal="center" vertical="center"/>
    </xf>
    <xf numFmtId="0" fontId="13" fillId="2" borderId="5" xfId="0" applyFont="1" applyFill="1" applyBorder="1" applyAlignment="1" applyProtection="1">
      <alignment horizontal="left" vertical="center" wrapText="1" indent="2"/>
    </xf>
    <xf numFmtId="0" fontId="13" fillId="2" borderId="0" xfId="0" applyFont="1" applyFill="1" applyBorder="1" applyAlignment="1" applyProtection="1">
      <alignment horizontal="left" vertical="center" wrapText="1" indent="2"/>
    </xf>
    <xf numFmtId="0" fontId="13" fillId="2" borderId="9" xfId="0" applyFont="1" applyFill="1" applyBorder="1" applyAlignment="1" applyProtection="1">
      <alignment horizontal="left" vertical="center" wrapText="1" indent="2"/>
    </xf>
    <xf numFmtId="0" fontId="52" fillId="2" borderId="36" xfId="0" applyFont="1" applyFill="1" applyBorder="1" applyAlignment="1" applyProtection="1">
      <alignment horizontal="center" vertical="center"/>
    </xf>
    <xf numFmtId="0" fontId="52" fillId="2" borderId="2" xfId="0" applyFont="1" applyFill="1" applyBorder="1" applyAlignment="1" applyProtection="1">
      <alignment horizontal="center" vertical="center"/>
    </xf>
    <xf numFmtId="0" fontId="52" fillId="2" borderId="35" xfId="0" applyFont="1" applyFill="1" applyBorder="1" applyAlignment="1" applyProtection="1">
      <alignment horizontal="center" vertical="center"/>
    </xf>
    <xf numFmtId="0" fontId="13" fillId="2" borderId="8" xfId="0" applyFont="1" applyFill="1" applyBorder="1" applyAlignment="1" applyProtection="1">
      <alignment horizontal="left" indent="1"/>
    </xf>
    <xf numFmtId="0" fontId="13" fillId="2" borderId="0" xfId="0" applyFont="1" applyFill="1" applyBorder="1" applyAlignment="1" applyProtection="1">
      <alignment horizontal="left" indent="1"/>
    </xf>
    <xf numFmtId="0" fontId="10" fillId="0" borderId="25" xfId="0" applyFont="1" applyFill="1" applyBorder="1" applyAlignment="1" applyProtection="1">
      <alignment horizontal="left" vertical="center" indent="2"/>
    </xf>
    <xf numFmtId="0" fontId="10" fillId="0" borderId="3" xfId="0" applyFont="1" applyFill="1" applyBorder="1" applyAlignment="1" applyProtection="1">
      <alignment horizontal="left" vertical="center" indent="2"/>
    </xf>
    <xf numFmtId="0" fontId="10" fillId="0" borderId="34" xfId="0" applyFont="1" applyFill="1" applyBorder="1" applyAlignment="1" applyProtection="1">
      <alignment horizontal="left" vertical="center" indent="2"/>
    </xf>
    <xf numFmtId="0" fontId="12" fillId="2" borderId="3" xfId="0" applyFont="1" applyFill="1" applyBorder="1" applyAlignment="1" applyProtection="1">
      <alignment horizontal="left"/>
    </xf>
    <xf numFmtId="0" fontId="12" fillId="2" borderId="3" xfId="0" applyNumberFormat="1" applyFont="1" applyFill="1" applyBorder="1" applyAlignment="1" applyProtection="1">
      <alignment horizontal="left"/>
    </xf>
    <xf numFmtId="0" fontId="13" fillId="2" borderId="5" xfId="0" quotePrefix="1" applyFont="1" applyFill="1" applyBorder="1" applyAlignment="1" applyProtection="1">
      <alignment horizontal="left" vertical="top" wrapText="1" indent="7"/>
    </xf>
    <xf numFmtId="0" fontId="13" fillId="2" borderId="0" xfId="0" quotePrefix="1" applyFont="1" applyFill="1" applyBorder="1" applyAlignment="1" applyProtection="1">
      <alignment horizontal="left" vertical="top" wrapText="1" indent="7"/>
    </xf>
    <xf numFmtId="0" fontId="13" fillId="2" borderId="9" xfId="0" quotePrefix="1" applyFont="1" applyFill="1" applyBorder="1" applyAlignment="1" applyProtection="1">
      <alignment horizontal="left" vertical="top" wrapText="1" indent="7"/>
    </xf>
    <xf numFmtId="0" fontId="9" fillId="0" borderId="18" xfId="0" quotePrefix="1" applyFont="1" applyBorder="1" applyAlignment="1" applyProtection="1">
      <alignment horizontal="center" vertical="center" wrapText="1"/>
    </xf>
    <xf numFmtId="0" fontId="9" fillId="0" borderId="25" xfId="0" quotePrefix="1" applyFont="1" applyFill="1" applyBorder="1" applyAlignment="1" applyProtection="1">
      <alignment horizontal="center" vertical="center" wrapText="1"/>
    </xf>
    <xf numFmtId="0" fontId="9" fillId="0" borderId="3" xfId="0" applyFont="1" applyFill="1" applyBorder="1" applyAlignment="1" applyProtection="1">
      <alignment horizontal="center" vertical="center" wrapText="1"/>
    </xf>
    <xf numFmtId="0" fontId="9" fillId="0" borderId="10"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10" xfId="0" applyFont="1" applyBorder="1" applyAlignment="1" applyProtection="1">
      <alignment horizontal="center" vertical="center" wrapText="1"/>
    </xf>
    <xf numFmtId="0" fontId="10" fillId="0" borderId="25" xfId="0" quotePrefix="1" applyFont="1" applyFill="1" applyBorder="1" applyAlignment="1" applyProtection="1">
      <alignment horizontal="left" vertical="center"/>
    </xf>
    <xf numFmtId="0" fontId="10" fillId="0" borderId="3" xfId="0" quotePrefix="1" applyFont="1" applyFill="1" applyBorder="1" applyAlignment="1" applyProtection="1">
      <alignment horizontal="left" vertical="center"/>
    </xf>
    <xf numFmtId="0" fontId="10" fillId="0" borderId="34" xfId="0" quotePrefix="1" applyFont="1" applyFill="1" applyBorder="1" applyAlignment="1" applyProtection="1">
      <alignment horizontal="left" vertical="center"/>
    </xf>
    <xf numFmtId="0" fontId="9" fillId="0" borderId="25"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wrapText="1"/>
    </xf>
    <xf numFmtId="0" fontId="35" fillId="0" borderId="3" xfId="0" quotePrefix="1" applyFont="1" applyFill="1" applyBorder="1" applyAlignment="1" applyProtection="1">
      <alignment horizontal="center" vertical="center" wrapText="1"/>
    </xf>
    <xf numFmtId="0" fontId="35" fillId="0" borderId="3"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13" fillId="2" borderId="8" xfId="0" quotePrefix="1" applyFont="1" applyFill="1" applyBorder="1" applyAlignment="1" applyProtection="1">
      <alignment horizontal="left" wrapText="1"/>
    </xf>
    <xf numFmtId="0" fontId="13" fillId="2" borderId="0" xfId="0" quotePrefix="1" applyFont="1" applyFill="1" applyBorder="1" applyAlignment="1" applyProtection="1">
      <alignment horizontal="left" wrapText="1"/>
    </xf>
    <xf numFmtId="0" fontId="13" fillId="2" borderId="19" xfId="0" quotePrefix="1" applyFont="1" applyFill="1" applyBorder="1" applyAlignment="1" applyProtection="1">
      <alignment horizontal="left" wrapText="1"/>
    </xf>
    <xf numFmtId="0" fontId="9" fillId="0" borderId="3" xfId="0" quotePrefix="1" applyFont="1" applyFill="1" applyBorder="1" applyAlignment="1" applyProtection="1">
      <alignment horizontal="center" vertical="center" wrapText="1"/>
    </xf>
    <xf numFmtId="164" fontId="12" fillId="2" borderId="3" xfId="0" applyNumberFormat="1" applyFont="1" applyFill="1" applyBorder="1" applyAlignment="1" applyProtection="1">
      <alignment horizontal="center"/>
    </xf>
    <xf numFmtId="164" fontId="12" fillId="2" borderId="6" xfId="0" applyNumberFormat="1" applyFont="1" applyFill="1" applyBorder="1" applyAlignment="1" applyProtection="1">
      <alignment horizontal="center"/>
    </xf>
    <xf numFmtId="0" fontId="12" fillId="2" borderId="6" xfId="0" applyNumberFormat="1" applyFont="1" applyFill="1" applyBorder="1" applyAlignment="1" applyProtection="1">
      <alignment horizontal="left"/>
    </xf>
    <xf numFmtId="0" fontId="9" fillId="4" borderId="11" xfId="0" quotePrefix="1" applyFont="1" applyFill="1" applyBorder="1" applyAlignment="1" applyProtection="1">
      <alignment horizontal="left" vertical="center"/>
    </xf>
    <xf numFmtId="0" fontId="9" fillId="4" borderId="2" xfId="0" applyFont="1" applyFill="1" applyBorder="1" applyAlignment="1" applyProtection="1">
      <alignment horizontal="left" vertical="center"/>
    </xf>
    <xf numFmtId="0" fontId="9" fillId="4" borderId="35" xfId="0" applyFont="1" applyFill="1" applyBorder="1" applyAlignment="1" applyProtection="1">
      <alignment horizontal="left" vertical="center"/>
    </xf>
    <xf numFmtId="0" fontId="15" fillId="0" borderId="11" xfId="0" applyFont="1" applyBorder="1" applyAlignment="1" applyProtection="1">
      <alignment horizontal="left" vertical="top" wrapText="1"/>
    </xf>
    <xf numFmtId="0" fontId="15" fillId="0" borderId="2" xfId="0" applyFont="1" applyBorder="1" applyAlignment="1" applyProtection="1">
      <alignment horizontal="left" vertical="top" wrapText="1"/>
    </xf>
    <xf numFmtId="0" fontId="15" fillId="0" borderId="35" xfId="0" applyFont="1" applyBorder="1" applyAlignment="1" applyProtection="1">
      <alignment horizontal="left" vertical="top" wrapText="1"/>
    </xf>
    <xf numFmtId="0" fontId="15" fillId="0" borderId="8"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5" fillId="0" borderId="9" xfId="0" applyFont="1" applyBorder="1" applyAlignment="1" applyProtection="1">
      <alignment horizontal="left" vertical="top" wrapText="1"/>
    </xf>
    <xf numFmtId="0" fontId="15" fillId="0" borderId="13" xfId="0" applyFont="1" applyBorder="1" applyAlignment="1" applyProtection="1">
      <alignment horizontal="left" vertical="top" wrapText="1"/>
    </xf>
    <xf numFmtId="0" fontId="15" fillId="0" borderId="14" xfId="0" applyFont="1" applyBorder="1" applyAlignment="1" applyProtection="1">
      <alignment horizontal="left" vertical="top" wrapText="1"/>
    </xf>
    <xf numFmtId="0" fontId="15" fillId="0" borderId="15" xfId="0" applyFont="1" applyBorder="1" applyAlignment="1" applyProtection="1">
      <alignment horizontal="left" vertical="top" wrapText="1"/>
    </xf>
    <xf numFmtId="0" fontId="12" fillId="4" borderId="4" xfId="0" applyFont="1" applyFill="1" applyBorder="1" applyAlignment="1" applyProtection="1">
      <alignment horizontal="center" vertical="center" wrapText="1"/>
    </xf>
    <xf numFmtId="0" fontId="12" fillId="4" borderId="10" xfId="0" applyFont="1" applyFill="1" applyBorder="1" applyAlignment="1" applyProtection="1">
      <alignment horizontal="center" vertical="center" wrapText="1"/>
    </xf>
    <xf numFmtId="0" fontId="10" fillId="0" borderId="25" xfId="0" quotePrefix="1" applyFont="1" applyFill="1" applyBorder="1" applyAlignment="1" applyProtection="1">
      <alignment horizontal="left" vertical="center" indent="2"/>
    </xf>
    <xf numFmtId="0" fontId="10" fillId="0" borderId="3" xfId="0" quotePrefix="1" applyFont="1" applyFill="1" applyBorder="1" applyAlignment="1" applyProtection="1">
      <alignment horizontal="left" vertical="center" indent="2"/>
    </xf>
    <xf numFmtId="0" fontId="10" fillId="0" borderId="34" xfId="0" quotePrefix="1" applyFont="1" applyFill="1" applyBorder="1" applyAlignment="1" applyProtection="1">
      <alignment horizontal="left" vertical="center" indent="2"/>
    </xf>
    <xf numFmtId="0" fontId="10" fillId="0" borderId="25" xfId="0" quotePrefix="1" applyFont="1" applyFill="1" applyBorder="1" applyAlignment="1" applyProtection="1">
      <alignment vertical="center"/>
    </xf>
    <xf numFmtId="0" fontId="10" fillId="0" borderId="3" xfId="0" quotePrefix="1" applyFont="1" applyFill="1" applyBorder="1" applyAlignment="1" applyProtection="1">
      <alignment vertical="center"/>
    </xf>
    <xf numFmtId="0" fontId="10" fillId="0" borderId="34" xfId="0" quotePrefix="1" applyFont="1" applyFill="1" applyBorder="1" applyAlignment="1" applyProtection="1">
      <alignment vertical="center"/>
    </xf>
    <xf numFmtId="0" fontId="6" fillId="2" borderId="8" xfId="0" applyFont="1" applyFill="1" applyBorder="1" applyAlignment="1" applyProtection="1">
      <alignment horizontal="center"/>
    </xf>
    <xf numFmtId="0" fontId="6" fillId="2" borderId="26" xfId="0" applyFont="1" applyFill="1" applyBorder="1" applyAlignment="1" applyProtection="1">
      <alignment horizontal="center"/>
    </xf>
    <xf numFmtId="0" fontId="29" fillId="5" borderId="8" xfId="0" applyFont="1" applyFill="1" applyBorder="1" applyAlignment="1" applyProtection="1">
      <alignment horizontal="center"/>
    </xf>
    <xf numFmtId="0" fontId="29" fillId="5" borderId="0" xfId="0" applyFont="1" applyFill="1" applyAlignment="1" applyProtection="1">
      <alignment horizontal="center"/>
    </xf>
    <xf numFmtId="0" fontId="33" fillId="4" borderId="2" xfId="0" applyFont="1" applyFill="1" applyBorder="1" applyAlignment="1" applyProtection="1">
      <alignment horizontal="center" wrapText="1"/>
    </xf>
    <xf numFmtId="0" fontId="33" fillId="4" borderId="35" xfId="0" applyFont="1" applyFill="1" applyBorder="1" applyAlignment="1" applyProtection="1">
      <alignment horizontal="center" wrapText="1"/>
    </xf>
    <xf numFmtId="0" fontId="33" fillId="4" borderId="6" xfId="0" applyFont="1" applyFill="1" applyBorder="1" applyAlignment="1" applyProtection="1">
      <alignment horizontal="center" wrapText="1"/>
    </xf>
    <xf numFmtId="0" fontId="33" fillId="4" borderId="33" xfId="0" applyFont="1" applyFill="1" applyBorder="1" applyAlignment="1" applyProtection="1">
      <alignment horizontal="center" wrapText="1"/>
    </xf>
    <xf numFmtId="0" fontId="9" fillId="4" borderId="11" xfId="0" applyFont="1" applyFill="1" applyBorder="1" applyAlignment="1" applyProtection="1">
      <alignment horizontal="left" vertical="center"/>
    </xf>
    <xf numFmtId="0" fontId="9" fillId="4" borderId="32"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38" fillId="5" borderId="8" xfId="0" quotePrefix="1" applyFont="1" applyFill="1" applyBorder="1" applyAlignment="1" applyProtection="1">
      <alignment horizontal="left" vertical="center" wrapText="1"/>
    </xf>
    <xf numFmtId="0" fontId="38" fillId="5" borderId="0" xfId="0" quotePrefix="1" applyFont="1" applyFill="1" applyBorder="1" applyAlignment="1" applyProtection="1">
      <alignment horizontal="left" vertical="center" wrapText="1"/>
    </xf>
    <xf numFmtId="0" fontId="39" fillId="5" borderId="0" xfId="0" applyFont="1" applyFill="1" applyBorder="1" applyAlignment="1" applyProtection="1">
      <alignment horizontal="left" vertical="center" wrapText="1"/>
    </xf>
    <xf numFmtId="0" fontId="39" fillId="5" borderId="9" xfId="0" applyFont="1" applyFill="1" applyBorder="1" applyAlignment="1" applyProtection="1">
      <alignment horizontal="left" vertical="center" wrapText="1"/>
    </xf>
    <xf numFmtId="0" fontId="38" fillId="5" borderId="13" xfId="0" quotePrefix="1" applyFont="1" applyFill="1" applyBorder="1" applyAlignment="1" applyProtection="1">
      <alignment horizontal="left" vertical="center" wrapText="1"/>
    </xf>
    <xf numFmtId="0" fontId="38" fillId="5" borderId="14" xfId="0" quotePrefix="1" applyFont="1" applyFill="1" applyBorder="1" applyAlignment="1" applyProtection="1">
      <alignment horizontal="left" vertical="center" wrapText="1"/>
    </xf>
    <xf numFmtId="0" fontId="39" fillId="5" borderId="14" xfId="0" applyFont="1" applyFill="1" applyBorder="1" applyAlignment="1" applyProtection="1">
      <alignment horizontal="left" vertical="center" wrapText="1"/>
    </xf>
    <xf numFmtId="0" fontId="39" fillId="5" borderId="15" xfId="0" applyFont="1" applyFill="1" applyBorder="1" applyAlignment="1" applyProtection="1">
      <alignment horizontal="left" vertical="center" wrapText="1"/>
    </xf>
    <xf numFmtId="0" fontId="47" fillId="5" borderId="0" xfId="0" applyFont="1" applyFill="1" applyBorder="1" applyAlignment="1" applyProtection="1">
      <alignment horizontal="center" vertical="center"/>
    </xf>
    <xf numFmtId="0" fontId="47" fillId="5" borderId="0" xfId="0" applyFont="1" applyFill="1" applyAlignment="1" applyProtection="1">
      <alignment horizontal="center" vertical="center"/>
    </xf>
    <xf numFmtId="0" fontId="9" fillId="0" borderId="17" xfId="0" quotePrefix="1" applyFont="1" applyBorder="1" applyAlignment="1" applyProtection="1">
      <alignment horizontal="center"/>
    </xf>
    <xf numFmtId="0" fontId="9" fillId="0" borderId="16" xfId="0" quotePrefix="1"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18" xfId="0" applyFont="1" applyFill="1" applyBorder="1" applyAlignment="1" applyProtection="1">
      <alignment horizontal="center" vertical="center" wrapText="1"/>
    </xf>
    <xf numFmtId="0" fontId="6" fillId="2" borderId="8" xfId="0" quotePrefix="1" applyFont="1" applyFill="1" applyBorder="1" applyAlignment="1" applyProtection="1">
      <alignment horizontal="center" wrapText="1"/>
    </xf>
    <xf numFmtId="0" fontId="9" fillId="2" borderId="26" xfId="0" quotePrefix="1" applyFont="1" applyFill="1" applyBorder="1" applyAlignment="1" applyProtection="1">
      <alignment horizontal="left" vertical="center"/>
    </xf>
    <xf numFmtId="0" fontId="9" fillId="2" borderId="27" xfId="0" applyFont="1" applyFill="1" applyBorder="1" applyAlignment="1" applyProtection="1">
      <alignment horizontal="center" vertical="center"/>
    </xf>
    <xf numFmtId="0" fontId="9" fillId="2" borderId="28" xfId="0" applyFont="1" applyFill="1" applyBorder="1" applyAlignment="1" applyProtection="1">
      <alignment horizontal="center" vertical="center"/>
    </xf>
    <xf numFmtId="0" fontId="50" fillId="4" borderId="3" xfId="0" quotePrefix="1" applyFont="1" applyFill="1" applyBorder="1" applyAlignment="1" applyProtection="1">
      <alignment horizontal="center" vertical="center" wrapText="1"/>
    </xf>
    <xf numFmtId="0" fontId="50" fillId="4" borderId="10" xfId="0" quotePrefix="1" applyFont="1" applyFill="1" applyBorder="1" applyAlignment="1" applyProtection="1">
      <alignment horizontal="center" vertical="center" wrapText="1"/>
    </xf>
    <xf numFmtId="0" fontId="38" fillId="5" borderId="7" xfId="0" quotePrefix="1" applyFont="1" applyFill="1" applyBorder="1" applyAlignment="1" applyProtection="1">
      <alignment horizontal="left" vertical="center" wrapText="1"/>
    </xf>
    <xf numFmtId="0" fontId="38" fillId="5" borderId="1" xfId="0" quotePrefix="1" applyFont="1" applyFill="1" applyBorder="1" applyAlignment="1" applyProtection="1">
      <alignment horizontal="left" vertical="center" wrapText="1"/>
    </xf>
    <xf numFmtId="0" fontId="39" fillId="5" borderId="1" xfId="0" applyFont="1" applyFill="1" applyBorder="1" applyAlignment="1" applyProtection="1">
      <alignment horizontal="left" vertical="center" wrapText="1"/>
    </xf>
    <xf numFmtId="0" fontId="39" fillId="5" borderId="12" xfId="0" applyFont="1" applyFill="1" applyBorder="1" applyAlignment="1" applyProtection="1">
      <alignment horizontal="left" vertical="center" wrapText="1"/>
    </xf>
  </cellXfs>
  <cellStyles count="5">
    <cellStyle name="Comma" xfId="1" builtinId="3"/>
    <cellStyle name="Hyperlink" xfId="2" builtinId="8"/>
    <cellStyle name="Normal" xfId="0" builtinId="0"/>
    <cellStyle name="Normal 2" xfId="3"/>
    <cellStyle name="Normal 3" xfId="4"/>
  </cellStyles>
  <dxfs count="71">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val="0"/>
        <i val="0"/>
        <condense val="0"/>
        <extend val="0"/>
        <color indexed="10"/>
      </font>
      <fill>
        <patternFill>
          <bgColor indexed="43"/>
        </patternFill>
      </fill>
    </dxf>
    <dxf>
      <font>
        <b/>
        <i val="0"/>
        <strike val="0"/>
        <condense val="0"/>
        <extend val="0"/>
        <color indexed="10"/>
      </font>
      <fill>
        <patternFill>
          <bgColor indexed="22"/>
        </patternFill>
      </fill>
    </dxf>
    <dxf>
      <font>
        <b/>
        <i val="0"/>
        <strike val="0"/>
        <condense val="0"/>
        <extend val="0"/>
        <color indexed="10"/>
      </font>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condense val="0"/>
        <extend val="0"/>
        <color indexed="10"/>
      </font>
      <fill>
        <patternFill>
          <bgColor indexed="15"/>
        </patternFill>
      </fill>
    </dxf>
    <dxf>
      <font>
        <b val="0"/>
        <i val="0"/>
        <condense val="0"/>
        <extend val="0"/>
        <color indexed="10"/>
      </font>
      <fill>
        <patternFill>
          <bgColor indexed="41"/>
        </patternFill>
      </fill>
    </dxf>
    <dxf>
      <font>
        <b/>
        <i val="0"/>
        <strike val="0"/>
        <condense val="0"/>
        <extend val="0"/>
        <color indexed="10"/>
      </font>
      <fill>
        <patternFill patternType="solid">
          <bgColor indexed="15"/>
        </patternFill>
      </fill>
    </dxf>
    <dxf>
      <font>
        <b/>
        <i val="0"/>
        <condense val="0"/>
        <extend val="0"/>
        <color indexed="10"/>
      </font>
      <fill>
        <patternFill>
          <bgColor indexed="15"/>
        </patternFill>
      </fill>
    </dxf>
    <dxf>
      <font>
        <b val="0"/>
        <i val="0"/>
        <condense val="0"/>
        <extend val="0"/>
        <color indexed="10"/>
      </font>
      <fill>
        <patternFill patternType="solid">
          <bgColor indexed="41"/>
        </patternFill>
      </fill>
    </dxf>
    <dxf>
      <fill>
        <patternFill>
          <bgColor rgb="FFFF0000"/>
        </patternFill>
      </fill>
    </dxf>
    <dxf>
      <font>
        <condense val="0"/>
        <extend val="0"/>
        <color indexed="10"/>
      </font>
      <fill>
        <patternFill>
          <bgColor indexed="41"/>
        </patternFill>
      </fill>
    </dxf>
    <dxf>
      <font>
        <condense val="0"/>
        <extend val="0"/>
        <color indexed="10"/>
      </font>
      <fill>
        <patternFill>
          <bgColor indexed="41"/>
        </patternFill>
      </fill>
    </dxf>
    <dxf>
      <font>
        <b/>
        <i val="0"/>
        <condense val="0"/>
        <extend val="0"/>
        <color indexed="10"/>
      </font>
      <fill>
        <patternFill>
          <bgColor indexed="1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hyperlink" Target="https://signon.eia.doe.gov/upload/noticeoog.jsp"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0</xdr:colOff>
      <xdr:row>35</xdr:row>
      <xdr:rowOff>0</xdr:rowOff>
    </xdr:from>
    <xdr:to>
      <xdr:col>28</xdr:col>
      <xdr:colOff>0</xdr:colOff>
      <xdr:row>35</xdr:row>
      <xdr:rowOff>0</xdr:rowOff>
    </xdr:to>
    <xdr:sp macro="" textlink="">
      <xdr:nvSpPr>
        <xdr:cNvPr id="1125" name="Line 1">
          <a:extLst>
            <a:ext uri="{FF2B5EF4-FFF2-40B4-BE49-F238E27FC236}">
              <a16:creationId xmlns:a16="http://schemas.microsoft.com/office/drawing/2014/main" xmlns="" id="{00000000-0008-0000-0100-000065040000}"/>
            </a:ext>
          </a:extLst>
        </xdr:cNvPr>
        <xdr:cNvSpPr>
          <a:spLocks noChangeShapeType="1"/>
        </xdr:cNvSpPr>
      </xdr:nvSpPr>
      <xdr:spPr bwMode="auto">
        <a:xfrm>
          <a:off x="10906125" y="10210800"/>
          <a:ext cx="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xdr:colOff>
      <xdr:row>0</xdr:row>
      <xdr:rowOff>0</xdr:rowOff>
    </xdr:from>
    <xdr:to>
      <xdr:col>24</xdr:col>
      <xdr:colOff>704850</xdr:colOff>
      <xdr:row>3</xdr:row>
      <xdr:rowOff>0</xdr:rowOff>
    </xdr:to>
    <xdr:sp macro="" textlink="">
      <xdr:nvSpPr>
        <xdr:cNvPr id="1059" name="Text Box 35">
          <a:extLst>
            <a:ext uri="{FF2B5EF4-FFF2-40B4-BE49-F238E27FC236}">
              <a16:creationId xmlns:a16="http://schemas.microsoft.com/office/drawing/2014/main" xmlns="" id="{00000000-0008-0000-0100-000023040000}"/>
            </a:ext>
          </a:extLst>
        </xdr:cNvPr>
        <xdr:cNvSpPr txBox="1">
          <a:spLocks noChangeArrowheads="1"/>
        </xdr:cNvSpPr>
      </xdr:nvSpPr>
      <xdr:spPr bwMode="auto">
        <a:xfrm>
          <a:off x="1" y="0"/>
          <a:ext cx="10753724" cy="790575"/>
        </a:xfrm>
        <a:prstGeom prst="rect">
          <a:avLst/>
        </a:prstGeom>
        <a:solidFill>
          <a:srgbClr val="FFFF00"/>
        </a:solidFill>
        <a:ln w="9525">
          <a:noFill/>
          <a:miter lim="800000"/>
          <a:headEnd/>
          <a:tailEnd/>
        </a:ln>
      </xdr:spPr>
      <xdr:txBody>
        <a:bodyPr vertOverflow="clip" wrap="square" lIns="27432" tIns="22860" rIns="0" bIns="2286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100">
              <a:effectLst/>
              <a:latin typeface="+mn-lt"/>
              <a:ea typeface="+mn-ea"/>
              <a:cs typeface="+mn-cs"/>
            </a:rPr>
            <a:t>We recommend secure transmission (HTTPS) as the method for sending this form to EIA.  Secure transmission is an industry standard method to send information over the internet using encrypted processes.  Access the EIA secure transmission site at:  </a:t>
          </a:r>
          <a:r>
            <a:rPr lang="en-US" sz="1100" u="sng">
              <a:effectLst/>
              <a:latin typeface="+mn-lt"/>
              <a:ea typeface="+mn-ea"/>
              <a:cs typeface="+mn-cs"/>
            </a:rPr>
            <a:t>https://signon.eia.doe.gov/upload/noticeoog.jsp</a:t>
          </a:r>
          <a:r>
            <a:rPr lang="en-US" sz="1100">
              <a:effectLst/>
              <a:latin typeface="+mn-lt"/>
              <a:ea typeface="+mn-ea"/>
              <a:cs typeface="+mn-cs"/>
            </a:rPr>
            <a:t>.  Other methods of sending this form to EIA include the PC Electronic Data Reporting Option (PEDRO), mail, and fax.  Email may be used for sending PDF forms, but EIA cannot accept Excel files sent by email.  Should you choose to submit your PDF data via e-mail, we must advise you that e-mail is an insecure means of transmission because the data are not encrypted, and there is some possibility that your data could be compromised.</a:t>
          </a:r>
          <a:endParaRPr lang="en-US" sz="1100">
            <a:effectLst/>
          </a:endParaRPr>
        </a:p>
        <a:p>
          <a:pPr algn="l" rtl="0">
            <a:defRPr sz="1000"/>
          </a:pPr>
          <a:endParaRPr lang="en-US" sz="1000" b="0" i="0" u="sng" strike="noStrike" baseline="0">
            <a:solidFill>
              <a:srgbClr val="FF0000"/>
            </a:solidFill>
            <a:latin typeface="Arial"/>
            <a:cs typeface="Arial"/>
          </a:endParaRPr>
        </a:p>
      </xdr:txBody>
    </xdr:sp>
    <xdr:clientData fPrintsWithSheet="0"/>
  </xdr:twoCellAnchor>
  <xdr:twoCellAnchor editAs="oneCell">
    <xdr:from>
      <xdr:col>0</xdr:col>
      <xdr:colOff>0</xdr:colOff>
      <xdr:row>3</xdr:row>
      <xdr:rowOff>28575</xdr:rowOff>
    </xdr:from>
    <xdr:to>
      <xdr:col>13</xdr:col>
      <xdr:colOff>76200</xdr:colOff>
      <xdr:row>5</xdr:row>
      <xdr:rowOff>104775</xdr:rowOff>
    </xdr:to>
    <xdr:pic>
      <xdr:nvPicPr>
        <xdr:cNvPr id="1129" name="Picture 2" descr="eialogo_Nancy">
          <a:extLst>
            <a:ext uri="{FF2B5EF4-FFF2-40B4-BE49-F238E27FC236}">
              <a16:creationId xmlns:a16="http://schemas.microsoft.com/office/drawing/2014/main" xmlns="" id="{00000000-0008-0000-0100-00006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42975"/>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23</xdr:row>
      <xdr:rowOff>0</xdr:rowOff>
    </xdr:from>
    <xdr:to>
      <xdr:col>25</xdr:col>
      <xdr:colOff>123825</xdr:colOff>
      <xdr:row>24</xdr:row>
      <xdr:rowOff>85725</xdr:rowOff>
    </xdr:to>
    <xdr:sp macro="" textlink="">
      <xdr:nvSpPr>
        <xdr:cNvPr id="7" name="Text Box 39">
          <a:hlinkClick xmlns:r="http://schemas.openxmlformats.org/officeDocument/2006/relationships" r:id="rId2"/>
          <a:extLst>
            <a:ext uri="{FF2B5EF4-FFF2-40B4-BE49-F238E27FC236}">
              <a16:creationId xmlns:a16="http://schemas.microsoft.com/office/drawing/2014/main" xmlns="" id="{00000000-0008-0000-0100-000007000000}"/>
            </a:ext>
          </a:extLst>
        </xdr:cNvPr>
        <xdr:cNvSpPr txBox="1">
          <a:spLocks noChangeArrowheads="1"/>
        </xdr:cNvSpPr>
      </xdr:nvSpPr>
      <xdr:spPr bwMode="auto">
        <a:xfrm>
          <a:off x="6858000" y="6229350"/>
          <a:ext cx="4019550" cy="352425"/>
        </a:xfrm>
        <a:prstGeom prst="rect">
          <a:avLst/>
        </a:prstGeom>
        <a:noFill/>
        <a:ln w="9525" algn="ctr">
          <a:noFill/>
          <a:miter lim="800000"/>
          <a:headEnd/>
          <a:tailEnd/>
        </a:ln>
        <a:effectLst/>
      </xdr:spPr>
      <xdr:txBody>
        <a:bodyPr vertOverflow="clip" wrap="square" lIns="36576" tIns="27432" rIns="0" bIns="0" anchor="t" upright="1"/>
        <a:lstStyle/>
        <a:p>
          <a:pPr algn="l" rtl="0">
            <a:defRPr sz="1000"/>
          </a:pPr>
          <a:r>
            <a:rPr lang="en-US" sz="1300" b="1" i="0" u="sng" strike="noStrike" baseline="0">
              <a:solidFill>
                <a:srgbClr val="0000FF"/>
              </a:solidFill>
              <a:latin typeface="Arial"/>
              <a:cs typeface="Arial"/>
            </a:rPr>
            <a:t>https://signon.eia.doe.gov/upload/noticeoog.jsp</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7</xdr:row>
      <xdr:rowOff>0</xdr:rowOff>
    </xdr:from>
    <xdr:to>
      <xdr:col>8</xdr:col>
      <xdr:colOff>0</xdr:colOff>
      <xdr:row>7</xdr:row>
      <xdr:rowOff>0</xdr:rowOff>
    </xdr:to>
    <xdr:sp macro="" textlink="">
      <xdr:nvSpPr>
        <xdr:cNvPr id="4098" name="Text Box 2">
          <a:extLst>
            <a:ext uri="{FF2B5EF4-FFF2-40B4-BE49-F238E27FC236}">
              <a16:creationId xmlns:a16="http://schemas.microsoft.com/office/drawing/2014/main" xmlns="" id="{00000000-0008-0000-0200-000002100000}"/>
            </a:ext>
          </a:extLst>
        </xdr:cNvPr>
        <xdr:cNvSpPr txBox="1">
          <a:spLocks noChangeArrowheads="1"/>
        </xdr:cNvSpPr>
      </xdr:nvSpPr>
      <xdr:spPr bwMode="auto">
        <a:xfrm>
          <a:off x="9334500" y="1790700"/>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28575</xdr:colOff>
      <xdr:row>0</xdr:row>
      <xdr:rowOff>0</xdr:rowOff>
    </xdr:from>
    <xdr:to>
      <xdr:col>0</xdr:col>
      <xdr:colOff>3390900</xdr:colOff>
      <xdr:row>2</xdr:row>
      <xdr:rowOff>152400</xdr:rowOff>
    </xdr:to>
    <xdr:pic>
      <xdr:nvPicPr>
        <xdr:cNvPr id="4115" name="Picture 2" descr="eialogo_Nancy">
          <a:extLst>
            <a:ext uri="{FF2B5EF4-FFF2-40B4-BE49-F238E27FC236}">
              <a16:creationId xmlns:a16="http://schemas.microsoft.com/office/drawing/2014/main" xmlns="" id="{00000000-0008-0000-0200-000013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7</xdr:row>
      <xdr:rowOff>0</xdr:rowOff>
    </xdr:from>
    <xdr:to>
      <xdr:col>6</xdr:col>
      <xdr:colOff>0</xdr:colOff>
      <xdr:row>7</xdr:row>
      <xdr:rowOff>0</xdr:rowOff>
    </xdr:to>
    <xdr:sp macro="" textlink="">
      <xdr:nvSpPr>
        <xdr:cNvPr id="5122" name="Text Box 2">
          <a:extLst>
            <a:ext uri="{FF2B5EF4-FFF2-40B4-BE49-F238E27FC236}">
              <a16:creationId xmlns:a16="http://schemas.microsoft.com/office/drawing/2014/main" xmlns="" id="{00000000-0008-0000-0300-000002140000}"/>
            </a:ext>
          </a:extLst>
        </xdr:cNvPr>
        <xdr:cNvSpPr txBox="1">
          <a:spLocks noChangeArrowheads="1"/>
        </xdr:cNvSpPr>
      </xdr:nvSpPr>
      <xdr:spPr bwMode="auto">
        <a:xfrm>
          <a:off x="11058525" y="2371725"/>
          <a:ext cx="0" cy="0"/>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US" sz="1400" b="0" i="0" u="none" strike="noStrike" baseline="0">
              <a:solidFill>
                <a:srgbClr val="000000"/>
              </a:solidFill>
              <a:latin typeface="Arial"/>
              <a:cs typeface="Arial"/>
            </a:rPr>
            <a:t>ATTN:  EIA-914</a:t>
          </a:r>
        </a:p>
        <a:p>
          <a:pPr algn="l" rtl="0">
            <a:defRPr sz="1000"/>
          </a:pPr>
          <a:r>
            <a:rPr lang="en-US" sz="1400" b="0" i="0" u="none" strike="noStrike" baseline="0">
              <a:solidFill>
                <a:srgbClr val="000000"/>
              </a:solidFill>
              <a:latin typeface="Arial"/>
              <a:cs typeface="Arial"/>
            </a:rPr>
            <a:t>Energy Information Administration</a:t>
          </a:r>
        </a:p>
        <a:p>
          <a:pPr algn="l" rtl="0">
            <a:defRPr sz="1000"/>
          </a:pPr>
          <a:r>
            <a:rPr lang="en-US" sz="1400" b="0" i="0" u="none" strike="noStrike" baseline="0">
              <a:solidFill>
                <a:srgbClr val="000000"/>
              </a:solidFill>
              <a:latin typeface="Arial"/>
              <a:cs typeface="Arial"/>
            </a:rPr>
            <a:t>U.S. Department of Energy</a:t>
          </a:r>
        </a:p>
        <a:p>
          <a:pPr algn="l" rtl="0">
            <a:defRPr sz="1000"/>
          </a:pPr>
          <a:r>
            <a:rPr lang="en-US" sz="1400" b="0" i="0" u="none" strike="noStrike" baseline="0">
              <a:solidFill>
                <a:srgbClr val="000000"/>
              </a:solidFill>
              <a:latin typeface="Arial"/>
              <a:cs typeface="Arial"/>
            </a:rPr>
            <a:t>P&gt;O&gt; Box 8279</a:t>
          </a:r>
        </a:p>
        <a:p>
          <a:pPr algn="l" rtl="0">
            <a:defRPr sz="1000"/>
          </a:pPr>
          <a:r>
            <a:rPr lang="en-US" sz="1400" b="0" i="0" u="none" strike="noStrike" baseline="0">
              <a:solidFill>
                <a:srgbClr val="000000"/>
              </a:solidFill>
              <a:latin typeface="Arial"/>
              <a:cs typeface="Arial"/>
            </a:rPr>
            <a:t>Silver Spring,  MD   20907</a:t>
          </a:r>
        </a:p>
      </xdr:txBody>
    </xdr:sp>
    <xdr:clientData/>
  </xdr:twoCellAnchor>
  <xdr:twoCellAnchor editAs="oneCell">
    <xdr:from>
      <xdr:col>0</xdr:col>
      <xdr:colOff>104775</xdr:colOff>
      <xdr:row>0</xdr:row>
      <xdr:rowOff>38100</xdr:rowOff>
    </xdr:from>
    <xdr:to>
      <xdr:col>0</xdr:col>
      <xdr:colOff>3467100</xdr:colOff>
      <xdr:row>2</xdr:row>
      <xdr:rowOff>190500</xdr:rowOff>
    </xdr:to>
    <xdr:pic>
      <xdr:nvPicPr>
        <xdr:cNvPr id="5139" name="Picture 2" descr="eialogo_Nancy">
          <a:extLst>
            <a:ext uri="{FF2B5EF4-FFF2-40B4-BE49-F238E27FC236}">
              <a16:creationId xmlns:a16="http://schemas.microsoft.com/office/drawing/2014/main" xmlns="" id="{00000000-0008-0000-0300-000013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38100"/>
          <a:ext cx="3362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462"/>
  <sheetViews>
    <sheetView topLeftCell="A406" workbookViewId="0">
      <selection activeCell="A406" sqref="A1:C65536"/>
    </sheetView>
  </sheetViews>
  <sheetFormatPr defaultRowHeight="12.75"/>
  <cols>
    <col min="1" max="1" width="14.42578125" bestFit="1" customWidth="1"/>
  </cols>
  <sheetData>
    <row r="1" spans="1:2">
      <c r="A1" s="87" t="s">
        <v>0</v>
      </c>
      <c r="B1" s="87" t="s">
        <v>1</v>
      </c>
    </row>
    <row r="2" spans="1:2">
      <c r="A2" s="87" t="s">
        <v>2</v>
      </c>
      <c r="B2" s="87" t="s">
        <v>3</v>
      </c>
    </row>
    <row r="3" spans="1:2">
      <c r="A3" s="87" t="s">
        <v>4</v>
      </c>
      <c r="B3" s="87" t="s">
        <v>5</v>
      </c>
    </row>
    <row r="4" spans="1:2">
      <c r="A4" s="87" t="s">
        <v>6</v>
      </c>
      <c r="B4" s="87" t="s">
        <v>7</v>
      </c>
    </row>
    <row r="5" spans="1:2">
      <c r="A5" s="87" t="s">
        <v>8</v>
      </c>
      <c r="B5" s="87" t="s">
        <v>9</v>
      </c>
    </row>
    <row r="6" spans="1:2">
      <c r="A6" s="87" t="s">
        <v>10</v>
      </c>
      <c r="B6" s="87" t="s">
        <v>11</v>
      </c>
    </row>
    <row r="7" spans="1:2">
      <c r="A7" s="87" t="s">
        <v>12</v>
      </c>
      <c r="B7" s="87" t="s">
        <v>13</v>
      </c>
    </row>
    <row r="8" spans="1:2">
      <c r="A8" s="87" t="s">
        <v>14</v>
      </c>
      <c r="B8" s="87" t="s">
        <v>15</v>
      </c>
    </row>
    <row r="9" spans="1:2">
      <c r="A9" s="87" t="s">
        <v>16</v>
      </c>
      <c r="B9" s="87" t="s">
        <v>17</v>
      </c>
    </row>
    <row r="10" spans="1:2">
      <c r="A10" s="87" t="s">
        <v>18</v>
      </c>
      <c r="B10" s="87" t="s">
        <v>19</v>
      </c>
    </row>
    <row r="11" spans="1:2">
      <c r="A11" s="87" t="s">
        <v>20</v>
      </c>
      <c r="B11" s="87" t="s">
        <v>21</v>
      </c>
    </row>
    <row r="12" spans="1:2">
      <c r="A12" s="87" t="s">
        <v>22</v>
      </c>
      <c r="B12" s="87" t="s">
        <v>23</v>
      </c>
    </row>
    <row r="13" spans="1:2">
      <c r="A13" s="87" t="s">
        <v>24</v>
      </c>
      <c r="B13" s="87" t="s">
        <v>25</v>
      </c>
    </row>
    <row r="14" spans="1:2">
      <c r="A14" s="87" t="s">
        <v>26</v>
      </c>
      <c r="B14" s="87" t="s">
        <v>27</v>
      </c>
    </row>
    <row r="15" spans="1:2">
      <c r="A15" s="87" t="s">
        <v>28</v>
      </c>
      <c r="B15" s="87" t="s">
        <v>29</v>
      </c>
    </row>
    <row r="16" spans="1:2">
      <c r="A16" s="87" t="s">
        <v>30</v>
      </c>
      <c r="B16" s="87" t="s">
        <v>31</v>
      </c>
    </row>
    <row r="17" spans="1:2">
      <c r="A17" s="87" t="s">
        <v>32</v>
      </c>
      <c r="B17" s="87" t="s">
        <v>33</v>
      </c>
    </row>
    <row r="18" spans="1:2">
      <c r="A18" s="87" t="s">
        <v>34</v>
      </c>
      <c r="B18" s="87" t="s">
        <v>35</v>
      </c>
    </row>
    <row r="19" spans="1:2">
      <c r="A19" s="87" t="s">
        <v>36</v>
      </c>
      <c r="B19" s="87" t="s">
        <v>37</v>
      </c>
    </row>
    <row r="20" spans="1:2">
      <c r="A20" s="87" t="s">
        <v>38</v>
      </c>
      <c r="B20" s="87" t="s">
        <v>39</v>
      </c>
    </row>
    <row r="21" spans="1:2">
      <c r="A21" s="87" t="s">
        <v>40</v>
      </c>
      <c r="B21" s="87" t="s">
        <v>41</v>
      </c>
    </row>
    <row r="22" spans="1:2">
      <c r="A22" s="87" t="s">
        <v>42</v>
      </c>
      <c r="B22" s="87" t="s">
        <v>43</v>
      </c>
    </row>
    <row r="23" spans="1:2">
      <c r="A23" s="87" t="s">
        <v>44</v>
      </c>
      <c r="B23" s="87" t="s">
        <v>45</v>
      </c>
    </row>
    <row r="24" spans="1:2">
      <c r="A24" s="87" t="s">
        <v>46</v>
      </c>
      <c r="B24" s="87" t="s">
        <v>47</v>
      </c>
    </row>
    <row r="25" spans="1:2">
      <c r="A25" s="87" t="s">
        <v>48</v>
      </c>
      <c r="B25" s="87" t="s">
        <v>49</v>
      </c>
    </row>
    <row r="26" spans="1:2">
      <c r="A26" s="87" t="s">
        <v>50</v>
      </c>
      <c r="B26" s="87" t="s">
        <v>51</v>
      </c>
    </row>
    <row r="27" spans="1:2">
      <c r="A27" s="87" t="s">
        <v>52</v>
      </c>
      <c r="B27" s="87" t="s">
        <v>53</v>
      </c>
    </row>
    <row r="28" spans="1:2">
      <c r="A28" s="87" t="s">
        <v>54</v>
      </c>
      <c r="B28" s="87" t="s">
        <v>55</v>
      </c>
    </row>
    <row r="29" spans="1:2">
      <c r="A29" s="87" t="s">
        <v>56</v>
      </c>
      <c r="B29" s="87" t="s">
        <v>57</v>
      </c>
    </row>
    <row r="30" spans="1:2">
      <c r="A30" s="87" t="s">
        <v>58</v>
      </c>
      <c r="B30" s="87" t="s">
        <v>59</v>
      </c>
    </row>
    <row r="31" spans="1:2">
      <c r="A31" s="87" t="s">
        <v>60</v>
      </c>
      <c r="B31" s="87" t="s">
        <v>61</v>
      </c>
    </row>
    <row r="32" spans="1:2">
      <c r="A32" s="87" t="s">
        <v>62</v>
      </c>
      <c r="B32" s="87" t="s">
        <v>63</v>
      </c>
    </row>
    <row r="33" spans="1:2">
      <c r="A33" s="87" t="s">
        <v>64</v>
      </c>
      <c r="B33" s="87" t="s">
        <v>65</v>
      </c>
    </row>
    <row r="34" spans="1:2">
      <c r="A34" s="87" t="s">
        <v>66</v>
      </c>
      <c r="B34" s="87" t="s">
        <v>67</v>
      </c>
    </row>
    <row r="35" spans="1:2">
      <c r="A35" s="87" t="s">
        <v>68</v>
      </c>
      <c r="B35" s="87" t="s">
        <v>69</v>
      </c>
    </row>
    <row r="36" spans="1:2">
      <c r="A36" s="87" t="s">
        <v>70</v>
      </c>
      <c r="B36" s="87" t="s">
        <v>71</v>
      </c>
    </row>
    <row r="37" spans="1:2">
      <c r="A37" s="87" t="s">
        <v>72</v>
      </c>
      <c r="B37" s="87" t="s">
        <v>73</v>
      </c>
    </row>
    <row r="38" spans="1:2">
      <c r="A38" s="87" t="s">
        <v>74</v>
      </c>
      <c r="B38" s="87" t="s">
        <v>75</v>
      </c>
    </row>
    <row r="39" spans="1:2">
      <c r="A39" s="87" t="s">
        <v>76</v>
      </c>
      <c r="B39" s="87" t="s">
        <v>77</v>
      </c>
    </row>
    <row r="40" spans="1:2">
      <c r="A40" s="87" t="s">
        <v>78</v>
      </c>
      <c r="B40" s="87" t="s">
        <v>79</v>
      </c>
    </row>
    <row r="41" spans="1:2">
      <c r="A41" s="87" t="s">
        <v>80</v>
      </c>
      <c r="B41" s="87" t="s">
        <v>81</v>
      </c>
    </row>
    <row r="42" spans="1:2">
      <c r="A42" s="87" t="s">
        <v>82</v>
      </c>
      <c r="B42" s="87" t="s">
        <v>83</v>
      </c>
    </row>
    <row r="43" spans="1:2">
      <c r="A43" s="87" t="s">
        <v>84</v>
      </c>
      <c r="B43" s="87" t="s">
        <v>85</v>
      </c>
    </row>
    <row r="44" spans="1:2">
      <c r="A44" s="87" t="s">
        <v>86</v>
      </c>
      <c r="B44" s="87" t="s">
        <v>87</v>
      </c>
    </row>
    <row r="45" spans="1:2">
      <c r="A45" s="87" t="s">
        <v>88</v>
      </c>
      <c r="B45" s="87" t="s">
        <v>89</v>
      </c>
    </row>
    <row r="46" spans="1:2">
      <c r="A46" s="87" t="s">
        <v>90</v>
      </c>
      <c r="B46" s="87" t="s">
        <v>91</v>
      </c>
    </row>
    <row r="47" spans="1:2">
      <c r="A47" s="87" t="s">
        <v>92</v>
      </c>
      <c r="B47" s="87" t="s">
        <v>93</v>
      </c>
    </row>
    <row r="48" spans="1:2">
      <c r="A48" s="87" t="s">
        <v>94</v>
      </c>
      <c r="B48" s="87" t="s">
        <v>95</v>
      </c>
    </row>
    <row r="49" spans="1:2">
      <c r="A49" s="87" t="s">
        <v>96</v>
      </c>
      <c r="B49" s="87" t="s">
        <v>97</v>
      </c>
    </row>
    <row r="50" spans="1:2">
      <c r="A50" s="87" t="s">
        <v>98</v>
      </c>
      <c r="B50" s="87" t="s">
        <v>99</v>
      </c>
    </row>
    <row r="51" spans="1:2">
      <c r="A51" s="87" t="s">
        <v>100</v>
      </c>
      <c r="B51" s="87" t="s">
        <v>101</v>
      </c>
    </row>
    <row r="52" spans="1:2">
      <c r="A52" s="87" t="s">
        <v>102</v>
      </c>
      <c r="B52" s="87" t="s">
        <v>103</v>
      </c>
    </row>
    <row r="53" spans="1:2">
      <c r="A53" s="87" t="s">
        <v>104</v>
      </c>
      <c r="B53" s="87" t="s">
        <v>105</v>
      </c>
    </row>
    <row r="54" spans="1:2">
      <c r="A54" s="87" t="s">
        <v>106</v>
      </c>
      <c r="B54" s="87" t="s">
        <v>107</v>
      </c>
    </row>
    <row r="55" spans="1:2">
      <c r="A55" s="87" t="s">
        <v>108</v>
      </c>
      <c r="B55" s="87" t="s">
        <v>109</v>
      </c>
    </row>
    <row r="56" spans="1:2">
      <c r="A56" s="87" t="s">
        <v>110</v>
      </c>
      <c r="B56" s="87" t="s">
        <v>111</v>
      </c>
    </row>
    <row r="57" spans="1:2">
      <c r="A57" s="87" t="s">
        <v>112</v>
      </c>
      <c r="B57" s="87" t="s">
        <v>113</v>
      </c>
    </row>
    <row r="58" spans="1:2">
      <c r="A58" s="87" t="s">
        <v>114</v>
      </c>
      <c r="B58" s="87" t="s">
        <v>115</v>
      </c>
    </row>
    <row r="59" spans="1:2">
      <c r="A59" s="87" t="s">
        <v>116</v>
      </c>
      <c r="B59" s="87" t="s">
        <v>117</v>
      </c>
    </row>
    <row r="60" spans="1:2">
      <c r="A60" s="87" t="s">
        <v>118</v>
      </c>
      <c r="B60" s="87" t="s">
        <v>119</v>
      </c>
    </row>
    <row r="61" spans="1:2">
      <c r="A61" s="87" t="s">
        <v>120</v>
      </c>
      <c r="B61" s="87" t="s">
        <v>121</v>
      </c>
    </row>
    <row r="62" spans="1:2">
      <c r="A62" s="87" t="s">
        <v>122</v>
      </c>
      <c r="B62" s="87" t="s">
        <v>123</v>
      </c>
    </row>
    <row r="63" spans="1:2">
      <c r="A63" s="87" t="s">
        <v>124</v>
      </c>
      <c r="B63" s="87" t="s">
        <v>125</v>
      </c>
    </row>
    <row r="64" spans="1:2">
      <c r="A64" s="87" t="s">
        <v>126</v>
      </c>
      <c r="B64" s="87" t="s">
        <v>127</v>
      </c>
    </row>
    <row r="65" spans="1:2">
      <c r="A65" s="87" t="s">
        <v>128</v>
      </c>
      <c r="B65" s="87" t="s">
        <v>129</v>
      </c>
    </row>
    <row r="66" spans="1:2">
      <c r="A66" s="87" t="s">
        <v>130</v>
      </c>
      <c r="B66" s="87" t="s">
        <v>131</v>
      </c>
    </row>
    <row r="67" spans="1:2">
      <c r="A67" s="87" t="s">
        <v>132</v>
      </c>
      <c r="B67" s="87" t="s">
        <v>133</v>
      </c>
    </row>
    <row r="68" spans="1:2">
      <c r="A68" s="87" t="s">
        <v>134</v>
      </c>
      <c r="B68" s="87" t="s">
        <v>135</v>
      </c>
    </row>
    <row r="69" spans="1:2">
      <c r="A69" s="87" t="s">
        <v>136</v>
      </c>
      <c r="B69" s="87" t="s">
        <v>137</v>
      </c>
    </row>
    <row r="70" spans="1:2">
      <c r="A70" s="87" t="s">
        <v>138</v>
      </c>
      <c r="B70" s="87" t="s">
        <v>139</v>
      </c>
    </row>
    <row r="71" spans="1:2">
      <c r="A71" s="87" t="s">
        <v>140</v>
      </c>
      <c r="B71" s="87" t="s">
        <v>141</v>
      </c>
    </row>
    <row r="72" spans="1:2">
      <c r="A72" s="87" t="s">
        <v>142</v>
      </c>
      <c r="B72" s="87" t="s">
        <v>143</v>
      </c>
    </row>
    <row r="73" spans="1:2">
      <c r="A73" s="87" t="s">
        <v>144</v>
      </c>
      <c r="B73" s="87" t="s">
        <v>145</v>
      </c>
    </row>
    <row r="74" spans="1:2">
      <c r="A74" s="87" t="s">
        <v>146</v>
      </c>
      <c r="B74" s="87" t="s">
        <v>147</v>
      </c>
    </row>
    <row r="75" spans="1:2">
      <c r="A75" s="87" t="s">
        <v>148</v>
      </c>
      <c r="B75" s="87" t="s">
        <v>149</v>
      </c>
    </row>
    <row r="76" spans="1:2">
      <c r="A76" s="87" t="s">
        <v>150</v>
      </c>
      <c r="B76" s="87" t="s">
        <v>151</v>
      </c>
    </row>
    <row r="77" spans="1:2">
      <c r="A77" s="87" t="s">
        <v>152</v>
      </c>
      <c r="B77" s="87" t="s">
        <v>153</v>
      </c>
    </row>
    <row r="78" spans="1:2">
      <c r="A78" s="87" t="s">
        <v>154</v>
      </c>
      <c r="B78" s="87" t="s">
        <v>155</v>
      </c>
    </row>
    <row r="79" spans="1:2">
      <c r="A79" s="87" t="s">
        <v>156</v>
      </c>
      <c r="B79" s="87" t="s">
        <v>157</v>
      </c>
    </row>
    <row r="80" spans="1:2">
      <c r="A80" s="87" t="s">
        <v>158</v>
      </c>
      <c r="B80" s="87" t="s">
        <v>159</v>
      </c>
    </row>
    <row r="81" spans="1:2">
      <c r="A81" s="87" t="s">
        <v>160</v>
      </c>
      <c r="B81" s="87" t="s">
        <v>161</v>
      </c>
    </row>
    <row r="82" spans="1:2">
      <c r="A82" s="87" t="s">
        <v>162</v>
      </c>
      <c r="B82" s="87" t="s">
        <v>163</v>
      </c>
    </row>
    <row r="83" spans="1:2">
      <c r="A83" s="87" t="s">
        <v>164</v>
      </c>
      <c r="B83" s="87" t="s">
        <v>165</v>
      </c>
    </row>
    <row r="84" spans="1:2">
      <c r="A84" s="87" t="s">
        <v>166</v>
      </c>
      <c r="B84" s="87" t="s">
        <v>167</v>
      </c>
    </row>
    <row r="85" spans="1:2">
      <c r="A85" s="87" t="s">
        <v>168</v>
      </c>
      <c r="B85" s="87" t="s">
        <v>169</v>
      </c>
    </row>
    <row r="86" spans="1:2">
      <c r="A86" s="87" t="s">
        <v>170</v>
      </c>
      <c r="B86" s="87" t="s">
        <v>171</v>
      </c>
    </row>
    <row r="87" spans="1:2">
      <c r="A87" s="87" t="s">
        <v>172</v>
      </c>
      <c r="B87" s="87" t="s">
        <v>173</v>
      </c>
    </row>
    <row r="88" spans="1:2">
      <c r="A88" s="87" t="s">
        <v>174</v>
      </c>
      <c r="B88" s="87" t="s">
        <v>175</v>
      </c>
    </row>
    <row r="89" spans="1:2">
      <c r="A89" s="87" t="s">
        <v>176</v>
      </c>
      <c r="B89" s="87" t="s">
        <v>177</v>
      </c>
    </row>
    <row r="90" spans="1:2">
      <c r="A90" s="87" t="s">
        <v>178</v>
      </c>
      <c r="B90" s="87" t="s">
        <v>179</v>
      </c>
    </row>
    <row r="91" spans="1:2">
      <c r="A91" s="87" t="s">
        <v>180</v>
      </c>
      <c r="B91" s="87" t="s">
        <v>181</v>
      </c>
    </row>
    <row r="92" spans="1:2">
      <c r="A92" s="87" t="s">
        <v>182</v>
      </c>
      <c r="B92" s="87" t="s">
        <v>183</v>
      </c>
    </row>
    <row r="93" spans="1:2">
      <c r="A93" s="87" t="s">
        <v>184</v>
      </c>
      <c r="B93" s="87" t="s">
        <v>185</v>
      </c>
    </row>
    <row r="94" spans="1:2">
      <c r="A94" s="87" t="s">
        <v>186</v>
      </c>
      <c r="B94" s="87" t="s">
        <v>187</v>
      </c>
    </row>
    <row r="95" spans="1:2">
      <c r="A95" s="87" t="s">
        <v>188</v>
      </c>
      <c r="B95" s="87" t="s">
        <v>189</v>
      </c>
    </row>
    <row r="96" spans="1:2">
      <c r="A96" s="87" t="s">
        <v>190</v>
      </c>
      <c r="B96" s="87" t="s">
        <v>191</v>
      </c>
    </row>
    <row r="97" spans="1:2">
      <c r="A97" s="87" t="s">
        <v>192</v>
      </c>
      <c r="B97" s="87" t="s">
        <v>193</v>
      </c>
    </row>
    <row r="98" spans="1:2">
      <c r="A98" s="87" t="s">
        <v>194</v>
      </c>
      <c r="B98" s="87" t="s">
        <v>195</v>
      </c>
    </row>
    <row r="99" spans="1:2">
      <c r="A99" s="87" t="s">
        <v>196</v>
      </c>
      <c r="B99" s="87" t="s">
        <v>197</v>
      </c>
    </row>
    <row r="100" spans="1:2">
      <c r="A100" s="87" t="s">
        <v>198</v>
      </c>
      <c r="B100" s="87" t="s">
        <v>199</v>
      </c>
    </row>
    <row r="101" spans="1:2">
      <c r="A101" s="87" t="s">
        <v>200</v>
      </c>
      <c r="B101" s="87" t="s">
        <v>201</v>
      </c>
    </row>
    <row r="102" spans="1:2">
      <c r="A102" s="87" t="s">
        <v>202</v>
      </c>
      <c r="B102" s="87" t="s">
        <v>203</v>
      </c>
    </row>
    <row r="103" spans="1:2">
      <c r="A103" s="87" t="s">
        <v>204</v>
      </c>
      <c r="B103" s="87" t="s">
        <v>205</v>
      </c>
    </row>
    <row r="104" spans="1:2">
      <c r="A104" s="87" t="s">
        <v>206</v>
      </c>
      <c r="B104" s="87" t="s">
        <v>207</v>
      </c>
    </row>
    <row r="105" spans="1:2">
      <c r="A105" s="87" t="s">
        <v>208</v>
      </c>
      <c r="B105" s="87" t="s">
        <v>209</v>
      </c>
    </row>
    <row r="106" spans="1:2">
      <c r="A106" s="87" t="s">
        <v>210</v>
      </c>
      <c r="B106" s="87" t="s">
        <v>211</v>
      </c>
    </row>
    <row r="107" spans="1:2">
      <c r="A107" s="87" t="s">
        <v>212</v>
      </c>
      <c r="B107" s="87" t="s">
        <v>213</v>
      </c>
    </row>
    <row r="108" spans="1:2">
      <c r="A108" s="87" t="s">
        <v>214</v>
      </c>
      <c r="B108" s="87" t="s">
        <v>215</v>
      </c>
    </row>
    <row r="109" spans="1:2">
      <c r="A109" s="87" t="s">
        <v>216</v>
      </c>
      <c r="B109" s="87" t="s">
        <v>217</v>
      </c>
    </row>
    <row r="110" spans="1:2">
      <c r="A110" s="87" t="s">
        <v>218</v>
      </c>
      <c r="B110" s="87" t="s">
        <v>219</v>
      </c>
    </row>
    <row r="111" spans="1:2">
      <c r="A111" s="87" t="s">
        <v>220</v>
      </c>
      <c r="B111" s="87" t="s">
        <v>221</v>
      </c>
    </row>
    <row r="112" spans="1:2">
      <c r="A112" s="87" t="s">
        <v>222</v>
      </c>
      <c r="B112" s="87" t="s">
        <v>223</v>
      </c>
    </row>
    <row r="113" spans="1:2">
      <c r="A113" s="87" t="s">
        <v>224</v>
      </c>
      <c r="B113" s="87" t="s">
        <v>225</v>
      </c>
    </row>
    <row r="114" spans="1:2">
      <c r="A114" s="87" t="s">
        <v>226</v>
      </c>
      <c r="B114" s="87" t="s">
        <v>227</v>
      </c>
    </row>
    <row r="115" spans="1:2">
      <c r="A115" s="87" t="s">
        <v>228</v>
      </c>
      <c r="B115" s="87" t="s">
        <v>229</v>
      </c>
    </row>
    <row r="116" spans="1:2">
      <c r="A116" s="87" t="s">
        <v>230</v>
      </c>
      <c r="B116" s="87" t="s">
        <v>231</v>
      </c>
    </row>
    <row r="117" spans="1:2">
      <c r="A117" s="87" t="s">
        <v>232</v>
      </c>
      <c r="B117" s="87" t="s">
        <v>233</v>
      </c>
    </row>
    <row r="118" spans="1:2">
      <c r="A118" s="87" t="s">
        <v>234</v>
      </c>
      <c r="B118" s="87" t="s">
        <v>235</v>
      </c>
    </row>
    <row r="119" spans="1:2">
      <c r="A119" s="87" t="s">
        <v>236</v>
      </c>
      <c r="B119" s="87" t="s">
        <v>237</v>
      </c>
    </row>
    <row r="120" spans="1:2">
      <c r="A120" s="87" t="s">
        <v>238</v>
      </c>
      <c r="B120" s="87" t="s">
        <v>239</v>
      </c>
    </row>
    <row r="121" spans="1:2">
      <c r="A121" s="87" t="s">
        <v>240</v>
      </c>
      <c r="B121" s="87" t="s">
        <v>241</v>
      </c>
    </row>
    <row r="122" spans="1:2">
      <c r="A122" s="87" t="s">
        <v>242</v>
      </c>
      <c r="B122" s="87" t="s">
        <v>243</v>
      </c>
    </row>
    <row r="123" spans="1:2">
      <c r="A123" s="87" t="s">
        <v>244</v>
      </c>
      <c r="B123" s="87" t="s">
        <v>245</v>
      </c>
    </row>
    <row r="124" spans="1:2">
      <c r="A124" s="87" t="s">
        <v>246</v>
      </c>
      <c r="B124" s="87" t="s">
        <v>247</v>
      </c>
    </row>
    <row r="125" spans="1:2">
      <c r="A125" s="87" t="s">
        <v>248</v>
      </c>
      <c r="B125" s="87" t="s">
        <v>249</v>
      </c>
    </row>
    <row r="126" spans="1:2">
      <c r="A126" s="87" t="s">
        <v>250</v>
      </c>
      <c r="B126" s="87" t="s">
        <v>251</v>
      </c>
    </row>
    <row r="127" spans="1:2">
      <c r="A127" s="87" t="s">
        <v>252</v>
      </c>
      <c r="B127" s="87" t="s">
        <v>253</v>
      </c>
    </row>
    <row r="128" spans="1:2">
      <c r="A128" s="87" t="s">
        <v>254</v>
      </c>
      <c r="B128" s="87" t="s">
        <v>255</v>
      </c>
    </row>
    <row r="129" spans="1:2">
      <c r="A129" s="87" t="s">
        <v>256</v>
      </c>
      <c r="B129" s="87" t="s">
        <v>257</v>
      </c>
    </row>
    <row r="130" spans="1:2">
      <c r="A130" s="87" t="s">
        <v>258</v>
      </c>
      <c r="B130" s="87" t="s">
        <v>259</v>
      </c>
    </row>
    <row r="131" spans="1:2">
      <c r="A131" s="87" t="s">
        <v>260</v>
      </c>
      <c r="B131" s="87" t="s">
        <v>261</v>
      </c>
    </row>
    <row r="132" spans="1:2">
      <c r="A132" s="87" t="s">
        <v>262</v>
      </c>
      <c r="B132" s="87" t="s">
        <v>263</v>
      </c>
    </row>
    <row r="133" spans="1:2">
      <c r="A133" s="87" t="s">
        <v>264</v>
      </c>
      <c r="B133" s="87" t="s">
        <v>265</v>
      </c>
    </row>
    <row r="134" spans="1:2">
      <c r="A134" s="87" t="s">
        <v>266</v>
      </c>
      <c r="B134" s="87" t="s">
        <v>267</v>
      </c>
    </row>
    <row r="135" spans="1:2">
      <c r="A135" s="87" t="s">
        <v>268</v>
      </c>
      <c r="B135" s="87" t="s">
        <v>269</v>
      </c>
    </row>
    <row r="136" spans="1:2">
      <c r="A136" s="87" t="s">
        <v>270</v>
      </c>
      <c r="B136" s="87" t="s">
        <v>271</v>
      </c>
    </row>
    <row r="137" spans="1:2">
      <c r="A137" s="87" t="s">
        <v>272</v>
      </c>
      <c r="B137" s="87" t="s">
        <v>273</v>
      </c>
    </row>
    <row r="138" spans="1:2">
      <c r="A138" s="87" t="s">
        <v>274</v>
      </c>
      <c r="B138" s="87" t="s">
        <v>275</v>
      </c>
    </row>
    <row r="139" spans="1:2">
      <c r="A139" s="87" t="s">
        <v>276</v>
      </c>
      <c r="B139" s="87" t="s">
        <v>277</v>
      </c>
    </row>
    <row r="140" spans="1:2">
      <c r="A140" s="87" t="s">
        <v>278</v>
      </c>
      <c r="B140" s="87" t="s">
        <v>279</v>
      </c>
    </row>
    <row r="141" spans="1:2">
      <c r="A141" s="87" t="s">
        <v>280</v>
      </c>
      <c r="B141" s="87" t="s">
        <v>281</v>
      </c>
    </row>
    <row r="142" spans="1:2">
      <c r="A142" s="87" t="s">
        <v>282</v>
      </c>
      <c r="B142" s="87" t="s">
        <v>283</v>
      </c>
    </row>
    <row r="143" spans="1:2">
      <c r="A143" s="87" t="s">
        <v>284</v>
      </c>
      <c r="B143" s="87" t="s">
        <v>285</v>
      </c>
    </row>
    <row r="144" spans="1:2">
      <c r="A144" s="87" t="s">
        <v>286</v>
      </c>
      <c r="B144" s="87" t="s">
        <v>287</v>
      </c>
    </row>
    <row r="145" spans="1:2">
      <c r="A145" s="87" t="s">
        <v>288</v>
      </c>
      <c r="B145" s="87" t="s">
        <v>289</v>
      </c>
    </row>
    <row r="146" spans="1:2">
      <c r="A146" s="87" t="s">
        <v>290</v>
      </c>
      <c r="B146" s="87" t="s">
        <v>291</v>
      </c>
    </row>
    <row r="147" spans="1:2">
      <c r="A147" s="87" t="s">
        <v>292</v>
      </c>
      <c r="B147" s="87" t="s">
        <v>293</v>
      </c>
    </row>
    <row r="148" spans="1:2">
      <c r="A148" s="87" t="s">
        <v>294</v>
      </c>
      <c r="B148" s="87" t="s">
        <v>295</v>
      </c>
    </row>
    <row r="149" spans="1:2">
      <c r="A149" s="87" t="s">
        <v>296</v>
      </c>
      <c r="B149" s="87" t="s">
        <v>297</v>
      </c>
    </row>
    <row r="150" spans="1:2">
      <c r="A150" s="87" t="s">
        <v>298</v>
      </c>
      <c r="B150" s="87" t="s">
        <v>299</v>
      </c>
    </row>
    <row r="151" spans="1:2">
      <c r="A151" s="87" t="s">
        <v>300</v>
      </c>
      <c r="B151" s="87" t="s">
        <v>301</v>
      </c>
    </row>
    <row r="152" spans="1:2">
      <c r="A152" s="87" t="s">
        <v>302</v>
      </c>
      <c r="B152" s="87" t="s">
        <v>303</v>
      </c>
    </row>
    <row r="153" spans="1:2">
      <c r="A153" s="87" t="s">
        <v>304</v>
      </c>
      <c r="B153" s="87" t="s">
        <v>305</v>
      </c>
    </row>
    <row r="154" spans="1:2">
      <c r="A154" s="87" t="s">
        <v>306</v>
      </c>
      <c r="B154" s="87" t="s">
        <v>307</v>
      </c>
    </row>
    <row r="155" spans="1:2">
      <c r="A155" s="87" t="s">
        <v>308</v>
      </c>
      <c r="B155" s="87" t="s">
        <v>309</v>
      </c>
    </row>
    <row r="156" spans="1:2">
      <c r="A156" s="87" t="s">
        <v>310</v>
      </c>
      <c r="B156" s="87" t="s">
        <v>311</v>
      </c>
    </row>
    <row r="157" spans="1:2">
      <c r="A157" s="87" t="s">
        <v>312</v>
      </c>
      <c r="B157" s="87" t="s">
        <v>313</v>
      </c>
    </row>
    <row r="158" spans="1:2">
      <c r="A158" s="87" t="s">
        <v>314</v>
      </c>
      <c r="B158" s="87" t="s">
        <v>315</v>
      </c>
    </row>
    <row r="159" spans="1:2">
      <c r="A159" s="87" t="s">
        <v>316</v>
      </c>
      <c r="B159" s="87" t="s">
        <v>317</v>
      </c>
    </row>
    <row r="160" spans="1:2">
      <c r="A160" s="87" t="s">
        <v>318</v>
      </c>
      <c r="B160" s="87" t="s">
        <v>319</v>
      </c>
    </row>
    <row r="161" spans="1:2">
      <c r="A161" s="87" t="s">
        <v>320</v>
      </c>
      <c r="B161" s="87" t="s">
        <v>321</v>
      </c>
    </row>
    <row r="162" spans="1:2">
      <c r="A162" s="87" t="s">
        <v>322</v>
      </c>
      <c r="B162" s="87" t="s">
        <v>323</v>
      </c>
    </row>
    <row r="163" spans="1:2">
      <c r="A163" s="87" t="s">
        <v>324</v>
      </c>
      <c r="B163" s="87" t="s">
        <v>325</v>
      </c>
    </row>
    <row r="164" spans="1:2">
      <c r="A164" s="87" t="s">
        <v>326</v>
      </c>
      <c r="B164" s="87" t="s">
        <v>327</v>
      </c>
    </row>
    <row r="165" spans="1:2">
      <c r="A165" s="87" t="s">
        <v>328</v>
      </c>
      <c r="B165" s="87" t="s">
        <v>329</v>
      </c>
    </row>
    <row r="166" spans="1:2">
      <c r="A166" s="87" t="s">
        <v>330</v>
      </c>
      <c r="B166" s="87" t="s">
        <v>331</v>
      </c>
    </row>
    <row r="167" spans="1:2">
      <c r="A167" s="87" t="s">
        <v>332</v>
      </c>
      <c r="B167" s="87" t="s">
        <v>333</v>
      </c>
    </row>
    <row r="168" spans="1:2">
      <c r="A168" s="87" t="s">
        <v>334</v>
      </c>
      <c r="B168" s="87" t="s">
        <v>335</v>
      </c>
    </row>
    <row r="169" spans="1:2">
      <c r="A169" s="87" t="s">
        <v>336</v>
      </c>
      <c r="B169" s="87" t="s">
        <v>337</v>
      </c>
    </row>
    <row r="170" spans="1:2">
      <c r="A170" s="87" t="s">
        <v>338</v>
      </c>
      <c r="B170" s="87" t="s">
        <v>339</v>
      </c>
    </row>
    <row r="171" spans="1:2">
      <c r="A171" s="87" t="s">
        <v>340</v>
      </c>
      <c r="B171" s="87" t="s">
        <v>341</v>
      </c>
    </row>
    <row r="172" spans="1:2">
      <c r="A172" s="87" t="s">
        <v>342</v>
      </c>
      <c r="B172" s="87" t="s">
        <v>343</v>
      </c>
    </row>
    <row r="173" spans="1:2">
      <c r="A173" s="87" t="s">
        <v>344</v>
      </c>
      <c r="B173" s="87" t="s">
        <v>345</v>
      </c>
    </row>
    <row r="174" spans="1:2">
      <c r="A174" s="87" t="s">
        <v>346</v>
      </c>
      <c r="B174" s="87" t="s">
        <v>347</v>
      </c>
    </row>
    <row r="175" spans="1:2">
      <c r="A175" s="87" t="s">
        <v>348</v>
      </c>
      <c r="B175" s="87" t="s">
        <v>349</v>
      </c>
    </row>
    <row r="176" spans="1:2">
      <c r="A176" s="87" t="s">
        <v>350</v>
      </c>
      <c r="B176" s="87" t="s">
        <v>351</v>
      </c>
    </row>
    <row r="177" spans="1:2">
      <c r="A177" s="87" t="s">
        <v>352</v>
      </c>
      <c r="B177" s="87" t="s">
        <v>353</v>
      </c>
    </row>
    <row r="178" spans="1:2">
      <c r="A178" s="87" t="s">
        <v>354</v>
      </c>
      <c r="B178" s="87" t="s">
        <v>355</v>
      </c>
    </row>
    <row r="179" spans="1:2">
      <c r="A179" s="87" t="s">
        <v>356</v>
      </c>
      <c r="B179" s="87" t="s">
        <v>357</v>
      </c>
    </row>
    <row r="180" spans="1:2">
      <c r="A180" s="87" t="s">
        <v>358</v>
      </c>
      <c r="B180" s="87" t="s">
        <v>359</v>
      </c>
    </row>
    <row r="181" spans="1:2">
      <c r="A181" s="87" t="s">
        <v>360</v>
      </c>
      <c r="B181" s="87" t="s">
        <v>361</v>
      </c>
    </row>
    <row r="182" spans="1:2">
      <c r="A182" s="87" t="s">
        <v>362</v>
      </c>
      <c r="B182" s="87" t="s">
        <v>363</v>
      </c>
    </row>
    <row r="183" spans="1:2">
      <c r="A183" s="87" t="s">
        <v>364</v>
      </c>
      <c r="B183" s="87" t="s">
        <v>365</v>
      </c>
    </row>
    <row r="184" spans="1:2">
      <c r="A184" s="87" t="s">
        <v>366</v>
      </c>
      <c r="B184" s="87" t="s">
        <v>367</v>
      </c>
    </row>
    <row r="185" spans="1:2">
      <c r="A185" s="87" t="s">
        <v>368</v>
      </c>
      <c r="B185" s="87" t="s">
        <v>369</v>
      </c>
    </row>
    <row r="186" spans="1:2">
      <c r="A186" s="87" t="s">
        <v>370</v>
      </c>
      <c r="B186" s="87" t="s">
        <v>371</v>
      </c>
    </row>
    <row r="187" spans="1:2">
      <c r="A187" s="87" t="s">
        <v>372</v>
      </c>
      <c r="B187" s="87" t="s">
        <v>373</v>
      </c>
    </row>
    <row r="188" spans="1:2">
      <c r="A188" s="87" t="s">
        <v>374</v>
      </c>
      <c r="B188" s="87" t="s">
        <v>375</v>
      </c>
    </row>
    <row r="189" spans="1:2">
      <c r="A189" s="87" t="s">
        <v>376</v>
      </c>
      <c r="B189" s="87" t="s">
        <v>377</v>
      </c>
    </row>
    <row r="190" spans="1:2">
      <c r="A190" s="87" t="s">
        <v>378</v>
      </c>
      <c r="B190" s="87" t="s">
        <v>379</v>
      </c>
    </row>
    <row r="191" spans="1:2">
      <c r="A191" s="87" t="s">
        <v>380</v>
      </c>
      <c r="B191" s="87" t="s">
        <v>381</v>
      </c>
    </row>
    <row r="192" spans="1:2">
      <c r="A192" s="87" t="s">
        <v>382</v>
      </c>
      <c r="B192" s="87" t="s">
        <v>383</v>
      </c>
    </row>
    <row r="193" spans="1:2">
      <c r="A193" s="87" t="s">
        <v>384</v>
      </c>
      <c r="B193" s="87" t="s">
        <v>385</v>
      </c>
    </row>
    <row r="194" spans="1:2">
      <c r="A194" s="87" t="s">
        <v>386</v>
      </c>
      <c r="B194" s="87" t="s">
        <v>387</v>
      </c>
    </row>
    <row r="195" spans="1:2">
      <c r="A195" s="87" t="s">
        <v>388</v>
      </c>
      <c r="B195" s="87" t="s">
        <v>389</v>
      </c>
    </row>
    <row r="196" spans="1:2">
      <c r="A196" s="87" t="s">
        <v>390</v>
      </c>
      <c r="B196" s="87" t="s">
        <v>391</v>
      </c>
    </row>
    <row r="197" spans="1:2">
      <c r="A197" s="87" t="s">
        <v>392</v>
      </c>
      <c r="B197" s="87" t="s">
        <v>393</v>
      </c>
    </row>
    <row r="198" spans="1:2">
      <c r="A198" s="87" t="s">
        <v>394</v>
      </c>
      <c r="B198" s="87" t="s">
        <v>395</v>
      </c>
    </row>
    <row r="199" spans="1:2">
      <c r="A199" s="87" t="s">
        <v>396</v>
      </c>
      <c r="B199" s="87" t="s">
        <v>397</v>
      </c>
    </row>
    <row r="200" spans="1:2">
      <c r="A200" s="87" t="s">
        <v>398</v>
      </c>
      <c r="B200" s="87" t="s">
        <v>399</v>
      </c>
    </row>
    <row r="201" spans="1:2">
      <c r="A201" s="87" t="s">
        <v>400</v>
      </c>
      <c r="B201" s="87" t="s">
        <v>401</v>
      </c>
    </row>
    <row r="202" spans="1:2">
      <c r="A202" s="87" t="s">
        <v>402</v>
      </c>
      <c r="B202" s="87" t="s">
        <v>403</v>
      </c>
    </row>
    <row r="203" spans="1:2">
      <c r="A203" s="87" t="s">
        <v>404</v>
      </c>
      <c r="B203" s="87" t="s">
        <v>405</v>
      </c>
    </row>
    <row r="204" spans="1:2">
      <c r="A204" s="87" t="s">
        <v>406</v>
      </c>
      <c r="B204" s="87" t="s">
        <v>407</v>
      </c>
    </row>
    <row r="205" spans="1:2">
      <c r="A205" s="87" t="s">
        <v>408</v>
      </c>
      <c r="B205" s="87" t="s">
        <v>409</v>
      </c>
    </row>
    <row r="206" spans="1:2">
      <c r="A206" s="87" t="s">
        <v>410</v>
      </c>
      <c r="B206" s="87" t="s">
        <v>411</v>
      </c>
    </row>
    <row r="207" spans="1:2">
      <c r="A207" s="87" t="s">
        <v>412</v>
      </c>
      <c r="B207" s="87" t="s">
        <v>413</v>
      </c>
    </row>
    <row r="208" spans="1:2">
      <c r="A208" s="87" t="s">
        <v>414</v>
      </c>
      <c r="B208" s="87" t="s">
        <v>415</v>
      </c>
    </row>
    <row r="209" spans="1:2">
      <c r="A209" s="87" t="s">
        <v>416</v>
      </c>
      <c r="B209" s="87" t="s">
        <v>417</v>
      </c>
    </row>
    <row r="210" spans="1:2">
      <c r="A210" s="87" t="s">
        <v>418</v>
      </c>
      <c r="B210" s="87" t="s">
        <v>419</v>
      </c>
    </row>
    <row r="211" spans="1:2">
      <c r="A211" s="87" t="s">
        <v>420</v>
      </c>
      <c r="B211" s="87" t="s">
        <v>421</v>
      </c>
    </row>
    <row r="212" spans="1:2">
      <c r="A212" s="87" t="s">
        <v>422</v>
      </c>
      <c r="B212" s="87" t="s">
        <v>423</v>
      </c>
    </row>
    <row r="213" spans="1:2">
      <c r="A213" s="87" t="s">
        <v>424</v>
      </c>
      <c r="B213" s="87" t="s">
        <v>425</v>
      </c>
    </row>
    <row r="214" spans="1:2">
      <c r="A214" s="87" t="s">
        <v>426</v>
      </c>
      <c r="B214" s="87" t="s">
        <v>427</v>
      </c>
    </row>
    <row r="215" spans="1:2">
      <c r="A215" s="87" t="s">
        <v>428</v>
      </c>
      <c r="B215" s="87" t="s">
        <v>429</v>
      </c>
    </row>
    <row r="216" spans="1:2">
      <c r="A216" s="87" t="s">
        <v>430</v>
      </c>
      <c r="B216" s="87" t="s">
        <v>431</v>
      </c>
    </row>
    <row r="217" spans="1:2">
      <c r="A217" s="87" t="s">
        <v>432</v>
      </c>
      <c r="B217" s="87" t="s">
        <v>433</v>
      </c>
    </row>
    <row r="218" spans="1:2">
      <c r="A218" s="87" t="s">
        <v>434</v>
      </c>
      <c r="B218" s="87" t="s">
        <v>435</v>
      </c>
    </row>
    <row r="219" spans="1:2">
      <c r="A219" s="87" t="s">
        <v>436</v>
      </c>
      <c r="B219" s="87" t="s">
        <v>437</v>
      </c>
    </row>
    <row r="220" spans="1:2">
      <c r="A220" s="87" t="s">
        <v>438</v>
      </c>
      <c r="B220" s="87" t="s">
        <v>439</v>
      </c>
    </row>
    <row r="221" spans="1:2">
      <c r="A221" s="87" t="s">
        <v>440</v>
      </c>
      <c r="B221" s="87" t="s">
        <v>441</v>
      </c>
    </row>
    <row r="222" spans="1:2">
      <c r="A222" s="87" t="s">
        <v>442</v>
      </c>
      <c r="B222" s="87" t="s">
        <v>443</v>
      </c>
    </row>
    <row r="223" spans="1:2">
      <c r="A223" s="87" t="s">
        <v>444</v>
      </c>
      <c r="B223" s="87" t="s">
        <v>445</v>
      </c>
    </row>
    <row r="224" spans="1:2">
      <c r="A224" s="87" t="s">
        <v>446</v>
      </c>
      <c r="B224" s="87" t="s">
        <v>447</v>
      </c>
    </row>
    <row r="225" spans="1:2">
      <c r="A225" s="87" t="s">
        <v>448</v>
      </c>
      <c r="B225" s="87" t="s">
        <v>449</v>
      </c>
    </row>
    <row r="226" spans="1:2">
      <c r="A226" s="87" t="s">
        <v>450</v>
      </c>
      <c r="B226" s="87" t="s">
        <v>451</v>
      </c>
    </row>
    <row r="227" spans="1:2">
      <c r="A227" s="87" t="s">
        <v>452</v>
      </c>
      <c r="B227" s="87" t="s">
        <v>453</v>
      </c>
    </row>
    <row r="228" spans="1:2">
      <c r="A228" s="87" t="s">
        <v>454</v>
      </c>
      <c r="B228" s="87" t="s">
        <v>455</v>
      </c>
    </row>
    <row r="229" spans="1:2">
      <c r="A229" s="87" t="s">
        <v>456</v>
      </c>
      <c r="B229" s="87" t="s">
        <v>457</v>
      </c>
    </row>
    <row r="230" spans="1:2">
      <c r="A230" s="87" t="s">
        <v>458</v>
      </c>
      <c r="B230" s="87" t="s">
        <v>459</v>
      </c>
    </row>
    <row r="231" spans="1:2">
      <c r="A231" s="87" t="s">
        <v>460</v>
      </c>
      <c r="B231" s="87" t="s">
        <v>461</v>
      </c>
    </row>
    <row r="232" spans="1:2">
      <c r="A232" s="87" t="s">
        <v>462</v>
      </c>
      <c r="B232" s="87" t="s">
        <v>463</v>
      </c>
    </row>
    <row r="233" spans="1:2">
      <c r="A233" s="87" t="s">
        <v>464</v>
      </c>
      <c r="B233" s="87" t="s">
        <v>465</v>
      </c>
    </row>
    <row r="234" spans="1:2">
      <c r="A234" s="87" t="s">
        <v>466</v>
      </c>
      <c r="B234" s="87" t="s">
        <v>467</v>
      </c>
    </row>
    <row r="235" spans="1:2">
      <c r="A235" s="87" t="s">
        <v>468</v>
      </c>
      <c r="B235" s="87" t="s">
        <v>469</v>
      </c>
    </row>
    <row r="236" spans="1:2">
      <c r="A236" s="87" t="s">
        <v>470</v>
      </c>
      <c r="B236" s="87" t="s">
        <v>471</v>
      </c>
    </row>
    <row r="237" spans="1:2">
      <c r="A237" s="87" t="s">
        <v>472</v>
      </c>
      <c r="B237" s="87" t="s">
        <v>473</v>
      </c>
    </row>
    <row r="238" spans="1:2">
      <c r="A238" s="87" t="s">
        <v>474</v>
      </c>
      <c r="B238" s="87" t="s">
        <v>475</v>
      </c>
    </row>
    <row r="239" spans="1:2">
      <c r="A239" s="87" t="s">
        <v>476</v>
      </c>
      <c r="B239" s="87" t="s">
        <v>477</v>
      </c>
    </row>
    <row r="240" spans="1:2">
      <c r="A240" s="87" t="s">
        <v>478</v>
      </c>
      <c r="B240" s="87" t="s">
        <v>479</v>
      </c>
    </row>
    <row r="241" spans="1:2">
      <c r="A241" s="87" t="s">
        <v>480</v>
      </c>
      <c r="B241" s="87" t="s">
        <v>481</v>
      </c>
    </row>
    <row r="242" spans="1:2">
      <c r="A242" s="87" t="s">
        <v>482</v>
      </c>
      <c r="B242" s="87" t="s">
        <v>483</v>
      </c>
    </row>
    <row r="243" spans="1:2">
      <c r="A243" s="87" t="s">
        <v>484</v>
      </c>
      <c r="B243" s="87" t="s">
        <v>485</v>
      </c>
    </row>
    <row r="244" spans="1:2">
      <c r="A244" s="87" t="s">
        <v>486</v>
      </c>
      <c r="B244" s="87" t="s">
        <v>487</v>
      </c>
    </row>
    <row r="245" spans="1:2">
      <c r="A245" s="87" t="s">
        <v>488</v>
      </c>
      <c r="B245" s="87" t="s">
        <v>489</v>
      </c>
    </row>
    <row r="246" spans="1:2">
      <c r="A246" s="87" t="s">
        <v>490</v>
      </c>
      <c r="B246" s="87" t="s">
        <v>491</v>
      </c>
    </row>
    <row r="247" spans="1:2">
      <c r="A247" s="87" t="s">
        <v>492</v>
      </c>
      <c r="B247" s="87" t="s">
        <v>493</v>
      </c>
    </row>
    <row r="248" spans="1:2">
      <c r="A248" s="87" t="s">
        <v>494</v>
      </c>
      <c r="B248" s="87" t="s">
        <v>495</v>
      </c>
    </row>
    <row r="249" spans="1:2">
      <c r="A249" s="87" t="s">
        <v>496</v>
      </c>
      <c r="B249" s="87" t="s">
        <v>497</v>
      </c>
    </row>
    <row r="250" spans="1:2">
      <c r="A250" s="87" t="s">
        <v>498</v>
      </c>
      <c r="B250" s="87" t="s">
        <v>499</v>
      </c>
    </row>
    <row r="251" spans="1:2">
      <c r="A251" s="87" t="s">
        <v>500</v>
      </c>
      <c r="B251" s="87" t="s">
        <v>501</v>
      </c>
    </row>
    <row r="252" spans="1:2">
      <c r="A252" s="87" t="s">
        <v>502</v>
      </c>
      <c r="B252" s="87" t="s">
        <v>503</v>
      </c>
    </row>
    <row r="253" spans="1:2">
      <c r="A253" s="87" t="s">
        <v>504</v>
      </c>
      <c r="B253" s="87" t="s">
        <v>505</v>
      </c>
    </row>
    <row r="254" spans="1:2">
      <c r="A254" s="87" t="s">
        <v>506</v>
      </c>
      <c r="B254" s="87" t="s">
        <v>507</v>
      </c>
    </row>
    <row r="255" spans="1:2">
      <c r="A255" s="87" t="s">
        <v>508</v>
      </c>
      <c r="B255" s="87" t="s">
        <v>509</v>
      </c>
    </row>
    <row r="256" spans="1:2">
      <c r="A256" s="87" t="s">
        <v>510</v>
      </c>
      <c r="B256" s="87" t="s">
        <v>511</v>
      </c>
    </row>
    <row r="257" spans="1:2">
      <c r="A257" s="87" t="s">
        <v>512</v>
      </c>
      <c r="B257" s="87" t="s">
        <v>513</v>
      </c>
    </row>
    <row r="258" spans="1:2">
      <c r="A258" s="87" t="s">
        <v>514</v>
      </c>
      <c r="B258" s="87" t="s">
        <v>515</v>
      </c>
    </row>
    <row r="259" spans="1:2">
      <c r="A259" s="87" t="s">
        <v>516</v>
      </c>
      <c r="B259" s="87" t="s">
        <v>517</v>
      </c>
    </row>
    <row r="260" spans="1:2">
      <c r="A260" s="87" t="s">
        <v>518</v>
      </c>
      <c r="B260" s="87" t="s">
        <v>519</v>
      </c>
    </row>
    <row r="261" spans="1:2">
      <c r="A261" s="87" t="s">
        <v>520</v>
      </c>
      <c r="B261" s="87" t="s">
        <v>521</v>
      </c>
    </row>
    <row r="262" spans="1:2">
      <c r="A262" s="87" t="s">
        <v>522</v>
      </c>
      <c r="B262" s="87" t="s">
        <v>523</v>
      </c>
    </row>
    <row r="263" spans="1:2">
      <c r="A263" s="87" t="s">
        <v>524</v>
      </c>
      <c r="B263" s="87" t="s">
        <v>525</v>
      </c>
    </row>
    <row r="264" spans="1:2">
      <c r="A264" s="87" t="s">
        <v>526</v>
      </c>
      <c r="B264" s="87" t="s">
        <v>527</v>
      </c>
    </row>
    <row r="265" spans="1:2">
      <c r="A265" s="87" t="s">
        <v>528</v>
      </c>
      <c r="B265" s="87" t="s">
        <v>529</v>
      </c>
    </row>
    <row r="266" spans="1:2">
      <c r="A266" s="87" t="s">
        <v>530</v>
      </c>
      <c r="B266" s="87" t="s">
        <v>531</v>
      </c>
    </row>
    <row r="267" spans="1:2">
      <c r="A267" s="87" t="s">
        <v>532</v>
      </c>
      <c r="B267" s="87" t="s">
        <v>533</v>
      </c>
    </row>
    <row r="268" spans="1:2">
      <c r="A268" s="87" t="s">
        <v>534</v>
      </c>
      <c r="B268" s="87" t="s">
        <v>535</v>
      </c>
    </row>
    <row r="269" spans="1:2">
      <c r="A269" s="87" t="s">
        <v>536</v>
      </c>
      <c r="B269" s="87" t="s">
        <v>537</v>
      </c>
    </row>
    <row r="270" spans="1:2">
      <c r="A270" s="87" t="s">
        <v>538</v>
      </c>
      <c r="B270" s="87" t="s">
        <v>539</v>
      </c>
    </row>
    <row r="271" spans="1:2">
      <c r="A271" s="87" t="s">
        <v>540</v>
      </c>
      <c r="B271" s="87" t="s">
        <v>541</v>
      </c>
    </row>
    <row r="272" spans="1:2">
      <c r="A272" s="87" t="s">
        <v>542</v>
      </c>
      <c r="B272" s="87" t="s">
        <v>543</v>
      </c>
    </row>
    <row r="273" spans="1:2">
      <c r="A273" s="87" t="s">
        <v>544</v>
      </c>
      <c r="B273" s="87" t="s">
        <v>545</v>
      </c>
    </row>
    <row r="274" spans="1:2">
      <c r="A274" s="87" t="s">
        <v>546</v>
      </c>
      <c r="B274" s="87" t="s">
        <v>547</v>
      </c>
    </row>
    <row r="275" spans="1:2">
      <c r="A275" s="87" t="s">
        <v>548</v>
      </c>
      <c r="B275" s="87" t="s">
        <v>549</v>
      </c>
    </row>
    <row r="276" spans="1:2">
      <c r="A276" s="87" t="s">
        <v>550</v>
      </c>
      <c r="B276" s="87" t="s">
        <v>551</v>
      </c>
    </row>
    <row r="277" spans="1:2">
      <c r="A277" s="87" t="s">
        <v>552</v>
      </c>
      <c r="B277" s="87" t="s">
        <v>553</v>
      </c>
    </row>
    <row r="278" spans="1:2">
      <c r="A278" s="87" t="s">
        <v>554</v>
      </c>
      <c r="B278" s="87" t="s">
        <v>555</v>
      </c>
    </row>
    <row r="279" spans="1:2">
      <c r="A279" s="87" t="s">
        <v>556</v>
      </c>
      <c r="B279" s="87" t="s">
        <v>557</v>
      </c>
    </row>
    <row r="280" spans="1:2">
      <c r="A280" s="87" t="s">
        <v>558</v>
      </c>
      <c r="B280" s="87" t="s">
        <v>559</v>
      </c>
    </row>
    <row r="281" spans="1:2">
      <c r="A281" s="87" t="s">
        <v>560</v>
      </c>
      <c r="B281" s="87" t="s">
        <v>561</v>
      </c>
    </row>
    <row r="282" spans="1:2">
      <c r="A282" s="87" t="s">
        <v>562</v>
      </c>
      <c r="B282" s="87" t="s">
        <v>563</v>
      </c>
    </row>
    <row r="283" spans="1:2">
      <c r="A283" s="87" t="s">
        <v>564</v>
      </c>
      <c r="B283" s="87" t="s">
        <v>565</v>
      </c>
    </row>
    <row r="284" spans="1:2">
      <c r="A284" s="87" t="s">
        <v>566</v>
      </c>
      <c r="B284" s="87" t="s">
        <v>567</v>
      </c>
    </row>
    <row r="285" spans="1:2">
      <c r="A285" s="87" t="s">
        <v>568</v>
      </c>
      <c r="B285" s="87" t="s">
        <v>569</v>
      </c>
    </row>
    <row r="286" spans="1:2">
      <c r="A286" s="87" t="s">
        <v>570</v>
      </c>
      <c r="B286" s="87" t="s">
        <v>571</v>
      </c>
    </row>
    <row r="287" spans="1:2">
      <c r="A287" s="87" t="s">
        <v>572</v>
      </c>
      <c r="B287" s="87" t="s">
        <v>573</v>
      </c>
    </row>
    <row r="288" spans="1:2">
      <c r="A288" s="87" t="s">
        <v>574</v>
      </c>
      <c r="B288" s="87" t="s">
        <v>575</v>
      </c>
    </row>
    <row r="289" spans="1:2">
      <c r="A289" s="87" t="s">
        <v>576</v>
      </c>
      <c r="B289" s="87" t="s">
        <v>577</v>
      </c>
    </row>
    <row r="290" spans="1:2">
      <c r="A290" s="87" t="s">
        <v>578</v>
      </c>
      <c r="B290" s="87" t="s">
        <v>579</v>
      </c>
    </row>
    <row r="291" spans="1:2">
      <c r="A291" s="87" t="s">
        <v>580</v>
      </c>
      <c r="B291" s="87" t="s">
        <v>581</v>
      </c>
    </row>
    <row r="292" spans="1:2">
      <c r="A292" s="87" t="s">
        <v>582</v>
      </c>
      <c r="B292" s="87" t="s">
        <v>583</v>
      </c>
    </row>
    <row r="293" spans="1:2">
      <c r="A293" s="87" t="s">
        <v>584</v>
      </c>
      <c r="B293" s="87" t="s">
        <v>585</v>
      </c>
    </row>
    <row r="294" spans="1:2">
      <c r="A294" s="87" t="s">
        <v>586</v>
      </c>
      <c r="B294" s="87" t="s">
        <v>587</v>
      </c>
    </row>
    <row r="295" spans="1:2">
      <c r="A295" s="87" t="s">
        <v>588</v>
      </c>
      <c r="B295" s="87" t="s">
        <v>589</v>
      </c>
    </row>
    <row r="296" spans="1:2">
      <c r="A296" s="87" t="s">
        <v>590</v>
      </c>
      <c r="B296" s="87" t="s">
        <v>591</v>
      </c>
    </row>
    <row r="297" spans="1:2">
      <c r="A297" s="87" t="s">
        <v>592</v>
      </c>
      <c r="B297" s="87" t="s">
        <v>593</v>
      </c>
    </row>
    <row r="298" spans="1:2">
      <c r="A298" s="87" t="s">
        <v>594</v>
      </c>
      <c r="B298" s="87" t="s">
        <v>595</v>
      </c>
    </row>
    <row r="299" spans="1:2">
      <c r="A299" s="87" t="s">
        <v>596</v>
      </c>
      <c r="B299" s="87" t="s">
        <v>597</v>
      </c>
    </row>
    <row r="300" spans="1:2">
      <c r="A300" s="87" t="s">
        <v>598</v>
      </c>
      <c r="B300" s="87" t="s">
        <v>599</v>
      </c>
    </row>
    <row r="301" spans="1:2">
      <c r="A301" s="87" t="s">
        <v>600</v>
      </c>
      <c r="B301" s="87" t="s">
        <v>601</v>
      </c>
    </row>
    <row r="302" spans="1:2">
      <c r="A302" s="87" t="s">
        <v>602</v>
      </c>
      <c r="B302" s="87" t="s">
        <v>603</v>
      </c>
    </row>
    <row r="303" spans="1:2">
      <c r="A303" s="87" t="s">
        <v>604</v>
      </c>
      <c r="B303" s="87" t="s">
        <v>605</v>
      </c>
    </row>
    <row r="304" spans="1:2">
      <c r="A304" s="87" t="s">
        <v>606</v>
      </c>
      <c r="B304" s="87" t="s">
        <v>607</v>
      </c>
    </row>
    <row r="305" spans="1:2">
      <c r="A305" s="87" t="s">
        <v>608</v>
      </c>
      <c r="B305" s="87" t="s">
        <v>609</v>
      </c>
    </row>
    <row r="306" spans="1:2">
      <c r="A306" s="87" t="s">
        <v>610</v>
      </c>
      <c r="B306" s="87" t="s">
        <v>611</v>
      </c>
    </row>
    <row r="307" spans="1:2">
      <c r="A307" s="87" t="s">
        <v>612</v>
      </c>
      <c r="B307" s="87" t="s">
        <v>613</v>
      </c>
    </row>
    <row r="308" spans="1:2">
      <c r="A308" s="87" t="s">
        <v>614</v>
      </c>
      <c r="B308" s="87" t="s">
        <v>615</v>
      </c>
    </row>
    <row r="309" spans="1:2">
      <c r="A309" s="87" t="s">
        <v>616</v>
      </c>
      <c r="B309" s="87" t="s">
        <v>617</v>
      </c>
    </row>
    <row r="310" spans="1:2">
      <c r="A310" s="87" t="s">
        <v>618</v>
      </c>
      <c r="B310" s="87" t="s">
        <v>619</v>
      </c>
    </row>
    <row r="311" spans="1:2">
      <c r="A311" s="87" t="s">
        <v>620</v>
      </c>
      <c r="B311" s="87" t="s">
        <v>621</v>
      </c>
    </row>
    <row r="312" spans="1:2">
      <c r="A312" s="87" t="s">
        <v>622</v>
      </c>
      <c r="B312" s="87" t="s">
        <v>623</v>
      </c>
    </row>
    <row r="313" spans="1:2">
      <c r="A313" s="87" t="s">
        <v>624</v>
      </c>
      <c r="B313" s="87" t="s">
        <v>625</v>
      </c>
    </row>
    <row r="314" spans="1:2">
      <c r="A314" s="87" t="s">
        <v>626</v>
      </c>
      <c r="B314" s="87" t="s">
        <v>627</v>
      </c>
    </row>
    <row r="315" spans="1:2">
      <c r="A315" s="87" t="s">
        <v>628</v>
      </c>
      <c r="B315" s="87" t="s">
        <v>629</v>
      </c>
    </row>
    <row r="316" spans="1:2">
      <c r="A316" s="87" t="s">
        <v>630</v>
      </c>
      <c r="B316" s="87" t="s">
        <v>631</v>
      </c>
    </row>
    <row r="317" spans="1:2">
      <c r="A317" s="87" t="s">
        <v>632</v>
      </c>
      <c r="B317" s="87" t="s">
        <v>633</v>
      </c>
    </row>
    <row r="318" spans="1:2">
      <c r="A318" s="87" t="s">
        <v>634</v>
      </c>
      <c r="B318" s="87" t="s">
        <v>635</v>
      </c>
    </row>
    <row r="319" spans="1:2">
      <c r="A319" s="87" t="s">
        <v>636</v>
      </c>
      <c r="B319" s="87" t="s">
        <v>637</v>
      </c>
    </row>
    <row r="320" spans="1:2">
      <c r="A320" s="87" t="s">
        <v>638</v>
      </c>
      <c r="B320" s="87" t="s">
        <v>639</v>
      </c>
    </row>
    <row r="321" spans="1:2">
      <c r="A321" s="87" t="s">
        <v>640</v>
      </c>
      <c r="B321" s="87" t="s">
        <v>641</v>
      </c>
    </row>
    <row r="322" spans="1:2">
      <c r="A322" s="87" t="s">
        <v>642</v>
      </c>
      <c r="B322" s="87" t="s">
        <v>643</v>
      </c>
    </row>
    <row r="323" spans="1:2">
      <c r="A323" s="87" t="s">
        <v>644</v>
      </c>
      <c r="B323" s="87" t="s">
        <v>645</v>
      </c>
    </row>
    <row r="324" spans="1:2">
      <c r="A324" s="87" t="s">
        <v>646</v>
      </c>
      <c r="B324" s="87" t="s">
        <v>647</v>
      </c>
    </row>
    <row r="325" spans="1:2">
      <c r="A325" s="87" t="s">
        <v>648</v>
      </c>
      <c r="B325" s="87" t="s">
        <v>649</v>
      </c>
    </row>
    <row r="326" spans="1:2">
      <c r="A326" s="87" t="s">
        <v>650</v>
      </c>
      <c r="B326" s="87" t="s">
        <v>651</v>
      </c>
    </row>
    <row r="327" spans="1:2">
      <c r="A327" s="87" t="s">
        <v>652</v>
      </c>
      <c r="B327" s="87" t="s">
        <v>653</v>
      </c>
    </row>
    <row r="328" spans="1:2">
      <c r="A328" s="87" t="s">
        <v>654</v>
      </c>
      <c r="B328" s="87" t="s">
        <v>655</v>
      </c>
    </row>
    <row r="329" spans="1:2">
      <c r="A329" s="87" t="s">
        <v>656</v>
      </c>
      <c r="B329" s="87" t="s">
        <v>657</v>
      </c>
    </row>
    <row r="330" spans="1:2">
      <c r="A330" s="87" t="s">
        <v>658</v>
      </c>
      <c r="B330" s="87" t="s">
        <v>659</v>
      </c>
    </row>
    <row r="331" spans="1:2">
      <c r="A331" s="87" t="s">
        <v>660</v>
      </c>
      <c r="B331" s="87" t="s">
        <v>661</v>
      </c>
    </row>
    <row r="332" spans="1:2">
      <c r="A332" s="87" t="s">
        <v>662</v>
      </c>
      <c r="B332" s="87" t="s">
        <v>663</v>
      </c>
    </row>
    <row r="333" spans="1:2">
      <c r="A333" s="87" t="s">
        <v>664</v>
      </c>
      <c r="B333" s="87" t="s">
        <v>665</v>
      </c>
    </row>
    <row r="334" spans="1:2">
      <c r="A334" s="87" t="s">
        <v>666</v>
      </c>
      <c r="B334" s="87" t="s">
        <v>667</v>
      </c>
    </row>
    <row r="335" spans="1:2">
      <c r="A335" s="87" t="s">
        <v>668</v>
      </c>
      <c r="B335" s="87" t="s">
        <v>669</v>
      </c>
    </row>
    <row r="336" spans="1:2">
      <c r="A336" s="87" t="s">
        <v>670</v>
      </c>
      <c r="B336" s="87" t="s">
        <v>671</v>
      </c>
    </row>
    <row r="337" spans="1:2">
      <c r="A337" s="87" t="s">
        <v>672</v>
      </c>
      <c r="B337" s="87" t="s">
        <v>673</v>
      </c>
    </row>
    <row r="338" spans="1:2">
      <c r="A338" s="87" t="s">
        <v>674</v>
      </c>
      <c r="B338" s="87" t="s">
        <v>675</v>
      </c>
    </row>
    <row r="339" spans="1:2">
      <c r="A339" s="87" t="s">
        <v>676</v>
      </c>
      <c r="B339" s="87" t="s">
        <v>677</v>
      </c>
    </row>
    <row r="340" spans="1:2">
      <c r="A340" s="87" t="s">
        <v>678</v>
      </c>
      <c r="B340" s="87" t="s">
        <v>679</v>
      </c>
    </row>
    <row r="341" spans="1:2">
      <c r="A341" s="87" t="s">
        <v>680</v>
      </c>
      <c r="B341" s="87" t="s">
        <v>681</v>
      </c>
    </row>
    <row r="342" spans="1:2">
      <c r="A342" s="87" t="s">
        <v>682</v>
      </c>
      <c r="B342" s="87" t="s">
        <v>683</v>
      </c>
    </row>
    <row r="343" spans="1:2">
      <c r="A343" s="87" t="s">
        <v>684</v>
      </c>
      <c r="B343" s="87" t="s">
        <v>685</v>
      </c>
    </row>
    <row r="344" spans="1:2">
      <c r="A344" s="87" t="s">
        <v>686</v>
      </c>
      <c r="B344" s="87" t="s">
        <v>687</v>
      </c>
    </row>
    <row r="345" spans="1:2">
      <c r="A345" s="87" t="s">
        <v>688</v>
      </c>
      <c r="B345" s="87" t="s">
        <v>689</v>
      </c>
    </row>
    <row r="346" spans="1:2">
      <c r="A346" s="87" t="s">
        <v>690</v>
      </c>
      <c r="B346" s="87" t="s">
        <v>691</v>
      </c>
    </row>
    <row r="347" spans="1:2">
      <c r="A347" s="87" t="s">
        <v>692</v>
      </c>
      <c r="B347" s="87" t="s">
        <v>693</v>
      </c>
    </row>
    <row r="348" spans="1:2">
      <c r="A348" s="87" t="s">
        <v>694</v>
      </c>
      <c r="B348" s="87" t="s">
        <v>695</v>
      </c>
    </row>
    <row r="349" spans="1:2">
      <c r="A349" s="87" t="s">
        <v>696</v>
      </c>
      <c r="B349" s="87" t="s">
        <v>697</v>
      </c>
    </row>
    <row r="350" spans="1:2">
      <c r="A350" s="87" t="s">
        <v>698</v>
      </c>
      <c r="B350" s="87" t="s">
        <v>699</v>
      </c>
    </row>
    <row r="351" spans="1:2">
      <c r="A351" s="87" t="s">
        <v>700</v>
      </c>
      <c r="B351" s="87" t="s">
        <v>701</v>
      </c>
    </row>
    <row r="352" spans="1:2">
      <c r="A352" s="87" t="s">
        <v>702</v>
      </c>
      <c r="B352" s="87" t="s">
        <v>703</v>
      </c>
    </row>
    <row r="353" spans="1:2">
      <c r="A353" s="87" t="s">
        <v>704</v>
      </c>
      <c r="B353" s="87" t="s">
        <v>705</v>
      </c>
    </row>
    <row r="354" spans="1:2">
      <c r="A354" s="87" t="s">
        <v>706</v>
      </c>
      <c r="B354" s="87" t="s">
        <v>707</v>
      </c>
    </row>
    <row r="355" spans="1:2">
      <c r="A355" s="87" t="s">
        <v>708</v>
      </c>
      <c r="B355" s="87" t="s">
        <v>709</v>
      </c>
    </row>
    <row r="356" spans="1:2">
      <c r="A356" s="87" t="s">
        <v>710</v>
      </c>
      <c r="B356" s="87" t="s">
        <v>711</v>
      </c>
    </row>
    <row r="357" spans="1:2">
      <c r="A357" s="87" t="s">
        <v>712</v>
      </c>
      <c r="B357" s="87" t="s">
        <v>713</v>
      </c>
    </row>
    <row r="358" spans="1:2">
      <c r="A358" s="87" t="s">
        <v>714</v>
      </c>
      <c r="B358" s="87" t="s">
        <v>715</v>
      </c>
    </row>
    <row r="359" spans="1:2">
      <c r="A359" s="87" t="s">
        <v>716</v>
      </c>
      <c r="B359" s="87" t="s">
        <v>717</v>
      </c>
    </row>
    <row r="360" spans="1:2">
      <c r="A360" s="87" t="s">
        <v>718</v>
      </c>
      <c r="B360" s="87" t="s">
        <v>719</v>
      </c>
    </row>
    <row r="361" spans="1:2">
      <c r="A361" s="87" t="s">
        <v>720</v>
      </c>
      <c r="B361" s="87" t="s">
        <v>721</v>
      </c>
    </row>
    <row r="362" spans="1:2">
      <c r="A362" s="87" t="s">
        <v>722</v>
      </c>
      <c r="B362" s="87" t="s">
        <v>723</v>
      </c>
    </row>
    <row r="363" spans="1:2">
      <c r="A363" s="87" t="s">
        <v>724</v>
      </c>
      <c r="B363" s="87" t="s">
        <v>725</v>
      </c>
    </row>
    <row r="364" spans="1:2">
      <c r="A364" s="87" t="s">
        <v>726</v>
      </c>
      <c r="B364" s="87" t="s">
        <v>727</v>
      </c>
    </row>
    <row r="365" spans="1:2">
      <c r="A365" s="87" t="s">
        <v>728</v>
      </c>
      <c r="B365" s="87" t="s">
        <v>729</v>
      </c>
    </row>
    <row r="366" spans="1:2">
      <c r="A366" s="87" t="s">
        <v>730</v>
      </c>
      <c r="B366" s="87" t="s">
        <v>731</v>
      </c>
    </row>
    <row r="367" spans="1:2">
      <c r="A367" s="87" t="s">
        <v>732</v>
      </c>
      <c r="B367" s="87" t="s">
        <v>733</v>
      </c>
    </row>
    <row r="368" spans="1:2">
      <c r="A368" s="87" t="s">
        <v>734</v>
      </c>
      <c r="B368" s="87" t="s">
        <v>735</v>
      </c>
    </row>
    <row r="369" spans="1:2">
      <c r="A369" s="87" t="s">
        <v>736</v>
      </c>
      <c r="B369" s="87" t="s">
        <v>737</v>
      </c>
    </row>
    <row r="370" spans="1:2">
      <c r="A370" s="87" t="s">
        <v>738</v>
      </c>
      <c r="B370" s="87" t="s">
        <v>739</v>
      </c>
    </row>
    <row r="371" spans="1:2">
      <c r="A371" s="87" t="s">
        <v>740</v>
      </c>
      <c r="B371" s="87" t="s">
        <v>741</v>
      </c>
    </row>
    <row r="372" spans="1:2">
      <c r="A372" s="87" t="s">
        <v>742</v>
      </c>
      <c r="B372" s="87" t="s">
        <v>743</v>
      </c>
    </row>
    <row r="373" spans="1:2">
      <c r="A373" s="87" t="s">
        <v>744</v>
      </c>
      <c r="B373" s="87" t="s">
        <v>745</v>
      </c>
    </row>
    <row r="374" spans="1:2">
      <c r="A374" s="87" t="s">
        <v>746</v>
      </c>
      <c r="B374" s="87" t="s">
        <v>747</v>
      </c>
    </row>
    <row r="375" spans="1:2">
      <c r="A375" s="87" t="s">
        <v>748</v>
      </c>
      <c r="B375" s="87" t="s">
        <v>749</v>
      </c>
    </row>
    <row r="376" spans="1:2">
      <c r="A376" s="87" t="s">
        <v>750</v>
      </c>
      <c r="B376" s="87" t="s">
        <v>751</v>
      </c>
    </row>
    <row r="377" spans="1:2">
      <c r="A377" s="87" t="s">
        <v>752</v>
      </c>
      <c r="B377" s="87" t="s">
        <v>753</v>
      </c>
    </row>
    <row r="378" spans="1:2">
      <c r="A378" s="87" t="s">
        <v>754</v>
      </c>
      <c r="B378" s="87" t="s">
        <v>755</v>
      </c>
    </row>
    <row r="379" spans="1:2">
      <c r="A379" s="87" t="s">
        <v>756</v>
      </c>
      <c r="B379" s="87" t="s">
        <v>757</v>
      </c>
    </row>
    <row r="380" spans="1:2">
      <c r="A380" s="87" t="s">
        <v>758</v>
      </c>
      <c r="B380" s="87" t="s">
        <v>759</v>
      </c>
    </row>
    <row r="381" spans="1:2">
      <c r="A381" s="87" t="s">
        <v>760</v>
      </c>
      <c r="B381" s="87" t="s">
        <v>761</v>
      </c>
    </row>
    <row r="382" spans="1:2">
      <c r="A382" s="87" t="s">
        <v>762</v>
      </c>
      <c r="B382" s="87" t="s">
        <v>763</v>
      </c>
    </row>
    <row r="383" spans="1:2">
      <c r="A383" s="87" t="s">
        <v>764</v>
      </c>
      <c r="B383" s="87" t="s">
        <v>765</v>
      </c>
    </row>
    <row r="384" spans="1:2">
      <c r="A384" s="87" t="s">
        <v>766</v>
      </c>
      <c r="B384" s="87" t="s">
        <v>767</v>
      </c>
    </row>
    <row r="385" spans="1:2">
      <c r="A385" s="87" t="s">
        <v>768</v>
      </c>
      <c r="B385" s="87" t="s">
        <v>769</v>
      </c>
    </row>
    <row r="386" spans="1:2">
      <c r="A386" s="87" t="s">
        <v>770</v>
      </c>
      <c r="B386" s="87" t="s">
        <v>771</v>
      </c>
    </row>
    <row r="387" spans="1:2">
      <c r="A387" s="87" t="s">
        <v>772</v>
      </c>
      <c r="B387" s="87" t="s">
        <v>773</v>
      </c>
    </row>
    <row r="388" spans="1:2">
      <c r="A388" s="87" t="s">
        <v>774</v>
      </c>
      <c r="B388" s="87" t="s">
        <v>775</v>
      </c>
    </row>
    <row r="389" spans="1:2">
      <c r="A389" s="87" t="s">
        <v>776</v>
      </c>
      <c r="B389" s="87" t="s">
        <v>777</v>
      </c>
    </row>
    <row r="390" spans="1:2">
      <c r="A390" s="87" t="s">
        <v>778</v>
      </c>
      <c r="B390" s="87" t="s">
        <v>779</v>
      </c>
    </row>
    <row r="391" spans="1:2">
      <c r="A391" s="87" t="s">
        <v>780</v>
      </c>
      <c r="B391" s="87" t="s">
        <v>781</v>
      </c>
    </row>
    <row r="392" spans="1:2">
      <c r="A392" s="87" t="s">
        <v>782</v>
      </c>
      <c r="B392" s="87" t="s">
        <v>783</v>
      </c>
    </row>
    <row r="393" spans="1:2">
      <c r="A393" s="87" t="s">
        <v>784</v>
      </c>
      <c r="B393" s="87" t="s">
        <v>785</v>
      </c>
    </row>
    <row r="394" spans="1:2">
      <c r="A394" s="87" t="s">
        <v>786</v>
      </c>
      <c r="B394" s="87" t="s">
        <v>787</v>
      </c>
    </row>
    <row r="395" spans="1:2">
      <c r="A395" s="87" t="s">
        <v>788</v>
      </c>
      <c r="B395" s="87" t="s">
        <v>789</v>
      </c>
    </row>
    <row r="396" spans="1:2">
      <c r="A396" s="87" t="s">
        <v>790</v>
      </c>
      <c r="B396" s="87" t="s">
        <v>791</v>
      </c>
    </row>
    <row r="397" spans="1:2">
      <c r="A397" s="87" t="s">
        <v>792</v>
      </c>
      <c r="B397" s="87" t="s">
        <v>793</v>
      </c>
    </row>
    <row r="398" spans="1:2">
      <c r="A398" s="87" t="s">
        <v>794</v>
      </c>
      <c r="B398" s="87" t="s">
        <v>795</v>
      </c>
    </row>
    <row r="399" spans="1:2">
      <c r="A399" s="87" t="s">
        <v>796</v>
      </c>
      <c r="B399" s="87" t="s">
        <v>797</v>
      </c>
    </row>
    <row r="400" spans="1:2">
      <c r="A400" s="87" t="s">
        <v>798</v>
      </c>
      <c r="B400" s="87" t="s">
        <v>799</v>
      </c>
    </row>
    <row r="401" spans="1:2">
      <c r="A401" s="87" t="s">
        <v>800</v>
      </c>
      <c r="B401" s="87" t="s">
        <v>801</v>
      </c>
    </row>
    <row r="402" spans="1:2">
      <c r="A402" s="87" t="s">
        <v>802</v>
      </c>
      <c r="B402" s="87" t="s">
        <v>803</v>
      </c>
    </row>
    <row r="403" spans="1:2">
      <c r="A403" s="87" t="s">
        <v>804</v>
      </c>
      <c r="B403" s="87" t="s">
        <v>805</v>
      </c>
    </row>
    <row r="404" spans="1:2">
      <c r="A404" s="87" t="s">
        <v>806</v>
      </c>
      <c r="B404" s="87" t="s">
        <v>807</v>
      </c>
    </row>
    <row r="405" spans="1:2">
      <c r="A405" s="87" t="s">
        <v>808</v>
      </c>
      <c r="B405" s="87" t="s">
        <v>809</v>
      </c>
    </row>
    <row r="406" spans="1:2">
      <c r="A406" s="87" t="s">
        <v>810</v>
      </c>
      <c r="B406" s="87" t="s">
        <v>811</v>
      </c>
    </row>
    <row r="407" spans="1:2">
      <c r="A407" s="87" t="s">
        <v>812</v>
      </c>
      <c r="B407" s="87" t="s">
        <v>813</v>
      </c>
    </row>
    <row r="408" spans="1:2">
      <c r="A408" s="87" t="s">
        <v>814</v>
      </c>
      <c r="B408" s="87" t="s">
        <v>815</v>
      </c>
    </row>
    <row r="409" spans="1:2">
      <c r="A409" s="87" t="s">
        <v>816</v>
      </c>
      <c r="B409" s="87" t="s">
        <v>817</v>
      </c>
    </row>
    <row r="410" spans="1:2">
      <c r="A410" s="87" t="s">
        <v>818</v>
      </c>
      <c r="B410" s="87" t="s">
        <v>819</v>
      </c>
    </row>
    <row r="411" spans="1:2">
      <c r="A411" s="87" t="s">
        <v>820</v>
      </c>
      <c r="B411" s="87" t="s">
        <v>821</v>
      </c>
    </row>
    <row r="412" spans="1:2">
      <c r="A412" s="87" t="s">
        <v>822</v>
      </c>
      <c r="B412" s="87" t="s">
        <v>823</v>
      </c>
    </row>
    <row r="413" spans="1:2">
      <c r="A413" s="87" t="s">
        <v>824</v>
      </c>
      <c r="B413" s="87" t="s">
        <v>825</v>
      </c>
    </row>
    <row r="414" spans="1:2">
      <c r="A414" s="87" t="s">
        <v>826</v>
      </c>
      <c r="B414" s="87" t="s">
        <v>827</v>
      </c>
    </row>
    <row r="415" spans="1:2">
      <c r="A415" s="87" t="s">
        <v>828</v>
      </c>
      <c r="B415" s="87" t="s">
        <v>829</v>
      </c>
    </row>
    <row r="416" spans="1:2">
      <c r="A416" s="87" t="s">
        <v>830</v>
      </c>
      <c r="B416" s="87" t="s">
        <v>831</v>
      </c>
    </row>
    <row r="417" spans="1:2">
      <c r="A417" s="87" t="s">
        <v>832</v>
      </c>
      <c r="B417" s="87" t="s">
        <v>833</v>
      </c>
    </row>
    <row r="418" spans="1:2">
      <c r="A418" s="87" t="s">
        <v>834</v>
      </c>
      <c r="B418" s="87" t="s">
        <v>835</v>
      </c>
    </row>
    <row r="419" spans="1:2">
      <c r="A419" s="87" t="s">
        <v>836</v>
      </c>
      <c r="B419" s="87" t="s">
        <v>837</v>
      </c>
    </row>
    <row r="420" spans="1:2">
      <c r="A420" s="87" t="s">
        <v>838</v>
      </c>
      <c r="B420" s="87" t="s">
        <v>839</v>
      </c>
    </row>
    <row r="421" spans="1:2">
      <c r="A421" s="87" t="s">
        <v>840</v>
      </c>
      <c r="B421" s="87" t="s">
        <v>841</v>
      </c>
    </row>
    <row r="422" spans="1:2">
      <c r="A422" s="87" t="s">
        <v>842</v>
      </c>
      <c r="B422" s="87" t="s">
        <v>843</v>
      </c>
    </row>
    <row r="423" spans="1:2">
      <c r="A423" s="87" t="s">
        <v>844</v>
      </c>
      <c r="B423" s="87" t="s">
        <v>845</v>
      </c>
    </row>
    <row r="424" spans="1:2">
      <c r="A424" s="87" t="s">
        <v>846</v>
      </c>
      <c r="B424" s="87" t="s">
        <v>847</v>
      </c>
    </row>
    <row r="425" spans="1:2">
      <c r="A425" s="87" t="s">
        <v>848</v>
      </c>
      <c r="B425" s="87" t="s">
        <v>849</v>
      </c>
    </row>
    <row r="426" spans="1:2">
      <c r="A426" s="87" t="s">
        <v>850</v>
      </c>
      <c r="B426" s="87" t="s">
        <v>851</v>
      </c>
    </row>
    <row r="427" spans="1:2">
      <c r="A427" s="87" t="s">
        <v>852</v>
      </c>
      <c r="B427" s="87" t="s">
        <v>853</v>
      </c>
    </row>
    <row r="428" spans="1:2">
      <c r="A428" s="87" t="s">
        <v>854</v>
      </c>
      <c r="B428" s="87" t="s">
        <v>855</v>
      </c>
    </row>
    <row r="429" spans="1:2">
      <c r="A429" s="87" t="s">
        <v>856</v>
      </c>
      <c r="B429" s="87" t="s">
        <v>857</v>
      </c>
    </row>
    <row r="430" spans="1:2">
      <c r="A430" s="87" t="s">
        <v>858</v>
      </c>
      <c r="B430" s="87" t="s">
        <v>859</v>
      </c>
    </row>
    <row r="431" spans="1:2">
      <c r="A431" s="87" t="s">
        <v>860</v>
      </c>
      <c r="B431" s="87" t="s">
        <v>861</v>
      </c>
    </row>
    <row r="432" spans="1:2">
      <c r="A432" s="87" t="s">
        <v>862</v>
      </c>
      <c r="B432" s="87" t="s">
        <v>863</v>
      </c>
    </row>
    <row r="433" spans="1:2">
      <c r="A433" s="87" t="s">
        <v>864</v>
      </c>
      <c r="B433" s="87" t="s">
        <v>865</v>
      </c>
    </row>
    <row r="434" spans="1:2">
      <c r="A434" s="87" t="s">
        <v>866</v>
      </c>
      <c r="B434" s="87" t="s">
        <v>867</v>
      </c>
    </row>
    <row r="435" spans="1:2">
      <c r="A435" s="87" t="s">
        <v>868</v>
      </c>
      <c r="B435" s="87" t="s">
        <v>869</v>
      </c>
    </row>
    <row r="436" spans="1:2">
      <c r="A436" s="87" t="s">
        <v>870</v>
      </c>
      <c r="B436" s="87" t="s">
        <v>871</v>
      </c>
    </row>
    <row r="437" spans="1:2">
      <c r="A437" s="87" t="s">
        <v>872</v>
      </c>
      <c r="B437" s="87" t="s">
        <v>873</v>
      </c>
    </row>
    <row r="438" spans="1:2">
      <c r="A438" s="87" t="s">
        <v>874</v>
      </c>
      <c r="B438" s="87" t="s">
        <v>875</v>
      </c>
    </row>
    <row r="439" spans="1:2">
      <c r="A439" s="87" t="s">
        <v>876</v>
      </c>
      <c r="B439" s="87" t="s">
        <v>877</v>
      </c>
    </row>
    <row r="440" spans="1:2">
      <c r="A440" s="87" t="s">
        <v>878</v>
      </c>
      <c r="B440" s="87" t="s">
        <v>879</v>
      </c>
    </row>
    <row r="441" spans="1:2">
      <c r="A441" s="87" t="s">
        <v>880</v>
      </c>
      <c r="B441" s="87" t="s">
        <v>881</v>
      </c>
    </row>
    <row r="442" spans="1:2">
      <c r="A442" s="87" t="s">
        <v>882</v>
      </c>
      <c r="B442" s="87" t="s">
        <v>883</v>
      </c>
    </row>
    <row r="443" spans="1:2">
      <c r="A443" s="87" t="s">
        <v>884</v>
      </c>
      <c r="B443" s="87" t="s">
        <v>885</v>
      </c>
    </row>
    <row r="444" spans="1:2">
      <c r="A444" s="87" t="s">
        <v>886</v>
      </c>
      <c r="B444" s="87" t="s">
        <v>887</v>
      </c>
    </row>
    <row r="445" spans="1:2">
      <c r="A445" s="87" t="s">
        <v>888</v>
      </c>
      <c r="B445" s="87" t="s">
        <v>889</v>
      </c>
    </row>
    <row r="446" spans="1:2">
      <c r="A446" s="87" t="s">
        <v>890</v>
      </c>
      <c r="B446" s="87" t="s">
        <v>891</v>
      </c>
    </row>
    <row r="447" spans="1:2">
      <c r="A447" s="87" t="s">
        <v>892</v>
      </c>
      <c r="B447" s="87" t="s">
        <v>893</v>
      </c>
    </row>
    <row r="448" spans="1:2">
      <c r="A448" s="87" t="s">
        <v>894</v>
      </c>
      <c r="B448" s="87" t="s">
        <v>895</v>
      </c>
    </row>
    <row r="449" spans="1:2">
      <c r="A449" s="87" t="s">
        <v>896</v>
      </c>
      <c r="B449" s="87" t="s">
        <v>897</v>
      </c>
    </row>
    <row r="450" spans="1:2">
      <c r="A450" s="87" t="s">
        <v>898</v>
      </c>
      <c r="B450" s="87" t="s">
        <v>899</v>
      </c>
    </row>
    <row r="451" spans="1:2">
      <c r="A451" s="87" t="s">
        <v>900</v>
      </c>
      <c r="B451" s="87" t="s">
        <v>901</v>
      </c>
    </row>
    <row r="452" spans="1:2">
      <c r="A452" s="87" t="s">
        <v>902</v>
      </c>
      <c r="B452" s="87" t="s">
        <v>903</v>
      </c>
    </row>
    <row r="453" spans="1:2">
      <c r="A453" s="87" t="s">
        <v>904</v>
      </c>
      <c r="B453" s="87" t="s">
        <v>905</v>
      </c>
    </row>
    <row r="454" spans="1:2">
      <c r="A454" s="87" t="s">
        <v>906</v>
      </c>
      <c r="B454" s="87" t="s">
        <v>907</v>
      </c>
    </row>
    <row r="455" spans="1:2">
      <c r="A455" s="87" t="s">
        <v>908</v>
      </c>
      <c r="B455" s="87" t="s">
        <v>909</v>
      </c>
    </row>
    <row r="456" spans="1:2">
      <c r="A456" s="87" t="s">
        <v>910</v>
      </c>
      <c r="B456" s="87" t="s">
        <v>911</v>
      </c>
    </row>
    <row r="457" spans="1:2">
      <c r="A457" s="87" t="s">
        <v>912</v>
      </c>
      <c r="B457" s="87" t="s">
        <v>913</v>
      </c>
    </row>
    <row r="458" spans="1:2">
      <c r="A458" s="87" t="s">
        <v>914</v>
      </c>
      <c r="B458" s="87" t="s">
        <v>915</v>
      </c>
    </row>
    <row r="459" spans="1:2">
      <c r="A459" s="87" t="s">
        <v>916</v>
      </c>
      <c r="B459" s="87" t="s">
        <v>917</v>
      </c>
    </row>
    <row r="460" spans="1:2">
      <c r="A460" s="87" t="s">
        <v>918</v>
      </c>
      <c r="B460" s="87" t="s">
        <v>919</v>
      </c>
    </row>
    <row r="461" spans="1:2">
      <c r="A461" s="87" t="s">
        <v>920</v>
      </c>
      <c r="B461" s="87" t="s">
        <v>921</v>
      </c>
    </row>
    <row r="462" spans="1:2">
      <c r="A462" s="87" t="s">
        <v>922</v>
      </c>
      <c r="B462" s="87" t="s">
        <v>923</v>
      </c>
    </row>
  </sheetData>
  <phoneticPr fontId="0" type="noConversion"/>
  <pageMargins left="0.75" right="0.75" top="1" bottom="1" header="0.5" footer="0.5"/>
  <pageSetup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fitToPage="1"/>
  </sheetPr>
  <dimension ref="A1:BR73"/>
  <sheetViews>
    <sheetView showGridLines="0" showRowColHeaders="0" zoomScale="77" zoomScaleNormal="77" workbookViewId="0">
      <selection activeCell="A10" sqref="A10:Y12"/>
    </sheetView>
  </sheetViews>
  <sheetFormatPr defaultColWidth="8.85546875" defaultRowHeight="12.75"/>
  <cols>
    <col min="1" max="10" width="3.7109375" style="2" customWidth="1"/>
    <col min="11" max="11" width="4.7109375" style="2" customWidth="1"/>
    <col min="12" max="14" width="3.7109375" style="2" customWidth="1"/>
    <col min="15" max="17" width="3.85546875" style="2" customWidth="1"/>
    <col min="18" max="18" width="9" style="2" customWidth="1"/>
    <col min="19" max="19" width="9.28515625" style="2" customWidth="1"/>
    <col min="20" max="20" width="17.5703125" style="2" customWidth="1"/>
    <col min="21" max="21" width="13.42578125" style="2" customWidth="1"/>
    <col min="22" max="22" width="17.42578125" style="2" customWidth="1"/>
    <col min="23" max="23" width="15.7109375" style="2" customWidth="1"/>
    <col min="24" max="24" width="3.7109375" style="2" customWidth="1"/>
    <col min="25" max="25" width="10.7109375" style="2" customWidth="1"/>
    <col min="26" max="26" width="3.7109375" style="2" customWidth="1"/>
    <col min="27" max="28" width="3.7109375" style="2" hidden="1" customWidth="1"/>
    <col min="29" max="35" width="3.7109375" style="2" customWidth="1"/>
    <col min="36" max="36" width="8.5703125" style="2" bestFit="1" customWidth="1"/>
    <col min="37" max="45" width="3.7109375" style="2" customWidth="1"/>
    <col min="46" max="47" width="3.7109375" style="2" hidden="1" customWidth="1"/>
    <col min="48" max="49" width="3.7109375" style="2" customWidth="1"/>
    <col min="50" max="50" width="11.7109375" style="28" bestFit="1" customWidth="1"/>
    <col min="51" max="51" width="23.5703125" style="28" bestFit="1" customWidth="1"/>
    <col min="52" max="63" width="3.7109375" style="2" customWidth="1"/>
    <col min="64" max="16384" width="8.85546875" style="2"/>
  </cols>
  <sheetData>
    <row r="1" spans="1:52" ht="15">
      <c r="A1" s="79"/>
      <c r="B1" s="80"/>
      <c r="C1" s="80"/>
      <c r="D1" s="80"/>
      <c r="E1" s="80"/>
      <c r="F1" s="80"/>
      <c r="G1" s="80"/>
      <c r="H1" s="80"/>
      <c r="I1" s="80"/>
      <c r="J1" s="80"/>
      <c r="K1" s="80"/>
      <c r="L1" s="80"/>
      <c r="M1" s="80"/>
      <c r="N1" s="80"/>
      <c r="O1" s="80"/>
      <c r="P1" s="80"/>
      <c r="Q1" s="80"/>
      <c r="R1" s="80"/>
      <c r="S1" s="80"/>
      <c r="T1" s="80"/>
      <c r="U1" s="80"/>
      <c r="V1" s="80"/>
      <c r="W1" s="80"/>
      <c r="X1" s="80"/>
      <c r="Y1" s="81"/>
      <c r="Z1" s="29"/>
      <c r="AA1" s="30"/>
      <c r="AB1" s="31" t="s">
        <v>924</v>
      </c>
      <c r="AC1" s="29"/>
      <c r="AD1" s="32"/>
      <c r="AE1" s="32"/>
      <c r="AF1" s="32"/>
      <c r="AG1" s="32"/>
      <c r="AH1" s="32"/>
      <c r="AI1" s="32"/>
      <c r="AJ1" s="32"/>
      <c r="AK1" s="32"/>
      <c r="AL1" s="32"/>
      <c r="AM1" s="32"/>
      <c r="AN1" s="32"/>
      <c r="AO1" s="32"/>
      <c r="AP1" s="32"/>
      <c r="AQ1" s="32"/>
      <c r="AR1" s="32"/>
      <c r="AS1" s="32"/>
      <c r="AT1" s="32"/>
      <c r="AU1" s="32"/>
      <c r="AV1" s="32"/>
      <c r="AW1" s="32"/>
      <c r="AX1" s="32"/>
      <c r="AY1" s="32"/>
      <c r="AZ1" s="32"/>
    </row>
    <row r="2" spans="1:52" ht="15">
      <c r="A2" s="82"/>
      <c r="B2" s="24"/>
      <c r="C2" s="24"/>
      <c r="D2" s="24"/>
      <c r="E2" s="24"/>
      <c r="F2" s="24"/>
      <c r="G2" s="24"/>
      <c r="H2" s="24"/>
      <c r="I2" s="24"/>
      <c r="J2" s="24"/>
      <c r="K2" s="24"/>
      <c r="L2" s="24"/>
      <c r="M2" s="24"/>
      <c r="N2" s="24"/>
      <c r="O2" s="24"/>
      <c r="P2" s="24"/>
      <c r="Q2" s="24"/>
      <c r="R2" s="24"/>
      <c r="S2" s="24"/>
      <c r="T2" s="24"/>
      <c r="U2" s="24"/>
      <c r="V2" s="24"/>
      <c r="W2" s="24"/>
      <c r="X2" s="24"/>
      <c r="Y2" s="83"/>
      <c r="Z2" s="29"/>
      <c r="AA2" s="30" t="s">
        <v>925</v>
      </c>
      <c r="AB2" s="31" t="s">
        <v>926</v>
      </c>
      <c r="AC2" s="32"/>
      <c r="AD2" s="32"/>
      <c r="AE2" s="32"/>
      <c r="AF2" s="32"/>
      <c r="AG2" s="32"/>
      <c r="AH2" s="32"/>
      <c r="AI2" s="32"/>
      <c r="AJ2" s="32"/>
      <c r="AK2" s="32"/>
      <c r="AL2" s="32"/>
      <c r="AM2" s="32"/>
      <c r="AN2" s="32"/>
      <c r="AO2" s="32"/>
      <c r="AP2" s="32"/>
      <c r="AQ2" s="32"/>
      <c r="AR2" s="32"/>
      <c r="AS2" s="32"/>
      <c r="AT2" s="32"/>
      <c r="AU2" s="32"/>
      <c r="AV2" s="32"/>
      <c r="AW2" s="32"/>
      <c r="AX2" s="32"/>
      <c r="AY2" s="32"/>
      <c r="AZ2" s="32"/>
    </row>
    <row r="3" spans="1:52" ht="32.25" customHeight="1" thickBot="1">
      <c r="A3" s="84"/>
      <c r="B3" s="85"/>
      <c r="C3" s="85"/>
      <c r="D3" s="85"/>
      <c r="E3" s="85"/>
      <c r="F3" s="85"/>
      <c r="G3" s="85"/>
      <c r="H3" s="85"/>
      <c r="I3" s="85"/>
      <c r="J3" s="85"/>
      <c r="K3" s="85"/>
      <c r="L3" s="85"/>
      <c r="M3" s="85"/>
      <c r="N3" s="85"/>
      <c r="O3" s="85"/>
      <c r="P3" s="85"/>
      <c r="Q3" s="85"/>
      <c r="R3" s="85"/>
      <c r="S3" s="85"/>
      <c r="T3" s="85"/>
      <c r="U3" s="85"/>
      <c r="V3" s="85"/>
      <c r="W3" s="85"/>
      <c r="X3" s="85"/>
      <c r="Y3" s="86"/>
      <c r="Z3" s="29"/>
      <c r="AA3" s="30" t="s">
        <v>927</v>
      </c>
      <c r="AB3" s="31" t="s">
        <v>928</v>
      </c>
      <c r="AC3" s="32"/>
      <c r="AD3" s="32"/>
      <c r="AE3" s="32"/>
      <c r="AF3" s="32"/>
      <c r="AG3" s="32"/>
      <c r="AH3" s="32"/>
      <c r="AI3" s="32"/>
      <c r="AJ3" s="32"/>
      <c r="AK3" s="32"/>
      <c r="AL3" s="32"/>
      <c r="AM3" s="32"/>
      <c r="AN3" s="32"/>
      <c r="AO3" s="32"/>
      <c r="AP3" s="32"/>
      <c r="AQ3" s="32"/>
      <c r="AR3" s="32"/>
      <c r="AS3" s="32"/>
      <c r="AT3" s="32"/>
      <c r="AU3" s="32"/>
      <c r="AV3" s="32"/>
      <c r="AW3" s="32"/>
      <c r="AX3" s="32"/>
      <c r="AY3" s="32"/>
      <c r="AZ3" s="32"/>
    </row>
    <row r="4" spans="1:52" ht="24" customHeight="1">
      <c r="A4" s="65"/>
      <c r="B4" s="3"/>
      <c r="C4" s="3"/>
      <c r="D4" s="3"/>
      <c r="E4" s="3"/>
      <c r="F4" s="3"/>
      <c r="G4" s="3"/>
      <c r="H4" s="3"/>
      <c r="I4" s="3"/>
      <c r="J4" s="3"/>
      <c r="K4" s="3"/>
      <c r="L4" s="3"/>
      <c r="M4" s="3"/>
      <c r="N4" s="3"/>
      <c r="O4" s="3"/>
      <c r="P4" s="3"/>
      <c r="Q4" s="3"/>
      <c r="R4" s="3"/>
      <c r="S4" s="3"/>
      <c r="T4" s="3"/>
      <c r="U4" s="3"/>
      <c r="V4" s="3"/>
      <c r="W4" s="4"/>
      <c r="X4" s="4"/>
      <c r="Y4" s="119" t="s">
        <v>929</v>
      </c>
      <c r="Z4" s="29"/>
      <c r="AA4" s="30" t="s">
        <v>930</v>
      </c>
      <c r="AB4" s="31" t="s">
        <v>931</v>
      </c>
      <c r="AC4" s="32"/>
      <c r="AD4" s="32"/>
      <c r="AE4" s="32"/>
      <c r="AF4" s="32"/>
      <c r="AG4" s="32"/>
      <c r="AH4" s="32"/>
      <c r="AI4" s="32"/>
      <c r="AJ4" s="32"/>
      <c r="AK4" s="32"/>
      <c r="AL4" s="32"/>
      <c r="AM4" s="32"/>
      <c r="AN4" s="32"/>
      <c r="AO4" s="32"/>
      <c r="AP4" s="32"/>
      <c r="AQ4" s="32"/>
      <c r="AR4" s="32"/>
      <c r="AS4" s="32"/>
      <c r="AT4" s="32"/>
      <c r="AU4" s="32"/>
      <c r="AV4" s="32"/>
      <c r="AW4" s="32"/>
      <c r="AX4" s="32"/>
      <c r="AY4" s="32"/>
      <c r="AZ4" s="32"/>
    </row>
    <row r="5" spans="1:52" ht="24" customHeight="1">
      <c r="A5" s="66"/>
      <c r="B5" s="5"/>
      <c r="C5" s="5"/>
      <c r="D5" s="5"/>
      <c r="E5" s="5"/>
      <c r="F5" s="5"/>
      <c r="G5" s="5"/>
      <c r="H5" s="5"/>
      <c r="I5" s="5"/>
      <c r="J5" s="5"/>
      <c r="K5" s="5"/>
      <c r="L5" s="5"/>
      <c r="M5" s="5"/>
      <c r="N5" s="5"/>
      <c r="O5" s="5"/>
      <c r="P5" s="5"/>
      <c r="Q5" s="5"/>
      <c r="R5" s="5"/>
      <c r="S5" s="5"/>
      <c r="T5" s="5"/>
      <c r="U5" s="5"/>
      <c r="V5" s="5"/>
      <c r="W5" s="6"/>
      <c r="X5" s="6"/>
      <c r="Y5" s="120" t="s">
        <v>932</v>
      </c>
      <c r="Z5" s="29"/>
      <c r="AA5" s="30" t="s">
        <v>933</v>
      </c>
      <c r="AB5" s="31" t="s">
        <v>934</v>
      </c>
      <c r="AC5" s="32"/>
      <c r="AD5" s="32"/>
      <c r="AE5" s="32"/>
      <c r="AF5" s="32"/>
      <c r="AG5" s="32"/>
      <c r="AH5" s="32"/>
      <c r="AI5" s="32"/>
      <c r="AJ5" s="32"/>
      <c r="AK5" s="32"/>
      <c r="AL5" s="32"/>
      <c r="AM5" s="32"/>
      <c r="AN5" s="32"/>
      <c r="AO5" s="32"/>
      <c r="AP5" s="32"/>
      <c r="AQ5" s="32"/>
      <c r="AR5" s="32"/>
      <c r="AS5" s="32"/>
      <c r="AT5" s="32"/>
      <c r="AU5" s="32"/>
      <c r="AV5" s="32"/>
      <c r="AW5" s="32"/>
      <c r="AX5" s="32"/>
      <c r="AY5" s="32"/>
      <c r="AZ5" s="32"/>
    </row>
    <row r="6" spans="1:52" ht="24" customHeight="1">
      <c r="A6" s="66"/>
      <c r="B6" s="5"/>
      <c r="C6" s="5"/>
      <c r="D6" s="5"/>
      <c r="E6" s="5"/>
      <c r="F6" s="5"/>
      <c r="G6" s="5"/>
      <c r="H6" s="5"/>
      <c r="I6" s="5"/>
      <c r="J6" s="5"/>
      <c r="K6" s="5"/>
      <c r="L6" s="5"/>
      <c r="M6" s="5"/>
      <c r="N6" s="5"/>
      <c r="O6" s="5"/>
      <c r="P6" s="5"/>
      <c r="Q6" s="5"/>
      <c r="R6" s="5"/>
      <c r="S6" s="5"/>
      <c r="T6" s="5"/>
      <c r="U6" s="5"/>
      <c r="V6" s="5"/>
      <c r="W6" s="6"/>
      <c r="X6" s="6"/>
      <c r="Y6" s="120" t="s">
        <v>935</v>
      </c>
      <c r="Z6" s="29"/>
      <c r="AA6" s="30" t="s">
        <v>936</v>
      </c>
      <c r="AB6" s="31" t="s">
        <v>937</v>
      </c>
      <c r="AC6" s="32"/>
      <c r="AD6" s="32"/>
      <c r="AE6" s="32"/>
      <c r="AF6" s="32"/>
      <c r="AG6" s="32"/>
      <c r="AH6" s="32"/>
      <c r="AI6" s="32"/>
      <c r="AJ6" s="32"/>
      <c r="AK6" s="32"/>
      <c r="AL6" s="32"/>
      <c r="AM6" s="32"/>
      <c r="AN6" s="32"/>
      <c r="AO6" s="32"/>
      <c r="AP6" s="32"/>
      <c r="AQ6" s="32"/>
      <c r="AR6" s="32"/>
      <c r="AS6" s="32"/>
      <c r="AT6" s="32"/>
      <c r="AU6" s="32"/>
      <c r="AV6" s="32"/>
      <c r="AW6" s="32"/>
      <c r="AX6" s="32"/>
      <c r="AY6" s="32"/>
      <c r="AZ6" s="32"/>
    </row>
    <row r="7" spans="1:52" ht="24" customHeight="1">
      <c r="A7" s="66"/>
      <c r="B7" s="5"/>
      <c r="C7" s="5"/>
      <c r="D7" s="5"/>
      <c r="E7" s="5"/>
      <c r="F7" s="5"/>
      <c r="G7" s="5"/>
      <c r="H7" s="5"/>
      <c r="I7" s="5"/>
      <c r="J7" s="5"/>
      <c r="K7" s="5"/>
      <c r="L7" s="5"/>
      <c r="M7" s="5"/>
      <c r="N7" s="5"/>
      <c r="O7" s="5"/>
      <c r="P7" s="5"/>
      <c r="Q7" s="5"/>
      <c r="R7" s="5"/>
      <c r="S7" s="5"/>
      <c r="T7" s="5"/>
      <c r="U7" s="5"/>
      <c r="V7" s="5"/>
      <c r="W7" s="6"/>
      <c r="X7" s="6"/>
      <c r="Y7" s="120" t="s">
        <v>938</v>
      </c>
      <c r="Z7" s="29"/>
      <c r="AA7" s="30" t="s">
        <v>939</v>
      </c>
      <c r="AB7" s="31" t="s">
        <v>940</v>
      </c>
      <c r="AC7" s="32"/>
      <c r="AD7" s="32"/>
      <c r="AE7" s="32"/>
      <c r="AF7" s="32"/>
      <c r="AG7" s="32"/>
      <c r="AH7" s="32"/>
      <c r="AI7" s="32"/>
      <c r="AJ7" s="32"/>
      <c r="AK7" s="32"/>
      <c r="AL7" s="32"/>
      <c r="AM7" s="32"/>
      <c r="AN7" s="32"/>
      <c r="AO7" s="32"/>
      <c r="AP7" s="32"/>
      <c r="AQ7" s="32"/>
      <c r="AR7" s="32"/>
      <c r="AS7" s="32"/>
      <c r="AT7" s="32"/>
      <c r="AU7" s="32"/>
      <c r="AV7" s="32"/>
      <c r="AW7" s="32"/>
      <c r="AX7" s="32"/>
      <c r="AY7" s="32"/>
      <c r="AZ7" s="32"/>
    </row>
    <row r="8" spans="1:52" ht="24" customHeight="1">
      <c r="A8" s="308" t="s">
        <v>941</v>
      </c>
      <c r="B8" s="309"/>
      <c r="C8" s="309"/>
      <c r="D8" s="309"/>
      <c r="E8" s="309"/>
      <c r="F8" s="309"/>
      <c r="G8" s="309"/>
      <c r="H8" s="309"/>
      <c r="I8" s="309"/>
      <c r="J8" s="309"/>
      <c r="K8" s="309"/>
      <c r="L8" s="309"/>
      <c r="M8" s="309"/>
      <c r="N8" s="309"/>
      <c r="O8" s="309"/>
      <c r="P8" s="309"/>
      <c r="Q8" s="309"/>
      <c r="R8" s="309"/>
      <c r="S8" s="309"/>
      <c r="T8" s="309"/>
      <c r="U8" s="309"/>
      <c r="V8" s="309"/>
      <c r="W8" s="309"/>
      <c r="X8" s="309"/>
      <c r="Y8" s="310"/>
      <c r="Z8" s="29"/>
      <c r="AA8" s="30" t="s">
        <v>942</v>
      </c>
      <c r="AB8" s="31" t="s">
        <v>943</v>
      </c>
      <c r="AC8" s="32"/>
      <c r="AD8" s="32"/>
      <c r="AE8" s="32"/>
      <c r="AF8" s="32"/>
      <c r="AG8" s="32"/>
      <c r="AH8" s="32"/>
      <c r="AI8" s="32"/>
      <c r="AJ8" s="32"/>
      <c r="AK8" s="32"/>
      <c r="AL8" s="32"/>
      <c r="AM8" s="32"/>
      <c r="AN8" s="32"/>
      <c r="AO8" s="32"/>
      <c r="AP8" s="32"/>
      <c r="AQ8" s="32"/>
      <c r="AR8" s="32"/>
      <c r="AS8" s="32"/>
      <c r="AT8" s="32"/>
      <c r="AU8" s="32"/>
      <c r="AV8" s="32"/>
      <c r="AW8" s="32"/>
      <c r="AX8" s="32"/>
      <c r="AY8" s="32"/>
      <c r="AZ8" s="32"/>
    </row>
    <row r="9" spans="1:52" ht="24" customHeight="1" thickBot="1">
      <c r="A9" s="311" t="s">
        <v>944</v>
      </c>
      <c r="B9" s="312"/>
      <c r="C9" s="312"/>
      <c r="D9" s="312"/>
      <c r="E9" s="312"/>
      <c r="F9" s="312"/>
      <c r="G9" s="312"/>
      <c r="H9" s="312"/>
      <c r="I9" s="312"/>
      <c r="J9" s="312"/>
      <c r="K9" s="312"/>
      <c r="L9" s="312"/>
      <c r="M9" s="312"/>
      <c r="N9" s="312"/>
      <c r="O9" s="312"/>
      <c r="P9" s="312"/>
      <c r="Q9" s="312"/>
      <c r="R9" s="312"/>
      <c r="S9" s="312"/>
      <c r="T9" s="312"/>
      <c r="U9" s="312"/>
      <c r="V9" s="312"/>
      <c r="W9" s="312"/>
      <c r="X9" s="312"/>
      <c r="Y9" s="313"/>
      <c r="Z9" s="29"/>
      <c r="AA9" s="30" t="s">
        <v>945</v>
      </c>
      <c r="AB9" s="31" t="s">
        <v>946</v>
      </c>
      <c r="AC9" s="32"/>
      <c r="AD9" s="32"/>
      <c r="AE9" s="32"/>
      <c r="AF9" s="32"/>
      <c r="AG9" s="32"/>
      <c r="AH9" s="32"/>
      <c r="AI9" s="32"/>
      <c r="AJ9" s="32"/>
      <c r="AK9" s="32"/>
      <c r="AL9" s="32"/>
      <c r="AM9" s="32"/>
      <c r="AN9" s="32"/>
      <c r="AO9" s="32"/>
      <c r="AP9" s="32"/>
      <c r="AQ9" s="32"/>
      <c r="AR9" s="32"/>
      <c r="AS9" s="32"/>
      <c r="AT9" s="32"/>
      <c r="AU9" s="32"/>
      <c r="AV9" s="32"/>
      <c r="AW9" s="32"/>
      <c r="AX9" s="32"/>
      <c r="AY9" s="32"/>
      <c r="AZ9" s="32"/>
    </row>
    <row r="10" spans="1:52" ht="24" customHeight="1" thickTop="1">
      <c r="A10" s="314" t="s">
        <v>947</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6"/>
      <c r="Z10" s="29"/>
      <c r="AA10" s="30" t="s">
        <v>948</v>
      </c>
      <c r="AB10" s="31" t="s">
        <v>949</v>
      </c>
      <c r="AC10" s="32"/>
      <c r="AD10" s="32"/>
      <c r="AE10" s="32"/>
      <c r="AF10" s="32"/>
      <c r="AG10" s="32"/>
      <c r="AH10" s="32"/>
      <c r="AI10" s="32"/>
      <c r="AJ10" s="222"/>
      <c r="AK10" s="32"/>
      <c r="AL10" s="32"/>
      <c r="AM10" s="32"/>
      <c r="AN10" s="32"/>
      <c r="AO10" s="32"/>
      <c r="AP10" s="32"/>
      <c r="AQ10" s="32"/>
      <c r="AR10" s="32"/>
      <c r="AS10" s="32"/>
      <c r="AT10" s="32"/>
      <c r="AU10" s="32"/>
      <c r="AV10" s="32"/>
      <c r="AW10" s="32"/>
      <c r="AX10" s="32"/>
      <c r="AY10" s="32"/>
      <c r="AZ10" s="32"/>
    </row>
    <row r="11" spans="1:52" ht="24" customHeight="1">
      <c r="A11" s="317"/>
      <c r="B11" s="318"/>
      <c r="C11" s="318"/>
      <c r="D11" s="318"/>
      <c r="E11" s="318"/>
      <c r="F11" s="318"/>
      <c r="G11" s="318"/>
      <c r="H11" s="318"/>
      <c r="I11" s="318"/>
      <c r="J11" s="318"/>
      <c r="K11" s="318"/>
      <c r="L11" s="318"/>
      <c r="M11" s="318"/>
      <c r="N11" s="318"/>
      <c r="O11" s="318"/>
      <c r="P11" s="318"/>
      <c r="Q11" s="318"/>
      <c r="R11" s="318"/>
      <c r="S11" s="318"/>
      <c r="T11" s="318"/>
      <c r="U11" s="318"/>
      <c r="V11" s="318"/>
      <c r="W11" s="318"/>
      <c r="X11" s="318"/>
      <c r="Y11" s="319"/>
      <c r="Z11" s="29"/>
      <c r="AA11" s="30" t="s">
        <v>950</v>
      </c>
      <c r="AB11" s="31" t="s">
        <v>951</v>
      </c>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row>
    <row r="12" spans="1:52" ht="24" customHeight="1">
      <c r="A12" s="320"/>
      <c r="B12" s="321"/>
      <c r="C12" s="321"/>
      <c r="D12" s="321"/>
      <c r="E12" s="321"/>
      <c r="F12" s="321"/>
      <c r="G12" s="321"/>
      <c r="H12" s="321"/>
      <c r="I12" s="321"/>
      <c r="J12" s="321"/>
      <c r="K12" s="321"/>
      <c r="L12" s="321"/>
      <c r="M12" s="321"/>
      <c r="N12" s="321"/>
      <c r="O12" s="321"/>
      <c r="P12" s="321"/>
      <c r="Q12" s="321"/>
      <c r="R12" s="321"/>
      <c r="S12" s="321"/>
      <c r="T12" s="321"/>
      <c r="U12" s="321"/>
      <c r="V12" s="321"/>
      <c r="W12" s="321"/>
      <c r="X12" s="321"/>
      <c r="Y12" s="322"/>
      <c r="Z12" s="29"/>
      <c r="AA12" s="30" t="s">
        <v>952</v>
      </c>
      <c r="AB12" s="31" t="s">
        <v>953</v>
      </c>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row>
    <row r="13" spans="1:52" ht="24" customHeight="1">
      <c r="A13" s="324" t="s">
        <v>954</v>
      </c>
      <c r="B13" s="325"/>
      <c r="C13" s="325"/>
      <c r="D13" s="325"/>
      <c r="E13" s="325"/>
      <c r="F13" s="325"/>
      <c r="G13" s="325"/>
      <c r="H13" s="325"/>
      <c r="I13" s="325"/>
      <c r="J13" s="325"/>
      <c r="K13" s="325"/>
      <c r="L13" s="325"/>
      <c r="M13" s="325"/>
      <c r="N13" s="325"/>
      <c r="O13" s="325"/>
      <c r="P13" s="325"/>
      <c r="Q13" s="325"/>
      <c r="R13" s="325"/>
      <c r="S13" s="326"/>
      <c r="T13" s="27" t="s">
        <v>955</v>
      </c>
      <c r="U13" s="284"/>
      <c r="V13" s="284"/>
      <c r="W13" s="284"/>
      <c r="X13" s="284"/>
      <c r="Y13" s="67"/>
      <c r="Z13" s="29"/>
      <c r="AA13" s="30" t="s">
        <v>956</v>
      </c>
      <c r="AB13" s="31" t="s">
        <v>957</v>
      </c>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row>
    <row r="14" spans="1:52" ht="20.25" customHeight="1">
      <c r="A14" s="68"/>
      <c r="B14" s="7"/>
      <c r="C14" s="7"/>
      <c r="D14" s="7"/>
      <c r="E14" s="7"/>
      <c r="F14" s="7"/>
      <c r="G14" s="7"/>
      <c r="H14" s="62"/>
      <c r="I14" s="62"/>
      <c r="J14" s="62"/>
      <c r="K14" s="62"/>
      <c r="L14" s="327"/>
      <c r="M14" s="327"/>
      <c r="N14" s="327"/>
      <c r="O14" s="327"/>
      <c r="P14" s="327"/>
      <c r="Q14" s="7"/>
      <c r="R14" s="285"/>
      <c r="S14" s="7"/>
      <c r="T14" s="342" t="s">
        <v>958</v>
      </c>
      <c r="U14" s="343"/>
      <c r="V14" s="343"/>
      <c r="W14" s="343"/>
      <c r="X14" s="343"/>
      <c r="Y14" s="344"/>
      <c r="Z14" s="29"/>
      <c r="AA14" s="30" t="s">
        <v>959</v>
      </c>
      <c r="AB14" s="31" t="s">
        <v>960</v>
      </c>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row>
    <row r="15" spans="1:52" ht="21" customHeight="1">
      <c r="A15" s="69" t="s">
        <v>961</v>
      </c>
      <c r="B15" s="8"/>
      <c r="C15" s="8"/>
      <c r="D15" s="8"/>
      <c r="E15" s="8"/>
      <c r="F15" s="8"/>
      <c r="G15" s="8"/>
      <c r="H15" s="334" t="s">
        <v>894</v>
      </c>
      <c r="I15" s="334"/>
      <c r="J15" s="335"/>
      <c r="K15" s="215"/>
      <c r="L15" s="133"/>
      <c r="M15" s="63" t="s">
        <v>918</v>
      </c>
      <c r="N15" s="134"/>
      <c r="O15" s="336"/>
      <c r="P15" s="337"/>
      <c r="Q15" s="338"/>
      <c r="R15" s="64"/>
      <c r="S15" s="135"/>
      <c r="T15" s="34" t="s">
        <v>962</v>
      </c>
      <c r="U15" s="35"/>
      <c r="V15" s="36"/>
      <c r="W15" s="36"/>
      <c r="X15" s="216"/>
      <c r="Y15" s="283"/>
      <c r="Z15" s="29"/>
      <c r="AA15" s="30" t="s">
        <v>888</v>
      </c>
      <c r="AB15" s="31" t="s">
        <v>963</v>
      </c>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row>
    <row r="16" spans="1:52" ht="9" customHeight="1">
      <c r="A16" s="69"/>
      <c r="B16" s="8"/>
      <c r="C16" s="8"/>
      <c r="D16" s="8"/>
      <c r="E16" s="8"/>
      <c r="F16" s="8"/>
      <c r="G16" s="8"/>
      <c r="H16" s="9"/>
      <c r="I16" s="9"/>
      <c r="J16" s="9"/>
      <c r="K16" s="12"/>
      <c r="L16" s="12"/>
      <c r="M16" s="10"/>
      <c r="N16" s="10"/>
      <c r="O16" s="10"/>
      <c r="P16" s="10"/>
      <c r="Q16" s="63"/>
      <c r="R16" s="63"/>
      <c r="S16" s="282"/>
      <c r="T16" s="33"/>
      <c r="U16" s="20"/>
      <c r="V16" s="20"/>
      <c r="W16" s="20"/>
      <c r="X16" s="20"/>
      <c r="Y16" s="70"/>
      <c r="Z16" s="29"/>
      <c r="AA16" s="30" t="s">
        <v>964</v>
      </c>
      <c r="AB16" s="31" t="s">
        <v>965</v>
      </c>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row>
    <row r="17" spans="1:52" ht="21" customHeight="1">
      <c r="A17" s="71" t="s">
        <v>966</v>
      </c>
      <c r="B17" s="26"/>
      <c r="C17" s="26"/>
      <c r="D17" s="26"/>
      <c r="E17" s="26"/>
      <c r="F17" s="26"/>
      <c r="G17" s="26"/>
      <c r="H17" s="331"/>
      <c r="I17" s="332"/>
      <c r="J17" s="332"/>
      <c r="K17" s="332"/>
      <c r="L17" s="332"/>
      <c r="M17" s="332"/>
      <c r="N17" s="332"/>
      <c r="O17" s="333"/>
      <c r="P17" s="63"/>
      <c r="Q17" s="63"/>
      <c r="R17" s="63"/>
      <c r="S17" s="9"/>
      <c r="T17" s="92"/>
      <c r="U17" s="25"/>
      <c r="V17" s="25"/>
      <c r="W17" s="25"/>
      <c r="X17" s="25"/>
      <c r="Y17" s="93"/>
      <c r="Z17" s="29"/>
      <c r="AA17" s="30" t="s">
        <v>967</v>
      </c>
      <c r="AB17" s="31" t="s">
        <v>968</v>
      </c>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row>
    <row r="18" spans="1:52" s="1" customFormat="1" ht="21" customHeight="1">
      <c r="A18" s="72"/>
      <c r="B18" s="11"/>
      <c r="C18" s="11"/>
      <c r="D18" s="11"/>
      <c r="E18" s="11"/>
      <c r="F18" s="11"/>
      <c r="G18" s="11"/>
      <c r="H18" s="11"/>
      <c r="I18" s="11"/>
      <c r="J18" s="11"/>
      <c r="K18" s="11"/>
      <c r="L18" s="11"/>
      <c r="M18" s="11"/>
      <c r="N18" s="11"/>
      <c r="O18" s="11"/>
      <c r="P18" s="11"/>
      <c r="Q18" s="11"/>
      <c r="R18" s="11"/>
      <c r="S18" s="11"/>
      <c r="T18" s="328" t="s">
        <v>969</v>
      </c>
      <c r="U18" s="329"/>
      <c r="V18" s="329"/>
      <c r="W18" s="329"/>
      <c r="X18" s="329"/>
      <c r="Y18" s="330"/>
      <c r="Z18" s="29"/>
      <c r="AA18" s="30" t="s">
        <v>970</v>
      </c>
      <c r="AB18" s="31" t="s">
        <v>971</v>
      </c>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row>
    <row r="19" spans="1:52" s="1" customFormat="1" ht="21" customHeight="1">
      <c r="A19" s="73" t="s">
        <v>972</v>
      </c>
      <c r="B19" s="15"/>
      <c r="C19" s="15"/>
      <c r="D19" s="15"/>
      <c r="E19" s="15"/>
      <c r="F19" s="15"/>
      <c r="G19" s="15"/>
      <c r="H19" s="15"/>
      <c r="I19" s="15"/>
      <c r="J19" s="15"/>
      <c r="K19" s="15"/>
      <c r="L19" s="15"/>
      <c r="M19" s="15"/>
      <c r="N19" s="15"/>
      <c r="O19" s="15"/>
      <c r="P19" s="15"/>
      <c r="Q19" s="15"/>
      <c r="R19" s="15"/>
      <c r="S19" s="15"/>
      <c r="T19" s="328"/>
      <c r="U19" s="329"/>
      <c r="V19" s="329"/>
      <c r="W19" s="329"/>
      <c r="X19" s="329"/>
      <c r="Y19" s="330"/>
      <c r="Z19" s="38"/>
      <c r="AA19" s="30" t="s">
        <v>973</v>
      </c>
      <c r="AB19" s="31" t="s">
        <v>974</v>
      </c>
      <c r="AC19" s="97"/>
      <c r="AD19" s="38"/>
      <c r="AE19" s="38"/>
      <c r="AF19" s="38"/>
      <c r="AG19" s="38"/>
      <c r="AH19" s="38"/>
      <c r="AI19" s="38"/>
      <c r="AJ19" s="38"/>
      <c r="AK19" s="38"/>
      <c r="AL19" s="38"/>
      <c r="AM19" s="32"/>
      <c r="AN19" s="32"/>
      <c r="AO19" s="32"/>
      <c r="AP19" s="32"/>
      <c r="AQ19" s="32"/>
      <c r="AR19" s="32"/>
      <c r="AS19" s="32"/>
      <c r="AT19" s="32"/>
      <c r="AU19" s="32"/>
      <c r="AV19" s="32"/>
      <c r="AW19" s="32"/>
      <c r="AX19" s="32"/>
      <c r="AY19" s="32"/>
      <c r="AZ19" s="32"/>
    </row>
    <row r="20" spans="1:52" s="1" customFormat="1" ht="21" customHeight="1">
      <c r="A20" s="74"/>
      <c r="B20" s="90" t="s">
        <v>975</v>
      </c>
      <c r="C20" s="15"/>
      <c r="D20" s="15"/>
      <c r="E20" s="15"/>
      <c r="F20" s="15"/>
      <c r="G20" s="15"/>
      <c r="H20" s="15"/>
      <c r="I20" s="15"/>
      <c r="J20" s="217"/>
      <c r="K20" s="16"/>
      <c r="L20" s="16"/>
      <c r="M20" s="16"/>
      <c r="N20" s="16"/>
      <c r="O20" s="16"/>
      <c r="P20" s="16"/>
      <c r="Q20" s="16"/>
      <c r="R20" s="16"/>
      <c r="S20" s="16"/>
      <c r="T20" s="92"/>
      <c r="U20" s="25"/>
      <c r="V20" s="25"/>
      <c r="W20" s="25"/>
      <c r="X20" s="25"/>
      <c r="Y20" s="93"/>
      <c r="Z20" s="38"/>
      <c r="AA20" s="30" t="s">
        <v>976</v>
      </c>
      <c r="AB20" s="31" t="s">
        <v>977</v>
      </c>
      <c r="AC20" s="38"/>
      <c r="AD20" s="38"/>
      <c r="AE20" s="38"/>
      <c r="AF20" s="38"/>
      <c r="AG20" s="38"/>
      <c r="AH20" s="38"/>
      <c r="AI20" s="38"/>
      <c r="AJ20" s="38"/>
      <c r="AK20" s="38"/>
      <c r="AL20" s="38"/>
      <c r="AM20" s="32"/>
      <c r="AN20" s="32"/>
      <c r="AO20" s="32"/>
      <c r="AP20" s="32"/>
      <c r="AQ20" s="32"/>
      <c r="AR20" s="32"/>
      <c r="AS20" s="32"/>
      <c r="AT20" s="32"/>
      <c r="AU20" s="32"/>
      <c r="AV20" s="32"/>
      <c r="AW20" s="32"/>
      <c r="AX20" s="32"/>
      <c r="AY20" s="32"/>
      <c r="AZ20" s="32"/>
    </row>
    <row r="21" spans="1:52" ht="36" customHeight="1">
      <c r="A21" s="75" t="s">
        <v>978</v>
      </c>
      <c r="B21" s="17"/>
      <c r="C21" s="17"/>
      <c r="D21" s="17"/>
      <c r="E21" s="17"/>
      <c r="F21" s="17"/>
      <c r="G21" s="16"/>
      <c r="H21" s="323"/>
      <c r="I21" s="323"/>
      <c r="J21" s="323"/>
      <c r="K21" s="323"/>
      <c r="L21" s="323"/>
      <c r="M21" s="323"/>
      <c r="N21" s="323"/>
      <c r="O21" s="323"/>
      <c r="P21" s="323"/>
      <c r="Q21" s="323"/>
      <c r="R21" s="323"/>
      <c r="S21" s="16"/>
      <c r="T21" s="339" t="s">
        <v>979</v>
      </c>
      <c r="U21" s="340"/>
      <c r="V21" s="340"/>
      <c r="W21" s="340"/>
      <c r="X21" s="340"/>
      <c r="Y21" s="341"/>
      <c r="Z21" s="29"/>
      <c r="AA21" s="30" t="s">
        <v>980</v>
      </c>
      <c r="AB21" s="31" t="s">
        <v>981</v>
      </c>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row>
    <row r="22" spans="1:52" ht="21" customHeight="1">
      <c r="A22" s="75" t="s">
        <v>982</v>
      </c>
      <c r="B22" s="17"/>
      <c r="C22" s="17"/>
      <c r="D22" s="17"/>
      <c r="E22" s="17"/>
      <c r="F22" s="17"/>
      <c r="G22" s="16"/>
      <c r="H22" s="350"/>
      <c r="I22" s="350"/>
      <c r="J22" s="350"/>
      <c r="K22" s="350"/>
      <c r="L22" s="350"/>
      <c r="M22" s="350"/>
      <c r="N22" s="350"/>
      <c r="O22" s="350"/>
      <c r="P22" s="350"/>
      <c r="Q22" s="350"/>
      <c r="R22" s="350"/>
      <c r="S22" s="16"/>
      <c r="T22" s="92"/>
      <c r="U22" s="25"/>
      <c r="V22" s="25"/>
      <c r="W22" s="25"/>
      <c r="X22" s="25"/>
      <c r="Y22" s="93"/>
      <c r="Z22" s="39"/>
      <c r="AA22" s="30" t="s">
        <v>983</v>
      </c>
      <c r="AB22" s="31" t="s">
        <v>984</v>
      </c>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row>
    <row r="23" spans="1:52" ht="21" customHeight="1">
      <c r="A23" s="98" t="s">
        <v>985</v>
      </c>
      <c r="B23" s="17"/>
      <c r="C23" s="17"/>
      <c r="D23" s="17"/>
      <c r="E23" s="323"/>
      <c r="F23" s="323"/>
      <c r="G23" s="323"/>
      <c r="H23" s="323"/>
      <c r="I23" s="323"/>
      <c r="J23" s="323"/>
      <c r="K23" s="323"/>
      <c r="L23" s="323"/>
      <c r="M23" s="323"/>
      <c r="N23" s="323"/>
      <c r="O23" s="323"/>
      <c r="P23" s="323"/>
      <c r="Q23" s="323"/>
      <c r="R23" s="323"/>
      <c r="S23" s="16"/>
      <c r="T23" s="96" t="s">
        <v>986</v>
      </c>
      <c r="U23" s="25"/>
      <c r="V23" s="25"/>
      <c r="W23" s="25"/>
      <c r="X23" s="25"/>
      <c r="Y23" s="93"/>
      <c r="Z23" s="39"/>
      <c r="AA23" s="30" t="s">
        <v>987</v>
      </c>
      <c r="AB23" s="31" t="s">
        <v>988</v>
      </c>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row>
    <row r="24" spans="1:52" ht="21" customHeight="1">
      <c r="A24" s="75" t="s">
        <v>989</v>
      </c>
      <c r="B24" s="17"/>
      <c r="C24" s="17"/>
      <c r="D24" s="17"/>
      <c r="E24" s="17"/>
      <c r="F24" s="17"/>
      <c r="G24" s="16"/>
      <c r="H24" s="16"/>
      <c r="I24" s="16"/>
      <c r="J24" s="16"/>
      <c r="K24" s="351"/>
      <c r="L24" s="351"/>
      <c r="M24" s="351"/>
      <c r="N24" s="351"/>
      <c r="O24" s="351"/>
      <c r="P24" s="351"/>
      <c r="Q24" s="351"/>
      <c r="R24" s="351"/>
      <c r="S24" s="40"/>
      <c r="T24" s="42"/>
      <c r="U24" s="88"/>
      <c r="V24" s="57"/>
      <c r="W24" s="57"/>
      <c r="X24" s="57"/>
      <c r="Y24" s="89"/>
      <c r="Z24" s="29"/>
      <c r="AA24" s="30" t="s">
        <v>990</v>
      </c>
      <c r="AB24" s="31" t="s">
        <v>991</v>
      </c>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row>
    <row r="25" spans="1:52" ht="36" customHeight="1">
      <c r="A25" s="98" t="s">
        <v>992</v>
      </c>
      <c r="B25" s="17"/>
      <c r="C25" s="17"/>
      <c r="D25" s="17"/>
      <c r="E25" s="17"/>
      <c r="F25" s="17"/>
      <c r="G25" s="17"/>
      <c r="H25" s="17"/>
      <c r="I25" s="17"/>
      <c r="J25" s="17"/>
      <c r="K25" s="17"/>
      <c r="L25" s="17"/>
      <c r="M25" s="17"/>
      <c r="N25" s="17"/>
      <c r="O25" s="17"/>
      <c r="P25" s="17"/>
      <c r="Q25" s="17"/>
      <c r="R25" s="17"/>
      <c r="S25" s="17"/>
      <c r="T25" s="94"/>
      <c r="U25" s="35"/>
      <c r="V25" s="14"/>
      <c r="W25" s="14"/>
      <c r="X25" s="57"/>
      <c r="Y25" s="76"/>
      <c r="Z25" s="29"/>
      <c r="AA25" s="30" t="s">
        <v>993</v>
      </c>
      <c r="AB25" s="31" t="s">
        <v>994</v>
      </c>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row>
    <row r="26" spans="1:52" ht="21" customHeight="1">
      <c r="A26" s="345" t="s">
        <v>995</v>
      </c>
      <c r="B26" s="346"/>
      <c r="C26" s="346"/>
      <c r="D26" s="346"/>
      <c r="E26" s="346"/>
      <c r="F26" s="323"/>
      <c r="G26" s="323"/>
      <c r="H26" s="323"/>
      <c r="I26" s="323"/>
      <c r="J26" s="323"/>
      <c r="K26" s="323"/>
      <c r="L26" s="323"/>
      <c r="M26" s="323"/>
      <c r="N26" s="323"/>
      <c r="O26" s="323"/>
      <c r="P26" s="323"/>
      <c r="Q26" s="323"/>
      <c r="R26" s="323"/>
      <c r="S26" s="16"/>
      <c r="T26" s="94"/>
      <c r="U26" s="35"/>
      <c r="V26" s="14"/>
      <c r="W26" s="14"/>
      <c r="X26" s="14"/>
      <c r="Y26" s="77"/>
      <c r="Z26" s="29"/>
      <c r="AA26" s="30" t="s">
        <v>996</v>
      </c>
      <c r="AB26" s="31" t="s">
        <v>997</v>
      </c>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row>
    <row r="27" spans="1:52" ht="21" customHeight="1">
      <c r="A27" s="345" t="s">
        <v>998</v>
      </c>
      <c r="B27" s="346"/>
      <c r="C27" s="323"/>
      <c r="D27" s="323"/>
      <c r="E27" s="323"/>
      <c r="F27" s="323"/>
      <c r="G27" s="350"/>
      <c r="H27" s="350"/>
      <c r="I27" s="350"/>
      <c r="J27" s="23"/>
      <c r="K27" s="23" t="s">
        <v>999</v>
      </c>
      <c r="L27" s="218"/>
      <c r="M27" s="60"/>
      <c r="N27" s="60" t="s">
        <v>1000</v>
      </c>
      <c r="O27" s="351"/>
      <c r="P27" s="351"/>
      <c r="Q27" s="19" t="s">
        <v>1001</v>
      </c>
      <c r="R27" s="288"/>
      <c r="S27" s="16"/>
      <c r="T27" s="95"/>
      <c r="U27" s="100"/>
      <c r="V27" s="13"/>
      <c r="W27" s="13"/>
      <c r="X27" s="57"/>
      <c r="Y27" s="89"/>
      <c r="Z27" s="29"/>
      <c r="AA27" s="30" t="s">
        <v>1002</v>
      </c>
      <c r="AB27" s="31" t="s">
        <v>1003</v>
      </c>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row>
    <row r="28" spans="1:52" ht="54.6" customHeight="1">
      <c r="A28" s="369" t="s">
        <v>1004</v>
      </c>
      <c r="B28" s="370"/>
      <c r="C28" s="370"/>
      <c r="D28" s="370"/>
      <c r="E28" s="370"/>
      <c r="F28" s="370"/>
      <c r="G28" s="370"/>
      <c r="H28" s="370"/>
      <c r="I28" s="370"/>
      <c r="J28" s="370"/>
      <c r="K28" s="370"/>
      <c r="L28" s="370"/>
      <c r="M28" s="370"/>
      <c r="N28" s="370"/>
      <c r="O28" s="370"/>
      <c r="P28" s="370"/>
      <c r="Q28" s="370"/>
      <c r="R28" s="370"/>
      <c r="S28" s="371"/>
      <c r="T28" s="96" t="s">
        <v>1005</v>
      </c>
      <c r="U28" s="88"/>
      <c r="V28" s="57"/>
      <c r="W28" s="57"/>
      <c r="X28" s="57"/>
      <c r="Y28" s="89"/>
      <c r="Z28" s="29"/>
      <c r="AA28" s="30" t="s">
        <v>1006</v>
      </c>
      <c r="AB28" s="31" t="s">
        <v>1007</v>
      </c>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row>
    <row r="29" spans="1:52" ht="21" customHeight="1">
      <c r="A29" s="286"/>
      <c r="B29" s="16"/>
      <c r="C29" s="323"/>
      <c r="D29" s="323"/>
      <c r="E29" s="323"/>
      <c r="F29" s="323"/>
      <c r="G29" s="323"/>
      <c r="H29" s="323"/>
      <c r="I29" s="323"/>
      <c r="J29" s="323"/>
      <c r="K29" s="323"/>
      <c r="L29" s="323"/>
      <c r="M29" s="323"/>
      <c r="N29" s="323"/>
      <c r="O29" s="323"/>
      <c r="P29" s="323"/>
      <c r="Q29" s="323"/>
      <c r="R29" s="323"/>
      <c r="S29" s="16"/>
      <c r="T29" s="352" t="s">
        <v>1008</v>
      </c>
      <c r="U29" s="353"/>
      <c r="V29" s="353"/>
      <c r="W29" s="353"/>
      <c r="X29" s="353"/>
      <c r="Y29" s="354"/>
      <c r="Z29" s="29"/>
      <c r="AA29" s="30" t="s">
        <v>1009</v>
      </c>
      <c r="AB29" s="31" t="s">
        <v>1010</v>
      </c>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row>
    <row r="30" spans="1:52" ht="21" customHeight="1">
      <c r="A30" s="286"/>
      <c r="B30" s="91" t="s">
        <v>998</v>
      </c>
      <c r="C30" s="350"/>
      <c r="D30" s="350"/>
      <c r="E30" s="350"/>
      <c r="F30" s="350"/>
      <c r="G30" s="350"/>
      <c r="H30" s="350"/>
      <c r="I30" s="350"/>
      <c r="J30" s="23"/>
      <c r="K30" s="23" t="s">
        <v>999</v>
      </c>
      <c r="L30" s="218"/>
      <c r="M30" s="60"/>
      <c r="N30" s="60" t="s">
        <v>1000</v>
      </c>
      <c r="O30" s="351"/>
      <c r="P30" s="351"/>
      <c r="Q30" s="19" t="s">
        <v>1001</v>
      </c>
      <c r="R30" s="288"/>
      <c r="S30" s="43"/>
      <c r="T30" s="352"/>
      <c r="U30" s="353"/>
      <c r="V30" s="353"/>
      <c r="W30" s="353"/>
      <c r="X30" s="353"/>
      <c r="Y30" s="354"/>
      <c r="Z30" s="38"/>
      <c r="AA30" s="30" t="s">
        <v>1011</v>
      </c>
      <c r="AB30" s="31" t="s">
        <v>1012</v>
      </c>
      <c r="AC30" s="232"/>
      <c r="AD30" s="232"/>
      <c r="AE30" s="232"/>
      <c r="AF30" s="232"/>
      <c r="AG30" s="232"/>
      <c r="AH30" s="232"/>
      <c r="AI30" s="232"/>
      <c r="AJ30" s="232"/>
      <c r="AK30" s="232"/>
      <c r="AL30" s="232"/>
      <c r="AM30" s="232"/>
      <c r="AN30" s="232"/>
      <c r="AO30" s="232"/>
      <c r="AP30" s="32"/>
      <c r="AQ30" s="32"/>
      <c r="AR30" s="32"/>
      <c r="AS30" s="32"/>
      <c r="AT30" s="32"/>
      <c r="AU30" s="32"/>
      <c r="AV30" s="32"/>
      <c r="AW30" s="32"/>
      <c r="AX30" s="32"/>
      <c r="AY30" s="32"/>
      <c r="AZ30" s="32"/>
    </row>
    <row r="31" spans="1:52" ht="36" customHeight="1">
      <c r="A31" s="75" t="s">
        <v>1013</v>
      </c>
      <c r="B31" s="17"/>
      <c r="C31" s="17"/>
      <c r="D31" s="17"/>
      <c r="E31" s="17"/>
      <c r="F31" s="16"/>
      <c r="G31" s="323"/>
      <c r="H31" s="323"/>
      <c r="I31" s="323"/>
      <c r="J31" s="323"/>
      <c r="K31" s="323"/>
      <c r="L31" s="323"/>
      <c r="M31" s="323"/>
      <c r="N31" s="323"/>
      <c r="O31" s="323"/>
      <c r="P31" s="323"/>
      <c r="Q31" s="323"/>
      <c r="R31" s="323"/>
      <c r="S31" s="44"/>
      <c r="T31" s="352"/>
      <c r="U31" s="353"/>
      <c r="V31" s="353"/>
      <c r="W31" s="353"/>
      <c r="X31" s="353"/>
      <c r="Y31" s="354"/>
      <c r="Z31" s="38"/>
      <c r="AA31" s="30" t="s">
        <v>1014</v>
      </c>
      <c r="AB31" s="31" t="s">
        <v>1015</v>
      </c>
      <c r="AC31" s="232"/>
      <c r="AD31" s="232"/>
      <c r="AE31" s="232"/>
      <c r="AF31" s="232"/>
      <c r="AG31" s="232"/>
      <c r="AH31" s="232"/>
      <c r="AI31" s="232"/>
      <c r="AJ31" s="232"/>
      <c r="AK31" s="232"/>
      <c r="AL31" s="232"/>
      <c r="AM31" s="232"/>
      <c r="AN31" s="232"/>
      <c r="AO31" s="232"/>
      <c r="AP31" s="233"/>
      <c r="AQ31" s="233"/>
      <c r="AR31" s="233"/>
      <c r="AS31" s="45"/>
      <c r="AT31" s="45"/>
      <c r="AU31" s="32"/>
      <c r="AV31" s="32"/>
      <c r="AW31" s="32"/>
      <c r="AX31" s="32"/>
      <c r="AY31" s="32"/>
      <c r="AZ31" s="32"/>
    </row>
    <row r="32" spans="1:52" ht="21" customHeight="1">
      <c r="A32" s="345" t="s">
        <v>1016</v>
      </c>
      <c r="B32" s="346"/>
      <c r="C32" s="346"/>
      <c r="D32" s="346"/>
      <c r="E32" s="346"/>
      <c r="F32" s="346"/>
      <c r="G32" s="374"/>
      <c r="H32" s="374"/>
      <c r="I32" s="374"/>
      <c r="J32" s="374"/>
      <c r="K32" s="374"/>
      <c r="L32" s="374"/>
      <c r="M32" s="374"/>
      <c r="N32" s="374"/>
      <c r="O32" s="22"/>
      <c r="P32" s="22" t="s">
        <v>1017</v>
      </c>
      <c r="Q32" s="46"/>
      <c r="R32" s="219"/>
      <c r="S32" s="46"/>
      <c r="T32" s="41" t="s">
        <v>1018</v>
      </c>
      <c r="U32" s="17"/>
      <c r="V32" s="99" t="s">
        <v>1019</v>
      </c>
      <c r="W32" s="18"/>
      <c r="X32" s="18"/>
      <c r="Y32" s="78"/>
      <c r="Z32" s="38"/>
      <c r="AA32" s="30" t="s">
        <v>1020</v>
      </c>
      <c r="AB32" s="31" t="s">
        <v>1021</v>
      </c>
      <c r="AC32" s="232"/>
      <c r="AD32" s="232"/>
      <c r="AE32" s="232"/>
      <c r="AF32" s="232"/>
      <c r="AG32" s="232"/>
      <c r="AH32" s="232"/>
      <c r="AI32" s="232"/>
      <c r="AJ32" s="232"/>
      <c r="AK32" s="232"/>
      <c r="AL32" s="232"/>
      <c r="AM32" s="232"/>
      <c r="AN32" s="232"/>
      <c r="AO32" s="232"/>
      <c r="AP32" s="233"/>
      <c r="AQ32" s="233"/>
      <c r="AR32" s="233"/>
      <c r="AS32" s="45"/>
      <c r="AT32" s="45"/>
      <c r="AU32" s="32"/>
      <c r="AV32" s="32"/>
      <c r="AW32" s="32"/>
      <c r="AX32" s="32"/>
      <c r="AY32" s="32"/>
      <c r="AZ32" s="32"/>
    </row>
    <row r="33" spans="1:70" ht="21" customHeight="1">
      <c r="A33" s="345" t="s">
        <v>1022</v>
      </c>
      <c r="B33" s="346"/>
      <c r="C33" s="346"/>
      <c r="D33" s="346"/>
      <c r="E33" s="346"/>
      <c r="F33" s="346"/>
      <c r="G33" s="373"/>
      <c r="H33" s="373"/>
      <c r="I33" s="373"/>
      <c r="J33" s="374"/>
      <c r="K33" s="374"/>
      <c r="L33" s="373"/>
      <c r="M33" s="374"/>
      <c r="N33" s="374"/>
      <c r="O33" s="18"/>
      <c r="P33" s="18"/>
      <c r="Q33" s="18"/>
      <c r="R33" s="18"/>
      <c r="S33" s="18"/>
      <c r="T33" s="47"/>
      <c r="U33" s="21"/>
      <c r="V33" s="23"/>
      <c r="W33" s="18"/>
      <c r="X33" s="18"/>
      <c r="Y33" s="78"/>
      <c r="Z33" s="232"/>
      <c r="AA33" s="30" t="s">
        <v>1023</v>
      </c>
      <c r="AB33" s="31" t="s">
        <v>1024</v>
      </c>
      <c r="AC33" s="232"/>
      <c r="AD33" s="232"/>
      <c r="AE33" s="232"/>
      <c r="AF33" s="232"/>
      <c r="AG33" s="232"/>
      <c r="AH33" s="232"/>
      <c r="AI33" s="232"/>
      <c r="AJ33" s="232"/>
      <c r="AK33" s="232"/>
      <c r="AL33" s="232"/>
      <c r="AM33" s="232"/>
      <c r="AN33" s="232"/>
      <c r="AO33" s="232"/>
      <c r="AP33" s="233"/>
      <c r="AQ33" s="233"/>
      <c r="AR33" s="233"/>
      <c r="AS33" s="45"/>
      <c r="AT33" s="45"/>
      <c r="AU33" s="32"/>
      <c r="AV33" s="32"/>
      <c r="AW33" s="32"/>
      <c r="AX33" s="32"/>
      <c r="AY33" s="32"/>
      <c r="AZ33" s="32"/>
    </row>
    <row r="34" spans="1:70" ht="21" customHeight="1">
      <c r="A34" s="345" t="s">
        <v>1025</v>
      </c>
      <c r="B34" s="346"/>
      <c r="C34" s="346"/>
      <c r="D34" s="346"/>
      <c r="E34" s="346"/>
      <c r="F34" s="346"/>
      <c r="G34" s="375"/>
      <c r="H34" s="375"/>
      <c r="I34" s="375"/>
      <c r="J34" s="375"/>
      <c r="K34" s="375"/>
      <c r="L34" s="375"/>
      <c r="M34" s="375"/>
      <c r="N34" s="375"/>
      <c r="O34" s="375"/>
      <c r="P34" s="375"/>
      <c r="Q34" s="375"/>
      <c r="R34" s="375"/>
      <c r="S34" s="16"/>
      <c r="T34" s="47"/>
      <c r="U34" s="21"/>
      <c r="V34" s="23"/>
      <c r="W34" s="18"/>
      <c r="X34" s="18"/>
      <c r="Y34" s="78"/>
      <c r="Z34" s="232"/>
      <c r="AA34" s="30" t="s">
        <v>1026</v>
      </c>
      <c r="AB34" s="31" t="s">
        <v>1027</v>
      </c>
      <c r="AC34" s="232"/>
      <c r="AD34" s="232"/>
      <c r="AE34" s="232"/>
      <c r="AF34" s="232"/>
      <c r="AG34" s="232"/>
      <c r="AH34" s="232"/>
      <c r="AI34" s="232"/>
      <c r="AJ34" s="232"/>
      <c r="AK34" s="232"/>
      <c r="AL34" s="232"/>
      <c r="AM34" s="232"/>
      <c r="AN34" s="232"/>
      <c r="AO34" s="232"/>
      <c r="AP34" s="234"/>
      <c r="AQ34" s="234"/>
      <c r="AR34" s="48"/>
      <c r="AS34" s="45"/>
      <c r="AT34" s="45"/>
      <c r="AU34" s="32"/>
      <c r="AV34" s="32"/>
      <c r="AW34" s="32"/>
      <c r="AX34" s="32"/>
      <c r="AY34" s="32"/>
      <c r="AZ34" s="32"/>
    </row>
    <row r="35" spans="1:70" ht="12" customHeight="1">
      <c r="A35" s="72"/>
      <c r="B35" s="58"/>
      <c r="C35" s="58"/>
      <c r="D35" s="58"/>
      <c r="E35" s="58"/>
      <c r="F35" s="58"/>
      <c r="G35" s="59"/>
      <c r="H35" s="59"/>
      <c r="I35" s="59"/>
      <c r="J35" s="9"/>
      <c r="K35" s="9"/>
      <c r="L35" s="59"/>
      <c r="M35" s="9"/>
      <c r="N35" s="9"/>
      <c r="O35" s="59"/>
      <c r="P35" s="9"/>
      <c r="Q35" s="9"/>
      <c r="R35" s="9"/>
      <c r="S35" s="59"/>
      <c r="T35" s="37"/>
      <c r="U35" s="11"/>
      <c r="V35" s="11"/>
      <c r="W35" s="11"/>
      <c r="X35" s="11"/>
      <c r="Y35" s="78"/>
      <c r="Z35" s="49"/>
      <c r="AA35" s="30" t="s">
        <v>1028</v>
      </c>
      <c r="AB35" s="31" t="s">
        <v>1029</v>
      </c>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52"/>
      <c r="BB35" s="52"/>
      <c r="BC35" s="52"/>
      <c r="BD35" s="52"/>
      <c r="BE35" s="52"/>
      <c r="BF35" s="52"/>
      <c r="BG35" s="52"/>
      <c r="BH35" s="52"/>
      <c r="BI35" s="52"/>
      <c r="BJ35" s="52"/>
      <c r="BK35" s="52"/>
      <c r="BL35" s="52"/>
      <c r="BM35" s="52"/>
      <c r="BN35" s="52"/>
      <c r="BO35" s="52"/>
      <c r="BP35" s="52"/>
      <c r="BQ35" s="52"/>
      <c r="BR35" s="52"/>
    </row>
    <row r="36" spans="1:70" ht="23.45" customHeight="1">
      <c r="A36" s="376" t="s">
        <v>1030</v>
      </c>
      <c r="B36" s="377"/>
      <c r="C36" s="377"/>
      <c r="D36" s="377"/>
      <c r="E36" s="377"/>
      <c r="F36" s="377"/>
      <c r="G36" s="377"/>
      <c r="H36" s="377"/>
      <c r="I36" s="377"/>
      <c r="J36" s="377"/>
      <c r="K36" s="377"/>
      <c r="L36" s="377"/>
      <c r="M36" s="377"/>
      <c r="N36" s="377"/>
      <c r="O36" s="377"/>
      <c r="P36" s="377"/>
      <c r="Q36" s="377"/>
      <c r="R36" s="377"/>
      <c r="S36" s="377"/>
      <c r="T36" s="377"/>
      <c r="U36" s="377"/>
      <c r="V36" s="377"/>
      <c r="W36" s="377"/>
      <c r="X36" s="377"/>
      <c r="Y36" s="378"/>
      <c r="Z36" s="49"/>
      <c r="AA36" s="30" t="s">
        <v>1031</v>
      </c>
      <c r="AB36" s="31" t="s">
        <v>1032</v>
      </c>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52"/>
      <c r="BB36" s="52"/>
      <c r="BC36" s="52"/>
      <c r="BD36" s="52"/>
      <c r="BE36" s="52"/>
      <c r="BF36" s="52"/>
      <c r="BG36" s="52"/>
      <c r="BH36" s="52"/>
      <c r="BI36" s="52"/>
      <c r="BJ36" s="52"/>
      <c r="BK36" s="52"/>
      <c r="BL36" s="52"/>
      <c r="BM36" s="52"/>
      <c r="BN36" s="52"/>
      <c r="BO36" s="52"/>
      <c r="BP36" s="52"/>
      <c r="BQ36" s="52"/>
      <c r="BR36" s="52"/>
    </row>
    <row r="37" spans="1:70" ht="23.45" customHeight="1">
      <c r="A37" s="356" t="s">
        <v>1033</v>
      </c>
      <c r="B37" s="357"/>
      <c r="C37" s="357"/>
      <c r="D37" s="357"/>
      <c r="E37" s="357"/>
      <c r="F37" s="357"/>
      <c r="G37" s="357"/>
      <c r="H37" s="357"/>
      <c r="I37" s="357"/>
      <c r="J37" s="357"/>
      <c r="K37" s="357"/>
      <c r="L37" s="357"/>
      <c r="M37" s="357"/>
      <c r="N37" s="357"/>
      <c r="O37" s="357"/>
      <c r="P37" s="357"/>
      <c r="Q37" s="357"/>
      <c r="R37" s="357"/>
      <c r="S37" s="357"/>
      <c r="T37" s="357"/>
      <c r="U37" s="357"/>
      <c r="V37" s="357"/>
      <c r="W37" s="357"/>
      <c r="X37" s="357"/>
      <c r="Y37" s="358"/>
      <c r="Z37" s="55"/>
      <c r="AA37" s="30" t="s">
        <v>1034</v>
      </c>
      <c r="AB37" s="31" t="s">
        <v>1035</v>
      </c>
      <c r="AC37" s="55"/>
      <c r="AD37" s="55"/>
      <c r="AE37" s="55"/>
      <c r="AF37" s="55"/>
      <c r="AG37" s="55"/>
      <c r="AH37" s="55"/>
      <c r="AI37" s="55"/>
      <c r="AJ37" s="55"/>
      <c r="AK37" s="55"/>
      <c r="AL37" s="55"/>
      <c r="AM37" s="55"/>
      <c r="AN37" s="55"/>
      <c r="AO37" s="55"/>
      <c r="AP37" s="55"/>
      <c r="AQ37" s="55"/>
      <c r="AR37" s="55"/>
      <c r="AS37" s="49"/>
      <c r="AT37" s="50"/>
      <c r="AU37" s="51"/>
      <c r="AV37" s="49"/>
      <c r="AW37" s="49"/>
      <c r="AX37" s="235"/>
      <c r="AY37" s="236"/>
      <c r="AZ37" s="52"/>
      <c r="BA37" s="52"/>
      <c r="BB37" s="52"/>
      <c r="BC37" s="52"/>
      <c r="BD37" s="52"/>
      <c r="BE37" s="52"/>
      <c r="BF37" s="52"/>
      <c r="BG37" s="52"/>
      <c r="BH37" s="52"/>
      <c r="BI37" s="52"/>
      <c r="BJ37" s="52"/>
      <c r="BK37" s="52"/>
      <c r="BL37" s="52"/>
      <c r="BM37" s="52"/>
      <c r="BN37" s="52"/>
      <c r="BO37" s="52"/>
      <c r="BP37" s="52"/>
      <c r="BQ37" s="52"/>
      <c r="BR37" s="52"/>
    </row>
    <row r="38" spans="1:70" ht="41.45" customHeight="1">
      <c r="A38" s="364" t="s">
        <v>1036</v>
      </c>
      <c r="B38" s="357"/>
      <c r="C38" s="357"/>
      <c r="D38" s="357"/>
      <c r="E38" s="357"/>
      <c r="F38" s="357"/>
      <c r="G38" s="357"/>
      <c r="H38" s="357"/>
      <c r="I38" s="357"/>
      <c r="J38" s="357"/>
      <c r="K38" s="357"/>
      <c r="L38" s="357"/>
      <c r="M38" s="357"/>
      <c r="N38" s="357"/>
      <c r="O38" s="357"/>
      <c r="P38" s="357"/>
      <c r="Q38" s="357"/>
      <c r="R38" s="357"/>
      <c r="S38" s="357"/>
      <c r="T38" s="357"/>
      <c r="U38" s="357"/>
      <c r="V38" s="365"/>
      <c r="W38" s="281" t="s">
        <v>1037</v>
      </c>
      <c r="X38" s="294" t="s">
        <v>1038</v>
      </c>
      <c r="Y38" s="355"/>
      <c r="Z38" s="55"/>
      <c r="AA38" s="30" t="s">
        <v>1039</v>
      </c>
      <c r="AB38" s="31" t="s">
        <v>1040</v>
      </c>
      <c r="AC38" s="55"/>
      <c r="AD38" s="55"/>
      <c r="AE38" s="55"/>
      <c r="AF38" s="55"/>
      <c r="AG38" s="55"/>
      <c r="AH38" s="55"/>
      <c r="AI38" s="55"/>
      <c r="AJ38" s="55"/>
      <c r="AK38" s="55"/>
      <c r="AL38" s="55"/>
      <c r="AM38" s="55"/>
      <c r="AN38" s="55"/>
      <c r="AO38" s="55"/>
      <c r="AP38" s="55"/>
      <c r="AQ38" s="55"/>
      <c r="AR38" s="55"/>
      <c r="AS38" s="49"/>
      <c r="AT38" s="50"/>
      <c r="AU38" s="51"/>
      <c r="AV38" s="49"/>
      <c r="AW38" s="49"/>
      <c r="AX38" s="235"/>
      <c r="AY38" s="236"/>
      <c r="AZ38" s="52"/>
      <c r="BA38" s="52"/>
      <c r="BB38" s="52"/>
      <c r="BC38" s="52"/>
      <c r="BD38" s="52"/>
      <c r="BE38" s="52"/>
      <c r="BF38" s="52"/>
      <c r="BG38" s="52"/>
      <c r="BH38" s="52"/>
      <c r="BI38" s="52"/>
      <c r="BJ38" s="52"/>
      <c r="BK38" s="52"/>
      <c r="BL38" s="52"/>
      <c r="BM38" s="52"/>
      <c r="BN38" s="52"/>
      <c r="BO38" s="52"/>
      <c r="BP38" s="52"/>
      <c r="BQ38" s="52"/>
      <c r="BR38" s="52"/>
    </row>
    <row r="39" spans="1:70" ht="20.45" customHeight="1">
      <c r="A39" s="361" t="s">
        <v>1041</v>
      </c>
      <c r="B39" s="362"/>
      <c r="C39" s="362"/>
      <c r="D39" s="362"/>
      <c r="E39" s="362"/>
      <c r="F39" s="362"/>
      <c r="G39" s="362"/>
      <c r="H39" s="362"/>
      <c r="I39" s="362"/>
      <c r="J39" s="362"/>
      <c r="K39" s="362"/>
      <c r="L39" s="362"/>
      <c r="M39" s="362"/>
      <c r="N39" s="362"/>
      <c r="O39" s="362"/>
      <c r="P39" s="362"/>
      <c r="Q39" s="362"/>
      <c r="R39" s="362"/>
      <c r="S39" s="362"/>
      <c r="T39" s="362"/>
      <c r="U39" s="362"/>
      <c r="V39" s="363"/>
      <c r="W39" s="237">
        <v>990</v>
      </c>
      <c r="X39" s="359"/>
      <c r="Y39" s="360"/>
      <c r="Z39" s="56"/>
      <c r="AA39" s="30" t="s">
        <v>1042</v>
      </c>
      <c r="AB39" s="31" t="s">
        <v>1043</v>
      </c>
      <c r="AC39" s="56"/>
      <c r="AD39" s="56"/>
      <c r="AE39" s="56"/>
      <c r="AF39" s="56"/>
      <c r="AG39" s="56"/>
      <c r="AH39" s="56"/>
      <c r="AI39" s="56"/>
      <c r="AJ39" s="56"/>
      <c r="AK39" s="56"/>
      <c r="AL39" s="56"/>
      <c r="AM39" s="56"/>
      <c r="AN39" s="56"/>
      <c r="AO39" s="56"/>
      <c r="AP39" s="56"/>
      <c r="AQ39" s="56"/>
      <c r="AR39" s="56"/>
      <c r="AS39" s="52"/>
      <c r="AT39" s="53"/>
      <c r="AU39" s="54"/>
      <c r="AV39" s="52"/>
      <c r="AW39" s="52"/>
      <c r="AX39" s="236"/>
      <c r="AY39" s="236"/>
      <c r="AZ39" s="52"/>
      <c r="BA39" s="52"/>
      <c r="BB39" s="52"/>
      <c r="BC39" s="52"/>
      <c r="BD39" s="52"/>
      <c r="BE39" s="52"/>
      <c r="BF39" s="52"/>
      <c r="BG39" s="52"/>
      <c r="BH39" s="52"/>
      <c r="BI39" s="52"/>
      <c r="BJ39" s="52"/>
      <c r="BK39" s="52"/>
      <c r="BL39" s="52"/>
      <c r="BM39" s="52"/>
      <c r="BN39" s="52"/>
      <c r="BO39" s="52"/>
      <c r="BP39" s="52"/>
      <c r="BQ39" s="52"/>
      <c r="BR39" s="52"/>
    </row>
    <row r="40" spans="1:70" ht="20.45" customHeight="1">
      <c r="A40" s="361" t="s">
        <v>1044</v>
      </c>
      <c r="B40" s="362"/>
      <c r="C40" s="362"/>
      <c r="D40" s="362"/>
      <c r="E40" s="362"/>
      <c r="F40" s="362"/>
      <c r="G40" s="362"/>
      <c r="H40" s="362"/>
      <c r="I40" s="362"/>
      <c r="J40" s="362"/>
      <c r="K40" s="362"/>
      <c r="L40" s="362"/>
      <c r="M40" s="362"/>
      <c r="N40" s="362"/>
      <c r="O40" s="362"/>
      <c r="P40" s="362"/>
      <c r="Q40" s="362"/>
      <c r="R40" s="362"/>
      <c r="S40" s="362"/>
      <c r="T40" s="362"/>
      <c r="U40" s="362"/>
      <c r="V40" s="363"/>
      <c r="W40" s="238"/>
      <c r="X40" s="388"/>
      <c r="Y40" s="389"/>
      <c r="Z40" s="56"/>
      <c r="AA40" s="30" t="s">
        <v>1045</v>
      </c>
      <c r="AB40" s="31" t="s">
        <v>1046</v>
      </c>
      <c r="AC40" s="56"/>
      <c r="AD40" s="56"/>
      <c r="AE40" s="56"/>
      <c r="AF40" s="56"/>
      <c r="AG40" s="56"/>
      <c r="AH40" s="56"/>
      <c r="AI40" s="56"/>
      <c r="AJ40" s="56"/>
      <c r="AK40" s="56"/>
      <c r="AL40" s="56"/>
      <c r="AM40" s="56"/>
      <c r="AN40" s="56"/>
      <c r="AO40" s="56"/>
      <c r="AP40" s="56"/>
      <c r="AQ40" s="56"/>
      <c r="AR40" s="56"/>
      <c r="AS40" s="52"/>
      <c r="AT40" s="53"/>
      <c r="AU40" s="54"/>
      <c r="AV40" s="52"/>
      <c r="AW40" s="52"/>
      <c r="AX40" s="236"/>
      <c r="AY40" s="236"/>
      <c r="AZ40" s="52"/>
      <c r="BA40" s="52"/>
      <c r="BB40" s="52"/>
      <c r="BC40" s="52"/>
      <c r="BD40" s="52"/>
      <c r="BE40" s="52"/>
      <c r="BF40" s="52"/>
      <c r="BG40" s="52"/>
      <c r="BH40" s="52"/>
      <c r="BI40" s="52"/>
      <c r="BJ40" s="52"/>
      <c r="BK40" s="52"/>
      <c r="BL40" s="52"/>
      <c r="BM40" s="52"/>
      <c r="BN40" s="52"/>
      <c r="BO40" s="52"/>
      <c r="BP40" s="52"/>
      <c r="BQ40" s="52"/>
      <c r="BR40" s="52"/>
    </row>
    <row r="41" spans="1:70" ht="20.45" customHeight="1">
      <c r="A41" s="347" t="s">
        <v>1047</v>
      </c>
      <c r="B41" s="348"/>
      <c r="C41" s="348"/>
      <c r="D41" s="348"/>
      <c r="E41" s="348"/>
      <c r="F41" s="348"/>
      <c r="G41" s="348"/>
      <c r="H41" s="348"/>
      <c r="I41" s="348"/>
      <c r="J41" s="348"/>
      <c r="K41" s="348"/>
      <c r="L41" s="348"/>
      <c r="M41" s="348"/>
      <c r="N41" s="348"/>
      <c r="O41" s="348"/>
      <c r="P41" s="348"/>
      <c r="Q41" s="348"/>
      <c r="R41" s="348"/>
      <c r="S41" s="348"/>
      <c r="T41" s="348"/>
      <c r="U41" s="348"/>
      <c r="V41" s="349"/>
      <c r="W41" s="237">
        <v>490</v>
      </c>
      <c r="X41" s="359"/>
      <c r="Y41" s="360"/>
      <c r="Z41" s="56"/>
      <c r="AA41" s="30" t="s">
        <v>1048</v>
      </c>
      <c r="AB41" s="31" t="s">
        <v>1049</v>
      </c>
      <c r="AC41" s="56"/>
      <c r="AD41" s="56"/>
      <c r="AE41" s="56"/>
      <c r="AF41" s="56"/>
      <c r="AG41" s="56"/>
      <c r="AH41" s="56"/>
      <c r="AI41" s="56"/>
      <c r="AJ41" s="56"/>
      <c r="AK41" s="56"/>
      <c r="AL41" s="56"/>
      <c r="AM41" s="56"/>
      <c r="AN41" s="56"/>
      <c r="AO41" s="56"/>
      <c r="AP41" s="56"/>
      <c r="AQ41" s="56"/>
      <c r="AR41" s="56"/>
      <c r="AS41" s="52"/>
      <c r="AT41" s="53"/>
      <c r="AU41" s="54"/>
      <c r="AV41" s="52"/>
      <c r="AW41" s="52"/>
      <c r="AX41" s="236"/>
      <c r="AY41" s="236"/>
      <c r="AZ41" s="52"/>
      <c r="BA41" s="52"/>
      <c r="BB41" s="52"/>
      <c r="BC41" s="52"/>
      <c r="BD41" s="52"/>
      <c r="BE41" s="52"/>
      <c r="BF41" s="52"/>
      <c r="BG41" s="52"/>
      <c r="BH41" s="52"/>
      <c r="BI41" s="52"/>
      <c r="BJ41" s="52"/>
      <c r="BK41" s="52"/>
      <c r="BL41" s="52"/>
      <c r="BM41" s="52"/>
      <c r="BN41" s="52"/>
      <c r="BO41" s="52"/>
      <c r="BP41" s="52"/>
      <c r="BQ41" s="52"/>
      <c r="BR41" s="52"/>
    </row>
    <row r="42" spans="1:70" ht="20.45" customHeight="1">
      <c r="A42" s="347" t="s">
        <v>1050</v>
      </c>
      <c r="B42" s="348"/>
      <c r="C42" s="348"/>
      <c r="D42" s="348"/>
      <c r="E42" s="348"/>
      <c r="F42" s="348"/>
      <c r="G42" s="348"/>
      <c r="H42" s="348"/>
      <c r="I42" s="348"/>
      <c r="J42" s="348"/>
      <c r="K42" s="348"/>
      <c r="L42" s="348"/>
      <c r="M42" s="348"/>
      <c r="N42" s="348"/>
      <c r="O42" s="348"/>
      <c r="P42" s="348"/>
      <c r="Q42" s="348"/>
      <c r="R42" s="348"/>
      <c r="S42" s="348"/>
      <c r="T42" s="348"/>
      <c r="U42" s="348"/>
      <c r="V42" s="349"/>
      <c r="W42" s="237">
        <v>491</v>
      </c>
      <c r="X42" s="359"/>
      <c r="Y42" s="360"/>
      <c r="Z42" s="56"/>
      <c r="AA42" s="30" t="s">
        <v>1051</v>
      </c>
      <c r="AB42" s="31" t="s">
        <v>1052</v>
      </c>
      <c r="AC42" s="56"/>
      <c r="AD42" s="56"/>
      <c r="AE42" s="56"/>
      <c r="AF42" s="56"/>
      <c r="AG42" s="56"/>
      <c r="AH42" s="56"/>
      <c r="AI42" s="56"/>
      <c r="AJ42" s="56"/>
      <c r="AK42" s="56"/>
      <c r="AL42" s="56"/>
      <c r="AM42" s="56"/>
      <c r="AN42" s="56"/>
      <c r="AO42" s="56"/>
      <c r="AP42" s="56"/>
      <c r="AQ42" s="56"/>
      <c r="AR42" s="56"/>
      <c r="AS42" s="52"/>
      <c r="AT42" s="53"/>
      <c r="AU42" s="54"/>
      <c r="AV42" s="52"/>
      <c r="AW42" s="52"/>
      <c r="AX42" s="236"/>
      <c r="AY42" s="236"/>
      <c r="AZ42" s="52"/>
      <c r="BA42" s="52"/>
      <c r="BB42" s="52"/>
      <c r="BC42" s="52"/>
      <c r="BD42" s="52"/>
      <c r="BE42" s="52"/>
      <c r="BF42" s="52"/>
      <c r="BG42" s="52"/>
      <c r="BH42" s="52"/>
      <c r="BI42" s="52"/>
      <c r="BJ42" s="52"/>
      <c r="BK42" s="52"/>
      <c r="BL42" s="52"/>
      <c r="BM42" s="52"/>
      <c r="BN42" s="52"/>
      <c r="BO42" s="52"/>
      <c r="BP42" s="52"/>
      <c r="BQ42" s="52"/>
      <c r="BR42" s="52"/>
    </row>
    <row r="43" spans="1:70" ht="20.45" customHeight="1">
      <c r="A43" s="390" t="s">
        <v>1053</v>
      </c>
      <c r="B43" s="391"/>
      <c r="C43" s="391"/>
      <c r="D43" s="391"/>
      <c r="E43" s="391"/>
      <c r="F43" s="391"/>
      <c r="G43" s="391"/>
      <c r="H43" s="391"/>
      <c r="I43" s="391"/>
      <c r="J43" s="391"/>
      <c r="K43" s="391"/>
      <c r="L43" s="391"/>
      <c r="M43" s="391"/>
      <c r="N43" s="391"/>
      <c r="O43" s="391"/>
      <c r="P43" s="391"/>
      <c r="Q43" s="391"/>
      <c r="R43" s="391"/>
      <c r="S43" s="391"/>
      <c r="T43" s="391"/>
      <c r="U43" s="391"/>
      <c r="V43" s="392"/>
      <c r="W43" s="237">
        <v>492</v>
      </c>
      <c r="X43" s="359"/>
      <c r="Y43" s="360"/>
      <c r="Z43" s="56"/>
      <c r="AA43" s="30" t="s">
        <v>1054</v>
      </c>
      <c r="AB43" s="31" t="s">
        <v>1055</v>
      </c>
      <c r="AC43" s="56"/>
      <c r="AD43" s="56"/>
      <c r="AE43" s="56"/>
      <c r="AF43" s="56"/>
      <c r="AG43" s="56"/>
      <c r="AH43" s="56"/>
      <c r="AI43" s="56"/>
      <c r="AJ43" s="56"/>
      <c r="AK43" s="56"/>
      <c r="AL43" s="56"/>
      <c r="AM43" s="56"/>
      <c r="AN43" s="56"/>
      <c r="AO43" s="56"/>
      <c r="AP43" s="56"/>
      <c r="AQ43" s="56"/>
      <c r="AR43" s="56"/>
      <c r="AS43" s="52"/>
      <c r="AT43" s="53"/>
      <c r="AU43" s="54"/>
      <c r="AV43" s="52"/>
      <c r="AW43" s="52"/>
      <c r="AX43" s="236"/>
      <c r="AY43" s="236"/>
      <c r="AZ43" s="52"/>
      <c r="BA43" s="52"/>
      <c r="BB43" s="52"/>
      <c r="BC43" s="52"/>
      <c r="BD43" s="52"/>
      <c r="BE43" s="52"/>
      <c r="BF43" s="52"/>
      <c r="BG43" s="52"/>
      <c r="BH43" s="52"/>
      <c r="BI43" s="52"/>
      <c r="BJ43" s="52"/>
      <c r="BK43" s="52"/>
      <c r="BL43" s="52"/>
      <c r="BM43" s="52"/>
      <c r="BN43" s="52"/>
      <c r="BO43" s="52"/>
      <c r="BP43" s="52"/>
      <c r="BQ43" s="52"/>
      <c r="BR43" s="52"/>
    </row>
    <row r="44" spans="1:70" ht="20.45" customHeight="1">
      <c r="A44" s="390" t="s">
        <v>1056</v>
      </c>
      <c r="B44" s="391"/>
      <c r="C44" s="391"/>
      <c r="D44" s="391"/>
      <c r="E44" s="391"/>
      <c r="F44" s="391"/>
      <c r="G44" s="391"/>
      <c r="H44" s="391"/>
      <c r="I44" s="391"/>
      <c r="J44" s="391"/>
      <c r="K44" s="391"/>
      <c r="L44" s="391"/>
      <c r="M44" s="391"/>
      <c r="N44" s="391"/>
      <c r="O44" s="391"/>
      <c r="P44" s="391"/>
      <c r="Q44" s="391"/>
      <c r="R44" s="391"/>
      <c r="S44" s="391"/>
      <c r="T44" s="391"/>
      <c r="U44" s="391"/>
      <c r="V44" s="392"/>
      <c r="W44" s="237">
        <v>493</v>
      </c>
      <c r="X44" s="359"/>
      <c r="Y44" s="360"/>
      <c r="Z44" s="56"/>
      <c r="AA44" s="30" t="s">
        <v>1057</v>
      </c>
      <c r="AB44" s="31" t="s">
        <v>1058</v>
      </c>
      <c r="AC44" s="56"/>
      <c r="AD44" s="56"/>
      <c r="AE44" s="56"/>
      <c r="AF44" s="56"/>
      <c r="AG44" s="56"/>
      <c r="AH44" s="56"/>
      <c r="AI44" s="56"/>
      <c r="AJ44" s="56"/>
      <c r="AK44" s="56"/>
      <c r="AL44" s="56"/>
      <c r="AM44" s="56"/>
      <c r="AN44" s="56"/>
      <c r="AO44" s="56"/>
      <c r="AP44" s="56"/>
      <c r="AQ44" s="56"/>
      <c r="AR44" s="56"/>
      <c r="AS44" s="52"/>
      <c r="AT44" s="53"/>
      <c r="AU44" s="54"/>
      <c r="AV44" s="52"/>
      <c r="AW44" s="52"/>
      <c r="AX44" s="236"/>
      <c r="AY44" s="236"/>
      <c r="AZ44" s="52"/>
      <c r="BA44" s="52"/>
      <c r="BB44" s="52"/>
      <c r="BC44" s="52"/>
      <c r="BD44" s="52"/>
      <c r="BE44" s="52"/>
      <c r="BF44" s="52"/>
      <c r="BG44" s="52"/>
      <c r="BH44" s="52"/>
      <c r="BI44" s="52"/>
      <c r="BJ44" s="52"/>
      <c r="BK44" s="52"/>
      <c r="BL44" s="52"/>
      <c r="BM44" s="52"/>
      <c r="BN44" s="52"/>
      <c r="BO44" s="52"/>
      <c r="BP44" s="52"/>
      <c r="BQ44" s="52"/>
      <c r="BR44" s="52"/>
    </row>
    <row r="45" spans="1:70" ht="45.6" customHeight="1">
      <c r="A45" s="356" t="s">
        <v>1059</v>
      </c>
      <c r="B45" s="372"/>
      <c r="C45" s="372"/>
      <c r="D45" s="372"/>
      <c r="E45" s="372"/>
      <c r="F45" s="372"/>
      <c r="G45" s="372"/>
      <c r="H45" s="372"/>
      <c r="I45" s="372"/>
      <c r="J45" s="372"/>
      <c r="K45" s="372"/>
      <c r="L45" s="372"/>
      <c r="M45" s="372"/>
      <c r="N45" s="372"/>
      <c r="O45" s="372"/>
      <c r="P45" s="372"/>
      <c r="Q45" s="372"/>
      <c r="R45" s="372"/>
      <c r="S45" s="372"/>
      <c r="T45" s="372"/>
      <c r="U45" s="372"/>
      <c r="V45" s="372"/>
      <c r="W45" s="366" t="str">
        <f>IF(_CA399+_CA400&lt;&gt;_CA401, "Operating Capacity
 + Idle Capacity  Must Equal Total Operable Capacity","")</f>
        <v/>
      </c>
      <c r="X45" s="367"/>
      <c r="Y45" s="368"/>
      <c r="Z45" s="56"/>
      <c r="AA45" s="30" t="s">
        <v>1060</v>
      </c>
      <c r="AB45" s="31" t="s">
        <v>1061</v>
      </c>
      <c r="AC45" s="56"/>
      <c r="AD45" s="56"/>
      <c r="AE45" s="56"/>
      <c r="AF45" s="56"/>
      <c r="AG45" s="56"/>
      <c r="AH45" s="56"/>
      <c r="AI45" s="56"/>
      <c r="AJ45" s="56"/>
      <c r="AK45" s="56"/>
      <c r="AL45" s="56"/>
      <c r="AM45" s="56"/>
      <c r="AN45" s="56"/>
      <c r="AO45" s="56"/>
      <c r="AP45" s="56"/>
      <c r="AQ45" s="56"/>
      <c r="AR45" s="56"/>
      <c r="AS45" s="52"/>
      <c r="AT45" s="53"/>
      <c r="AU45" s="54"/>
      <c r="AV45" s="52"/>
      <c r="AW45" s="52"/>
      <c r="AX45" s="236"/>
      <c r="AY45" s="236"/>
      <c r="AZ45" s="52"/>
      <c r="BA45" s="52"/>
      <c r="BB45" s="52"/>
      <c r="BC45" s="52"/>
      <c r="BD45" s="52"/>
      <c r="BE45" s="52"/>
      <c r="BF45" s="52"/>
      <c r="BG45" s="52"/>
      <c r="BH45" s="52"/>
      <c r="BI45" s="52"/>
      <c r="BJ45" s="52"/>
      <c r="BK45" s="52"/>
      <c r="BL45" s="52"/>
      <c r="BM45" s="52"/>
      <c r="BN45" s="52"/>
      <c r="BO45" s="52"/>
      <c r="BP45" s="52"/>
      <c r="BQ45" s="52"/>
      <c r="BR45" s="52"/>
    </row>
    <row r="46" spans="1:70" ht="39" customHeight="1">
      <c r="A46" s="364" t="s">
        <v>1036</v>
      </c>
      <c r="B46" s="357"/>
      <c r="C46" s="357"/>
      <c r="D46" s="357"/>
      <c r="E46" s="357"/>
      <c r="F46" s="357"/>
      <c r="G46" s="357"/>
      <c r="H46" s="357"/>
      <c r="I46" s="357"/>
      <c r="J46" s="357"/>
      <c r="K46" s="357"/>
      <c r="L46" s="357"/>
      <c r="M46" s="357"/>
      <c r="N46" s="357"/>
      <c r="O46" s="357"/>
      <c r="P46" s="357"/>
      <c r="Q46" s="357"/>
      <c r="R46" s="357"/>
      <c r="S46" s="357"/>
      <c r="T46" s="357"/>
      <c r="U46" s="357"/>
      <c r="V46" s="365"/>
      <c r="W46" s="281" t="s">
        <v>1037</v>
      </c>
      <c r="X46" s="294" t="s">
        <v>1038</v>
      </c>
      <c r="Y46" s="355"/>
      <c r="Z46" s="56"/>
      <c r="AA46" s="30" t="s">
        <v>1062</v>
      </c>
      <c r="AB46" s="31" t="s">
        <v>1063</v>
      </c>
      <c r="AC46" s="56"/>
      <c r="AD46" s="56"/>
      <c r="AE46" s="56"/>
      <c r="AF46" s="56"/>
      <c r="AG46" s="56"/>
      <c r="AH46" s="56"/>
      <c r="AI46" s="56"/>
      <c r="AJ46" s="56"/>
      <c r="AK46" s="56"/>
      <c r="AL46" s="56"/>
      <c r="AM46" s="56"/>
      <c r="AN46" s="56"/>
      <c r="AO46" s="56"/>
      <c r="AP46" s="56"/>
      <c r="AQ46" s="56"/>
      <c r="AR46" s="56"/>
      <c r="AS46" s="52"/>
      <c r="AT46" s="53"/>
      <c r="AU46" s="54"/>
      <c r="AV46" s="52"/>
      <c r="AW46" s="52"/>
      <c r="AX46" s="236"/>
      <c r="AY46" s="236"/>
      <c r="AZ46" s="52"/>
      <c r="BA46" s="52"/>
      <c r="BB46" s="52"/>
      <c r="BC46" s="52"/>
      <c r="BD46" s="52"/>
      <c r="BE46" s="52"/>
      <c r="BF46" s="52"/>
      <c r="BG46" s="52"/>
      <c r="BH46" s="52"/>
      <c r="BI46" s="52"/>
      <c r="BJ46" s="52"/>
      <c r="BK46" s="52"/>
      <c r="BL46" s="52"/>
      <c r="BM46" s="52"/>
      <c r="BN46" s="52"/>
      <c r="BO46" s="52"/>
      <c r="BP46" s="52"/>
      <c r="BQ46" s="52"/>
      <c r="BR46" s="52"/>
    </row>
    <row r="47" spans="1:70" ht="20.45" customHeight="1">
      <c r="A47" s="393" t="s">
        <v>1064</v>
      </c>
      <c r="B47" s="394"/>
      <c r="C47" s="394"/>
      <c r="D47" s="394"/>
      <c r="E47" s="394"/>
      <c r="F47" s="394"/>
      <c r="G47" s="394"/>
      <c r="H47" s="394"/>
      <c r="I47" s="394"/>
      <c r="J47" s="394"/>
      <c r="K47" s="394"/>
      <c r="L47" s="394"/>
      <c r="M47" s="394"/>
      <c r="N47" s="394"/>
      <c r="O47" s="394"/>
      <c r="P47" s="394"/>
      <c r="Q47" s="394"/>
      <c r="R47" s="394"/>
      <c r="S47" s="394"/>
      <c r="T47" s="394"/>
      <c r="U47" s="394"/>
      <c r="V47" s="395"/>
      <c r="W47" s="237">
        <v>399</v>
      </c>
      <c r="X47" s="359"/>
      <c r="Y47" s="360"/>
      <c r="Z47" s="56"/>
      <c r="AA47" s="30" t="s">
        <v>1065</v>
      </c>
      <c r="AB47" s="31" t="s">
        <v>1066</v>
      </c>
      <c r="AC47" s="56"/>
      <c r="AD47" s="56"/>
      <c r="AE47" s="56"/>
      <c r="AF47" s="56"/>
      <c r="AG47" s="56"/>
      <c r="AH47" s="56"/>
      <c r="AI47" s="56"/>
      <c r="AJ47" s="56"/>
      <c r="AK47" s="56"/>
      <c r="AL47" s="56"/>
      <c r="AM47" s="56"/>
      <c r="AN47" s="56"/>
      <c r="AO47" s="56"/>
      <c r="AP47" s="56"/>
      <c r="AQ47" s="56"/>
      <c r="AR47" s="56"/>
      <c r="AS47" s="52"/>
      <c r="AT47" s="53"/>
      <c r="AU47" s="54"/>
      <c r="AV47" s="52"/>
      <c r="AW47" s="52"/>
      <c r="AX47" s="236"/>
      <c r="AY47" s="236"/>
      <c r="AZ47" s="52"/>
      <c r="BA47" s="52"/>
      <c r="BB47" s="52"/>
      <c r="BC47" s="52"/>
      <c r="BD47" s="52"/>
      <c r="BE47" s="52"/>
      <c r="BF47" s="52"/>
      <c r="BG47" s="52"/>
      <c r="BH47" s="52"/>
      <c r="BI47" s="52"/>
      <c r="BJ47" s="52"/>
      <c r="BK47" s="52"/>
      <c r="BL47" s="52"/>
      <c r="BM47" s="52"/>
      <c r="BN47" s="52"/>
      <c r="BO47" s="52"/>
      <c r="BP47" s="52"/>
      <c r="BQ47" s="52"/>
      <c r="BR47" s="52"/>
    </row>
    <row r="48" spans="1:70" ht="20.45" customHeight="1">
      <c r="A48" s="361" t="s">
        <v>1067</v>
      </c>
      <c r="B48" s="362"/>
      <c r="C48" s="362"/>
      <c r="D48" s="362"/>
      <c r="E48" s="362"/>
      <c r="F48" s="362"/>
      <c r="G48" s="362"/>
      <c r="H48" s="362"/>
      <c r="I48" s="362"/>
      <c r="J48" s="362"/>
      <c r="K48" s="362"/>
      <c r="L48" s="362"/>
      <c r="M48" s="362"/>
      <c r="N48" s="362"/>
      <c r="O48" s="362"/>
      <c r="P48" s="362"/>
      <c r="Q48" s="362"/>
      <c r="R48" s="362"/>
      <c r="S48" s="362"/>
      <c r="T48" s="362"/>
      <c r="U48" s="362"/>
      <c r="V48" s="363"/>
      <c r="W48" s="237">
        <v>400</v>
      </c>
      <c r="X48" s="359"/>
      <c r="Y48" s="360"/>
      <c r="Z48" s="56"/>
      <c r="AA48" s="30" t="s">
        <v>1068</v>
      </c>
      <c r="AB48" s="31" t="s">
        <v>1069</v>
      </c>
      <c r="AC48" s="56"/>
      <c r="AD48" s="56"/>
      <c r="AE48" s="56"/>
      <c r="AF48" s="56"/>
      <c r="AG48" s="56"/>
      <c r="AH48" s="56"/>
      <c r="AI48" s="56"/>
      <c r="AJ48" s="56"/>
      <c r="AK48" s="56"/>
      <c r="AL48" s="56"/>
      <c r="AM48" s="56"/>
      <c r="AN48" s="56"/>
      <c r="AO48" s="56"/>
      <c r="AP48" s="56"/>
      <c r="AQ48" s="56"/>
      <c r="AR48" s="56"/>
      <c r="AS48" s="52"/>
      <c r="AT48" s="53"/>
      <c r="AU48" s="54"/>
      <c r="AV48" s="52"/>
      <c r="AW48" s="52"/>
      <c r="AX48" s="236"/>
      <c r="AY48" s="236"/>
      <c r="AZ48" s="52"/>
      <c r="BA48" s="52"/>
      <c r="BB48" s="52"/>
      <c r="BC48" s="52"/>
      <c r="BD48" s="52"/>
      <c r="BE48" s="52"/>
      <c r="BF48" s="52"/>
      <c r="BG48" s="52"/>
      <c r="BH48" s="52"/>
      <c r="BI48" s="52"/>
      <c r="BJ48" s="52"/>
      <c r="BK48" s="52"/>
      <c r="BL48" s="52"/>
      <c r="BM48" s="52"/>
      <c r="BN48" s="52"/>
      <c r="BO48" s="52"/>
      <c r="BP48" s="52"/>
      <c r="BQ48" s="52"/>
      <c r="BR48" s="52"/>
    </row>
    <row r="49" spans="1:70" ht="20.45" customHeight="1">
      <c r="A49" s="361" t="s">
        <v>1070</v>
      </c>
      <c r="B49" s="362"/>
      <c r="C49" s="362"/>
      <c r="D49" s="362"/>
      <c r="E49" s="362"/>
      <c r="F49" s="362"/>
      <c r="G49" s="362"/>
      <c r="H49" s="362"/>
      <c r="I49" s="362"/>
      <c r="J49" s="362"/>
      <c r="K49" s="362"/>
      <c r="L49" s="362"/>
      <c r="M49" s="362"/>
      <c r="N49" s="362"/>
      <c r="O49" s="362"/>
      <c r="P49" s="362"/>
      <c r="Q49" s="362"/>
      <c r="R49" s="362"/>
      <c r="S49" s="362"/>
      <c r="T49" s="362"/>
      <c r="U49" s="362"/>
      <c r="V49" s="363"/>
      <c r="W49" s="237">
        <v>401</v>
      </c>
      <c r="X49" s="359"/>
      <c r="Y49" s="360"/>
      <c r="Z49" s="56"/>
      <c r="AA49" s="30" t="s">
        <v>1071</v>
      </c>
      <c r="AB49" s="31" t="s">
        <v>1072</v>
      </c>
      <c r="AC49" s="56"/>
      <c r="AD49" s="56"/>
      <c r="AE49" s="56"/>
      <c r="AF49" s="56"/>
      <c r="AG49" s="56"/>
      <c r="AH49" s="56"/>
      <c r="AI49" s="56"/>
      <c r="AJ49" s="56"/>
      <c r="AK49" s="56"/>
      <c r="AL49" s="56"/>
      <c r="AM49" s="56"/>
      <c r="AN49" s="56"/>
      <c r="AO49" s="56"/>
      <c r="AP49" s="56"/>
      <c r="AQ49" s="56"/>
      <c r="AR49" s="56"/>
      <c r="AS49" s="52"/>
      <c r="AT49" s="53"/>
      <c r="AU49" s="54"/>
      <c r="AV49" s="52"/>
      <c r="AW49" s="52"/>
      <c r="AX49" s="236"/>
      <c r="AY49" s="236"/>
      <c r="AZ49" s="52"/>
      <c r="BA49" s="52"/>
      <c r="BB49" s="52"/>
      <c r="BC49" s="52"/>
      <c r="BD49" s="52"/>
      <c r="BE49" s="52"/>
      <c r="BF49" s="52"/>
      <c r="BG49" s="52"/>
      <c r="BH49" s="52"/>
      <c r="BI49" s="52"/>
      <c r="BJ49" s="52"/>
      <c r="BK49" s="52"/>
      <c r="BL49" s="52"/>
      <c r="BM49" s="52"/>
      <c r="BN49" s="52"/>
      <c r="BO49" s="52"/>
      <c r="BP49" s="52"/>
      <c r="BQ49" s="52"/>
      <c r="BR49" s="52"/>
    </row>
    <row r="50" spans="1:70" ht="20.45" customHeight="1">
      <c r="A50" s="297" t="s">
        <v>1073</v>
      </c>
      <c r="B50" s="298"/>
      <c r="C50" s="298"/>
      <c r="D50" s="298"/>
      <c r="E50" s="298"/>
      <c r="F50" s="298"/>
      <c r="G50" s="298"/>
      <c r="H50" s="298"/>
      <c r="I50" s="298"/>
      <c r="J50" s="298"/>
      <c r="K50" s="298"/>
      <c r="L50" s="298"/>
      <c r="M50" s="298"/>
      <c r="N50" s="298"/>
      <c r="O50" s="298"/>
      <c r="P50" s="298"/>
      <c r="Q50" s="298"/>
      <c r="R50" s="298"/>
      <c r="S50" s="298"/>
      <c r="T50" s="298"/>
      <c r="U50" s="298"/>
      <c r="V50" s="298"/>
      <c r="W50" s="298"/>
      <c r="X50" s="298"/>
      <c r="Y50" s="299"/>
      <c r="Z50" s="56"/>
      <c r="AA50" s="30" t="s">
        <v>1074</v>
      </c>
      <c r="AB50" s="31" t="s">
        <v>1075</v>
      </c>
      <c r="AC50" s="56"/>
      <c r="AD50" s="56"/>
      <c r="AE50" s="56"/>
      <c r="AF50" s="56"/>
      <c r="AG50" s="56"/>
      <c r="AH50" s="56"/>
      <c r="AI50" s="56"/>
      <c r="AJ50" s="56"/>
      <c r="AK50" s="56"/>
      <c r="AL50" s="56"/>
      <c r="AM50" s="56"/>
      <c r="AN50" s="56"/>
      <c r="AO50" s="56"/>
      <c r="AP50" s="56"/>
      <c r="AQ50" s="56"/>
      <c r="AR50" s="56"/>
      <c r="AS50" s="52"/>
      <c r="AT50" s="53"/>
      <c r="AU50" s="54"/>
      <c r="AV50" s="52"/>
      <c r="AW50" s="52"/>
      <c r="AX50" s="236"/>
      <c r="AY50" s="236"/>
      <c r="AZ50" s="52"/>
      <c r="BA50" s="52"/>
      <c r="BB50" s="52"/>
      <c r="BC50" s="52"/>
      <c r="BD50" s="52"/>
      <c r="BE50" s="52"/>
      <c r="BF50" s="52"/>
      <c r="BG50" s="52"/>
      <c r="BH50" s="52"/>
      <c r="BI50" s="52"/>
      <c r="BJ50" s="52"/>
      <c r="BK50" s="52"/>
      <c r="BL50" s="52"/>
      <c r="BM50" s="52"/>
      <c r="BN50" s="52"/>
      <c r="BO50" s="52"/>
      <c r="BP50" s="52"/>
      <c r="BQ50" s="52"/>
      <c r="BR50" s="52"/>
    </row>
    <row r="51" spans="1:70" ht="36" customHeight="1">
      <c r="A51" s="306" t="s">
        <v>1076</v>
      </c>
      <c r="B51" s="307"/>
      <c r="C51" s="307"/>
      <c r="D51" s="307"/>
      <c r="E51" s="307"/>
      <c r="F51" s="307"/>
      <c r="G51" s="307"/>
      <c r="H51" s="307"/>
      <c r="I51" s="307"/>
      <c r="J51" s="307"/>
      <c r="K51" s="307"/>
      <c r="L51" s="307"/>
      <c r="M51" s="307"/>
      <c r="N51" s="307"/>
      <c r="O51" s="295" t="s">
        <v>1037</v>
      </c>
      <c r="P51" s="295"/>
      <c r="Q51" s="295"/>
      <c r="R51" s="294" t="s">
        <v>1077</v>
      </c>
      <c r="S51" s="294"/>
      <c r="T51" s="294"/>
      <c r="U51" s="294"/>
      <c r="V51" s="294" t="s">
        <v>1078</v>
      </c>
      <c r="W51" s="295"/>
      <c r="X51" s="295"/>
      <c r="Y51" s="296"/>
      <c r="Z51" s="56"/>
      <c r="AA51" s="30" t="s">
        <v>1079</v>
      </c>
      <c r="AB51" s="31" t="s">
        <v>1080</v>
      </c>
      <c r="AC51" s="56"/>
      <c r="AD51" s="56"/>
      <c r="AE51" s="56"/>
      <c r="AF51" s="56"/>
      <c r="AG51" s="56"/>
      <c r="AH51" s="56"/>
      <c r="AI51" s="56"/>
      <c r="AJ51" s="56"/>
      <c r="AK51" s="56"/>
      <c r="AL51" s="56"/>
      <c r="AM51" s="56"/>
      <c r="AN51" s="56"/>
      <c r="AO51" s="56"/>
      <c r="AP51" s="56"/>
      <c r="AQ51" s="56"/>
      <c r="AR51" s="56"/>
      <c r="AS51" s="52"/>
      <c r="AT51" s="53"/>
      <c r="AU51" s="54"/>
      <c r="AV51" s="52"/>
      <c r="AW51" s="52"/>
      <c r="AX51" s="236"/>
      <c r="AY51" s="236"/>
      <c r="AZ51" s="52"/>
      <c r="BA51" s="52"/>
      <c r="BB51" s="52"/>
      <c r="BC51" s="52"/>
      <c r="BD51" s="52"/>
      <c r="BE51" s="52"/>
      <c r="BF51" s="52"/>
      <c r="BG51" s="52"/>
      <c r="BH51" s="52"/>
      <c r="BI51" s="52"/>
      <c r="BJ51" s="52"/>
      <c r="BK51" s="52"/>
      <c r="BL51" s="52"/>
      <c r="BM51" s="52"/>
      <c r="BN51" s="52"/>
      <c r="BO51" s="52"/>
      <c r="BP51" s="52"/>
      <c r="BQ51" s="52"/>
      <c r="BR51" s="52"/>
    </row>
    <row r="52" spans="1:70" ht="20.45" customHeight="1">
      <c r="A52" s="303" t="s">
        <v>1081</v>
      </c>
      <c r="B52" s="304"/>
      <c r="C52" s="304"/>
      <c r="D52" s="304"/>
      <c r="E52" s="304"/>
      <c r="F52" s="304"/>
      <c r="G52" s="304"/>
      <c r="H52" s="304"/>
      <c r="I52" s="304"/>
      <c r="J52" s="304"/>
      <c r="K52" s="304"/>
      <c r="L52" s="304"/>
      <c r="M52" s="304"/>
      <c r="N52" s="304"/>
      <c r="O52" s="305" t="s">
        <v>1082</v>
      </c>
      <c r="P52" s="305"/>
      <c r="Q52" s="305"/>
      <c r="R52" s="302"/>
      <c r="S52" s="302"/>
      <c r="T52" s="239"/>
      <c r="U52" s="240" t="s">
        <v>1083</v>
      </c>
      <c r="V52" s="241"/>
      <c r="W52" s="239"/>
      <c r="X52" s="300" t="s">
        <v>1084</v>
      </c>
      <c r="Y52" s="301"/>
      <c r="Z52" s="101"/>
      <c r="AA52" s="30" t="s">
        <v>1085</v>
      </c>
      <c r="AB52" s="31" t="s">
        <v>1086</v>
      </c>
      <c r="AC52" s="56"/>
      <c r="AD52" s="56"/>
      <c r="AE52" s="56"/>
      <c r="AF52" s="56"/>
      <c r="AG52" s="56"/>
      <c r="AH52" s="56"/>
      <c r="AI52" s="56"/>
      <c r="AJ52" s="56"/>
      <c r="AK52" s="56"/>
      <c r="AL52" s="56"/>
      <c r="AM52" s="56"/>
      <c r="AN52" s="56"/>
      <c r="AO52" s="56"/>
      <c r="AP52" s="56"/>
      <c r="AQ52" s="56"/>
      <c r="AR52" s="56"/>
      <c r="AS52" s="52"/>
      <c r="AT52" s="53"/>
      <c r="AU52" s="54"/>
      <c r="AV52" s="52"/>
      <c r="AW52" s="52"/>
      <c r="AX52" s="236"/>
      <c r="AY52" s="236"/>
      <c r="AZ52" s="52"/>
      <c r="BA52" s="52"/>
      <c r="BB52" s="52"/>
      <c r="BC52" s="52"/>
      <c r="BD52" s="52"/>
      <c r="BE52" s="52"/>
      <c r="BF52" s="52"/>
      <c r="BG52" s="52"/>
      <c r="BH52" s="52"/>
      <c r="BI52" s="52"/>
      <c r="BJ52" s="52"/>
      <c r="BK52" s="52"/>
      <c r="BL52" s="52"/>
      <c r="BM52" s="52"/>
      <c r="BN52" s="52"/>
      <c r="BO52" s="52"/>
      <c r="BP52" s="52"/>
      <c r="BQ52" s="52"/>
      <c r="BR52" s="52"/>
    </row>
    <row r="53" spans="1:70" ht="20.45" customHeight="1">
      <c r="A53" s="303" t="s">
        <v>1087</v>
      </c>
      <c r="B53" s="304"/>
      <c r="C53" s="304"/>
      <c r="D53" s="304"/>
      <c r="E53" s="304"/>
      <c r="F53" s="304"/>
      <c r="G53" s="304"/>
      <c r="H53" s="304"/>
      <c r="I53" s="304"/>
      <c r="J53" s="304"/>
      <c r="K53" s="304"/>
      <c r="L53" s="304"/>
      <c r="M53" s="304"/>
      <c r="N53" s="304"/>
      <c r="O53" s="305" t="s">
        <v>1088</v>
      </c>
      <c r="P53" s="305"/>
      <c r="Q53" s="305"/>
      <c r="R53" s="302"/>
      <c r="S53" s="302"/>
      <c r="T53" s="239"/>
      <c r="U53" s="240" t="s">
        <v>1083</v>
      </c>
      <c r="V53" s="241"/>
      <c r="W53" s="239"/>
      <c r="X53" s="300" t="s">
        <v>1084</v>
      </c>
      <c r="Y53" s="301"/>
      <c r="Z53" s="56"/>
      <c r="AA53" s="30" t="s">
        <v>1089</v>
      </c>
      <c r="AB53" s="31" t="s">
        <v>1090</v>
      </c>
      <c r="AC53" s="56"/>
      <c r="AD53" s="56"/>
      <c r="AE53" s="56"/>
      <c r="AF53" s="56"/>
      <c r="AG53" s="56"/>
      <c r="AH53" s="56"/>
      <c r="AI53" s="56"/>
      <c r="AJ53" s="56"/>
      <c r="AK53" s="56"/>
      <c r="AL53" s="56"/>
      <c r="AM53" s="56"/>
      <c r="AN53" s="56"/>
      <c r="AO53" s="56"/>
      <c r="AP53" s="56"/>
      <c r="AQ53" s="56"/>
      <c r="AR53" s="56"/>
      <c r="AS53" s="52"/>
      <c r="AT53" s="53"/>
      <c r="AU53" s="54"/>
      <c r="AV53" s="52"/>
      <c r="AW53" s="52"/>
      <c r="AX53" s="236"/>
      <c r="AY53" s="236"/>
      <c r="AZ53" s="52"/>
      <c r="BA53" s="52"/>
      <c r="BB53" s="52"/>
      <c r="BC53" s="52"/>
      <c r="BD53" s="52"/>
      <c r="BE53" s="52"/>
      <c r="BF53" s="52"/>
      <c r="BG53" s="52"/>
      <c r="BH53" s="52"/>
      <c r="BI53" s="52"/>
      <c r="BJ53" s="52"/>
      <c r="BK53" s="52"/>
      <c r="BL53" s="52"/>
      <c r="BM53" s="52"/>
      <c r="BN53" s="52"/>
      <c r="BO53" s="52"/>
      <c r="BP53" s="52"/>
      <c r="BQ53" s="52"/>
      <c r="BR53" s="52"/>
    </row>
    <row r="54" spans="1:70" ht="20.45" customHeight="1">
      <c r="A54" s="291" t="s">
        <v>1091</v>
      </c>
      <c r="B54" s="292"/>
      <c r="C54" s="292"/>
      <c r="D54" s="292"/>
      <c r="E54" s="292"/>
      <c r="F54" s="292"/>
      <c r="G54" s="292"/>
      <c r="H54" s="292"/>
      <c r="I54" s="292"/>
      <c r="J54" s="292"/>
      <c r="K54" s="292"/>
      <c r="L54" s="292"/>
      <c r="M54" s="292"/>
      <c r="N54" s="292"/>
      <c r="O54" s="292"/>
      <c r="P54" s="292"/>
      <c r="Q54" s="292"/>
      <c r="R54" s="292"/>
      <c r="S54" s="292"/>
      <c r="T54" s="292"/>
      <c r="U54" s="292"/>
      <c r="V54" s="292"/>
      <c r="W54" s="292"/>
      <c r="X54" s="292"/>
      <c r="Y54" s="293"/>
      <c r="Z54" s="56"/>
      <c r="AA54" s="30" t="s">
        <v>1092</v>
      </c>
      <c r="AB54" s="31" t="s">
        <v>1093</v>
      </c>
      <c r="AC54" s="56"/>
      <c r="AD54" s="56"/>
      <c r="AE54" s="56"/>
      <c r="AF54" s="56"/>
      <c r="AG54" s="56"/>
      <c r="AH54" s="56"/>
      <c r="AI54" s="56"/>
      <c r="AJ54" s="56"/>
      <c r="AK54" s="56"/>
      <c r="AL54" s="56"/>
      <c r="AM54" s="56"/>
      <c r="AN54" s="56"/>
      <c r="AO54" s="56"/>
      <c r="AP54" s="56"/>
      <c r="AQ54" s="56"/>
      <c r="AR54" s="56"/>
      <c r="AS54" s="52"/>
      <c r="AT54" s="52"/>
      <c r="AU54" s="52"/>
      <c r="AV54" s="52"/>
      <c r="AW54" s="52"/>
      <c r="AX54" s="236"/>
      <c r="AY54" s="236"/>
      <c r="AZ54" s="52"/>
      <c r="BA54" s="52"/>
      <c r="BB54" s="52"/>
      <c r="BC54" s="52"/>
      <c r="BD54" s="52"/>
      <c r="BE54" s="52"/>
      <c r="BF54" s="52"/>
      <c r="BG54" s="52"/>
      <c r="BH54" s="52"/>
      <c r="BI54" s="52"/>
      <c r="BJ54" s="52"/>
      <c r="BK54" s="52"/>
      <c r="BL54" s="52"/>
      <c r="BM54" s="52"/>
      <c r="BN54" s="52"/>
      <c r="BO54" s="52"/>
      <c r="BP54" s="52"/>
      <c r="BQ54" s="52"/>
      <c r="BR54" s="52"/>
    </row>
    <row r="55" spans="1:70" ht="20.45" customHeight="1">
      <c r="A55" s="379"/>
      <c r="B55" s="380"/>
      <c r="C55" s="380"/>
      <c r="D55" s="380"/>
      <c r="E55" s="380"/>
      <c r="F55" s="380"/>
      <c r="G55" s="380"/>
      <c r="H55" s="380"/>
      <c r="I55" s="380"/>
      <c r="J55" s="380"/>
      <c r="K55" s="380"/>
      <c r="L55" s="380"/>
      <c r="M55" s="380"/>
      <c r="N55" s="380"/>
      <c r="O55" s="380"/>
      <c r="P55" s="380"/>
      <c r="Q55" s="380"/>
      <c r="R55" s="380"/>
      <c r="S55" s="380"/>
      <c r="T55" s="380"/>
      <c r="U55" s="380"/>
      <c r="V55" s="380"/>
      <c r="W55" s="380"/>
      <c r="X55" s="380"/>
      <c r="Y55" s="381"/>
      <c r="Z55" s="56"/>
      <c r="AC55" s="56"/>
      <c r="AD55" s="56"/>
      <c r="AE55" s="56"/>
      <c r="AF55" s="56"/>
      <c r="AG55" s="56"/>
      <c r="AH55" s="56"/>
      <c r="AI55" s="56"/>
      <c r="AJ55" s="56"/>
      <c r="AK55" s="56"/>
      <c r="AL55" s="56"/>
      <c r="AM55" s="56"/>
      <c r="AN55" s="56"/>
      <c r="AO55" s="56"/>
      <c r="AP55" s="56"/>
      <c r="AQ55" s="56"/>
      <c r="AR55" s="56"/>
      <c r="AS55" s="52"/>
      <c r="AT55" s="52"/>
      <c r="AU55" s="52"/>
      <c r="AV55" s="52"/>
      <c r="AW55" s="52"/>
      <c r="AX55" s="236"/>
      <c r="AY55" s="236"/>
      <c r="AZ55" s="52"/>
      <c r="BA55" s="52"/>
      <c r="BB55" s="52"/>
      <c r="BC55" s="52"/>
      <c r="BD55" s="52"/>
      <c r="BE55" s="52"/>
      <c r="BF55" s="52"/>
      <c r="BG55" s="52"/>
      <c r="BH55" s="52"/>
      <c r="BI55" s="52"/>
      <c r="BJ55" s="52"/>
      <c r="BK55" s="52"/>
      <c r="BL55" s="52"/>
      <c r="BM55" s="52"/>
      <c r="BN55" s="52"/>
      <c r="BO55" s="52"/>
      <c r="BP55" s="52"/>
      <c r="BQ55" s="52"/>
      <c r="BR55" s="52"/>
    </row>
    <row r="56" spans="1:70" ht="20.45" customHeight="1">
      <c r="A56" s="382"/>
      <c r="B56" s="383"/>
      <c r="C56" s="383"/>
      <c r="D56" s="383"/>
      <c r="E56" s="383"/>
      <c r="F56" s="383"/>
      <c r="G56" s="383"/>
      <c r="H56" s="383"/>
      <c r="I56" s="383"/>
      <c r="J56" s="383"/>
      <c r="K56" s="383"/>
      <c r="L56" s="383"/>
      <c r="M56" s="383"/>
      <c r="N56" s="383"/>
      <c r="O56" s="383"/>
      <c r="P56" s="383"/>
      <c r="Q56" s="383"/>
      <c r="R56" s="383"/>
      <c r="S56" s="383"/>
      <c r="T56" s="383"/>
      <c r="U56" s="383"/>
      <c r="V56" s="383"/>
      <c r="W56" s="383"/>
      <c r="X56" s="383"/>
      <c r="Y56" s="384"/>
      <c r="Z56" s="56"/>
      <c r="AC56" s="56"/>
      <c r="AD56" s="56"/>
      <c r="AE56" s="56"/>
      <c r="AF56" s="56"/>
      <c r="AG56" s="56"/>
      <c r="AH56" s="56"/>
      <c r="AI56" s="56"/>
      <c r="AJ56" s="56"/>
      <c r="AK56" s="56"/>
      <c r="AL56" s="56"/>
      <c r="AM56" s="56"/>
      <c r="AN56" s="56"/>
      <c r="AO56" s="56"/>
      <c r="AP56" s="56"/>
      <c r="AQ56" s="56"/>
      <c r="AR56" s="56"/>
      <c r="AS56" s="52"/>
      <c r="AT56" s="52"/>
      <c r="AU56" s="52"/>
      <c r="AV56" s="52"/>
      <c r="AW56" s="52"/>
      <c r="AX56" s="236"/>
      <c r="AY56" s="236"/>
      <c r="AZ56" s="52"/>
      <c r="BA56" s="52"/>
      <c r="BB56" s="52"/>
      <c r="BC56" s="52"/>
      <c r="BD56" s="52"/>
      <c r="BE56" s="52"/>
      <c r="BF56" s="52"/>
      <c r="BG56" s="52"/>
      <c r="BH56" s="52"/>
      <c r="BI56" s="52"/>
      <c r="BJ56" s="52"/>
      <c r="BK56" s="52"/>
      <c r="BL56" s="52"/>
      <c r="BM56" s="52"/>
      <c r="BN56" s="52"/>
      <c r="BO56" s="52"/>
      <c r="BP56" s="52"/>
      <c r="BQ56" s="52"/>
      <c r="BR56" s="52"/>
    </row>
    <row r="57" spans="1:70" ht="20.45" customHeight="1" thickBot="1">
      <c r="A57" s="385"/>
      <c r="B57" s="386"/>
      <c r="C57" s="386"/>
      <c r="D57" s="386"/>
      <c r="E57" s="386"/>
      <c r="F57" s="386"/>
      <c r="G57" s="386"/>
      <c r="H57" s="386"/>
      <c r="I57" s="386"/>
      <c r="J57" s="386"/>
      <c r="K57" s="386"/>
      <c r="L57" s="386"/>
      <c r="M57" s="386"/>
      <c r="N57" s="386"/>
      <c r="O57" s="386"/>
      <c r="P57" s="386"/>
      <c r="Q57" s="386"/>
      <c r="R57" s="386"/>
      <c r="S57" s="386"/>
      <c r="T57" s="386"/>
      <c r="U57" s="386"/>
      <c r="V57" s="386"/>
      <c r="W57" s="386"/>
      <c r="X57" s="386"/>
      <c r="Y57" s="387"/>
      <c r="Z57" s="52"/>
      <c r="AC57" s="52"/>
      <c r="AD57" s="52"/>
      <c r="AE57" s="52"/>
      <c r="AF57" s="52"/>
      <c r="AG57" s="52"/>
      <c r="AH57" s="52"/>
      <c r="AI57" s="52"/>
      <c r="AJ57" s="52"/>
      <c r="AK57" s="52"/>
      <c r="AL57" s="52"/>
      <c r="AM57" s="52"/>
      <c r="AN57" s="52"/>
      <c r="AO57" s="52"/>
      <c r="AP57" s="52"/>
      <c r="AQ57" s="52"/>
      <c r="AR57" s="52"/>
      <c r="AS57" s="52"/>
      <c r="AT57" s="52"/>
      <c r="AU57" s="52"/>
      <c r="AV57" s="52"/>
      <c r="AW57" s="52"/>
      <c r="AX57" s="236"/>
      <c r="AY57" s="236"/>
      <c r="AZ57" s="52"/>
      <c r="BA57" s="52"/>
      <c r="BB57" s="52"/>
      <c r="BC57" s="52"/>
      <c r="BD57" s="52"/>
      <c r="BE57" s="52"/>
      <c r="BF57" s="52"/>
      <c r="BG57" s="52"/>
      <c r="BH57" s="52"/>
      <c r="BI57" s="52"/>
      <c r="BJ57" s="52"/>
      <c r="BK57" s="52"/>
      <c r="BL57" s="52"/>
      <c r="BM57" s="52"/>
      <c r="BN57" s="52"/>
      <c r="BO57" s="52"/>
      <c r="BP57" s="52"/>
      <c r="BQ57" s="52"/>
      <c r="BR57" s="52"/>
    </row>
    <row r="58" spans="1:70" ht="20.45" customHeight="1">
      <c r="A58" s="61"/>
      <c r="B58" s="61"/>
      <c r="C58" s="61"/>
      <c r="D58" s="61"/>
      <c r="E58" s="61"/>
      <c r="F58" s="61"/>
      <c r="G58" s="61"/>
      <c r="H58" s="61"/>
      <c r="I58" s="61"/>
      <c r="J58" s="61"/>
      <c r="K58" s="61"/>
      <c r="L58" s="61"/>
      <c r="M58" s="61"/>
      <c r="N58" s="61"/>
      <c r="O58" s="61"/>
      <c r="P58" s="61"/>
      <c r="Q58" s="61"/>
      <c r="R58" s="61"/>
      <c r="S58" s="61"/>
      <c r="T58" s="61"/>
      <c r="U58" s="61"/>
      <c r="V58" s="61"/>
      <c r="W58" s="61"/>
      <c r="X58" s="61"/>
      <c r="Y58" s="61"/>
      <c r="AX58" s="242"/>
      <c r="AY58" s="242"/>
    </row>
    <row r="59" spans="1:70" ht="20.45" customHeight="1">
      <c r="A59" s="61"/>
      <c r="B59" s="61"/>
      <c r="C59" s="61"/>
      <c r="D59" s="61"/>
      <c r="E59" s="61"/>
      <c r="F59" s="61"/>
      <c r="G59" s="61"/>
      <c r="H59" s="61"/>
      <c r="I59" s="61"/>
      <c r="J59" s="61"/>
      <c r="K59" s="61"/>
      <c r="L59" s="61"/>
      <c r="M59" s="61"/>
      <c r="N59" s="61"/>
      <c r="O59" s="61"/>
      <c r="P59" s="61"/>
      <c r="Q59" s="61"/>
      <c r="R59" s="61"/>
      <c r="S59" s="61"/>
      <c r="T59" s="61"/>
      <c r="U59" s="61"/>
      <c r="V59" s="61"/>
      <c r="W59" s="61"/>
      <c r="X59" s="61"/>
      <c r="Y59" s="61"/>
      <c r="AX59" s="242"/>
      <c r="AY59" s="242"/>
    </row>
    <row r="60" spans="1:70" ht="20.45" customHeight="1">
      <c r="A60" s="61"/>
      <c r="B60" s="61"/>
      <c r="C60" s="61"/>
      <c r="D60" s="61"/>
      <c r="E60" s="61"/>
      <c r="F60" s="61"/>
      <c r="G60" s="61"/>
      <c r="H60" s="61"/>
      <c r="I60" s="61"/>
      <c r="J60" s="61"/>
      <c r="K60" s="61"/>
      <c r="L60" s="61"/>
      <c r="M60" s="61"/>
      <c r="N60" s="61"/>
      <c r="O60" s="61"/>
      <c r="P60" s="61"/>
      <c r="Q60" s="61"/>
      <c r="R60" s="61"/>
      <c r="S60" s="61"/>
      <c r="T60" s="61"/>
      <c r="U60" s="61"/>
      <c r="V60" s="61"/>
      <c r="W60" s="61"/>
      <c r="X60" s="61"/>
      <c r="Y60" s="61"/>
      <c r="AX60" s="242"/>
      <c r="AY60" s="242"/>
    </row>
    <row r="61" spans="1:70" ht="20.45" customHeight="1">
      <c r="AX61" s="242"/>
      <c r="AY61" s="242"/>
    </row>
    <row r="62" spans="1:70" ht="20.45" customHeight="1">
      <c r="AX62" s="242"/>
      <c r="AY62" s="242"/>
    </row>
    <row r="63" spans="1:70" ht="13.15" customHeight="1">
      <c r="AX63" s="242"/>
      <c r="AY63" s="242"/>
    </row>
    <row r="64" spans="1:70">
      <c r="AX64" s="242"/>
      <c r="AY64" s="242"/>
    </row>
    <row r="65" spans="50:51">
      <c r="AX65" s="242"/>
      <c r="AY65" s="242"/>
    </row>
    <row r="66" spans="50:51">
      <c r="AX66" s="242"/>
      <c r="AY66" s="242"/>
    </row>
    <row r="67" spans="50:51">
      <c r="AX67" s="242"/>
      <c r="AY67" s="242"/>
    </row>
    <row r="68" spans="50:51">
      <c r="AX68" s="242"/>
      <c r="AY68" s="242"/>
    </row>
    <row r="69" spans="50:51">
      <c r="AX69" s="242"/>
      <c r="AY69" s="242"/>
    </row>
    <row r="70" spans="50:51">
      <c r="AX70" s="242"/>
      <c r="AY70" s="242"/>
    </row>
    <row r="71" spans="50:51">
      <c r="AX71" s="242"/>
      <c r="AY71" s="242"/>
    </row>
    <row r="72" spans="50:51">
      <c r="AX72" s="242"/>
      <c r="AY72" s="242"/>
    </row>
    <row r="73" spans="50:51">
      <c r="AX73" s="242"/>
      <c r="AY73" s="242"/>
    </row>
  </sheetData>
  <protectedRanges>
    <protectedRange sqref="K15 O15:Q15 X15 J20 H21:R22 E23:R23 K24:R24 F26:R26 C29 L30 R30 R32 G32:N33 X39 X41:Y44 X47:Y49 T52:T53 W52:W53 A55" name="Range1"/>
    <protectedRange sqref="O27:P27 R27 C29:R29" name="Range1_1"/>
    <protectedRange sqref="O30:P30 C30:I30 G31:R31" name="Range1_3"/>
    <protectedRange sqref="H17:O17 G34:R34" name="Range1_2"/>
    <protectedRange sqref="C27:I27 L27 X39:Y39 A55:Y57" name="Range1_5"/>
  </protectedRanges>
  <mergeCells count="74">
    <mergeCell ref="A55:Y57"/>
    <mergeCell ref="X40:Y40"/>
    <mergeCell ref="X43:Y43"/>
    <mergeCell ref="X44:Y44"/>
    <mergeCell ref="X47:Y47"/>
    <mergeCell ref="X48:Y48"/>
    <mergeCell ref="X53:Y53"/>
    <mergeCell ref="A42:V42"/>
    <mergeCell ref="A43:V43"/>
    <mergeCell ref="X42:Y42"/>
    <mergeCell ref="A52:N52"/>
    <mergeCell ref="A44:V44"/>
    <mergeCell ref="A46:V46"/>
    <mergeCell ref="X46:Y46"/>
    <mergeCell ref="A47:V47"/>
    <mergeCell ref="X49:Y49"/>
    <mergeCell ref="A39:V39"/>
    <mergeCell ref="A49:V49"/>
    <mergeCell ref="W45:Y45"/>
    <mergeCell ref="G31:R31"/>
    <mergeCell ref="A28:S28"/>
    <mergeCell ref="C30:I30"/>
    <mergeCell ref="A33:F33"/>
    <mergeCell ref="A32:F32"/>
    <mergeCell ref="A48:V48"/>
    <mergeCell ref="A45:V45"/>
    <mergeCell ref="G33:N33"/>
    <mergeCell ref="O30:P30"/>
    <mergeCell ref="G32:N32"/>
    <mergeCell ref="G34:R34"/>
    <mergeCell ref="A36:Y36"/>
    <mergeCell ref="X41:Y41"/>
    <mergeCell ref="A34:F34"/>
    <mergeCell ref="A41:V41"/>
    <mergeCell ref="C29:R29"/>
    <mergeCell ref="H22:R22"/>
    <mergeCell ref="K24:R24"/>
    <mergeCell ref="C27:I27"/>
    <mergeCell ref="O27:P27"/>
    <mergeCell ref="F26:R26"/>
    <mergeCell ref="A26:E26"/>
    <mergeCell ref="A27:B27"/>
    <mergeCell ref="T29:Y31"/>
    <mergeCell ref="X38:Y38"/>
    <mergeCell ref="A37:Y37"/>
    <mergeCell ref="X39:Y39"/>
    <mergeCell ref="A40:V40"/>
    <mergeCell ref="A38:V38"/>
    <mergeCell ref="A8:Y8"/>
    <mergeCell ref="A9:Y9"/>
    <mergeCell ref="A10:Y12"/>
    <mergeCell ref="E23:R23"/>
    <mergeCell ref="A13:S13"/>
    <mergeCell ref="O14:P14"/>
    <mergeCell ref="T18:Y19"/>
    <mergeCell ref="H17:O17"/>
    <mergeCell ref="H15:J15"/>
    <mergeCell ref="O15:Q15"/>
    <mergeCell ref="H21:R21"/>
    <mergeCell ref="L14:N14"/>
    <mergeCell ref="T21:Y21"/>
    <mergeCell ref="T14:Y14"/>
    <mergeCell ref="A54:Y54"/>
    <mergeCell ref="V51:Y51"/>
    <mergeCell ref="A50:Y50"/>
    <mergeCell ref="X52:Y52"/>
    <mergeCell ref="R51:U51"/>
    <mergeCell ref="R52:S52"/>
    <mergeCell ref="A53:N53"/>
    <mergeCell ref="O53:Q53"/>
    <mergeCell ref="R53:S53"/>
    <mergeCell ref="O51:Q51"/>
    <mergeCell ref="O52:Q52"/>
    <mergeCell ref="A51:N51"/>
  </mergeCells>
  <phoneticPr fontId="0" type="noConversion"/>
  <conditionalFormatting sqref="X49:Y49">
    <cfRule type="cellIs" dxfId="70" priority="3" stopIfTrue="1" operator="notEqual">
      <formula>$X$47+$X$48</formula>
    </cfRule>
  </conditionalFormatting>
  <conditionalFormatting sqref="X48:Y48">
    <cfRule type="cellIs" dxfId="69" priority="4" stopIfTrue="1" operator="notEqual">
      <formula>$X$49-$X$47</formula>
    </cfRule>
  </conditionalFormatting>
  <conditionalFormatting sqref="X47:Y47">
    <cfRule type="cellIs" dxfId="68" priority="5" stopIfTrue="1" operator="notEqual">
      <formula>$X$49-$X$48</formula>
    </cfRule>
  </conditionalFormatting>
  <conditionalFormatting sqref="T14:Y14">
    <cfRule type="expression" dxfId="67" priority="1">
      <formula>AND($X$15="X",ISBLANK(Notes))</formula>
    </cfRule>
  </conditionalFormatting>
  <dataValidations count="13">
    <dataValidation type="textLength" operator="equal" showInputMessage="1" showErrorMessage="1" error="Enter a valid ten-digit EIA ID." sqref="H17:O17">
      <formula1>10</formula1>
    </dataValidation>
    <dataValidation type="custom" allowBlank="1" showInputMessage="1" showErrorMessage="1" error="Enter a valid 10 digit telephone number." sqref="G33:N33">
      <formula1>AND(LEN(fax)=10,ISNUMBER(fax))</formula1>
    </dataValidation>
    <dataValidation type="custom" operator="equal" allowBlank="1" showInputMessage="1" showErrorMessage="1" error="Enter an &quot;X&quot; if any Respondent Identification Data has changed." sqref="J20">
      <formula1>AND(LEN(IDChngChk)=1,IDChngChk="X")</formula1>
    </dataValidation>
    <dataValidation type="custom" allowBlank="1" showInputMessage="1" showErrorMessage="1" error="Enter a valid 10 digit telephone number." sqref="G32:N32">
      <formula1>AND(LEN(phone)=10,ISNUMBER(phone))</formula1>
    </dataValidation>
    <dataValidation type="custom" allowBlank="1" showInputMessage="1" showErrorMessage="1" error="Enter &quot;X&quot; if this is a resubmission." sqref="X15">
      <formula1>AND(LEN(ResubChk)=1,OR(ResubChk="X",ResubChk=" "))</formula1>
    </dataValidation>
    <dataValidation type="whole" allowBlank="1" showInputMessage="1" showErrorMessage="1" error="Value must be a whole number between 0 and 100,000." sqref="X41:Y44 X39:Y39">
      <formula1>0</formula1>
      <formula2>100000</formula2>
    </dataValidation>
    <dataValidation type="whole" allowBlank="1" showInputMessage="1" showErrorMessage="1" error="Enter valid month value, 1-12" sqref="K15">
      <formula1>1</formula1>
      <formula2>12</formula2>
    </dataValidation>
    <dataValidation type="custom" allowBlank="1" showInputMessage="1" showErrorMessage="1" error="Value must be entered in the format:_x000a_         T-xx-aa-xxxx,_x000a_where the first character is a T,_x000a_          x is numeric, and_x000a_          a is alphabetic." prompt="Value must be entered in the format, including the dashes:_x000a_         T-xx-aa-xxxx_x000a_where first character is a T,_x000a_          x is numeric, and_x000a_          a is alphabetic." sqref="K24:R24">
      <formula1>AND(LEN(TCN)=12,LEFT(TCN,1)="T",MID(TCN,2,1)="-",ISNUMBER(VALUE(MID(TCN,3,2))),MID(TCN,5,1)="-",ISERR(VALUE((MID(TCN,6,2)))),MID(TCN,8,1)="-",ISNUMBER(VALUE(MID(TCN,9,4))))</formula1>
    </dataValidation>
    <dataValidation type="list" allowBlank="1" showInputMessage="1" showErrorMessage="1" error="Value must be a valid State Code from the drop down." sqref="L30 L27">
      <formula1>$AA$1:$AA$55</formula1>
    </dataValidation>
    <dataValidation type="whole" allowBlank="1" showInputMessage="1" showErrorMessage="1" error="Value must be a whole number between 0 and 1,000,000." sqref="X47:Y49">
      <formula1>0</formula1>
      <formula2>1000000</formula2>
    </dataValidation>
    <dataValidation type="decimal" allowBlank="1" showInputMessage="1" showErrorMessage="1" error="Entry must be between 0 and 100%" sqref="T52:T53">
      <formula1>0</formula1>
      <formula2>100</formula2>
    </dataValidation>
    <dataValidation type="decimal" operator="greaterThan" allowBlank="1" showInputMessage="1" showErrorMessage="1" error="Value must be numeric and greater than zero." sqref="W52:W53">
      <formula1>0</formula1>
    </dataValidation>
    <dataValidation type="custom" allowBlank="1" showInputMessage="1" showErrorMessage="1" error="Enter a valid four-digit year; 2010 or later." sqref="O15:Q15">
      <formula1>AND(ISNUMBER(Year),LEN(Year)=4,Year&gt;2009)</formula1>
    </dataValidation>
  </dataValidations>
  <printOptions horizontalCentered="1"/>
  <pageMargins left="0.5" right="0.5" top="0.5" bottom="0.5" header="0.5" footer="0.25"/>
  <pageSetup scale="56" orientation="portrait" horizontalDpi="4294967295"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128"/>
  <sheetViews>
    <sheetView tabSelected="1" zoomScale="75" zoomScaleNormal="75" workbookViewId="0">
      <pane xSplit="2" ySplit="10" topLeftCell="C11" activePane="bottomRight" state="frozen"/>
      <selection pane="topRight" activeCell="C1" sqref="C1"/>
      <selection pane="bottomLeft" activeCell="A10" sqref="A10"/>
      <selection pane="bottomRight" activeCell="A22" sqref="A22"/>
    </sheetView>
  </sheetViews>
  <sheetFormatPr defaultColWidth="8.85546875" defaultRowHeight="12.75"/>
  <cols>
    <col min="1" max="1" width="65.140625" style="32" customWidth="1"/>
    <col min="2" max="2" width="11.85546875" style="125" customWidth="1"/>
    <col min="3" max="3" width="11.85546875" style="32" customWidth="1"/>
    <col min="4" max="4" width="11.42578125" style="32" customWidth="1"/>
    <col min="5" max="5" width="10.5703125" style="32" customWidth="1"/>
    <col min="6" max="7" width="12.7109375" style="32" customWidth="1"/>
    <col min="8" max="8" width="12.28515625" style="32" customWidth="1"/>
    <col min="9" max="9" width="11.28515625" style="32" customWidth="1"/>
    <col min="10" max="10" width="3.7109375" style="125" customWidth="1"/>
    <col min="11" max="11" width="46.140625" style="32" customWidth="1"/>
    <col min="12" max="12" width="7.28515625" style="32" customWidth="1"/>
    <col min="13" max="16384" width="8.85546875" style="32"/>
  </cols>
  <sheetData>
    <row r="1" spans="1:34" ht="21" customHeight="1">
      <c r="A1" s="102"/>
      <c r="B1" s="103"/>
      <c r="C1" s="104"/>
      <c r="D1" s="104"/>
      <c r="E1" s="104"/>
      <c r="F1" s="104"/>
      <c r="G1" s="104"/>
      <c r="H1" s="121"/>
      <c r="I1" s="119" t="s">
        <v>929</v>
      </c>
      <c r="K1" s="113"/>
      <c r="L1" s="113"/>
      <c r="N1" s="113"/>
      <c r="O1" s="113"/>
      <c r="Q1" s="113"/>
      <c r="R1" s="113"/>
      <c r="T1" s="113"/>
      <c r="U1" s="113"/>
      <c r="W1" s="113"/>
      <c r="X1" s="113"/>
      <c r="Z1" s="113"/>
      <c r="AA1" s="113"/>
      <c r="AC1" s="113"/>
      <c r="AD1" s="113"/>
      <c r="AF1" s="113"/>
      <c r="AG1" s="113"/>
    </row>
    <row r="2" spans="1:34" ht="21" customHeight="1">
      <c r="A2" s="105"/>
      <c r="B2" s="106"/>
      <c r="C2" s="107"/>
      <c r="D2" s="107"/>
      <c r="E2" s="107"/>
      <c r="F2" s="107"/>
      <c r="G2" s="107"/>
      <c r="H2" s="11"/>
      <c r="I2" s="120" t="s">
        <v>932</v>
      </c>
      <c r="K2" s="112"/>
      <c r="L2" s="112"/>
      <c r="M2" s="45"/>
      <c r="N2" s="113"/>
      <c r="O2" s="113"/>
      <c r="Q2" s="113"/>
      <c r="R2" s="113"/>
      <c r="T2" s="113"/>
      <c r="U2" s="113"/>
      <c r="W2" s="113"/>
      <c r="X2" s="113"/>
      <c r="Z2" s="113"/>
      <c r="AA2" s="113"/>
      <c r="AC2" s="113"/>
      <c r="AD2" s="113"/>
      <c r="AF2" s="113"/>
      <c r="AG2" s="113"/>
    </row>
    <row r="3" spans="1:34" ht="21" customHeight="1">
      <c r="A3" s="108"/>
      <c r="B3" s="109"/>
      <c r="C3" s="110"/>
      <c r="D3" s="110"/>
      <c r="E3" s="110"/>
      <c r="F3" s="110"/>
      <c r="G3" s="11"/>
      <c r="H3" s="11"/>
      <c r="I3" s="120" t="s">
        <v>935</v>
      </c>
      <c r="K3" s="113"/>
      <c r="L3" s="113"/>
      <c r="N3" s="113"/>
      <c r="O3" s="113"/>
      <c r="Q3" s="113"/>
      <c r="R3" s="113"/>
      <c r="T3" s="113"/>
      <c r="U3" s="113"/>
      <c r="W3" s="113"/>
      <c r="X3" s="113"/>
      <c r="AF3" s="113"/>
      <c r="AG3" s="113"/>
    </row>
    <row r="4" spans="1:34" ht="21" customHeight="1">
      <c r="A4" s="108"/>
      <c r="B4" s="109"/>
      <c r="C4" s="110"/>
      <c r="D4" s="110"/>
      <c r="E4" s="110"/>
      <c r="F4" s="110"/>
      <c r="G4" s="11"/>
      <c r="H4" s="11"/>
      <c r="I4" s="120" t="s">
        <v>938</v>
      </c>
      <c r="K4" s="113"/>
      <c r="L4" s="113"/>
      <c r="N4" s="113"/>
      <c r="O4" s="113"/>
      <c r="Q4" s="113"/>
      <c r="R4" s="113"/>
      <c r="T4" s="113"/>
      <c r="U4" s="113"/>
      <c r="W4" s="113"/>
      <c r="X4" s="113"/>
      <c r="AF4" s="113"/>
      <c r="AG4" s="113"/>
    </row>
    <row r="5" spans="1:34" s="45" customFormat="1" ht="21" customHeight="1">
      <c r="A5" s="396" t="s">
        <v>941</v>
      </c>
      <c r="B5" s="309"/>
      <c r="C5" s="309"/>
      <c r="D5" s="309"/>
      <c r="E5" s="309"/>
      <c r="F5" s="309"/>
      <c r="G5" s="309"/>
      <c r="H5" s="309"/>
      <c r="I5" s="310"/>
      <c r="J5" s="136"/>
      <c r="K5" s="111"/>
      <c r="L5" s="111"/>
      <c r="M5" s="111"/>
      <c r="N5" s="111"/>
      <c r="O5" s="111"/>
      <c r="P5" s="111"/>
      <c r="Q5" s="111"/>
      <c r="R5" s="111"/>
      <c r="S5" s="111"/>
      <c r="T5" s="111"/>
      <c r="U5" s="111"/>
      <c r="V5" s="111"/>
      <c r="W5" s="111"/>
      <c r="X5" s="111"/>
      <c r="Y5" s="111"/>
      <c r="Z5" s="112"/>
      <c r="AA5" s="113"/>
      <c r="AB5" s="32"/>
      <c r="AC5" s="113"/>
      <c r="AD5" s="113"/>
      <c r="AE5" s="32"/>
      <c r="AF5" s="113"/>
      <c r="AG5" s="113"/>
      <c r="AH5" s="32"/>
    </row>
    <row r="6" spans="1:34" ht="21" customHeight="1" thickBot="1">
      <c r="A6" s="397" t="s">
        <v>944</v>
      </c>
      <c r="B6" s="312"/>
      <c r="C6" s="312"/>
      <c r="D6" s="312"/>
      <c r="E6" s="312"/>
      <c r="F6" s="312"/>
      <c r="G6" s="312"/>
      <c r="H6" s="312"/>
      <c r="I6" s="313"/>
      <c r="J6" s="136"/>
      <c r="K6" s="111"/>
      <c r="L6" s="111"/>
      <c r="M6" s="111"/>
      <c r="N6" s="111"/>
      <c r="O6" s="111"/>
      <c r="P6" s="111"/>
      <c r="Q6" s="111"/>
      <c r="R6" s="111"/>
      <c r="S6" s="111"/>
      <c r="T6" s="111"/>
      <c r="U6" s="111"/>
      <c r="V6" s="111"/>
      <c r="W6" s="111"/>
      <c r="X6" s="111"/>
      <c r="Y6" s="111"/>
      <c r="Z6" s="112"/>
      <c r="AA6" s="113"/>
      <c r="AC6" s="113"/>
      <c r="AD6" s="113"/>
      <c r="AF6" s="113"/>
      <c r="AG6" s="113"/>
    </row>
    <row r="7" spans="1:34" s="126" customFormat="1" ht="36" customHeight="1" thickTop="1">
      <c r="A7" s="114" t="str">
        <f>"REPORTING PERIOD:        Month:   "&amp;Month&amp;"       Year:   "&amp;Year</f>
        <v xml:space="preserve">REPORTING PERIOD:        Month:          Year:   </v>
      </c>
      <c r="B7" s="115"/>
      <c r="C7" s="116"/>
      <c r="D7" s="169" t="str">
        <f>"EIA ID NUMBER:   "&amp;ID</f>
        <v xml:space="preserve">EIA ID NUMBER:   </v>
      </c>
      <c r="E7" s="117"/>
      <c r="F7" s="118"/>
      <c r="G7" s="116"/>
      <c r="H7" s="116"/>
      <c r="I7" s="168" t="str">
        <f>"RESUBMISSION:   "&amp;IF(ResubChk="","",UPPER(ResubChk)&amp;"   ")</f>
        <v xml:space="preserve">RESUBMISSION:   </v>
      </c>
      <c r="J7" s="137"/>
      <c r="K7" s="113"/>
      <c r="L7" s="113"/>
      <c r="M7" s="32"/>
      <c r="N7" s="113"/>
      <c r="O7" s="113"/>
      <c r="P7" s="32"/>
      <c r="Q7" s="113"/>
      <c r="R7" s="113"/>
      <c r="S7" s="32"/>
      <c r="T7" s="113"/>
      <c r="U7" s="113"/>
      <c r="V7" s="32"/>
      <c r="W7" s="113"/>
      <c r="X7" s="113"/>
      <c r="Y7" s="32"/>
      <c r="Z7" s="113"/>
      <c r="AA7" s="113"/>
      <c r="AB7" s="32"/>
      <c r="AC7" s="113"/>
      <c r="AD7" s="113"/>
      <c r="AE7" s="32"/>
      <c r="AF7" s="113"/>
      <c r="AG7" s="113"/>
      <c r="AH7" s="32"/>
    </row>
    <row r="8" spans="1:34" s="45" customFormat="1" ht="18.600000000000001" customHeight="1">
      <c r="A8" s="404" t="s">
        <v>1094</v>
      </c>
      <c r="B8" s="377"/>
      <c r="C8" s="400" t="str">
        <f>IF(SUM(PartSums)&gt;0,"The highlighted totals do not equal the sum of their parts.
Please check your entries.","")</f>
        <v/>
      </c>
      <c r="D8" s="400"/>
      <c r="E8" s="400"/>
      <c r="F8" s="400"/>
      <c r="G8" s="400"/>
      <c r="H8" s="400"/>
      <c r="I8" s="401"/>
      <c r="J8" s="138"/>
      <c r="K8" s="113"/>
      <c r="L8" s="113"/>
      <c r="M8" s="32"/>
      <c r="N8" s="113"/>
      <c r="O8" s="113"/>
      <c r="P8" s="32"/>
      <c r="Q8" s="113"/>
      <c r="R8" s="113"/>
      <c r="S8" s="32"/>
      <c r="T8" s="113"/>
      <c r="U8" s="113"/>
      <c r="V8" s="32"/>
      <c r="W8" s="113"/>
      <c r="X8" s="113"/>
      <c r="Y8" s="32"/>
      <c r="Z8" s="113"/>
      <c r="AA8" s="113"/>
      <c r="AB8" s="32"/>
      <c r="AC8" s="113"/>
      <c r="AD8" s="113"/>
      <c r="AE8" s="32"/>
      <c r="AF8" s="113"/>
      <c r="AG8" s="113"/>
      <c r="AH8" s="32"/>
    </row>
    <row r="9" spans="1:34" s="45" customFormat="1" ht="18.600000000000001" customHeight="1">
      <c r="A9" s="405"/>
      <c r="B9" s="406"/>
      <c r="C9" s="402"/>
      <c r="D9" s="402"/>
      <c r="E9" s="402"/>
      <c r="F9" s="402"/>
      <c r="G9" s="402"/>
      <c r="H9" s="402"/>
      <c r="I9" s="403"/>
      <c r="J9" s="138"/>
      <c r="K9" s="113"/>
      <c r="L9" s="113"/>
      <c r="M9" s="32"/>
      <c r="N9" s="113"/>
      <c r="O9" s="113"/>
      <c r="P9" s="32"/>
      <c r="Q9" s="113"/>
      <c r="R9" s="113"/>
      <c r="S9" s="32"/>
      <c r="T9" s="113"/>
      <c r="U9" s="113"/>
      <c r="V9" s="32"/>
      <c r="W9" s="113"/>
      <c r="X9" s="113"/>
      <c r="Y9" s="32"/>
      <c r="Z9" s="113"/>
      <c r="AA9" s="113"/>
      <c r="AB9" s="32"/>
      <c r="AC9" s="113"/>
      <c r="AD9" s="113"/>
      <c r="AE9" s="32"/>
      <c r="AF9" s="113"/>
      <c r="AG9" s="113"/>
      <c r="AH9" s="32"/>
    </row>
    <row r="10" spans="1:34" ht="82.15" customHeight="1">
      <c r="A10" s="130" t="s">
        <v>1036</v>
      </c>
      <c r="B10" s="122" t="s">
        <v>1037</v>
      </c>
      <c r="C10" s="131" t="s">
        <v>1095</v>
      </c>
      <c r="D10" s="131" t="s">
        <v>1096</v>
      </c>
      <c r="E10" s="122" t="s">
        <v>1097</v>
      </c>
      <c r="F10" s="122" t="s">
        <v>1098</v>
      </c>
      <c r="G10" s="122" t="s">
        <v>1099</v>
      </c>
      <c r="H10" s="122" t="s">
        <v>1100</v>
      </c>
      <c r="I10" s="132" t="s">
        <v>1101</v>
      </c>
      <c r="J10" s="398"/>
      <c r="K10" s="399"/>
      <c r="L10" s="399"/>
      <c r="N10" s="113"/>
      <c r="O10" s="113"/>
      <c r="Q10" s="113"/>
      <c r="R10" s="113"/>
      <c r="T10" s="113"/>
      <c r="U10" s="113"/>
      <c r="W10" s="113"/>
      <c r="X10" s="113"/>
      <c r="Z10" s="113"/>
      <c r="AA10" s="113"/>
      <c r="AC10" s="113"/>
      <c r="AD10" s="113"/>
      <c r="AF10" s="113"/>
      <c r="AG10" s="113"/>
    </row>
    <row r="11" spans="1:34" ht="20.45" customHeight="1">
      <c r="A11" s="145" t="s">
        <v>1102</v>
      </c>
      <c r="B11" s="146" t="s">
        <v>1103</v>
      </c>
      <c r="C11" s="243"/>
      <c r="D11" s="244"/>
      <c r="E11" s="244"/>
      <c r="F11" s="225"/>
      <c r="G11" s="244"/>
      <c r="H11" s="244"/>
      <c r="I11" s="245"/>
      <c r="J11" s="289" t="str">
        <f>IF(ABS(+C11+D11-E11+F11-G11-H11-I11)&gt;5,"`","")</f>
        <v/>
      </c>
      <c r="K11" s="127" t="str">
        <f>IF(ABS(+C11+D11-E11+F11-G11-H11-I11)&gt;5,"The balance for Prod " &amp; B11 &amp; " is off by 6 or more.   Difference = ","")</f>
        <v/>
      </c>
      <c r="L11" s="128" t="str">
        <f>IF(ABS(C11+D11-E11+F11-G11-H11-I11)&gt;5,C11+D11-E11+F11-G11-H11-I11,"")</f>
        <v/>
      </c>
      <c r="N11" s="113"/>
      <c r="O11" s="113"/>
      <c r="Q11" s="113"/>
      <c r="R11" s="113"/>
      <c r="T11" s="113"/>
      <c r="U11" s="113"/>
      <c r="W11" s="113"/>
      <c r="X11" s="113"/>
      <c r="Z11" s="113"/>
      <c r="AA11" s="113"/>
      <c r="AC11" s="113"/>
      <c r="AD11" s="113"/>
      <c r="AF11" s="113"/>
      <c r="AG11" s="113"/>
    </row>
    <row r="12" spans="1:34" ht="20.45" customHeight="1">
      <c r="A12" s="147" t="s">
        <v>1104</v>
      </c>
      <c r="B12" s="146" t="s">
        <v>1105</v>
      </c>
      <c r="C12" s="225"/>
      <c r="D12" s="244"/>
      <c r="E12" s="225"/>
      <c r="F12" s="225"/>
      <c r="G12" s="225"/>
      <c r="H12" s="225"/>
      <c r="I12" s="226"/>
      <c r="J12" s="289"/>
      <c r="K12" s="113"/>
      <c r="L12" s="113"/>
      <c r="N12" s="113"/>
      <c r="O12" s="113"/>
      <c r="Q12" s="113"/>
      <c r="R12" s="113"/>
      <c r="T12" s="113"/>
      <c r="U12" s="113"/>
      <c r="W12" s="113"/>
      <c r="X12" s="113"/>
      <c r="Z12" s="113"/>
      <c r="AA12" s="113"/>
      <c r="AC12" s="113"/>
      <c r="AD12" s="113"/>
      <c r="AF12" s="113"/>
      <c r="AG12" s="113"/>
    </row>
    <row r="13" spans="1:34" ht="20.45" customHeight="1">
      <c r="A13" s="148" t="s">
        <v>1106</v>
      </c>
      <c r="B13" s="149" t="s">
        <v>1107</v>
      </c>
      <c r="C13" s="225"/>
      <c r="D13" s="244"/>
      <c r="E13" s="225"/>
      <c r="F13" s="225"/>
      <c r="G13" s="225"/>
      <c r="H13" s="225"/>
      <c r="I13" s="226"/>
      <c r="J13" s="139"/>
      <c r="K13" s="113"/>
      <c r="L13" s="113"/>
      <c r="N13" s="113"/>
      <c r="O13" s="113"/>
      <c r="Q13" s="113"/>
      <c r="R13" s="113"/>
      <c r="T13" s="113"/>
      <c r="U13" s="113"/>
      <c r="W13" s="113"/>
      <c r="X13" s="113"/>
      <c r="Z13" s="113"/>
      <c r="AA13" s="113"/>
      <c r="AC13" s="113"/>
      <c r="AD13" s="113"/>
      <c r="AF13" s="113"/>
      <c r="AG13" s="113"/>
    </row>
    <row r="14" spans="1:34" ht="20.45" customHeight="1">
      <c r="A14" s="147" t="s">
        <v>1108</v>
      </c>
      <c r="B14" s="149" t="s">
        <v>1109</v>
      </c>
      <c r="C14" s="225"/>
      <c r="D14" s="244"/>
      <c r="E14" s="225"/>
      <c r="F14" s="225"/>
      <c r="G14" s="225"/>
      <c r="H14" s="225"/>
      <c r="I14" s="226"/>
      <c r="J14" s="139"/>
      <c r="K14" s="113"/>
      <c r="L14" s="113"/>
      <c r="N14" s="113"/>
      <c r="O14" s="113"/>
      <c r="Q14" s="113"/>
      <c r="R14" s="113"/>
      <c r="T14" s="113"/>
      <c r="U14" s="113"/>
      <c r="W14" s="113"/>
      <c r="X14" s="113"/>
      <c r="Z14" s="113"/>
      <c r="AA14" s="113"/>
      <c r="AC14" s="113"/>
      <c r="AD14" s="113"/>
      <c r="AF14" s="113"/>
      <c r="AG14" s="113"/>
    </row>
    <row r="15" spans="1:34" ht="20.45" customHeight="1">
      <c r="A15" s="141" t="s">
        <v>1110</v>
      </c>
      <c r="B15" s="149" t="s">
        <v>1111</v>
      </c>
      <c r="C15" s="225"/>
      <c r="D15" s="244"/>
      <c r="E15" s="244"/>
      <c r="F15" s="225"/>
      <c r="G15" s="225"/>
      <c r="H15" s="244"/>
      <c r="I15" s="226"/>
      <c r="J15" s="289" t="str">
        <f>IF(ABS(+C15+D15-E15+F15-G15-H15-I15)&gt;5,"`","")</f>
        <v/>
      </c>
      <c r="K15" s="127" t="str">
        <f>IF(ABS(+C15+D15-E15+F15-G15-H15-I15)&gt;5,"The balance for Prod " &amp; B15 &amp; " is off by 6 or more.   Difference = ","")</f>
        <v/>
      </c>
      <c r="L15" s="128" t="str">
        <f>IF(ABS(C15+D15-E15+F15-G15-H15-I15)&gt;5,C15+D15-E15+F15-G15-H15-I15,"")</f>
        <v/>
      </c>
      <c r="N15" s="113"/>
      <c r="O15" s="113"/>
      <c r="Q15" s="113"/>
      <c r="R15" s="113"/>
      <c r="T15" s="113"/>
      <c r="U15" s="113"/>
      <c r="W15" s="113"/>
      <c r="X15" s="113"/>
      <c r="Z15" s="113"/>
      <c r="AA15" s="113"/>
      <c r="AC15" s="113"/>
      <c r="AD15" s="113"/>
      <c r="AF15" s="113"/>
      <c r="AG15" s="113"/>
    </row>
    <row r="16" spans="1:34" ht="20.45" customHeight="1">
      <c r="A16" s="141" t="s">
        <v>1112</v>
      </c>
      <c r="B16" s="150" t="s">
        <v>1113</v>
      </c>
      <c r="C16" s="244"/>
      <c r="D16" s="244"/>
      <c r="E16" s="244"/>
      <c r="F16" s="244"/>
      <c r="G16" s="244"/>
      <c r="H16" s="244"/>
      <c r="I16" s="245"/>
      <c r="J16" s="289" t="str">
        <f>IF(ABS(+C16+D16-E16+F16-G16-H16-I16)&gt;5,"`","")</f>
        <v/>
      </c>
      <c r="K16" s="127" t="str">
        <f>IF(ABS(+C16+D16-E16+F16-G16-H16-I16)&gt;5,"The balance for Prod " &amp; B16 &amp; " is off by 6 or more.   Difference = ","")</f>
        <v/>
      </c>
      <c r="L16" s="128" t="str">
        <f>IF(ABS(C16+D16-E16+F16-G16-H16-I16)&gt;5,C16+D16-E16+F16-G16-H16-I16,"")</f>
        <v/>
      </c>
      <c r="N16" s="113"/>
      <c r="O16" s="113"/>
      <c r="Q16" s="113"/>
      <c r="R16" s="113"/>
      <c r="T16" s="113"/>
      <c r="U16" s="113"/>
      <c r="W16" s="113"/>
      <c r="X16" s="113"/>
      <c r="Z16" s="113"/>
      <c r="AA16" s="113"/>
      <c r="AC16" s="113"/>
      <c r="AD16" s="113"/>
      <c r="AF16" s="113"/>
      <c r="AG16" s="113"/>
    </row>
    <row r="17" spans="1:33" ht="20.45" customHeight="1">
      <c r="A17" s="151" t="s">
        <v>1114</v>
      </c>
      <c r="B17" s="150">
        <v>202</v>
      </c>
      <c r="C17" s="244"/>
      <c r="D17" s="244"/>
      <c r="E17" s="244"/>
      <c r="F17" s="244"/>
      <c r="G17" s="244"/>
      <c r="H17" s="244"/>
      <c r="I17" s="244"/>
      <c r="J17" s="289" t="str">
        <f>IF(ABS(+C17+D17-E17+F17-G17-H17-I17)&gt;5,"`","")</f>
        <v/>
      </c>
      <c r="K17" s="127" t="str">
        <f>IF(ABS(+C17+D17-E17+F17-G17-H17-I17)&gt;5,"The balance for Prod " &amp; B17 &amp; " is off by 6 or more.   Difference = ","")</f>
        <v/>
      </c>
      <c r="L17" s="128" t="str">
        <f>IF(ABS(C17+D17-E17+F17-G17-H17-I17)&gt;5,C17+D17-E17+F17-G17-H17-I17,"")</f>
        <v/>
      </c>
      <c r="N17" s="113"/>
      <c r="O17" s="113"/>
      <c r="Q17" s="113"/>
      <c r="R17" s="113"/>
      <c r="T17" s="113"/>
      <c r="U17" s="113"/>
      <c r="W17" s="113"/>
      <c r="X17" s="113"/>
      <c r="Z17" s="113"/>
      <c r="AA17" s="113"/>
      <c r="AC17" s="113"/>
      <c r="AD17" s="113"/>
      <c r="AF17" s="113"/>
      <c r="AG17" s="113"/>
    </row>
    <row r="18" spans="1:33" ht="20.45" customHeight="1">
      <c r="A18" s="147" t="s">
        <v>1115</v>
      </c>
      <c r="B18" s="149" t="s">
        <v>1116</v>
      </c>
      <c r="C18" s="225"/>
      <c r="D18" s="225"/>
      <c r="E18" s="244"/>
      <c r="F18" s="244"/>
      <c r="G18" s="225"/>
      <c r="H18" s="225"/>
      <c r="I18" s="244"/>
      <c r="J18" s="139"/>
      <c r="K18" s="113"/>
      <c r="L18" s="113"/>
      <c r="N18" s="113"/>
      <c r="O18" s="113"/>
      <c r="Q18" s="113"/>
      <c r="R18" s="113"/>
      <c r="T18" s="113"/>
      <c r="U18" s="113"/>
      <c r="W18" s="113"/>
      <c r="X18" s="113"/>
      <c r="Z18" s="113"/>
      <c r="AA18" s="113"/>
      <c r="AC18" s="113"/>
      <c r="AD18" s="113"/>
      <c r="AF18" s="113"/>
      <c r="AG18" s="113"/>
    </row>
    <row r="19" spans="1:33" ht="20.45" customHeight="1">
      <c r="A19" s="147" t="s">
        <v>1117</v>
      </c>
      <c r="B19" s="149" t="s">
        <v>1118</v>
      </c>
      <c r="C19" s="225"/>
      <c r="D19" s="225"/>
      <c r="E19" s="244"/>
      <c r="F19" s="244"/>
      <c r="G19" s="225"/>
      <c r="H19" s="225"/>
      <c r="I19" s="244"/>
      <c r="J19" s="139"/>
      <c r="K19" s="113"/>
      <c r="L19" s="113"/>
      <c r="N19" s="113"/>
      <c r="O19" s="113"/>
      <c r="Q19" s="113"/>
      <c r="R19" s="113"/>
      <c r="T19" s="113"/>
      <c r="U19" s="113"/>
      <c r="W19" s="113"/>
      <c r="X19" s="113"/>
      <c r="Z19" s="113"/>
      <c r="AA19" s="113"/>
      <c r="AC19" s="113"/>
      <c r="AD19" s="113"/>
      <c r="AF19" s="113"/>
      <c r="AG19" s="113"/>
    </row>
    <row r="20" spans="1:33" ht="20.45" customHeight="1">
      <c r="A20" s="147" t="s">
        <v>1119</v>
      </c>
      <c r="B20" s="149" t="s">
        <v>1120</v>
      </c>
      <c r="C20" s="225"/>
      <c r="D20" s="225"/>
      <c r="E20" s="244"/>
      <c r="F20" s="244"/>
      <c r="G20" s="225"/>
      <c r="H20" s="225"/>
      <c r="I20" s="244"/>
      <c r="J20" s="139"/>
      <c r="K20" s="113"/>
      <c r="L20" s="113"/>
      <c r="N20" s="113"/>
      <c r="O20" s="113"/>
      <c r="Q20" s="113"/>
      <c r="R20" s="113"/>
      <c r="T20" s="113"/>
      <c r="U20" s="113"/>
      <c r="W20" s="113"/>
      <c r="X20" s="113"/>
      <c r="Z20" s="113"/>
      <c r="AA20" s="113"/>
      <c r="AC20" s="113"/>
      <c r="AD20" s="113"/>
      <c r="AF20" s="113"/>
      <c r="AG20" s="113"/>
    </row>
    <row r="21" spans="1:33" ht="20.45" customHeight="1">
      <c r="A21" s="147" t="s">
        <v>1308</v>
      </c>
      <c r="B21" s="149" t="s">
        <v>1121</v>
      </c>
      <c r="C21" s="225"/>
      <c r="D21" s="225"/>
      <c r="E21" s="244"/>
      <c r="F21" s="244"/>
      <c r="G21" s="225"/>
      <c r="H21" s="225"/>
      <c r="I21" s="244"/>
      <c r="J21" s="139"/>
      <c r="K21" s="113"/>
      <c r="L21" s="113"/>
      <c r="N21" s="113"/>
      <c r="O21" s="113"/>
      <c r="Q21" s="113"/>
      <c r="R21" s="113"/>
      <c r="T21" s="113"/>
      <c r="U21" s="113"/>
      <c r="W21" s="113"/>
      <c r="X21" s="113"/>
      <c r="Z21" s="113"/>
      <c r="AA21" s="113"/>
      <c r="AC21" s="113"/>
      <c r="AD21" s="113"/>
      <c r="AF21" s="113"/>
      <c r="AG21" s="113"/>
    </row>
    <row r="22" spans="1:33" ht="20.45" customHeight="1">
      <c r="A22" s="223" t="s">
        <v>1304</v>
      </c>
      <c r="B22" s="224">
        <v>446</v>
      </c>
      <c r="C22" s="225"/>
      <c r="D22" s="225"/>
      <c r="E22" s="225"/>
      <c r="F22" s="225"/>
      <c r="G22" s="225"/>
      <c r="H22" s="225"/>
      <c r="I22" s="226"/>
      <c r="J22" s="289" t="str">
        <f>IF(ABS(+C22+D22-E22+F22-G22-H22-I22)&gt;5,"`","")</f>
        <v/>
      </c>
      <c r="K22" s="127" t="str">
        <f>IF(ABS(+C22+D22-E22+F22-G22-H22-I22)&gt;5,"The balance for Prod " &amp; B22 &amp; " is off by 6 or more.   Difference = ","")</f>
        <v/>
      </c>
      <c r="L22" s="128" t="str">
        <f>IF(ABS(C22+D22-E22+F22-G22-H22-I22)&gt;5,C22+D22-E22+F22-G22-H22-I22,"")</f>
        <v/>
      </c>
      <c r="N22" s="113"/>
      <c r="O22" s="113"/>
      <c r="Q22" s="113"/>
      <c r="R22" s="113"/>
      <c r="T22" s="113"/>
      <c r="U22" s="113"/>
      <c r="W22" s="113"/>
      <c r="X22" s="113"/>
      <c r="Z22" s="113"/>
      <c r="AA22" s="113"/>
      <c r="AC22" s="113"/>
      <c r="AD22" s="113"/>
      <c r="AF22" s="113"/>
      <c r="AG22" s="113"/>
    </row>
    <row r="23" spans="1:33" ht="20.45" customHeight="1">
      <c r="A23" s="227" t="s">
        <v>1305</v>
      </c>
      <c r="B23" s="224" t="s">
        <v>1122</v>
      </c>
      <c r="C23" s="225"/>
      <c r="D23" s="225"/>
      <c r="E23" s="225"/>
      <c r="F23" s="225"/>
      <c r="G23" s="225"/>
      <c r="H23" s="225"/>
      <c r="I23" s="226"/>
      <c r="J23" s="139"/>
      <c r="K23" s="113"/>
      <c r="L23" s="113"/>
      <c r="N23" s="113"/>
      <c r="O23" s="113"/>
      <c r="Q23" s="113"/>
      <c r="R23" s="113"/>
      <c r="T23" s="113"/>
      <c r="U23" s="113"/>
      <c r="W23" s="113"/>
      <c r="X23" s="113"/>
      <c r="Z23" s="113"/>
      <c r="AA23" s="113"/>
      <c r="AC23" s="113"/>
      <c r="AD23" s="113"/>
      <c r="AF23" s="113"/>
      <c r="AG23" s="113"/>
    </row>
    <row r="24" spans="1:33" ht="20.45" customHeight="1">
      <c r="A24" s="227" t="s">
        <v>1306</v>
      </c>
      <c r="B24" s="224" t="s">
        <v>1123</v>
      </c>
      <c r="C24" s="225"/>
      <c r="D24" s="225"/>
      <c r="E24" s="225"/>
      <c r="F24" s="225"/>
      <c r="G24" s="225"/>
      <c r="H24" s="225"/>
      <c r="I24" s="226"/>
      <c r="J24" s="139"/>
      <c r="K24" s="113"/>
      <c r="L24" s="113"/>
      <c r="N24" s="113"/>
      <c r="O24" s="113"/>
      <c r="Q24" s="113"/>
      <c r="R24" s="113"/>
      <c r="T24" s="113"/>
      <c r="U24" s="113"/>
      <c r="W24" s="113"/>
      <c r="X24" s="113"/>
      <c r="Z24" s="113"/>
      <c r="AA24" s="113"/>
      <c r="AC24" s="113"/>
      <c r="AD24" s="113"/>
      <c r="AF24" s="113"/>
      <c r="AG24" s="113"/>
    </row>
    <row r="25" spans="1:33" ht="20.45" customHeight="1">
      <c r="A25" s="227" t="s">
        <v>1307</v>
      </c>
      <c r="B25" s="224" t="s">
        <v>1124</v>
      </c>
      <c r="C25" s="225"/>
      <c r="D25" s="225"/>
      <c r="E25" s="225"/>
      <c r="F25" s="225"/>
      <c r="G25" s="225"/>
      <c r="H25" s="225"/>
      <c r="I25" s="226"/>
      <c r="J25" s="139"/>
      <c r="K25" s="113"/>
      <c r="L25" s="113"/>
      <c r="N25" s="113"/>
      <c r="O25" s="113"/>
      <c r="Q25" s="113"/>
      <c r="R25" s="113"/>
      <c r="T25" s="113"/>
      <c r="U25" s="113"/>
      <c r="W25" s="113"/>
      <c r="X25" s="113"/>
      <c r="Z25" s="113"/>
      <c r="AA25" s="113"/>
      <c r="AC25" s="113"/>
      <c r="AD25" s="113"/>
      <c r="AF25" s="113"/>
      <c r="AG25" s="113"/>
    </row>
    <row r="26" spans="1:33" ht="18">
      <c r="A26" s="152" t="s">
        <v>1125</v>
      </c>
      <c r="B26" s="153"/>
      <c r="C26" s="225"/>
      <c r="D26" s="225"/>
      <c r="E26" s="225"/>
      <c r="F26" s="225"/>
      <c r="G26" s="225"/>
      <c r="H26" s="225"/>
      <c r="I26" s="226"/>
      <c r="J26" s="139"/>
      <c r="K26" s="113"/>
      <c r="L26" s="113"/>
      <c r="N26" s="113"/>
      <c r="O26" s="113"/>
      <c r="Q26" s="113"/>
      <c r="R26" s="113"/>
      <c r="T26" s="113"/>
      <c r="U26" s="113"/>
      <c r="W26" s="113"/>
      <c r="X26" s="113"/>
      <c r="Z26" s="113"/>
      <c r="AA26" s="113"/>
      <c r="AC26" s="113"/>
      <c r="AD26" s="113"/>
      <c r="AF26" s="113"/>
      <c r="AG26" s="113"/>
    </row>
    <row r="27" spans="1:33" ht="20.45" customHeight="1">
      <c r="A27" s="143" t="s">
        <v>1126</v>
      </c>
      <c r="B27" s="150" t="s">
        <v>1127</v>
      </c>
      <c r="C27" s="244"/>
      <c r="D27" s="244"/>
      <c r="E27" s="244"/>
      <c r="F27" s="244"/>
      <c r="G27" s="244"/>
      <c r="H27" s="244"/>
      <c r="I27" s="245"/>
      <c r="J27" s="289" t="str">
        <f>IF(ABS(+C27+D27-E27+F27-G27-H27-I27)&gt;5,"`","")</f>
        <v/>
      </c>
      <c r="K27" s="127" t="str">
        <f>IF(ABS(+C27+D27-E27+F27-G27-H27-I27)&gt;5,"The balance for Prod " &amp; B27 &amp; " is off by 6 or more.   Difference = ","")</f>
        <v/>
      </c>
      <c r="L27" s="128" t="str">
        <f>IF(ABS(C27+D27-E27+F27-G27-H27-I27)&gt;5,C27+D27-E27+F27-G27-H27-I27,"")</f>
        <v/>
      </c>
      <c r="N27" s="113"/>
      <c r="O27" s="113"/>
      <c r="Q27" s="113"/>
      <c r="R27" s="113"/>
      <c r="T27" s="113"/>
      <c r="U27" s="113"/>
      <c r="W27" s="113"/>
      <c r="X27" s="113"/>
      <c r="Z27" s="113"/>
      <c r="AA27" s="113"/>
      <c r="AC27" s="113"/>
      <c r="AD27" s="113"/>
      <c r="AF27" s="113"/>
      <c r="AG27" s="113"/>
    </row>
    <row r="28" spans="1:33" ht="20.45" customHeight="1">
      <c r="A28" s="154" t="s">
        <v>1128</v>
      </c>
      <c r="B28" s="149" t="s">
        <v>1129</v>
      </c>
      <c r="C28" s="225"/>
      <c r="D28" s="225"/>
      <c r="E28" s="244"/>
      <c r="F28" s="244"/>
      <c r="G28" s="225"/>
      <c r="H28" s="225"/>
      <c r="I28" s="226"/>
      <c r="J28" s="289"/>
      <c r="K28" s="127"/>
      <c r="L28" s="128"/>
      <c r="N28" s="113"/>
      <c r="O28" s="113"/>
      <c r="Q28" s="113"/>
      <c r="R28" s="113"/>
      <c r="T28" s="113"/>
      <c r="U28" s="113"/>
      <c r="W28" s="113"/>
      <c r="X28" s="113"/>
      <c r="Z28" s="113"/>
      <c r="AA28" s="113"/>
      <c r="AC28" s="113"/>
      <c r="AD28" s="113"/>
      <c r="AF28" s="113"/>
      <c r="AG28" s="113"/>
    </row>
    <row r="29" spans="1:33" ht="20.45" customHeight="1">
      <c r="A29" s="154" t="s">
        <v>1130</v>
      </c>
      <c r="B29" s="149" t="s">
        <v>1131</v>
      </c>
      <c r="C29" s="225"/>
      <c r="D29" s="225"/>
      <c r="E29" s="244"/>
      <c r="F29" s="244"/>
      <c r="G29" s="225"/>
      <c r="H29" s="225"/>
      <c r="I29" s="226"/>
      <c r="J29" s="289"/>
      <c r="K29" s="127"/>
      <c r="L29" s="128"/>
      <c r="N29" s="113"/>
      <c r="O29" s="113"/>
      <c r="Q29" s="113"/>
      <c r="R29" s="113"/>
      <c r="T29" s="113"/>
      <c r="U29" s="113"/>
      <c r="W29" s="113"/>
      <c r="X29" s="113"/>
      <c r="Z29" s="113"/>
      <c r="AA29" s="113"/>
      <c r="AC29" s="113"/>
      <c r="AD29" s="113"/>
      <c r="AF29" s="113"/>
      <c r="AG29" s="113"/>
    </row>
    <row r="30" spans="1:33" ht="20.45" customHeight="1">
      <c r="A30" s="143" t="s">
        <v>1132</v>
      </c>
      <c r="B30" s="149" t="s">
        <v>1133</v>
      </c>
      <c r="C30" s="244"/>
      <c r="D30" s="244"/>
      <c r="E30" s="244"/>
      <c r="F30" s="244"/>
      <c r="G30" s="244"/>
      <c r="H30" s="244"/>
      <c r="I30" s="245"/>
      <c r="J30" s="289" t="str">
        <f>IF(ABS(+C30+D30-E30+F30-G30-H30-I30)&gt;5,"`","")</f>
        <v/>
      </c>
      <c r="K30" s="127" t="str">
        <f>IF(ABS(+C30+D30-E30+F30-G30-H30-I30)&gt;5,"The balance for Prod " &amp; B30 &amp; " is off by 6 or more.   Difference = ","")</f>
        <v/>
      </c>
      <c r="L30" s="128" t="str">
        <f>IF(ABS(C30+D30-E30+F30-G30-H30-I30)&gt;5,C30+D30-E30+F30-G30-H30-I30,"")</f>
        <v/>
      </c>
      <c r="N30" s="113"/>
      <c r="O30" s="113"/>
      <c r="Q30" s="113"/>
      <c r="R30" s="113"/>
      <c r="T30" s="113"/>
      <c r="U30" s="113"/>
      <c r="W30" s="113"/>
      <c r="X30" s="113"/>
      <c r="Z30" s="113"/>
      <c r="AA30" s="113"/>
      <c r="AC30" s="113"/>
      <c r="AD30" s="113"/>
      <c r="AF30" s="113"/>
      <c r="AG30" s="113"/>
    </row>
    <row r="31" spans="1:33" ht="20.45" customHeight="1">
      <c r="A31" s="155" t="s">
        <v>1134</v>
      </c>
      <c r="B31" s="149" t="s">
        <v>1135</v>
      </c>
      <c r="C31" s="225"/>
      <c r="D31" s="225"/>
      <c r="E31" s="244"/>
      <c r="F31" s="244"/>
      <c r="G31" s="225"/>
      <c r="H31" s="225"/>
      <c r="I31" s="226"/>
      <c r="J31" s="289"/>
      <c r="K31" s="127"/>
      <c r="L31" s="128"/>
      <c r="N31" s="113"/>
      <c r="O31" s="113"/>
      <c r="Q31" s="113"/>
      <c r="R31" s="113"/>
      <c r="T31" s="113"/>
      <c r="U31" s="113"/>
      <c r="W31" s="113"/>
      <c r="X31" s="113"/>
      <c r="Z31" s="113"/>
      <c r="AA31" s="113"/>
      <c r="AC31" s="113"/>
      <c r="AD31" s="113"/>
      <c r="AF31" s="113"/>
      <c r="AG31" s="113"/>
    </row>
    <row r="32" spans="1:33" ht="20.45" customHeight="1">
      <c r="A32" s="155" t="s">
        <v>1136</v>
      </c>
      <c r="B32" s="149" t="s">
        <v>1137</v>
      </c>
      <c r="C32" s="225"/>
      <c r="D32" s="225"/>
      <c r="E32" s="244"/>
      <c r="F32" s="244"/>
      <c r="G32" s="225"/>
      <c r="H32" s="225"/>
      <c r="I32" s="226"/>
      <c r="J32" s="289"/>
      <c r="K32" s="127"/>
      <c r="L32" s="128"/>
      <c r="N32" s="113"/>
      <c r="O32" s="113"/>
      <c r="Q32" s="113"/>
      <c r="R32" s="113"/>
      <c r="T32" s="113"/>
      <c r="U32" s="113"/>
      <c r="W32" s="113"/>
      <c r="X32" s="113"/>
      <c r="Z32" s="113"/>
      <c r="AA32" s="113"/>
      <c r="AC32" s="113"/>
      <c r="AD32" s="113"/>
      <c r="AF32" s="113"/>
      <c r="AG32" s="113"/>
    </row>
    <row r="33" spans="1:33" ht="20.45" customHeight="1">
      <c r="A33" s="143" t="s">
        <v>1138</v>
      </c>
      <c r="B33" s="149" t="s">
        <v>1139</v>
      </c>
      <c r="C33" s="244"/>
      <c r="D33" s="244"/>
      <c r="E33" s="244"/>
      <c r="F33" s="244"/>
      <c r="G33" s="244"/>
      <c r="H33" s="244"/>
      <c r="I33" s="245"/>
      <c r="J33" s="289" t="str">
        <f>IF(ABS(+C33+D33-E33+F33-G33-H33-I33)&gt;5,"`","")</f>
        <v/>
      </c>
      <c r="K33" s="127" t="str">
        <f>IF(ABS(+C33+D33-E33+F33-G33-H33-I33)&gt;5,"The balance for Prod " &amp; B33 &amp; " is off by 6 or more.   Difference = ","")</f>
        <v/>
      </c>
      <c r="L33" s="128" t="str">
        <f>IF(ABS(C33+D33-E33+F33-G33-H33-I33)&gt;5,C33+D33-E33+F33-G33-H33-I33,"")</f>
        <v/>
      </c>
      <c r="N33" s="113"/>
      <c r="O33" s="113"/>
      <c r="Q33" s="113"/>
      <c r="R33" s="113"/>
      <c r="T33" s="113"/>
      <c r="U33" s="113"/>
      <c r="W33" s="113"/>
      <c r="X33" s="113"/>
      <c r="Z33" s="113"/>
      <c r="AA33" s="113"/>
      <c r="AC33" s="113"/>
      <c r="AD33" s="113"/>
      <c r="AF33" s="113"/>
      <c r="AG33" s="113"/>
    </row>
    <row r="34" spans="1:33" ht="20.45" customHeight="1">
      <c r="A34" s="154" t="s">
        <v>1140</v>
      </c>
      <c r="B34" s="149" t="s">
        <v>1141</v>
      </c>
      <c r="C34" s="225"/>
      <c r="D34" s="225"/>
      <c r="E34" s="244"/>
      <c r="F34" s="225"/>
      <c r="G34" s="225"/>
      <c r="H34" s="225"/>
      <c r="I34" s="226"/>
      <c r="J34" s="289"/>
      <c r="K34" s="127"/>
      <c r="L34" s="128"/>
      <c r="N34" s="113"/>
      <c r="O34" s="113"/>
      <c r="Q34" s="113"/>
      <c r="R34" s="113"/>
      <c r="T34" s="113"/>
      <c r="U34" s="113"/>
      <c r="W34" s="113"/>
      <c r="X34" s="113"/>
      <c r="Z34" s="113"/>
      <c r="AA34" s="113"/>
      <c r="AC34" s="113"/>
      <c r="AD34" s="113"/>
      <c r="AF34" s="113"/>
      <c r="AG34" s="113"/>
    </row>
    <row r="35" spans="1:33" ht="20.45" customHeight="1">
      <c r="A35" s="154" t="s">
        <v>1142</v>
      </c>
      <c r="B35" s="149" t="s">
        <v>1143</v>
      </c>
      <c r="C35" s="225"/>
      <c r="D35" s="225"/>
      <c r="E35" s="244"/>
      <c r="F35" s="244"/>
      <c r="G35" s="225"/>
      <c r="H35" s="225"/>
      <c r="I35" s="226"/>
      <c r="J35" s="289"/>
      <c r="K35" s="127"/>
      <c r="L35" s="128"/>
      <c r="N35" s="113"/>
      <c r="O35" s="113"/>
      <c r="Q35" s="113"/>
      <c r="R35" s="113"/>
      <c r="T35" s="113"/>
      <c r="U35" s="113"/>
      <c r="W35" s="113"/>
      <c r="X35" s="113"/>
      <c r="Z35" s="113"/>
      <c r="AA35" s="113"/>
      <c r="AC35" s="113"/>
      <c r="AD35" s="113"/>
      <c r="AF35" s="113"/>
      <c r="AG35" s="113"/>
    </row>
    <row r="36" spans="1:33" ht="20.45" customHeight="1">
      <c r="A36" s="154" t="s">
        <v>1144</v>
      </c>
      <c r="B36" s="149" t="s">
        <v>1145</v>
      </c>
      <c r="C36" s="225"/>
      <c r="D36" s="225"/>
      <c r="E36" s="244"/>
      <c r="F36" s="244"/>
      <c r="G36" s="225"/>
      <c r="H36" s="225"/>
      <c r="I36" s="226"/>
      <c r="J36" s="289"/>
      <c r="K36" s="127"/>
      <c r="L36" s="128"/>
      <c r="N36" s="113"/>
      <c r="O36" s="113"/>
      <c r="Q36" s="113"/>
      <c r="R36" s="113"/>
      <c r="T36" s="113"/>
      <c r="U36" s="113"/>
      <c r="W36" s="113"/>
      <c r="X36" s="113"/>
      <c r="Z36" s="113"/>
      <c r="AA36" s="113"/>
      <c r="AC36" s="113"/>
      <c r="AD36" s="113"/>
      <c r="AF36" s="113"/>
      <c r="AG36" s="113"/>
    </row>
    <row r="37" spans="1:33" ht="20.45" customHeight="1">
      <c r="A37" s="143" t="s">
        <v>1146</v>
      </c>
      <c r="B37" s="149" t="s">
        <v>1147</v>
      </c>
      <c r="C37" s="244"/>
      <c r="D37" s="244"/>
      <c r="E37" s="244"/>
      <c r="F37" s="244"/>
      <c r="G37" s="244"/>
      <c r="H37" s="244"/>
      <c r="I37" s="245"/>
      <c r="J37" s="289" t="str">
        <f>IF(ABS(+C37+D37-E37+F37-G37-H37-I37)&gt;5,"`","")</f>
        <v/>
      </c>
      <c r="K37" s="127" t="str">
        <f>IF(ABS(+C37+D37-E37+F37-G37-H37-I37)&gt;5,"The balance for Prod " &amp; B37 &amp; " is off by 6 or more.   Difference = ","")</f>
        <v/>
      </c>
      <c r="L37" s="128" t="str">
        <f>IF(ABS(C37+D37-E37+F37-G37-H37-I37)&gt;5,C37+D37-E37+F37-G37-H37-I37,"")</f>
        <v/>
      </c>
      <c r="N37" s="113"/>
      <c r="O37" s="113"/>
      <c r="Q37" s="113"/>
      <c r="R37" s="113"/>
      <c r="T37" s="113"/>
      <c r="U37" s="113"/>
      <c r="W37" s="113"/>
      <c r="X37" s="113"/>
      <c r="Z37" s="113"/>
      <c r="AA37" s="113"/>
      <c r="AC37" s="113"/>
      <c r="AD37" s="113"/>
      <c r="AF37" s="113"/>
      <c r="AG37" s="113"/>
    </row>
    <row r="38" spans="1:33" ht="20.45" customHeight="1">
      <c r="A38" s="154" t="s">
        <v>1148</v>
      </c>
      <c r="B38" s="149" t="s">
        <v>1149</v>
      </c>
      <c r="C38" s="225"/>
      <c r="D38" s="225"/>
      <c r="E38" s="244"/>
      <c r="F38" s="225"/>
      <c r="G38" s="225"/>
      <c r="H38" s="225"/>
      <c r="I38" s="226"/>
    </row>
    <row r="39" spans="1:33" ht="20.45" customHeight="1">
      <c r="A39" s="154" t="s">
        <v>1150</v>
      </c>
      <c r="B39" s="149" t="s">
        <v>1151</v>
      </c>
      <c r="C39" s="225"/>
      <c r="D39" s="225"/>
      <c r="E39" s="244"/>
      <c r="F39" s="244"/>
      <c r="G39" s="225"/>
      <c r="H39" s="225"/>
      <c r="I39" s="226"/>
    </row>
    <row r="40" spans="1:33" ht="20.45" customHeight="1">
      <c r="A40" s="155" t="s">
        <v>1152</v>
      </c>
      <c r="B40" s="149" t="s">
        <v>1153</v>
      </c>
      <c r="C40" s="225"/>
      <c r="D40" s="225"/>
      <c r="E40" s="244"/>
      <c r="F40" s="244"/>
      <c r="G40" s="225"/>
      <c r="H40" s="225"/>
      <c r="I40" s="226"/>
    </row>
    <row r="41" spans="1:33" ht="20.45" customHeight="1">
      <c r="A41" s="156" t="s">
        <v>1154</v>
      </c>
      <c r="B41" s="149" t="s">
        <v>1155</v>
      </c>
      <c r="C41" s="244"/>
      <c r="D41" s="244"/>
      <c r="E41" s="244"/>
      <c r="F41" s="225"/>
      <c r="G41" s="244"/>
      <c r="H41" s="244"/>
      <c r="I41" s="245"/>
      <c r="J41" s="289" t="str">
        <f>IF(ABS(+C41+D41-E41+F41-G41-H41-I41)&gt;5,"`","")</f>
        <v/>
      </c>
      <c r="K41" s="127" t="str">
        <f>IF(ABS(+C41+D41-E41+F41-G41-H41-I41)&gt;5,"The balance for Prod " &amp; B41 &amp; " is off by 6 or more.   Difference = ","")</f>
        <v/>
      </c>
      <c r="L41" s="128" t="str">
        <f>IF(ABS(C41+D41-E41+F41-G41-H41-I41)&gt;5,C41+D41-E41+F41-G41-H41-I41,"")</f>
        <v/>
      </c>
      <c r="N41" s="113"/>
      <c r="O41" s="113"/>
      <c r="Q41" s="113"/>
      <c r="R41" s="113"/>
      <c r="T41" s="113"/>
      <c r="U41" s="113"/>
      <c r="W41" s="113"/>
      <c r="X41" s="113"/>
      <c r="Z41" s="113"/>
      <c r="AA41" s="113"/>
      <c r="AC41" s="113"/>
      <c r="AD41" s="113"/>
      <c r="AF41" s="113"/>
      <c r="AG41" s="113"/>
    </row>
    <row r="42" spans="1:33" ht="20.45" customHeight="1">
      <c r="A42" s="145" t="s">
        <v>1156</v>
      </c>
      <c r="B42" s="149" t="s">
        <v>1157</v>
      </c>
      <c r="C42" s="244"/>
      <c r="D42" s="244"/>
      <c r="E42" s="244"/>
      <c r="F42" s="244"/>
      <c r="G42" s="244"/>
      <c r="H42" s="244"/>
      <c r="I42" s="244"/>
      <c r="J42" s="289" t="str">
        <f>IF(ABS(+C42+D42-E42+F42-G42-H42-I42)&gt;5,"`","")</f>
        <v/>
      </c>
      <c r="K42" s="127" t="str">
        <f>IF(ABS(+C42+D42-E42+F42-G42-H42-I42)&gt;5,"The balance for Prod " &amp; B42 &amp; " is off by 6 or more.   Difference = ","")</f>
        <v/>
      </c>
      <c r="L42" s="128" t="str">
        <f>IF(ABS(C42+D42-E42+F42-G42-H42-I42)&gt;5,C42+D42-E42+F42-G42-H42-I42,"")</f>
        <v/>
      </c>
      <c r="N42" s="113"/>
      <c r="O42" s="113"/>
      <c r="Q42" s="113"/>
      <c r="R42" s="113"/>
      <c r="T42" s="113"/>
      <c r="U42" s="113"/>
      <c r="W42" s="113"/>
      <c r="X42" s="113"/>
      <c r="Z42" s="113"/>
      <c r="AA42" s="113"/>
      <c r="AC42" s="113"/>
      <c r="AD42" s="113"/>
      <c r="AF42" s="113"/>
      <c r="AG42" s="113"/>
    </row>
    <row r="43" spans="1:33" ht="20.45" customHeight="1">
      <c r="A43" s="147" t="s">
        <v>1158</v>
      </c>
      <c r="B43" s="149" t="s">
        <v>1159</v>
      </c>
      <c r="C43" s="225"/>
      <c r="D43" s="225"/>
      <c r="E43" s="244"/>
      <c r="F43" s="244"/>
      <c r="G43" s="225"/>
      <c r="H43" s="225"/>
      <c r="I43" s="244"/>
      <c r="J43" s="139"/>
      <c r="K43" s="113"/>
      <c r="L43" s="113"/>
      <c r="N43" s="113"/>
      <c r="O43" s="113"/>
      <c r="Q43" s="113"/>
      <c r="R43" s="113"/>
      <c r="T43" s="113"/>
      <c r="U43" s="113"/>
      <c r="W43" s="113"/>
      <c r="X43" s="113"/>
      <c r="Z43" s="113"/>
      <c r="AA43" s="113"/>
      <c r="AC43" s="113"/>
      <c r="AD43" s="113"/>
      <c r="AF43" s="113"/>
      <c r="AG43" s="113"/>
    </row>
    <row r="44" spans="1:33" ht="20.45" customHeight="1">
      <c r="A44" s="147" t="s">
        <v>1160</v>
      </c>
      <c r="B44" s="149" t="s">
        <v>1161</v>
      </c>
      <c r="C44" s="225"/>
      <c r="D44" s="225"/>
      <c r="E44" s="244"/>
      <c r="F44" s="244"/>
      <c r="G44" s="225"/>
      <c r="H44" s="225"/>
      <c r="I44" s="244"/>
      <c r="J44" s="139"/>
      <c r="K44" s="113"/>
      <c r="L44" s="113"/>
      <c r="N44" s="113"/>
      <c r="O44" s="113"/>
      <c r="Q44" s="113"/>
      <c r="R44" s="113"/>
      <c r="T44" s="113"/>
      <c r="U44" s="113"/>
      <c r="W44" s="113"/>
      <c r="X44" s="113"/>
      <c r="Z44" s="113"/>
      <c r="AA44" s="113"/>
      <c r="AC44" s="113"/>
      <c r="AD44" s="113"/>
      <c r="AF44" s="113"/>
      <c r="AG44" s="113"/>
    </row>
    <row r="45" spans="1:33" ht="20.45" customHeight="1">
      <c r="A45" s="147" t="s">
        <v>1162</v>
      </c>
      <c r="B45" s="149" t="s">
        <v>1163</v>
      </c>
      <c r="C45" s="225"/>
      <c r="D45" s="225"/>
      <c r="E45" s="244"/>
      <c r="F45" s="244"/>
      <c r="G45" s="225"/>
      <c r="H45" s="225"/>
      <c r="I45" s="244"/>
      <c r="J45" s="139"/>
      <c r="K45" s="113"/>
      <c r="L45" s="113"/>
      <c r="N45" s="113"/>
      <c r="O45" s="113"/>
      <c r="Q45" s="113"/>
      <c r="R45" s="113"/>
      <c r="T45" s="113"/>
      <c r="U45" s="113"/>
      <c r="W45" s="113"/>
      <c r="X45" s="113"/>
      <c r="Z45" s="113"/>
      <c r="AA45" s="113"/>
      <c r="AC45" s="113"/>
      <c r="AD45" s="113"/>
      <c r="AF45" s="113"/>
      <c r="AG45" s="113"/>
    </row>
    <row r="46" spans="1:33" ht="20.45" customHeight="1">
      <c r="A46" s="147" t="s">
        <v>1164</v>
      </c>
      <c r="B46" s="149" t="s">
        <v>1165</v>
      </c>
      <c r="C46" s="225"/>
      <c r="D46" s="225"/>
      <c r="E46" s="244"/>
      <c r="F46" s="244"/>
      <c r="G46" s="225"/>
      <c r="H46" s="225"/>
      <c r="I46" s="244"/>
      <c r="J46" s="139"/>
      <c r="K46" s="113"/>
      <c r="L46" s="113"/>
      <c r="N46" s="113"/>
      <c r="O46" s="113"/>
      <c r="Q46" s="113"/>
      <c r="R46" s="113"/>
      <c r="T46" s="113"/>
      <c r="U46" s="113"/>
      <c r="W46" s="113"/>
      <c r="X46" s="113"/>
      <c r="Z46" s="113"/>
      <c r="AA46" s="113"/>
      <c r="AC46" s="113"/>
      <c r="AD46" s="113"/>
      <c r="AF46" s="113"/>
      <c r="AG46" s="113"/>
    </row>
    <row r="47" spans="1:33" ht="20.45" customHeight="1">
      <c r="A47" s="145" t="s">
        <v>1166</v>
      </c>
      <c r="B47" s="157"/>
      <c r="C47" s="225"/>
      <c r="D47" s="225"/>
      <c r="E47" s="225"/>
      <c r="F47" s="225"/>
      <c r="G47" s="225"/>
      <c r="H47" s="225"/>
      <c r="I47" s="226"/>
      <c r="J47" s="139"/>
      <c r="K47" s="113"/>
      <c r="L47" s="113"/>
      <c r="N47" s="113"/>
      <c r="O47" s="113"/>
      <c r="Q47" s="113"/>
      <c r="R47" s="113"/>
      <c r="T47" s="113"/>
      <c r="U47" s="113"/>
      <c r="W47" s="113"/>
      <c r="X47" s="113"/>
      <c r="Z47" s="113"/>
      <c r="AA47" s="113"/>
      <c r="AC47" s="113"/>
      <c r="AD47" s="113"/>
      <c r="AF47" s="113"/>
      <c r="AG47" s="113"/>
    </row>
    <row r="48" spans="1:33" ht="20.45" customHeight="1">
      <c r="A48" s="144" t="s">
        <v>1167</v>
      </c>
      <c r="B48" s="149" t="s">
        <v>1168</v>
      </c>
      <c r="C48" s="244"/>
      <c r="D48" s="244"/>
      <c r="E48" s="244"/>
      <c r="F48" s="244"/>
      <c r="G48" s="244"/>
      <c r="H48" s="244"/>
      <c r="I48" s="245"/>
      <c r="J48" s="289" t="str">
        <f>IF(ABS(+C48+D48-E48+F48-G48-H48-I48)&gt;5,"`","")</f>
        <v/>
      </c>
      <c r="K48" s="127" t="str">
        <f>IF(ABS(+C48+D48-E48+F48-G48-H48-I48)&gt;5,"The balance for Prod " &amp; B48 &amp; " is off by 6 or more.   Difference = ","")</f>
        <v/>
      </c>
      <c r="L48" s="128" t="str">
        <f>IF(ABS(C48+D48-E48+F48-G48-H48-I48)&gt;5,C48+D48-E48+F48-G48-H48-I48,"")</f>
        <v/>
      </c>
      <c r="N48" s="113"/>
      <c r="O48" s="113"/>
      <c r="Q48" s="113"/>
      <c r="R48" s="113"/>
      <c r="T48" s="113"/>
      <c r="U48" s="113"/>
      <c r="Z48" s="113"/>
      <c r="AA48" s="113"/>
      <c r="AF48" s="113"/>
      <c r="AG48" s="113"/>
    </row>
    <row r="49" spans="1:33" ht="20.45" customHeight="1">
      <c r="A49" s="144" t="s">
        <v>1169</v>
      </c>
      <c r="B49" s="150" t="s">
        <v>1170</v>
      </c>
      <c r="C49" s="244"/>
      <c r="D49" s="244"/>
      <c r="E49" s="244"/>
      <c r="F49" s="244"/>
      <c r="G49" s="244"/>
      <c r="H49" s="244"/>
      <c r="I49" s="245"/>
      <c r="J49" s="289" t="str">
        <f>IF(ABS(+C49+D49-E49+F49-G49-H49-I49)&gt;5,"`","")</f>
        <v/>
      </c>
      <c r="K49" s="127" t="str">
        <f>IF(ABS(+C49+D49-E49+F49-G49-H49-I49)&gt;5,"The balance for Prod " &amp; B49 &amp; " is off by 6 or more.   Difference = ","")</f>
        <v/>
      </c>
      <c r="L49" s="128" t="str">
        <f>IF(ABS(C49+D49-E49+F49-G49-H49-I49)&gt;5,C49+D49-E49+F49-G49-H49-I49,"")</f>
        <v/>
      </c>
      <c r="N49" s="113"/>
      <c r="O49" s="113"/>
      <c r="Q49" s="113"/>
      <c r="R49" s="113"/>
      <c r="T49" s="113"/>
      <c r="U49" s="113"/>
      <c r="Z49" s="113"/>
      <c r="AA49" s="113"/>
      <c r="AF49" s="113"/>
      <c r="AG49" s="113"/>
    </row>
    <row r="50" spans="1:33" ht="20.45" customHeight="1">
      <c r="A50" s="144" t="s">
        <v>1171</v>
      </c>
      <c r="B50" s="157"/>
      <c r="C50" s="225"/>
      <c r="D50" s="225"/>
      <c r="E50" s="225"/>
      <c r="F50" s="225"/>
      <c r="G50" s="225"/>
      <c r="H50" s="225"/>
      <c r="I50" s="226"/>
      <c r="J50" s="289"/>
      <c r="K50" s="127"/>
      <c r="L50" s="128"/>
      <c r="N50" s="113"/>
      <c r="O50" s="113"/>
      <c r="Q50" s="113"/>
      <c r="R50" s="113"/>
      <c r="T50" s="113"/>
      <c r="U50" s="113"/>
      <c r="Z50" s="113"/>
      <c r="AA50" s="113"/>
      <c r="AF50" s="113"/>
      <c r="AG50" s="113"/>
    </row>
    <row r="51" spans="1:33" ht="20.45" customHeight="1">
      <c r="A51" s="158" t="s">
        <v>1172</v>
      </c>
      <c r="B51" s="149" t="s">
        <v>1173</v>
      </c>
      <c r="C51" s="244"/>
      <c r="D51" s="244"/>
      <c r="E51" s="244"/>
      <c r="F51" s="244"/>
      <c r="G51" s="244"/>
      <c r="H51" s="244"/>
      <c r="I51" s="245"/>
      <c r="J51" s="289" t="str">
        <f>IF(ABS(+C51+D51-E51+F51-G51-H51-I51)&gt;5,"`","")</f>
        <v/>
      </c>
      <c r="K51" s="127" t="str">
        <f>IF(ABS(+C51+D51-E51+F51-G51-H51-I51)&gt;5,"The balance for Prod " &amp; B51 &amp; " is off by 6 or more.   Difference = ","")</f>
        <v/>
      </c>
      <c r="L51" s="128" t="str">
        <f>IF(ABS(C51+D51-E51+F51-G51-H51-I51)&gt;5,C51+D51-E51+F51-G51-H51-I51,"")</f>
        <v/>
      </c>
      <c r="Q51" s="113"/>
      <c r="R51" s="113"/>
      <c r="T51" s="113"/>
      <c r="U51" s="113"/>
      <c r="Z51" s="113"/>
      <c r="AA51" s="113"/>
      <c r="AF51" s="113"/>
      <c r="AG51" s="113"/>
    </row>
    <row r="52" spans="1:33" ht="20.45" customHeight="1">
      <c r="A52" s="148" t="s">
        <v>1174</v>
      </c>
      <c r="B52" s="149" t="s">
        <v>1175</v>
      </c>
      <c r="C52" s="244"/>
      <c r="D52" s="244"/>
      <c r="E52" s="244"/>
      <c r="F52" s="244"/>
      <c r="G52" s="244"/>
      <c r="H52" s="244"/>
      <c r="I52" s="245"/>
      <c r="J52" s="289" t="str">
        <f>IF(ABS(+C52+D52-E52+F52-G52-H52-I52)&gt;5,"`","")</f>
        <v/>
      </c>
      <c r="K52" s="127" t="str">
        <f>IF(ABS(+C52+D52-E52+F52-G52-H52-I52)&gt;5,"The balance for Prod " &amp; B52 &amp; " is off by 6 or more.   Difference = ","")</f>
        <v/>
      </c>
      <c r="L52" s="128" t="str">
        <f>IF(ABS(C52+D52-E52+F52-G52-H52-I52)&gt;5,C52+D52-E52+F52-G52-H52-I52,"")</f>
        <v/>
      </c>
      <c r="Q52" s="113"/>
      <c r="R52" s="113"/>
      <c r="T52" s="113"/>
      <c r="U52" s="113"/>
      <c r="Z52" s="113"/>
      <c r="AA52" s="113"/>
      <c r="AF52" s="113"/>
      <c r="AG52" s="113"/>
    </row>
    <row r="53" spans="1:33" ht="20.45" customHeight="1">
      <c r="A53" s="147" t="s">
        <v>1176</v>
      </c>
      <c r="B53" s="149" t="s">
        <v>1177</v>
      </c>
      <c r="C53" s="244"/>
      <c r="D53" s="244"/>
      <c r="E53" s="244"/>
      <c r="F53" s="244"/>
      <c r="G53" s="244"/>
      <c r="H53" s="244"/>
      <c r="I53" s="245"/>
      <c r="J53" s="289" t="str">
        <f>IF(ABS(+C53+D53-E53+F53-G53-H53-I53)&gt;5,"`","")</f>
        <v/>
      </c>
      <c r="K53" s="127" t="str">
        <f>IF(ABS(+C53+D53-E53+F53-G53-H53-I53)&gt;5,"The balance for Prod " &amp; B53 &amp; " is off by 6 or more.   Difference = ","")</f>
        <v/>
      </c>
      <c r="L53" s="128" t="str">
        <f>IF(ABS(C53+D53-E53+F53-G53-H53-I53)&gt;5,C53+D53-E53+F53-G53-H53-I53,"")</f>
        <v/>
      </c>
      <c r="Q53" s="113"/>
      <c r="R53" s="113"/>
      <c r="T53" s="113"/>
      <c r="U53" s="113"/>
      <c r="Z53" s="113"/>
      <c r="AA53" s="113"/>
      <c r="AF53" s="113"/>
      <c r="AG53" s="113"/>
    </row>
    <row r="54" spans="1:33" ht="20.45" customHeight="1">
      <c r="A54" s="145" t="s">
        <v>1178</v>
      </c>
      <c r="B54" s="157"/>
      <c r="C54" s="188"/>
      <c r="D54" s="188"/>
      <c r="E54" s="225"/>
      <c r="F54" s="188"/>
      <c r="G54" s="188"/>
      <c r="H54" s="188"/>
      <c r="I54" s="189"/>
      <c r="J54" s="139"/>
      <c r="K54" s="113"/>
      <c r="L54" s="113"/>
      <c r="Q54" s="113"/>
      <c r="R54" s="113"/>
      <c r="T54" s="113"/>
      <c r="U54" s="113"/>
      <c r="Z54" s="113"/>
      <c r="AA54" s="113"/>
      <c r="AF54" s="113"/>
      <c r="AG54" s="113"/>
    </row>
    <row r="55" spans="1:33" ht="36.75">
      <c r="A55" s="159" t="s">
        <v>1179</v>
      </c>
      <c r="B55" s="149" t="s">
        <v>1180</v>
      </c>
      <c r="C55" s="244"/>
      <c r="D55" s="244"/>
      <c r="E55" s="244"/>
      <c r="F55" s="244"/>
      <c r="G55" s="244"/>
      <c r="H55" s="244"/>
      <c r="I55" s="245"/>
      <c r="J55" s="289" t="str">
        <f>IF(ABS(+C55+D55-E55+F55-G55-H55-I55)&gt;5,"`","")</f>
        <v/>
      </c>
      <c r="K55" s="127" t="str">
        <f>IF(ABS(+C55+D55-E55+F55-G55-H55-I55)&gt;5,"The balance for Prod " &amp; B55 &amp; " is off by 6 or more.   Difference = ","")</f>
        <v/>
      </c>
      <c r="L55" s="128" t="str">
        <f>IF(ABS(C55+D55-E55+F55-G55-H55-I55)&gt;5,C55+D55-E55+F55-G55-H55-I55,"")</f>
        <v/>
      </c>
      <c r="Q55" s="113"/>
      <c r="R55" s="113"/>
      <c r="T55" s="113"/>
      <c r="U55" s="113"/>
      <c r="Z55" s="113"/>
      <c r="AA55" s="113"/>
      <c r="AF55" s="113"/>
      <c r="AG55" s="113"/>
    </row>
    <row r="56" spans="1:33" ht="36.75">
      <c r="A56" s="160" t="s">
        <v>1181</v>
      </c>
      <c r="B56" s="149" t="s">
        <v>1182</v>
      </c>
      <c r="C56" s="244"/>
      <c r="D56" s="244"/>
      <c r="E56" s="244"/>
      <c r="F56" s="244"/>
      <c r="G56" s="244"/>
      <c r="H56" s="244"/>
      <c r="I56" s="245"/>
      <c r="J56" s="289" t="str">
        <f>IF(ABS(+C56+D56-E56+F56-G56-H56-I56)&gt;5,"`","")</f>
        <v/>
      </c>
      <c r="K56" s="127" t="str">
        <f>IF(ABS(+C56+D56-E56+F56-G56-H56-I56)&gt;5,"The balance for Prod " &amp; B56 &amp; " is off by 6 or more.   Difference = ","")</f>
        <v/>
      </c>
      <c r="L56" s="128" t="str">
        <f>IF(ABS(C56+D56-E56+F56-G56-H56-I56)&gt;5,C56+D56-E56+F56-G56-H56-I56,"")</f>
        <v/>
      </c>
      <c r="Q56" s="113"/>
      <c r="R56" s="113"/>
      <c r="T56" s="113"/>
      <c r="U56" s="113"/>
      <c r="Z56" s="113"/>
      <c r="AA56" s="113"/>
    </row>
    <row r="57" spans="1:33" ht="20.45" customHeight="1">
      <c r="A57" s="159" t="s">
        <v>1183</v>
      </c>
      <c r="B57" s="149" t="s">
        <v>1184</v>
      </c>
      <c r="C57" s="244"/>
      <c r="D57" s="244"/>
      <c r="E57" s="244"/>
      <c r="F57" s="244"/>
      <c r="G57" s="244"/>
      <c r="H57" s="244"/>
      <c r="I57" s="245"/>
      <c r="J57" s="289" t="str">
        <f>IF(ABS(+C57+D57-E57+F57-G57-H57-I57)&gt;5,"`","")</f>
        <v/>
      </c>
      <c r="K57" s="127" t="str">
        <f>IF(ABS(+C57+D57-E57+F57-G57-H57-I57)&gt;5,"The balance for Prod " &amp; B57 &amp; " is off by 6 or more.   Difference = ","")</f>
        <v/>
      </c>
      <c r="L57" s="128" t="str">
        <f>IF(ABS(C57+D57-E57+F57-G57-H57-I57)&gt;5,C57+D57-E57+F57-G57-H57-I57,"")</f>
        <v/>
      </c>
      <c r="Q57" s="113"/>
      <c r="R57" s="113"/>
      <c r="T57" s="113"/>
      <c r="U57" s="113"/>
      <c r="Z57" s="113"/>
      <c r="AA57" s="113"/>
    </row>
    <row r="58" spans="1:33" ht="20.45" customHeight="1">
      <c r="A58" s="160" t="s">
        <v>1185</v>
      </c>
      <c r="B58" s="149" t="s">
        <v>1186</v>
      </c>
      <c r="C58" s="244"/>
      <c r="D58" s="244"/>
      <c r="E58" s="244"/>
      <c r="F58" s="244"/>
      <c r="G58" s="244"/>
      <c r="H58" s="244"/>
      <c r="I58" s="245"/>
      <c r="J58" s="289" t="str">
        <f>IF(ABS(+C58+D58-E58+F58-G58-H58-I58)&gt;5,"`","")</f>
        <v/>
      </c>
      <c r="K58" s="127" t="str">
        <f>IF(ABS(+C58+D58-E58+F58-G58-H58-I58)&gt;5,"The balance for Prod " &amp; B58 &amp; " is off by 6 or more.   Difference = ","")</f>
        <v/>
      </c>
      <c r="L58" s="128" t="str">
        <f>IF(ABS(C58+D58-E58+F58-G58-H58-I58)&gt;5,C58+D58-E58+F58-G58-H58-I58,"")</f>
        <v/>
      </c>
      <c r="Q58" s="113"/>
      <c r="R58" s="113"/>
      <c r="T58" s="113"/>
      <c r="U58" s="113"/>
      <c r="Z58" s="113"/>
      <c r="AA58" s="113"/>
    </row>
    <row r="59" spans="1:33" ht="20.45" customHeight="1">
      <c r="A59" s="145" t="s">
        <v>1187</v>
      </c>
      <c r="B59" s="157"/>
      <c r="C59" s="225"/>
      <c r="D59" s="225"/>
      <c r="E59" s="225"/>
      <c r="F59" s="225"/>
      <c r="G59" s="225"/>
      <c r="H59" s="225"/>
      <c r="I59" s="226"/>
      <c r="J59" s="139"/>
      <c r="K59" s="113"/>
      <c r="L59" s="113"/>
      <c r="Q59" s="113"/>
      <c r="R59" s="113"/>
      <c r="T59" s="113"/>
      <c r="U59" s="113"/>
      <c r="Z59" s="113"/>
      <c r="AA59" s="113"/>
    </row>
    <row r="60" spans="1:33" ht="20.45" customHeight="1">
      <c r="A60" s="156" t="s">
        <v>1188</v>
      </c>
      <c r="B60" s="149" t="s">
        <v>1189</v>
      </c>
      <c r="C60" s="244"/>
      <c r="D60" s="244"/>
      <c r="E60" s="244"/>
      <c r="F60" s="244"/>
      <c r="G60" s="244"/>
      <c r="H60" s="244"/>
      <c r="I60" s="245"/>
      <c r="J60" s="289" t="str">
        <f>IF(ABS(+C60+D60-E60+F60-G60-H60-I60)&gt;5,"`","")</f>
        <v/>
      </c>
      <c r="K60" s="127" t="str">
        <f>IF(ABS(+C60+D60-E60+F60-G60-H60-I60)&gt;5,"The balance for Prod " &amp; B60 &amp; " is off by 6 or more.   Difference = ","")</f>
        <v/>
      </c>
      <c r="L60" s="128" t="str">
        <f>IF(ABS(C60+D60-E60+F60-G60-H60-I60)&gt;5,C60+D60-E60+F60-G60-H60-I60,"")</f>
        <v/>
      </c>
      <c r="Q60" s="113"/>
      <c r="R60" s="113"/>
      <c r="T60" s="113"/>
      <c r="U60" s="113"/>
      <c r="Z60" s="113"/>
      <c r="AA60" s="113"/>
    </row>
    <row r="61" spans="1:33" ht="20.45" customHeight="1">
      <c r="A61" s="156" t="s">
        <v>1190</v>
      </c>
      <c r="B61" s="149" t="s">
        <v>1191</v>
      </c>
      <c r="C61" s="244"/>
      <c r="D61" s="244"/>
      <c r="E61" s="244"/>
      <c r="F61" s="244"/>
      <c r="G61" s="244"/>
      <c r="H61" s="244"/>
      <c r="I61" s="245"/>
      <c r="J61" s="289" t="str">
        <f>IF(ABS(+C61+D61-E61+F61-G61-H61-I61)&gt;5,"`","")</f>
        <v/>
      </c>
      <c r="K61" s="127" t="str">
        <f>IF(ABS(+C61+D61-E61+F61-G61-H61-I61)&gt;5,"The balance for Prod " &amp; B61 &amp; " is off by 6 or more.   Difference = ","")</f>
        <v/>
      </c>
      <c r="L61" s="128" t="str">
        <f>IF(ABS(C61+D61-E61+F61-G61-H61-I61)&gt;5,C61+D61-E61+F61-G61-H61-I61,"")</f>
        <v/>
      </c>
      <c r="Q61" s="113"/>
      <c r="R61" s="113"/>
      <c r="T61" s="113"/>
      <c r="U61" s="113"/>
      <c r="Z61" s="113"/>
      <c r="AA61" s="113"/>
    </row>
    <row r="62" spans="1:33" ht="20.45" customHeight="1">
      <c r="A62" s="145" t="s">
        <v>1192</v>
      </c>
      <c r="B62" s="149" t="s">
        <v>1193</v>
      </c>
      <c r="C62" s="244"/>
      <c r="D62" s="244"/>
      <c r="E62" s="244"/>
      <c r="F62" s="244"/>
      <c r="G62" s="244"/>
      <c r="H62" s="244"/>
      <c r="I62" s="245"/>
      <c r="J62" s="289" t="str">
        <f>IF(ABS(+C62+D62-E62+F62-G62-H62-I62)&gt;5,"`","")</f>
        <v/>
      </c>
      <c r="K62" s="127" t="str">
        <f>IF(ABS(+C62+D62-E62+F62-G62-H62-I62)&gt;5,"The balance for Prod " &amp; B62 &amp; " is off by 6 or more.   Difference = ","")</f>
        <v/>
      </c>
      <c r="L62" s="128" t="str">
        <f>IF(ABS(C62+D62-E62+F62-G62-H62-I62)&gt;5,C62+D62-E62+F62-G62-H62-I62,"")</f>
        <v/>
      </c>
      <c r="Q62" s="113"/>
      <c r="R62" s="113"/>
      <c r="T62" s="113"/>
      <c r="U62" s="113"/>
      <c r="Z62" s="113"/>
      <c r="AA62" s="113"/>
    </row>
    <row r="63" spans="1:33" ht="20.45" customHeight="1">
      <c r="A63" s="145" t="s">
        <v>1194</v>
      </c>
      <c r="B63" s="161" t="s">
        <v>1195</v>
      </c>
      <c r="C63" s="244"/>
      <c r="D63" s="244"/>
      <c r="E63" s="244"/>
      <c r="F63" s="244"/>
      <c r="G63" s="244"/>
      <c r="H63" s="244"/>
      <c r="I63" s="245"/>
      <c r="J63" s="289" t="str">
        <f>IF(ABS(+C63+D63-E63+F63-G63-H63-I63)&gt;5,"`","")</f>
        <v/>
      </c>
      <c r="K63" s="127" t="str">
        <f>IF(ABS(+C63+D63-E63+F63-G63-H63-I63)&gt;5,"The balance for Prod " &amp; B63 &amp; " is off by 6 or more.   Difference = ","")</f>
        <v/>
      </c>
      <c r="L63" s="128" t="str">
        <f>IF(ABS(C63+D63-E63+F63-G63-H63-I63)&gt;5,C63+D63-E63+F63-G63-H63-I63,"")</f>
        <v/>
      </c>
      <c r="T63" s="113"/>
      <c r="U63" s="113"/>
      <c r="Z63" s="113"/>
      <c r="AA63" s="113"/>
    </row>
    <row r="64" spans="1:33" ht="20.45" customHeight="1">
      <c r="A64" s="156" t="s">
        <v>1196</v>
      </c>
      <c r="B64" s="149" t="s">
        <v>1197</v>
      </c>
      <c r="C64" s="225"/>
      <c r="D64" s="225"/>
      <c r="E64" s="244"/>
      <c r="F64" s="244"/>
      <c r="G64" s="225"/>
      <c r="H64" s="225"/>
      <c r="I64" s="226"/>
      <c r="J64" s="139"/>
      <c r="K64" s="129"/>
      <c r="L64" s="128"/>
      <c r="T64" s="113"/>
      <c r="U64" s="113"/>
      <c r="Z64" s="113"/>
      <c r="AA64" s="113"/>
    </row>
    <row r="65" spans="1:27" ht="20.45" customHeight="1">
      <c r="A65" s="156" t="s">
        <v>1198</v>
      </c>
      <c r="B65" s="149" t="s">
        <v>1199</v>
      </c>
      <c r="C65" s="225"/>
      <c r="D65" s="225"/>
      <c r="E65" s="244"/>
      <c r="F65" s="244"/>
      <c r="G65" s="225"/>
      <c r="H65" s="225"/>
      <c r="I65" s="226"/>
      <c r="J65" s="139"/>
      <c r="K65" s="129"/>
      <c r="L65" s="128"/>
      <c r="T65" s="113"/>
      <c r="U65" s="113"/>
      <c r="Z65" s="113"/>
      <c r="AA65" s="113"/>
    </row>
    <row r="66" spans="1:27" ht="20.45" customHeight="1">
      <c r="A66" s="145" t="s">
        <v>1200</v>
      </c>
      <c r="B66" s="149" t="s">
        <v>1201</v>
      </c>
      <c r="C66" s="244"/>
      <c r="D66" s="244"/>
      <c r="E66" s="244"/>
      <c r="F66" s="244"/>
      <c r="G66" s="244"/>
      <c r="H66" s="244"/>
      <c r="I66" s="245"/>
      <c r="J66" s="289" t="str">
        <f>IF(ABS(+C66+D66-E66+F66-G66-H66-I66)&gt;5,"`","")</f>
        <v/>
      </c>
      <c r="K66" s="127" t="str">
        <f>IF(ABS(+C66+D66-E66+F66-G66-H66-I66)&gt;5,"The balance for Prod " &amp; B66 &amp; " is off by 6 or more.   Difference = ","")</f>
        <v/>
      </c>
      <c r="L66" s="128" t="str">
        <f>IF(ABS(C66+D66-E66+F66-G66-H66-I66)&gt;5,C66+D66-E66+F66-G66-H66-I66,"")</f>
        <v/>
      </c>
      <c r="T66" s="113"/>
      <c r="U66" s="113"/>
      <c r="Z66" s="113"/>
      <c r="AA66" s="113"/>
    </row>
    <row r="67" spans="1:27" ht="20.45" customHeight="1">
      <c r="A67" s="145" t="s">
        <v>1202</v>
      </c>
      <c r="B67" s="149" t="s">
        <v>1203</v>
      </c>
      <c r="C67" s="244"/>
      <c r="D67" s="244"/>
      <c r="E67" s="244"/>
      <c r="F67" s="244"/>
      <c r="G67" s="244"/>
      <c r="H67" s="244"/>
      <c r="I67" s="244"/>
      <c r="J67" s="289" t="str">
        <f>IF(ABS(+C67+D67-E67+F67-G67-H67-I67)&gt;5,"`","")</f>
        <v/>
      </c>
      <c r="K67" s="127" t="str">
        <f>IF(ABS(+C67+D67-E67+F67-G67-H67-I67)&gt;5,"The balance for Prod " &amp; B67 &amp; " is off by 6 or more.   Difference = ","")</f>
        <v/>
      </c>
      <c r="L67" s="128" t="str">
        <f>IF(ABS(C67+D67-E67+F67-G67-H67-I67)&gt;5,C67+D67-E67+F67-G67-H67-I67,"")</f>
        <v/>
      </c>
      <c r="T67" s="113"/>
      <c r="U67" s="113"/>
      <c r="Z67" s="113"/>
      <c r="AA67" s="113"/>
    </row>
    <row r="68" spans="1:27" ht="20.45" customHeight="1">
      <c r="A68" s="156" t="s">
        <v>1204</v>
      </c>
      <c r="B68" s="149" t="s">
        <v>1205</v>
      </c>
      <c r="C68" s="225"/>
      <c r="D68" s="225"/>
      <c r="E68" s="244"/>
      <c r="F68" s="244"/>
      <c r="G68" s="225"/>
      <c r="H68" s="225"/>
      <c r="I68" s="244"/>
      <c r="J68" s="139"/>
      <c r="K68" s="129"/>
      <c r="L68" s="128"/>
      <c r="T68" s="113"/>
      <c r="U68" s="113"/>
      <c r="Z68" s="113"/>
      <c r="AA68" s="113"/>
    </row>
    <row r="69" spans="1:27" ht="20.45" customHeight="1">
      <c r="A69" s="162" t="s">
        <v>1206</v>
      </c>
      <c r="B69" s="149" t="s">
        <v>1207</v>
      </c>
      <c r="C69" s="225"/>
      <c r="D69" s="225"/>
      <c r="E69" s="244"/>
      <c r="F69" s="244"/>
      <c r="G69" s="225"/>
      <c r="H69" s="225"/>
      <c r="I69" s="244"/>
      <c r="J69" s="139"/>
      <c r="K69" s="129"/>
      <c r="L69" s="128"/>
      <c r="T69" s="113"/>
      <c r="U69" s="113"/>
      <c r="Z69" s="113"/>
      <c r="AA69" s="113"/>
    </row>
    <row r="70" spans="1:27" ht="20.45" customHeight="1">
      <c r="A70" s="156" t="s">
        <v>1208</v>
      </c>
      <c r="B70" s="149" t="s">
        <v>1209</v>
      </c>
      <c r="C70" s="225"/>
      <c r="D70" s="225"/>
      <c r="E70" s="244"/>
      <c r="F70" s="244"/>
      <c r="G70" s="225"/>
      <c r="H70" s="225"/>
      <c r="I70" s="244"/>
      <c r="J70" s="139"/>
      <c r="K70" s="129"/>
      <c r="L70" s="128"/>
      <c r="T70" s="113"/>
      <c r="U70" s="113"/>
      <c r="Z70" s="113"/>
      <c r="AA70" s="113"/>
    </row>
    <row r="71" spans="1:27" ht="20.45" customHeight="1">
      <c r="A71" s="145" t="s">
        <v>1210</v>
      </c>
      <c r="B71" s="161" t="s">
        <v>1211</v>
      </c>
      <c r="C71" s="244"/>
      <c r="D71" s="244"/>
      <c r="E71" s="244"/>
      <c r="F71" s="244"/>
      <c r="G71" s="244"/>
      <c r="H71" s="244"/>
      <c r="I71" s="244"/>
      <c r="J71" s="289" t="str">
        <f>IF(ABS(+C71+D71-E71+F71-G71-H71-I71)&gt;5,"`","")</f>
        <v/>
      </c>
      <c r="K71" s="127" t="str">
        <f>IF(ABS(+C71+D71-E71+F71-G71-H71-I71)&gt;5,"The balance for Prod " &amp; B71 &amp; " is off by 6 or more.   Difference = ","")</f>
        <v/>
      </c>
      <c r="L71" s="128" t="str">
        <f>IF(ABS(C71+D71-E71+F71-G71-H71-I71)&gt;5,C71+D71-E71+F71-G71-H71-I71,"")</f>
        <v/>
      </c>
      <c r="Z71" s="113"/>
      <c r="AA71" s="113"/>
    </row>
    <row r="72" spans="1:27" ht="20.45" customHeight="1">
      <c r="A72" s="156" t="s">
        <v>1212</v>
      </c>
      <c r="B72" s="149" t="s">
        <v>1213</v>
      </c>
      <c r="C72" s="225"/>
      <c r="D72" s="225"/>
      <c r="E72" s="244"/>
      <c r="F72" s="244"/>
      <c r="G72" s="225"/>
      <c r="H72" s="225"/>
      <c r="I72" s="244"/>
      <c r="J72" s="139"/>
      <c r="K72" s="129"/>
      <c r="L72" s="128"/>
      <c r="Z72" s="113"/>
      <c r="AA72" s="113"/>
    </row>
    <row r="73" spans="1:27" ht="20.45" customHeight="1">
      <c r="A73" s="156" t="s">
        <v>1214</v>
      </c>
      <c r="B73" s="149" t="s">
        <v>1215</v>
      </c>
      <c r="C73" s="225"/>
      <c r="D73" s="225"/>
      <c r="E73" s="244"/>
      <c r="F73" s="244"/>
      <c r="G73" s="225"/>
      <c r="H73" s="225"/>
      <c r="I73" s="244"/>
      <c r="J73" s="139"/>
      <c r="K73" s="129"/>
      <c r="L73" s="128"/>
      <c r="Z73" s="113"/>
      <c r="AA73" s="113"/>
    </row>
    <row r="74" spans="1:27" ht="20.45" customHeight="1">
      <c r="A74" s="156" t="s">
        <v>1216</v>
      </c>
      <c r="B74" s="149" t="s">
        <v>1217</v>
      </c>
      <c r="C74" s="225"/>
      <c r="D74" s="225"/>
      <c r="E74" s="244"/>
      <c r="F74" s="244"/>
      <c r="G74" s="225"/>
      <c r="H74" s="225"/>
      <c r="I74" s="244"/>
      <c r="J74" s="139"/>
      <c r="K74" s="129"/>
      <c r="L74" s="128"/>
      <c r="Z74" s="113"/>
      <c r="AA74" s="113"/>
    </row>
    <row r="75" spans="1:27" ht="20.45" customHeight="1">
      <c r="A75" s="145" t="s">
        <v>1218</v>
      </c>
      <c r="B75" s="149" t="s">
        <v>1219</v>
      </c>
      <c r="C75" s="244"/>
      <c r="D75" s="244"/>
      <c r="E75" s="244"/>
      <c r="F75" s="244"/>
      <c r="G75" s="244"/>
      <c r="H75" s="244"/>
      <c r="I75" s="245"/>
      <c r="J75" s="289" t="str">
        <f>IF(ABS(+C75+D75-E75+F75-G75-H75-I75)&gt;5,"`","")</f>
        <v/>
      </c>
      <c r="K75" s="127" t="str">
        <f>IF(ABS(+C75+D75-E75+F75-G75-H75-I75)&gt;5,"The balance for Prod " &amp; B75 &amp; " is off by 6 or more.   Difference = ","")</f>
        <v/>
      </c>
      <c r="L75" s="128" t="str">
        <f>IF(ABS(C75+D75-E75+F75-G75-H75-I75)&gt;5,C75+D75-E75+F75-G75-H75-I75,"")</f>
        <v/>
      </c>
      <c r="Z75" s="113"/>
      <c r="AA75" s="113"/>
    </row>
    <row r="76" spans="1:27" ht="20.45" customHeight="1">
      <c r="A76" s="156" t="s">
        <v>1220</v>
      </c>
      <c r="B76" s="161" t="s">
        <v>1221</v>
      </c>
      <c r="C76" s="225"/>
      <c r="D76" s="225"/>
      <c r="E76" s="244"/>
      <c r="F76" s="244"/>
      <c r="G76" s="225"/>
      <c r="H76" s="225"/>
      <c r="I76" s="226"/>
      <c r="J76" s="139"/>
      <c r="K76" s="129"/>
      <c r="L76" s="128"/>
      <c r="Z76" s="113"/>
      <c r="AA76" s="113"/>
    </row>
    <row r="77" spans="1:27" ht="20.45" customHeight="1">
      <c r="A77" s="156" t="s">
        <v>1222</v>
      </c>
      <c r="B77" s="149" t="s">
        <v>1223</v>
      </c>
      <c r="C77" s="225"/>
      <c r="D77" s="225"/>
      <c r="E77" s="244"/>
      <c r="F77" s="244"/>
      <c r="G77" s="225"/>
      <c r="H77" s="225"/>
      <c r="I77" s="226"/>
      <c r="J77" s="139"/>
      <c r="K77" s="129"/>
      <c r="L77" s="128"/>
      <c r="Z77" s="113"/>
      <c r="AA77" s="113"/>
    </row>
    <row r="78" spans="1:27" ht="20.45" customHeight="1">
      <c r="A78" s="145" t="s">
        <v>1224</v>
      </c>
      <c r="B78" s="149" t="s">
        <v>1225</v>
      </c>
      <c r="C78" s="244"/>
      <c r="D78" s="244"/>
      <c r="E78" s="244"/>
      <c r="F78" s="244"/>
      <c r="G78" s="244"/>
      <c r="H78" s="244"/>
      <c r="I78" s="245"/>
      <c r="J78" s="289" t="str">
        <f>IF(ABS(+C78+D78-E78+F78-G78-H78-I78)&gt;5,"`","")</f>
        <v/>
      </c>
      <c r="K78" s="127" t="str">
        <f>IF(ABS(+C78+D78-E78+F78-G78-H78-I78)&gt;5,"The balance for Prod " &amp; B78 &amp; " is off by 6 or more.   Difference = ","")</f>
        <v/>
      </c>
      <c r="L78" s="128" t="str">
        <f>IF(ABS(C78+D78-E78+F78-G78-H78-I78)&gt;5,C78+D78-E78+F78-G78-H78-I78,"")</f>
        <v/>
      </c>
      <c r="Z78" s="113"/>
      <c r="AA78" s="113"/>
    </row>
    <row r="79" spans="1:27" ht="20.45" customHeight="1">
      <c r="A79" s="145" t="s">
        <v>1226</v>
      </c>
      <c r="B79" s="149" t="s">
        <v>1227</v>
      </c>
      <c r="C79" s="244"/>
      <c r="D79" s="244"/>
      <c r="E79" s="244"/>
      <c r="F79" s="244"/>
      <c r="G79" s="244"/>
      <c r="H79" s="244"/>
      <c r="I79" s="245"/>
      <c r="J79" s="289" t="str">
        <f>IF(ABS(+C79+D79-E79+F79-G79-H79-I79)&gt;5,"`","")</f>
        <v/>
      </c>
      <c r="K79" s="127" t="str">
        <f>IF(ABS(+C79+D79-E79+F79-G79-H79-I79)&gt;5,"The balance for Prod " &amp; B79 &amp; " is off by 6 or more.   Difference = ","")</f>
        <v/>
      </c>
      <c r="L79" s="128" t="str">
        <f>IF(ABS(C79+D79-E79+F79-G79-H79-I79)&gt;5,C79+D79-E79+F79-G79-H79-I79,"")</f>
        <v/>
      </c>
      <c r="Z79" s="113"/>
      <c r="AA79" s="113"/>
    </row>
    <row r="80" spans="1:27" ht="20.45" customHeight="1">
      <c r="A80" s="142" t="s">
        <v>1228</v>
      </c>
      <c r="B80" s="163"/>
      <c r="C80" s="225"/>
      <c r="D80" s="225"/>
      <c r="E80" s="225"/>
      <c r="F80" s="225"/>
      <c r="G80" s="225"/>
      <c r="H80" s="225"/>
      <c r="I80" s="226"/>
      <c r="J80" s="289"/>
      <c r="K80" s="127"/>
      <c r="L80" s="128"/>
      <c r="Z80" s="113"/>
      <c r="AA80" s="113"/>
    </row>
    <row r="81" spans="1:27" ht="20.45" customHeight="1">
      <c r="A81" s="156" t="s">
        <v>1229</v>
      </c>
      <c r="B81" s="149" t="s">
        <v>1230</v>
      </c>
      <c r="C81" s="244"/>
      <c r="D81" s="244"/>
      <c r="E81" s="244"/>
      <c r="F81" s="244"/>
      <c r="G81" s="244"/>
      <c r="H81" s="244"/>
      <c r="I81" s="245"/>
      <c r="J81" s="289" t="str">
        <f>IF(ABS(+C81+D81-E81+F81-G81-H81-I81)&gt;5,"`","")</f>
        <v/>
      </c>
      <c r="K81" s="127" t="str">
        <f>IF(ABS(+C81+D81-E81+F81-G81-H81-I81)&gt;5,"The balance for Prod " &amp; B81 &amp; " is off by 6 or more.   Difference = ","")</f>
        <v/>
      </c>
      <c r="L81" s="128" t="str">
        <f>IF(ABS(C81+D81-E81+F81-G81-H81-I81)&gt;5,C81+D81-E81+F81-G81-H81-I81,"")</f>
        <v/>
      </c>
      <c r="Z81" s="113"/>
      <c r="AA81" s="113"/>
    </row>
    <row r="82" spans="1:27" ht="20.45" customHeight="1">
      <c r="A82" s="143" t="s">
        <v>1231</v>
      </c>
      <c r="B82" s="149" t="s">
        <v>1232</v>
      </c>
      <c r="C82" s="225"/>
      <c r="D82" s="225"/>
      <c r="E82" s="225"/>
      <c r="F82" s="244"/>
      <c r="G82" s="225"/>
      <c r="H82" s="244"/>
      <c r="I82" s="226"/>
      <c r="J82" s="289" t="str">
        <f>IF(ABS(+C82+D82-E82+F82-G82-H82-I82)&gt;5,"`","")</f>
        <v/>
      </c>
      <c r="K82" s="127" t="str">
        <f>IF(ABS(+C82+D82-E82+F82-G82-H82-I82)&gt;5,"The balance for Prod " &amp; B82 &amp; " is off by 6 or more.   Difference = ","")</f>
        <v/>
      </c>
      <c r="L82" s="128" t="str">
        <f>IF(ABS(C82+D82-E82+F82-G82-H82-I82)&gt;5,C82+D82-E82+F82-G82-H82-I82,"")</f>
        <v/>
      </c>
      <c r="Z82" s="113"/>
      <c r="AA82" s="113"/>
    </row>
    <row r="83" spans="1:27" ht="20.45" customHeight="1">
      <c r="A83" s="141" t="s">
        <v>1233</v>
      </c>
      <c r="B83" s="149" t="s">
        <v>1234</v>
      </c>
      <c r="C83" s="225"/>
      <c r="D83" s="244"/>
      <c r="E83" s="244"/>
      <c r="F83" s="244"/>
      <c r="G83" s="244"/>
      <c r="H83" s="244"/>
      <c r="I83" s="226"/>
      <c r="J83" s="289" t="str">
        <f>IF(ABS(+C83+D83-E83+F83-G83-H83-I83)&gt;5,"`","")</f>
        <v/>
      </c>
      <c r="K83" s="127" t="str">
        <f>IF(ABS(+C83+D83-E83+F83-G83-H83-I83)&gt;5,"The balance for Prod " &amp; B83 &amp; " is off by 6 or more.   Difference = ","")</f>
        <v/>
      </c>
      <c r="L83" s="128" t="str">
        <f>IF(ABS(C83+D83-E83+F83-G83-H83-I83)&gt;5,C83+D83-E83+F83-G83-H83-I83,"")</f>
        <v/>
      </c>
      <c r="Z83" s="113"/>
      <c r="AA83" s="113"/>
    </row>
    <row r="84" spans="1:27" ht="20.45" customHeight="1">
      <c r="A84" s="145" t="s">
        <v>1235</v>
      </c>
      <c r="B84" s="157"/>
      <c r="C84" s="225"/>
      <c r="D84" s="225"/>
      <c r="E84" s="225"/>
      <c r="F84" s="225"/>
      <c r="G84" s="225"/>
      <c r="H84" s="225"/>
      <c r="I84" s="226"/>
      <c r="J84" s="139"/>
      <c r="Z84" s="113"/>
      <c r="AA84" s="113"/>
    </row>
    <row r="85" spans="1:27" ht="20.45" customHeight="1">
      <c r="A85" s="159" t="s">
        <v>1236</v>
      </c>
      <c r="B85" s="149" t="s">
        <v>1237</v>
      </c>
      <c r="C85" s="244"/>
      <c r="D85" s="244"/>
      <c r="E85" s="244"/>
      <c r="F85" s="244"/>
      <c r="G85" s="244"/>
      <c r="H85" s="244"/>
      <c r="I85" s="245"/>
      <c r="J85" s="289" t="str">
        <f>IF(ABS(+C85+D85-E85+F85-G85-H85-I85)&gt;5,"`","")</f>
        <v/>
      </c>
      <c r="K85" s="127" t="str">
        <f>IF(ABS(+C85+D85-E85+F85-G85-H85-I85)&gt;5,"The balance for Prod " &amp; B85 &amp; " is off by 6 or more.   Difference = ","")</f>
        <v/>
      </c>
      <c r="L85" s="128" t="str">
        <f>IF(ABS(C85+D85-E85+F85-G85-H85-I85)&gt;5,C85+D85-E85+F85-G85-H85-I85,"")</f>
        <v/>
      </c>
      <c r="Z85" s="113"/>
      <c r="AA85" s="113"/>
    </row>
    <row r="86" spans="1:27" ht="39.75">
      <c r="A86" s="159" t="s">
        <v>1238</v>
      </c>
      <c r="B86" s="149" t="s">
        <v>1239</v>
      </c>
      <c r="C86" s="244"/>
      <c r="D86" s="244"/>
      <c r="E86" s="244"/>
      <c r="F86" s="244"/>
      <c r="G86" s="244"/>
      <c r="H86" s="244"/>
      <c r="I86" s="245"/>
      <c r="J86" s="289" t="str">
        <f>IF(ABS(+C86+D86-E86+F86-G86-H86-I86)&gt;5,"`","")</f>
        <v/>
      </c>
      <c r="K86" s="127" t="str">
        <f>IF(ABS(+C86+D86-E86+F86-G86-H86-I86)&gt;5,"The balance for Prod " &amp; B86 &amp; " is off by 6 or more.   Difference = ","")</f>
        <v/>
      </c>
      <c r="L86" s="128" t="str">
        <f>IF(ABS(C86+D86-E86+F86-G86-H86-I86)&gt;5,C86+D86-E86+F86-G86-H86-I86,"")</f>
        <v/>
      </c>
    </row>
    <row r="87" spans="1:27" ht="20.45" customHeight="1">
      <c r="A87" s="164" t="s">
        <v>1240</v>
      </c>
      <c r="B87" s="157"/>
      <c r="C87" s="225"/>
      <c r="D87" s="225"/>
      <c r="E87" s="225"/>
      <c r="F87" s="225"/>
      <c r="G87" s="225"/>
      <c r="H87" s="225"/>
      <c r="I87" s="226"/>
      <c r="J87" s="139"/>
    </row>
    <row r="88" spans="1:27" ht="20.45" customHeight="1">
      <c r="A88" s="159" t="s">
        <v>1241</v>
      </c>
      <c r="B88" s="149" t="s">
        <v>1242</v>
      </c>
      <c r="C88" s="244"/>
      <c r="D88" s="244"/>
      <c r="E88" s="244"/>
      <c r="F88" s="244"/>
      <c r="G88" s="244"/>
      <c r="H88" s="244"/>
      <c r="I88" s="245"/>
      <c r="J88" s="289" t="str">
        <f>IF(ABS(+C88+D88-E88+F88-G88-H88-I88)&gt;5,"`","")</f>
        <v/>
      </c>
      <c r="K88" s="127" t="str">
        <f>IF(ABS(+C88+D88-E88+F88-G88-H88-I88)&gt;5,"The balance for Prod " &amp; B88 &amp; " is off by 6 or more.   Difference = ","")</f>
        <v/>
      </c>
      <c r="L88" s="128" t="str">
        <f>IF(ABS(C88+D88-E88+F88-G88-H88-I88)&gt;5,C88+D88-E88+F88-G88-H88-I88,"")</f>
        <v/>
      </c>
    </row>
    <row r="89" spans="1:27" ht="20.45" customHeight="1">
      <c r="A89" s="156" t="s">
        <v>1243</v>
      </c>
      <c r="B89" s="149" t="s">
        <v>1244</v>
      </c>
      <c r="C89" s="244"/>
      <c r="D89" s="244"/>
      <c r="E89" s="244"/>
      <c r="F89" s="244"/>
      <c r="G89" s="244"/>
      <c r="H89" s="244"/>
      <c r="I89" s="245"/>
      <c r="J89" s="289" t="str">
        <f>IF(ABS(+C89+D89-E89+F89-G89-H89-I89)&gt;5,"`","")</f>
        <v/>
      </c>
      <c r="K89" s="127" t="str">
        <f>IF(ABS(+C89+D89-E89+F89-G89-H89-I89)&gt;5,"The balance for Prod " &amp; B89 &amp; " is off by 6 or more.   Difference = ","")</f>
        <v/>
      </c>
      <c r="L89" s="128" t="str">
        <f>IF(ABS(C89+D89-E89+F89-G89-H89-I89)&gt;5,C89+D89-E89+F89-G89-H89-I89,"")</f>
        <v/>
      </c>
    </row>
    <row r="90" spans="1:27" ht="20.45" customHeight="1">
      <c r="A90" s="145" t="s">
        <v>1245</v>
      </c>
      <c r="B90" s="149" t="s">
        <v>1246</v>
      </c>
      <c r="C90" s="225"/>
      <c r="D90" s="225"/>
      <c r="E90" s="244"/>
      <c r="F90" s="244"/>
      <c r="G90" s="225"/>
      <c r="H90" s="225"/>
      <c r="I90" s="226"/>
      <c r="J90" s="289" t="str">
        <f>IF(AND(_IN911&gt;0,_GP911&gt;0),"`","")</f>
        <v/>
      </c>
      <c r="K90" s="127" t="str">
        <f>IF(AND(_IN911&gt;0,_GP911&gt;0),"Please report only gain or loss; not both","")</f>
        <v/>
      </c>
      <c r="L90" s="128"/>
    </row>
    <row r="91" spans="1:27" ht="23.25" thickBot="1">
      <c r="A91" s="166" t="s">
        <v>1247</v>
      </c>
      <c r="B91" s="165" t="s">
        <v>1248</v>
      </c>
      <c r="C91" s="246"/>
      <c r="D91" s="246"/>
      <c r="E91" s="247">
        <f>SUM(E11:E17)+_IN446+_IN108+_IN246+_IN244+_IN245+_IN220+_IN812+SUM(E48:E63)+SUM(E66:E67)+_IN511+_IN854+SUM(E78:E90)</f>
        <v>0</v>
      </c>
      <c r="F91" s="247">
        <f>SUM(F16:F17)+_GP108+_GP246+_GP244+_GP245+_GP812+SUM(F48:F63)+SUM(F66:F67)+_GP511+_GP854+SUM(F78:F90)</f>
        <v>0</v>
      </c>
      <c r="G91" s="246"/>
      <c r="H91" s="246"/>
      <c r="I91" s="248"/>
      <c r="J91" s="289"/>
      <c r="K91" s="127"/>
      <c r="L91" s="128"/>
    </row>
    <row r="92" spans="1:27" ht="15" customHeight="1">
      <c r="A92" s="249"/>
      <c r="B92" s="249" t="s">
        <v>1249</v>
      </c>
      <c r="C92" s="250" t="str">
        <f>IF(_GR050&lt;&gt;_GR010+_GR020,1,"")</f>
        <v/>
      </c>
      <c r="D92" s="220"/>
      <c r="E92" s="31"/>
      <c r="F92" s="124"/>
      <c r="G92" s="123"/>
      <c r="H92" s="123"/>
      <c r="I92" s="123"/>
    </row>
    <row r="93" spans="1:27" ht="15" customHeight="1">
      <c r="A93" s="251"/>
      <c r="B93" s="251" t="s">
        <v>1250</v>
      </c>
      <c r="C93" s="252" t="str">
        <f>IF(_IN202&lt;&gt;+_IN141+_IN203+_IN205+_IN207,1,"")</f>
        <v/>
      </c>
      <c r="D93" s="220"/>
      <c r="E93" s="29"/>
    </row>
    <row r="94" spans="1:27" ht="15" customHeight="1">
      <c r="A94" s="251"/>
      <c r="B94" s="251" t="s">
        <v>1251</v>
      </c>
      <c r="C94" s="250" t="str">
        <f>IF(_GP202&lt;&gt;+_GP141+_GP203+_GP205+_GP207,1,"")</f>
        <v/>
      </c>
      <c r="D94" s="221"/>
      <c r="E94" s="29"/>
    </row>
    <row r="95" spans="1:27" ht="15" customHeight="1">
      <c r="A95" s="253"/>
      <c r="B95" s="253" t="s">
        <v>1252</v>
      </c>
      <c r="C95" s="250" t="str">
        <f>IF(_IN446&lt;&gt;+_IN142+_IN144+_IN445,1,"")</f>
        <v/>
      </c>
      <c r="D95" s="220"/>
      <c r="E95" s="29"/>
    </row>
    <row r="96" spans="1:27" ht="15" customHeight="1">
      <c r="A96" s="251"/>
      <c r="B96" s="251" t="s">
        <v>1253</v>
      </c>
      <c r="C96" s="250" t="str">
        <f>IF(_IN108&lt;&gt;+_IN641+_IN631,1,"")</f>
        <v/>
      </c>
      <c r="D96" s="220"/>
      <c r="E96" s="29"/>
    </row>
    <row r="97" spans="1:5" ht="15" customHeight="1">
      <c r="A97" s="251"/>
      <c r="B97" s="251" t="s">
        <v>1254</v>
      </c>
      <c r="C97" s="250" t="str">
        <f>IF(_GP108&lt;&gt;+_GP641+_GP631,1,"")</f>
        <v/>
      </c>
      <c r="D97" s="220"/>
      <c r="E97" s="29"/>
    </row>
    <row r="98" spans="1:5" ht="15" customHeight="1">
      <c r="A98" s="251"/>
      <c r="B98" s="251" t="s">
        <v>1255</v>
      </c>
      <c r="C98" s="250" t="str">
        <f>IF(_IN246&lt;&gt;+_IN642+_IN632,1,"")</f>
        <v/>
      </c>
      <c r="D98" s="220"/>
      <c r="E98" s="29"/>
    </row>
    <row r="99" spans="1:5" ht="15" customHeight="1">
      <c r="A99" s="251"/>
      <c r="B99" s="251" t="s">
        <v>1256</v>
      </c>
      <c r="C99" s="250" t="str">
        <f>IF(_GP246&lt;&gt;+_GP642+_GP632,1,"")</f>
        <v/>
      </c>
      <c r="D99" s="220"/>
      <c r="E99" s="29"/>
    </row>
    <row r="100" spans="1:5" ht="15" customHeight="1">
      <c r="A100" s="251"/>
      <c r="B100" s="251" t="s">
        <v>1257</v>
      </c>
      <c r="C100" s="250" t="str">
        <f>IF(_IN244&lt;&gt;+_IN249+_IN643+_IN633,1,"")</f>
        <v/>
      </c>
      <c r="D100" s="220"/>
      <c r="E100" s="29"/>
    </row>
    <row r="101" spans="1:5" ht="15" customHeight="1">
      <c r="A101" s="251"/>
      <c r="B101" s="251" t="s">
        <v>1258</v>
      </c>
      <c r="C101" s="250" t="str">
        <f>IF(_GP244&lt;&gt;+_GP643+_GP633,1,"")</f>
        <v/>
      </c>
      <c r="D101" s="220"/>
      <c r="E101" s="29"/>
    </row>
    <row r="102" spans="1:5" ht="15" customHeight="1">
      <c r="A102" s="251"/>
      <c r="B102" s="251" t="s">
        <v>1259</v>
      </c>
      <c r="C102" s="250" t="str">
        <f>IF(_IN245&lt;&gt;+_IN247+_IN644+_IN634,1,"")</f>
        <v/>
      </c>
      <c r="D102" s="220"/>
      <c r="E102" s="29"/>
    </row>
    <row r="103" spans="1:5" ht="15" customHeight="1">
      <c r="A103" s="251"/>
      <c r="B103" s="251" t="s">
        <v>1260</v>
      </c>
      <c r="C103" s="250" t="str">
        <f>IF(_GP245&lt;&gt;+_GP644+_GP634,1,"")</f>
        <v/>
      </c>
      <c r="D103" s="220"/>
      <c r="E103" s="29"/>
    </row>
    <row r="104" spans="1:5" ht="15" customHeight="1">
      <c r="A104" s="253"/>
      <c r="B104" s="253" t="s">
        <v>1261</v>
      </c>
      <c r="C104" s="250" t="str">
        <f>IF(_IN812&lt;&gt;_IN820+_IN830+_IN840+_IN850,1,"")</f>
        <v/>
      </c>
      <c r="D104" s="220"/>
      <c r="E104" s="29"/>
    </row>
    <row r="105" spans="1:5" ht="15" customHeight="1">
      <c r="A105" s="253"/>
      <c r="B105" s="253" t="s">
        <v>1262</v>
      </c>
      <c r="C105" s="250" t="str">
        <f>IF(_GP812&lt;&gt;_GP820+_GP830+_GP840+_GP850,1,"")</f>
        <v/>
      </c>
      <c r="D105" s="220"/>
      <c r="E105" s="29"/>
    </row>
    <row r="106" spans="1:5" ht="15" customHeight="1">
      <c r="A106" s="253"/>
      <c r="B106" s="253" t="s">
        <v>1263</v>
      </c>
      <c r="C106" s="250" t="str">
        <f>IF(_IN213&lt;&gt;_IN217+_IN218,1,"")</f>
        <v/>
      </c>
      <c r="D106" s="220"/>
      <c r="E106" s="29"/>
    </row>
    <row r="107" spans="1:5" ht="15" customHeight="1">
      <c r="A107" s="253"/>
      <c r="B107" s="253" t="s">
        <v>1264</v>
      </c>
      <c r="C107" s="250" t="str">
        <f>IF(_GP213&lt;&gt;_GP217+_GP218,1,"")</f>
        <v/>
      </c>
      <c r="D107" s="220"/>
      <c r="E107" s="29"/>
    </row>
    <row r="108" spans="1:5" ht="15" customHeight="1">
      <c r="A108" s="253"/>
      <c r="B108" s="253" t="s">
        <v>1265</v>
      </c>
      <c r="C108" s="250" t="str">
        <f>IF(_IN411&lt;&gt;_IN465+_IN466+_IN467,1,"")</f>
        <v/>
      </c>
      <c r="D108" s="220"/>
      <c r="E108" s="29"/>
    </row>
    <row r="109" spans="1:5" ht="15" customHeight="1">
      <c r="A109" s="253"/>
      <c r="B109" s="253" t="s">
        <v>1266</v>
      </c>
      <c r="C109" s="250" t="str">
        <f>IF(_GP411&lt;&gt;_GP465+_GP466+_GP467,1,"")</f>
        <v/>
      </c>
      <c r="D109" s="220"/>
      <c r="E109" s="29"/>
    </row>
    <row r="110" spans="1:5" ht="15" customHeight="1">
      <c r="A110" s="253"/>
      <c r="B110" s="253" t="s">
        <v>1267</v>
      </c>
      <c r="C110" s="250" t="str">
        <f>IF(_IN511&lt;&gt;_IN508+_IN509+_IN510,1,"")</f>
        <v/>
      </c>
      <c r="D110" s="221"/>
      <c r="E110" s="29"/>
    </row>
    <row r="111" spans="1:5" ht="15" customHeight="1">
      <c r="A111" s="253"/>
      <c r="B111" s="253" t="s">
        <v>1268</v>
      </c>
      <c r="C111" s="250" t="str">
        <f>IF(_GP511&lt;&gt;_GP508+_GP509+_GP510,1,"")</f>
        <v/>
      </c>
      <c r="D111" s="220"/>
      <c r="E111" s="29"/>
    </row>
    <row r="112" spans="1:5" ht="15" customHeight="1">
      <c r="A112" s="253"/>
      <c r="B112" s="253" t="s">
        <v>1269</v>
      </c>
      <c r="C112" s="250" t="str">
        <f>IF(_IN854&lt;&gt;_IN852+_IN853,1,"")</f>
        <v/>
      </c>
      <c r="D112" s="220"/>
      <c r="E112" s="29"/>
    </row>
    <row r="113" spans="1:5" ht="15" customHeight="1">
      <c r="A113" s="253"/>
      <c r="B113" s="253" t="s">
        <v>1270</v>
      </c>
      <c r="C113" s="250" t="str">
        <f>IF(_GP854&lt;&gt;_GP852+_GP853,1,"")</f>
        <v/>
      </c>
      <c r="D113" s="220"/>
      <c r="E113" s="29"/>
    </row>
    <row r="114" spans="1:5" ht="15" customHeight="1">
      <c r="A114" s="253"/>
      <c r="B114" s="253" t="s">
        <v>1271</v>
      </c>
      <c r="C114" s="250" t="str">
        <f>IF(_IN999&lt;&gt;SUM(E11:E17)+_IN446+_IN108+_IN246+_IN244+_IN245+_IN220+_IN812+SUM(E48:E63)+SUM(E66:E67)+_IN511+_IN854+SUM(E78:E90),1,"")</f>
        <v/>
      </c>
      <c r="D114" s="220"/>
      <c r="E114" s="254"/>
    </row>
    <row r="115" spans="1:5" ht="15" customHeight="1">
      <c r="A115" s="253"/>
      <c r="B115" s="253" t="s">
        <v>1272</v>
      </c>
      <c r="C115" s="250" t="str">
        <f>IF(_GP999&lt;&gt;SUM(F16:F17)+_GP108+_GP246+_GP244+_GP245+_GP812+SUM(F48:F63)+SUM(F66:F67)+_GP511+_GP854+SUM(F78:F90),1,"")</f>
        <v/>
      </c>
      <c r="D115" s="220"/>
      <c r="E115" s="29"/>
    </row>
    <row r="116" spans="1:5" ht="15">
      <c r="A116" s="251"/>
      <c r="B116" s="251" t="s">
        <v>1273</v>
      </c>
      <c r="C116" s="250" t="str">
        <f>IF(_ES202&lt;&gt;_ES141+_ES203+_ES205+_ES207,1,"")</f>
        <v/>
      </c>
      <c r="D116" s="220"/>
      <c r="E116" s="29"/>
    </row>
    <row r="117" spans="1:5" ht="15">
      <c r="A117" s="251"/>
      <c r="B117" s="251" t="s">
        <v>1274</v>
      </c>
      <c r="C117" s="252" t="str">
        <f>IF(_ES446&lt;&gt;+_ES142+_ES144+_ES445,1,"")</f>
        <v/>
      </c>
      <c r="D117" s="220"/>
      <c r="E117" s="29"/>
    </row>
    <row r="118" spans="1:5" ht="15">
      <c r="A118" s="253"/>
      <c r="B118" s="253" t="s">
        <v>1275</v>
      </c>
      <c r="C118" s="250" t="str">
        <f>IF(_ES812&lt;&gt;_ES820+_ES830+_ES840+_ES850,1,"")</f>
        <v/>
      </c>
      <c r="D118" s="220"/>
      <c r="E118" s="29"/>
    </row>
    <row r="119" spans="1:5" ht="15">
      <c r="A119" s="253"/>
      <c r="B119" s="253" t="s">
        <v>1276</v>
      </c>
      <c r="C119" s="250" t="str">
        <f>IF(_ES411&lt;&gt;_ES465+_ES466+_ES467,1,"")</f>
        <v/>
      </c>
      <c r="D119" s="220"/>
      <c r="E119" s="29"/>
    </row>
    <row r="120" spans="1:5" ht="15">
      <c r="A120" s="253"/>
      <c r="B120" s="253" t="s">
        <v>1277</v>
      </c>
      <c r="C120" s="250" t="str">
        <f>IF(_ES511&lt;&gt;_ES508+_ES509+_ES510,1,"")</f>
        <v/>
      </c>
      <c r="D120" s="220"/>
      <c r="E120" s="29"/>
    </row>
    <row r="121" spans="1:5" ht="15">
      <c r="A121" s="140"/>
      <c r="B121" s="255"/>
      <c r="C121" s="31"/>
      <c r="D121" s="29"/>
      <c r="E121" s="29"/>
    </row>
    <row r="122" spans="1:5" ht="15">
      <c r="B122" s="255"/>
      <c r="C122" s="31"/>
    </row>
    <row r="123" spans="1:5" ht="15">
      <c r="B123" s="255"/>
      <c r="C123" s="31"/>
    </row>
    <row r="124" spans="1:5" ht="15">
      <c r="B124" s="256"/>
      <c r="C124" s="31"/>
    </row>
    <row r="125" spans="1:5" ht="15">
      <c r="B125" s="256"/>
      <c r="C125" s="31"/>
    </row>
    <row r="126" spans="1:5" ht="15">
      <c r="B126" s="256"/>
      <c r="C126" s="31"/>
    </row>
    <row r="127" spans="1:5" ht="15">
      <c r="B127" s="256"/>
      <c r="C127" s="31"/>
    </row>
    <row r="128" spans="1:5" ht="15">
      <c r="C128" s="31"/>
    </row>
  </sheetData>
  <protectedRanges>
    <protectedRange sqref="C11:E11 G11:I11 D12:D17 C16:C17 E15:E21 F16:F21 G16:G17 H15:H17 I16:I21" name="Range1"/>
    <protectedRange sqref="C27:I27 E28:E46 F28:F33 C30:D30 G30:I30 C33:D33 G33:I33 F35:F37 C37:D37 G37:I37 C41:D42 F39:F40 G41:I42 F42:F46 I43:I46" name="Range2"/>
    <protectedRange sqref="C48:I49 C51:I53 C55:I58 C60:I63" name="Range3"/>
    <protectedRange sqref="E64:F79 C66:D67 G66:I67 I68:I75 G71:H71 C71:D71 C75:D75 G75:H75 C78:D79 G78:I79 C81:I81 F82 H82 D83:H83 C85:I86 C88:I89 E90:F90" name="Range4"/>
    <protectedRange sqref="E22:E25 C22:D22 I22:I25 G22:H22" name="Range1_1"/>
  </protectedRanges>
  <mergeCells count="5">
    <mergeCell ref="A5:I5"/>
    <mergeCell ref="A6:I6"/>
    <mergeCell ref="J10:L10"/>
    <mergeCell ref="C8:I9"/>
    <mergeCell ref="A8:B9"/>
  </mergeCells>
  <phoneticPr fontId="24" type="noConversion"/>
  <conditionalFormatting sqref="D12 D14">
    <cfRule type="expression" dxfId="66" priority="3" stopIfTrue="1">
      <formula>CHK_GR050=1</formula>
    </cfRule>
  </conditionalFormatting>
  <conditionalFormatting sqref="E17">
    <cfRule type="expression" dxfId="65" priority="4" stopIfTrue="1">
      <formula>CHK_IN202=1</formula>
    </cfRule>
  </conditionalFormatting>
  <conditionalFormatting sqref="D11">
    <cfRule type="expression" dxfId="64" priority="5" stopIfTrue="1">
      <formula>CHK_GR050=1</formula>
    </cfRule>
  </conditionalFormatting>
  <conditionalFormatting sqref="E18:E21">
    <cfRule type="expression" dxfId="63" priority="6" stopIfTrue="1">
      <formula>CHK_IN202=1</formula>
    </cfRule>
  </conditionalFormatting>
  <conditionalFormatting sqref="F17">
    <cfRule type="expression" dxfId="62" priority="7" stopIfTrue="1">
      <formula>CHK_GP202=1</formula>
    </cfRule>
  </conditionalFormatting>
  <conditionalFormatting sqref="F18:F21">
    <cfRule type="expression" dxfId="61" priority="8" stopIfTrue="1">
      <formula>CHK_GP202=1</formula>
    </cfRule>
  </conditionalFormatting>
  <conditionalFormatting sqref="I17">
    <cfRule type="expression" dxfId="60" priority="9" stopIfTrue="1">
      <formula>CHK_ES202=1</formula>
    </cfRule>
  </conditionalFormatting>
  <conditionalFormatting sqref="I18:I21">
    <cfRule type="expression" dxfId="59" priority="10" stopIfTrue="1">
      <formula>CHK_ES202=1</formula>
    </cfRule>
  </conditionalFormatting>
  <conditionalFormatting sqref="E27">
    <cfRule type="expression" dxfId="58" priority="15" stopIfTrue="1">
      <formula>CHK_IN108=1</formula>
    </cfRule>
  </conditionalFormatting>
  <conditionalFormatting sqref="E28:E29">
    <cfRule type="expression" dxfId="57" priority="16" stopIfTrue="1">
      <formula>CHK_IN108=1</formula>
    </cfRule>
  </conditionalFormatting>
  <conditionalFormatting sqref="F27">
    <cfRule type="expression" dxfId="56" priority="17" stopIfTrue="1">
      <formula>CHK_GP108=1</formula>
    </cfRule>
  </conditionalFormatting>
  <conditionalFormatting sqref="F28:F29">
    <cfRule type="expression" dxfId="55" priority="18" stopIfTrue="1">
      <formula>CHK_GP108=1</formula>
    </cfRule>
  </conditionalFormatting>
  <conditionalFormatting sqref="E30">
    <cfRule type="expression" dxfId="54" priority="19" stopIfTrue="1">
      <formula>CHK_IN246=1</formula>
    </cfRule>
  </conditionalFormatting>
  <conditionalFormatting sqref="E31:E32">
    <cfRule type="expression" dxfId="53" priority="20" stopIfTrue="1">
      <formula>CHK_IN246=1</formula>
    </cfRule>
  </conditionalFormatting>
  <conditionalFormatting sqref="F30">
    <cfRule type="expression" dxfId="52" priority="21" stopIfTrue="1">
      <formula>CHK_GP246=1</formula>
    </cfRule>
  </conditionalFormatting>
  <conditionalFormatting sqref="F31:F32">
    <cfRule type="expression" dxfId="51" priority="22" stopIfTrue="1">
      <formula>CHK_GP246=1</formula>
    </cfRule>
  </conditionalFormatting>
  <conditionalFormatting sqref="E33">
    <cfRule type="expression" dxfId="50" priority="23" stopIfTrue="1">
      <formula>CHK_IN244=1</formula>
    </cfRule>
  </conditionalFormatting>
  <conditionalFormatting sqref="F33">
    <cfRule type="expression" dxfId="49" priority="24" stopIfTrue="1">
      <formula>CHK_GP244=1</formula>
    </cfRule>
  </conditionalFormatting>
  <conditionalFormatting sqref="E34:E36">
    <cfRule type="expression" dxfId="48" priority="25" stopIfTrue="1">
      <formula>CHK_IN244=1</formula>
    </cfRule>
  </conditionalFormatting>
  <conditionalFormatting sqref="F35:F36">
    <cfRule type="expression" dxfId="47" priority="26" stopIfTrue="1">
      <formula>CHK_GP244=1</formula>
    </cfRule>
  </conditionalFormatting>
  <conditionalFormatting sqref="E37">
    <cfRule type="expression" dxfId="46" priority="27" stopIfTrue="1">
      <formula>CHK_IN245=1</formula>
    </cfRule>
  </conditionalFormatting>
  <conditionalFormatting sqref="E38:E40">
    <cfRule type="expression" dxfId="45" priority="28" stopIfTrue="1">
      <formula>CHK_IN245=1</formula>
    </cfRule>
  </conditionalFormatting>
  <conditionalFormatting sqref="F39:F40">
    <cfRule type="expression" dxfId="44" priority="29" stopIfTrue="1">
      <formula>CHK_GP245=1</formula>
    </cfRule>
  </conditionalFormatting>
  <conditionalFormatting sqref="F37">
    <cfRule type="expression" dxfId="43" priority="30" stopIfTrue="1">
      <formula>CHK_GP245=1</formula>
    </cfRule>
  </conditionalFormatting>
  <conditionalFormatting sqref="E42">
    <cfRule type="expression" dxfId="42" priority="31" stopIfTrue="1">
      <formula>CHK_IN812=1</formula>
    </cfRule>
  </conditionalFormatting>
  <conditionalFormatting sqref="E43:E46">
    <cfRule type="expression" dxfId="41" priority="32" stopIfTrue="1">
      <formula>CHK_IN812=1</formula>
    </cfRule>
  </conditionalFormatting>
  <conditionalFormatting sqref="F42">
    <cfRule type="expression" dxfId="40" priority="33" stopIfTrue="1">
      <formula>CHK_GP812=1</formula>
    </cfRule>
  </conditionalFormatting>
  <conditionalFormatting sqref="F43:F46">
    <cfRule type="expression" dxfId="39" priority="34" stopIfTrue="1">
      <formula>CHK_GP812=1</formula>
    </cfRule>
  </conditionalFormatting>
  <conditionalFormatting sqref="I42">
    <cfRule type="expression" dxfId="38" priority="35" stopIfTrue="1">
      <formula>CHK_ES812=1</formula>
    </cfRule>
  </conditionalFormatting>
  <conditionalFormatting sqref="I43:I46">
    <cfRule type="expression" dxfId="37" priority="36" stopIfTrue="1">
      <formula>CHK_ES812=1</formula>
    </cfRule>
  </conditionalFormatting>
  <conditionalFormatting sqref="E63">
    <cfRule type="expression" dxfId="36" priority="37" stopIfTrue="1">
      <formula>CHK_IN213=1</formula>
    </cfRule>
  </conditionalFormatting>
  <conditionalFormatting sqref="E64:E65">
    <cfRule type="expression" dxfId="35" priority="38" stopIfTrue="1">
      <formula>CHK_IN213=1</formula>
    </cfRule>
  </conditionalFormatting>
  <conditionalFormatting sqref="F63">
    <cfRule type="expression" dxfId="34" priority="39" stopIfTrue="1">
      <formula>CHK_GP213=1</formula>
    </cfRule>
  </conditionalFormatting>
  <conditionalFormatting sqref="F64:F65">
    <cfRule type="expression" dxfId="33" priority="40" stopIfTrue="1">
      <formula>CHK_GP213=1</formula>
    </cfRule>
  </conditionalFormatting>
  <conditionalFormatting sqref="E67">
    <cfRule type="expression" dxfId="32" priority="41" stopIfTrue="1">
      <formula>CHK_IN411=1</formula>
    </cfRule>
  </conditionalFormatting>
  <conditionalFormatting sqref="E68:E70">
    <cfRule type="expression" dxfId="31" priority="42" stopIfTrue="1">
      <formula>CHK_IN411=1</formula>
    </cfRule>
  </conditionalFormatting>
  <conditionalFormatting sqref="F67">
    <cfRule type="expression" dxfId="30" priority="43" stopIfTrue="1">
      <formula>CHK_GP411=1</formula>
    </cfRule>
  </conditionalFormatting>
  <conditionalFormatting sqref="F68:F70">
    <cfRule type="expression" dxfId="29" priority="44" stopIfTrue="1">
      <formula>CHK_GP411=1</formula>
    </cfRule>
  </conditionalFormatting>
  <conditionalFormatting sqref="I67">
    <cfRule type="expression" dxfId="28" priority="45" stopIfTrue="1">
      <formula>CHK_ES411=1</formula>
    </cfRule>
  </conditionalFormatting>
  <conditionalFormatting sqref="I68:I70">
    <cfRule type="expression" dxfId="27" priority="46" stopIfTrue="1">
      <formula>CHK_ES411=1</formula>
    </cfRule>
  </conditionalFormatting>
  <conditionalFormatting sqref="E71">
    <cfRule type="expression" dxfId="26" priority="47" stopIfTrue="1">
      <formula>CHK_IN511=1</formula>
    </cfRule>
  </conditionalFormatting>
  <conditionalFormatting sqref="E72:E74">
    <cfRule type="expression" dxfId="25" priority="48" stopIfTrue="1">
      <formula>CHK_IN511=1</formula>
    </cfRule>
  </conditionalFormatting>
  <conditionalFormatting sqref="F71">
    <cfRule type="expression" dxfId="24" priority="49" stopIfTrue="1">
      <formula>CHK_GP511=1</formula>
    </cfRule>
  </conditionalFormatting>
  <conditionalFormatting sqref="F72:F74">
    <cfRule type="expression" dxfId="23" priority="50" stopIfTrue="1">
      <formula>CHK_GP511=1</formula>
    </cfRule>
  </conditionalFormatting>
  <conditionalFormatting sqref="I71">
    <cfRule type="expression" dxfId="22" priority="51" stopIfTrue="1">
      <formula>CHK_ES511=1</formula>
    </cfRule>
  </conditionalFormatting>
  <conditionalFormatting sqref="I72:I74">
    <cfRule type="expression" dxfId="21" priority="52" stopIfTrue="1">
      <formula>CHK_ES511=1</formula>
    </cfRule>
  </conditionalFormatting>
  <conditionalFormatting sqref="E75">
    <cfRule type="expression" dxfId="20" priority="53" stopIfTrue="1">
      <formula>CHK_IN854=1</formula>
    </cfRule>
  </conditionalFormatting>
  <conditionalFormatting sqref="E76:E77">
    <cfRule type="expression" dxfId="19" priority="54" stopIfTrue="1">
      <formula>CHK_IN854=1</formula>
    </cfRule>
  </conditionalFormatting>
  <conditionalFormatting sqref="F75">
    <cfRule type="expression" dxfId="18" priority="55" stopIfTrue="1">
      <formula>CHK_GP854=1</formula>
    </cfRule>
  </conditionalFormatting>
  <conditionalFormatting sqref="F76:F77">
    <cfRule type="expression" dxfId="17" priority="56" stopIfTrue="1">
      <formula>CHK_GP854=1</formula>
    </cfRule>
  </conditionalFormatting>
  <conditionalFormatting sqref="E22">
    <cfRule type="expression" dxfId="16" priority="1" stopIfTrue="1">
      <formula>CHK_IN446=1</formula>
    </cfRule>
  </conditionalFormatting>
  <conditionalFormatting sqref="E23:E25">
    <cfRule type="expression" dxfId="15" priority="2" stopIfTrue="1">
      <formula>CHK_IN446=1</formula>
    </cfRule>
  </conditionalFormatting>
  <dataValidations count="1">
    <dataValidation type="whole" allowBlank="1" showInputMessage="1" showErrorMessage="1" error="Value must be a whole number between 0 and 100,000." sqref="G88:I89 C78:D79 E88:F90 C75:E75 G75:H75 C11:E11 D15:E15 D12:D14 E18:F21 F39:F40 F35:F36 G83:H83 C81:I81 F71:H71 F72:F75 C71:D71 C66:D67 C60:I63 I66:I75 E76:F79 I41:I46 C27:D27 F27:I27 F30:I30 F33:I33 C30:D30 C33:D33 C37:D37 F37:I37 C41:D41 G41:H41 F31:F32 C85:I86 C88:D89 D83:E83 I16:I25 C16:G17 G11:I11 H15:H17 F43:F46 C48:I49 C51:I53 C55:I58 G66:H67 G78:I79 H82 F82:F83 F28:F29 C42:H42 E27:E46 E64:E74 F64:F70 E23:E25 C22:E22 G22:H22">
      <formula1>0</formula1>
      <formula2>100000</formula2>
    </dataValidation>
  </dataValidations>
  <pageMargins left="0.75" right="0.75" top="1" bottom="1" header="0.5" footer="0.5"/>
  <pageSetup scale="55" orientation="portrait" horizontalDpi="4294967293" r:id="rId1"/>
  <headerFooter alignWithMargins="0"/>
  <rowBreaks count="1" manualBreakCount="1">
    <brk id="91" max="16383" man="1"/>
  </rowBreaks>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H125"/>
  <sheetViews>
    <sheetView showRowColHeaders="0" zoomScale="75" workbookViewId="0">
      <selection activeCell="A25" sqref="A25:F25"/>
    </sheetView>
  </sheetViews>
  <sheetFormatPr defaultColWidth="8.85546875" defaultRowHeight="12.75"/>
  <cols>
    <col min="1" max="1" width="69.28515625" style="177" customWidth="1"/>
    <col min="2" max="2" width="12.140625" style="180" customWidth="1"/>
    <col min="3" max="4" width="16.140625" style="177" customWidth="1"/>
    <col min="5" max="5" width="16.7109375" style="177" customWidth="1"/>
    <col min="6" max="6" width="16.140625" style="177" customWidth="1"/>
    <col min="7" max="7" width="3.28515625" style="177" customWidth="1"/>
    <col min="8" max="8" width="59.140625" style="177" customWidth="1"/>
    <col min="9" max="9" width="4.28515625" style="208" customWidth="1"/>
    <col min="10" max="10" width="6.5703125" style="208" bestFit="1" customWidth="1"/>
    <col min="11" max="11" width="8.85546875" style="208"/>
    <col min="12" max="12" width="8.85546875" style="187"/>
    <col min="13" max="13" width="8.85546875" style="193"/>
    <col min="14" max="24" width="8.85546875" style="178"/>
    <col min="25" max="16384" width="8.85546875" style="2"/>
  </cols>
  <sheetData>
    <row r="1" spans="1:34" s="32" customFormat="1" ht="21" customHeight="1">
      <c r="A1" s="102"/>
      <c r="B1" s="103"/>
      <c r="C1" s="104"/>
      <c r="D1" s="104"/>
      <c r="E1" s="104"/>
      <c r="F1" s="119" t="s">
        <v>929</v>
      </c>
      <c r="G1" s="194"/>
      <c r="H1" s="194"/>
      <c r="I1" s="195"/>
      <c r="J1" s="196"/>
      <c r="K1" s="196"/>
      <c r="L1" s="184"/>
      <c r="M1" s="129"/>
      <c r="N1" s="175"/>
      <c r="O1" s="173"/>
      <c r="P1" s="175"/>
      <c r="Q1" s="175"/>
      <c r="R1" s="173"/>
      <c r="S1" s="175"/>
      <c r="T1" s="175"/>
      <c r="U1" s="173"/>
      <c r="V1" s="175"/>
      <c r="W1" s="175"/>
      <c r="X1" s="173"/>
      <c r="Y1" s="113"/>
      <c r="Z1" s="113"/>
      <c r="AB1" s="113"/>
      <c r="AC1" s="113"/>
      <c r="AE1" s="113"/>
      <c r="AF1" s="113"/>
    </row>
    <row r="2" spans="1:34" s="32" customFormat="1" ht="21" customHeight="1">
      <c r="A2" s="105"/>
      <c r="B2" s="106"/>
      <c r="C2" s="107"/>
      <c r="D2" s="107"/>
      <c r="E2" s="107"/>
      <c r="F2" s="120" t="s">
        <v>932</v>
      </c>
      <c r="G2" s="194"/>
      <c r="H2" s="194"/>
      <c r="I2" s="195"/>
      <c r="J2" s="197"/>
      <c r="K2" s="197"/>
      <c r="L2" s="185"/>
      <c r="M2" s="129"/>
      <c r="N2" s="175"/>
      <c r="O2" s="173"/>
      <c r="P2" s="175"/>
      <c r="Q2" s="175"/>
      <c r="R2" s="173"/>
      <c r="S2" s="175"/>
      <c r="T2" s="175"/>
      <c r="U2" s="173"/>
      <c r="V2" s="175"/>
      <c r="W2" s="175"/>
      <c r="X2" s="173"/>
      <c r="Y2" s="113"/>
      <c r="Z2" s="113"/>
      <c r="AB2" s="113"/>
      <c r="AC2" s="113"/>
      <c r="AE2" s="113"/>
      <c r="AF2" s="113"/>
    </row>
    <row r="3" spans="1:34" s="32" customFormat="1" ht="21" customHeight="1">
      <c r="A3" s="108"/>
      <c r="B3" s="109"/>
      <c r="C3" s="110"/>
      <c r="D3" s="110"/>
      <c r="E3" s="110"/>
      <c r="F3" s="120" t="s">
        <v>935</v>
      </c>
      <c r="G3" s="194"/>
      <c r="H3" s="194"/>
      <c r="I3" s="195"/>
      <c r="J3" s="196"/>
      <c r="K3" s="196"/>
      <c r="L3" s="184"/>
      <c r="M3" s="129"/>
      <c r="N3" s="175"/>
      <c r="O3" s="173"/>
      <c r="P3" s="175"/>
      <c r="Q3" s="175"/>
      <c r="R3" s="173"/>
      <c r="S3" s="175"/>
      <c r="T3" s="175"/>
      <c r="U3" s="173"/>
      <c r="V3" s="175"/>
      <c r="W3" s="175"/>
      <c r="X3" s="173"/>
      <c r="AE3" s="113"/>
      <c r="AF3" s="113"/>
    </row>
    <row r="4" spans="1:34" s="32" customFormat="1" ht="21" customHeight="1">
      <c r="A4" s="108"/>
      <c r="B4" s="109"/>
      <c r="C4" s="110"/>
      <c r="D4" s="110"/>
      <c r="E4" s="110"/>
      <c r="F4" s="120" t="s">
        <v>938</v>
      </c>
      <c r="G4" s="194"/>
      <c r="H4" s="194"/>
      <c r="I4" s="195"/>
      <c r="J4" s="196"/>
      <c r="K4" s="196"/>
      <c r="L4" s="184"/>
      <c r="M4" s="129"/>
      <c r="N4" s="175"/>
      <c r="O4" s="173"/>
      <c r="P4" s="175"/>
      <c r="Q4" s="175"/>
      <c r="R4" s="173"/>
      <c r="S4" s="175"/>
      <c r="T4" s="175"/>
      <c r="U4" s="173"/>
      <c r="V4" s="175"/>
      <c r="W4" s="175"/>
      <c r="X4" s="173"/>
      <c r="AE4" s="113"/>
      <c r="AF4" s="113"/>
    </row>
    <row r="5" spans="1:34" s="45" customFormat="1" ht="62.45" customHeight="1">
      <c r="A5" s="421" t="s">
        <v>1278</v>
      </c>
      <c r="B5" s="309"/>
      <c r="C5" s="309"/>
      <c r="D5" s="309"/>
      <c r="E5" s="309"/>
      <c r="F5" s="310"/>
      <c r="G5" s="198"/>
      <c r="H5" s="198"/>
      <c r="I5" s="199"/>
      <c r="J5" s="199"/>
      <c r="K5" s="199"/>
      <c r="L5" s="186"/>
      <c r="M5" s="191"/>
      <c r="N5" s="176"/>
      <c r="O5" s="176"/>
      <c r="P5" s="176"/>
      <c r="Q5" s="176"/>
      <c r="R5" s="176"/>
      <c r="S5" s="176"/>
      <c r="T5" s="176"/>
      <c r="U5" s="176"/>
      <c r="V5" s="176"/>
      <c r="W5" s="176"/>
      <c r="X5" s="176"/>
      <c r="Y5" s="112"/>
      <c r="Z5" s="113"/>
      <c r="AA5" s="32"/>
      <c r="AB5" s="113"/>
      <c r="AC5" s="113"/>
      <c r="AD5" s="32"/>
      <c r="AE5" s="113"/>
      <c r="AF5" s="113"/>
      <c r="AG5" s="32"/>
    </row>
    <row r="6" spans="1:34" s="32" customFormat="1" ht="40.15" customHeight="1" thickBot="1">
      <c r="A6" s="422" t="s">
        <v>1279</v>
      </c>
      <c r="B6" s="423"/>
      <c r="C6" s="423"/>
      <c r="D6" s="423"/>
      <c r="E6" s="423"/>
      <c r="F6" s="424"/>
      <c r="G6" s="200"/>
      <c r="H6" s="200"/>
      <c r="I6" s="199"/>
      <c r="J6" s="199"/>
      <c r="K6" s="199"/>
      <c r="L6" s="186"/>
      <c r="M6" s="191"/>
      <c r="N6" s="176"/>
      <c r="O6" s="176"/>
      <c r="P6" s="176"/>
      <c r="Q6" s="176"/>
      <c r="R6" s="176"/>
      <c r="S6" s="176"/>
      <c r="T6" s="176"/>
      <c r="U6" s="176"/>
      <c r="V6" s="176"/>
      <c r="W6" s="176"/>
      <c r="X6" s="176"/>
      <c r="Y6" s="112"/>
      <c r="Z6" s="113"/>
      <c r="AB6" s="113"/>
      <c r="AC6" s="113"/>
      <c r="AE6" s="113"/>
      <c r="AF6" s="113"/>
    </row>
    <row r="7" spans="1:34" s="126" customFormat="1" ht="22.15" customHeight="1" thickTop="1">
      <c r="A7" s="114" t="str">
        <f>"REPORTING PERIOD:        Month:   "&amp;Month&amp;"       Year:   "&amp;Year</f>
        <v xml:space="preserve">REPORTING PERIOD:        Month:          Year:   </v>
      </c>
      <c r="B7" s="116"/>
      <c r="C7" s="116"/>
      <c r="D7" s="167" t="str">
        <f>"EIA ID NUMBER:   "&amp;ID</f>
        <v xml:space="preserve">EIA ID NUMBER:   </v>
      </c>
      <c r="E7" s="116"/>
      <c r="F7" s="168" t="str">
        <f>"RESUBMISSION:   "&amp;IF(ResubChk="","   ",UPPER(ResubChk)&amp;"   ")</f>
        <v xml:space="preserve">RESUBMISSION:      </v>
      </c>
      <c r="G7" s="201"/>
      <c r="H7" s="201"/>
      <c r="I7" s="195"/>
      <c r="J7" s="196"/>
      <c r="K7" s="196"/>
      <c r="L7" s="184"/>
      <c r="M7" s="129"/>
      <c r="N7" s="175"/>
      <c r="O7" s="173"/>
      <c r="P7" s="175"/>
      <c r="Q7" s="175"/>
      <c r="R7" s="173"/>
      <c r="S7" s="175"/>
      <c r="T7" s="175"/>
      <c r="U7" s="173"/>
      <c r="V7" s="175"/>
      <c r="W7" s="175"/>
      <c r="X7" s="173"/>
      <c r="Y7" s="113"/>
      <c r="Z7" s="113"/>
      <c r="AA7" s="32"/>
      <c r="AB7" s="113"/>
      <c r="AC7" s="113"/>
      <c r="AD7" s="32"/>
      <c r="AE7" s="113"/>
      <c r="AF7" s="113"/>
      <c r="AG7" s="32"/>
    </row>
    <row r="8" spans="1:34" s="45" customFormat="1" ht="49.9" customHeight="1">
      <c r="A8" s="190" t="s">
        <v>1280</v>
      </c>
      <c r="B8" s="425" t="s">
        <v>1281</v>
      </c>
      <c r="C8" s="425"/>
      <c r="D8" s="425"/>
      <c r="E8" s="425"/>
      <c r="F8" s="426"/>
      <c r="G8" s="201"/>
      <c r="H8" s="201"/>
      <c r="I8" s="202"/>
      <c r="J8" s="196"/>
      <c r="K8" s="196"/>
      <c r="L8" s="184"/>
      <c r="M8" s="129"/>
      <c r="N8" s="175"/>
      <c r="O8" s="173"/>
      <c r="P8" s="175"/>
      <c r="Q8" s="175"/>
      <c r="R8" s="173"/>
      <c r="S8" s="175"/>
      <c r="T8" s="175"/>
      <c r="U8" s="173"/>
      <c r="V8" s="175"/>
      <c r="W8" s="175"/>
      <c r="X8" s="173"/>
      <c r="Y8" s="113"/>
      <c r="Z8" s="113"/>
      <c r="AA8" s="32"/>
      <c r="AB8" s="113"/>
      <c r="AC8" s="113"/>
      <c r="AD8" s="32"/>
      <c r="AE8" s="113"/>
      <c r="AF8" s="113"/>
      <c r="AG8" s="32"/>
    </row>
    <row r="9" spans="1:34" s="32" customFormat="1" ht="34.9" customHeight="1">
      <c r="A9" s="417" t="s">
        <v>1036</v>
      </c>
      <c r="B9" s="295" t="s">
        <v>1037</v>
      </c>
      <c r="C9" s="418" t="s">
        <v>1282</v>
      </c>
      <c r="D9" s="418" t="s">
        <v>1283</v>
      </c>
      <c r="E9" s="419"/>
      <c r="F9" s="420"/>
      <c r="G9" s="203"/>
      <c r="H9" s="203"/>
      <c r="I9" s="415"/>
      <c r="J9" s="416"/>
      <c r="K9" s="416"/>
      <c r="L9" s="184"/>
      <c r="M9" s="129"/>
      <c r="N9" s="175"/>
      <c r="O9" s="173"/>
      <c r="P9" s="175"/>
      <c r="Q9" s="175"/>
      <c r="R9" s="173"/>
      <c r="S9" s="175"/>
      <c r="T9" s="175"/>
      <c r="U9" s="173"/>
      <c r="V9" s="175"/>
      <c r="W9" s="175"/>
      <c r="X9" s="173"/>
      <c r="Y9" s="113"/>
      <c r="Z9" s="113"/>
      <c r="AB9" s="113"/>
      <c r="AC9" s="113"/>
      <c r="AE9" s="113"/>
      <c r="AF9" s="113"/>
    </row>
    <row r="10" spans="1:34" ht="51.95" customHeight="1">
      <c r="A10" s="417"/>
      <c r="B10" s="295"/>
      <c r="C10" s="419"/>
      <c r="D10" s="290" t="s">
        <v>1284</v>
      </c>
      <c r="E10" s="281" t="s">
        <v>1285</v>
      </c>
      <c r="F10" s="287" t="s">
        <v>1286</v>
      </c>
      <c r="G10" s="204"/>
      <c r="H10" s="183"/>
      <c r="I10" s="205"/>
      <c r="J10" s="195"/>
      <c r="K10" s="195"/>
      <c r="L10" s="184"/>
      <c r="M10" s="127"/>
      <c r="N10" s="173"/>
      <c r="O10" s="173"/>
      <c r="P10" s="173"/>
      <c r="Q10" s="173"/>
      <c r="R10" s="173"/>
      <c r="S10" s="173"/>
      <c r="T10" s="173"/>
      <c r="U10" s="173"/>
      <c r="V10" s="173"/>
      <c r="W10" s="173"/>
      <c r="X10" s="173"/>
      <c r="Y10" s="32"/>
      <c r="Z10" s="32"/>
      <c r="AA10" s="32"/>
      <c r="AB10" s="32"/>
      <c r="AC10" s="32"/>
      <c r="AD10" s="32"/>
      <c r="AE10" s="32"/>
      <c r="AF10" s="32"/>
      <c r="AG10" s="32"/>
      <c r="AH10" s="32"/>
    </row>
    <row r="11" spans="1:34" ht="25.15" customHeight="1">
      <c r="A11" s="170" t="s">
        <v>1287</v>
      </c>
      <c r="B11" s="149" t="s">
        <v>1103</v>
      </c>
      <c r="C11" s="228"/>
      <c r="D11" s="228"/>
      <c r="E11" s="228"/>
      <c r="F11" s="229">
        <f>+_SO050+_SI050</f>
        <v>0</v>
      </c>
      <c r="G11" s="209" t="str">
        <f>IF(OR(AND(_SW050&gt;0,_SO050=0),AND(_SO050&gt;0,_SW050=0),CHK_SW050&gt;0),"`"," ")</f>
        <v xml:space="preserve"> </v>
      </c>
      <c r="H11" s="210" t="str">
        <f>IF(AND(_SW050&gt;0,_SO050=0),"Please enter In Operation Shell Capacity", IF(AND(_SO050&gt;0,_SW050=0),"Please enter Working Storage Capacity",IF(_SW050&gt;_SO050,"Working storage is greater than In Operation Shell Capacity."," ")))</f>
        <v xml:space="preserve"> </v>
      </c>
      <c r="I11" s="212">
        <f>IF(_SW050&gt;_SO050,1,0)</f>
        <v>0</v>
      </c>
      <c r="J11" s="213">
        <f>IF(OR(AND(_SW050&gt;0,_SO050=0),AND(_SO050&gt;0,_SW050=0)),1,0)</f>
        <v>0</v>
      </c>
      <c r="K11" s="195"/>
      <c r="L11" s="184"/>
      <c r="M11" s="127"/>
      <c r="N11" s="173"/>
      <c r="O11" s="173"/>
      <c r="P11" s="173"/>
      <c r="Q11" s="173"/>
      <c r="R11" s="173"/>
      <c r="S11" s="173"/>
      <c r="T11" s="173"/>
      <c r="U11" s="173"/>
      <c r="V11" s="173"/>
      <c r="W11" s="173"/>
      <c r="X11" s="173"/>
      <c r="Y11" s="32"/>
      <c r="Z11" s="32"/>
      <c r="AA11" s="32"/>
      <c r="AB11" s="32"/>
      <c r="AC11" s="32"/>
      <c r="AD11" s="32"/>
      <c r="AE11" s="32"/>
      <c r="AF11" s="32"/>
      <c r="AG11" s="32"/>
      <c r="AH11" s="32"/>
    </row>
    <row r="12" spans="1:34" ht="25.15" customHeight="1">
      <c r="A12" s="170" t="s">
        <v>1115</v>
      </c>
      <c r="B12" s="149" t="s">
        <v>1116</v>
      </c>
      <c r="C12" s="228"/>
      <c r="D12" s="228"/>
      <c r="E12" s="228"/>
      <c r="F12" s="229">
        <f>+_SO141+_SI141</f>
        <v>0</v>
      </c>
      <c r="G12" s="209" t="str">
        <f>IF(OR(AND(_SW141&gt;0,_SO141=0),AND(_SO141&gt;0,_SW141=0),CHK_SW141&gt;0),"`"," ")</f>
        <v xml:space="preserve"> </v>
      </c>
      <c r="H12" s="210" t="str">
        <f>IF(AND(_SW141&gt;0,_SO141=0),"Please enter In Operation Shell Capacity", IF(AND(_SO141&gt;0,_SW141=0),"Please enter Working Storage Capacity",IF(_SW141&gt;_SO141,"Working storage is greater than In Operation Shell Capacity."," ")))</f>
        <v xml:space="preserve"> </v>
      </c>
      <c r="I12" s="212">
        <f>IF(_SW141&gt;_SO141,1,0)</f>
        <v>0</v>
      </c>
      <c r="J12" s="213">
        <f>IF(OR(AND(_SW141&gt;0,_SO141=0),AND(_SO141&gt;0,_SW141=0)),1,0)</f>
        <v>0</v>
      </c>
      <c r="K12" s="195"/>
      <c r="L12" s="184"/>
      <c r="M12" s="127"/>
      <c r="N12" s="173"/>
      <c r="O12" s="173"/>
      <c r="P12" s="173"/>
      <c r="Q12" s="173"/>
      <c r="R12" s="173"/>
      <c r="S12" s="173"/>
      <c r="T12" s="173"/>
      <c r="U12" s="173"/>
      <c r="V12" s="173"/>
      <c r="W12" s="173"/>
      <c r="X12" s="173"/>
      <c r="Y12" s="32"/>
      <c r="Z12" s="32"/>
      <c r="AA12" s="32"/>
      <c r="AB12" s="32"/>
      <c r="AC12" s="32"/>
      <c r="AD12" s="32"/>
      <c r="AE12" s="32"/>
      <c r="AF12" s="32"/>
      <c r="AG12" s="32"/>
      <c r="AH12" s="32"/>
    </row>
    <row r="13" spans="1:34" ht="25.15" customHeight="1">
      <c r="A13" s="152" t="s">
        <v>1288</v>
      </c>
      <c r="B13" s="149" t="s">
        <v>1289</v>
      </c>
      <c r="C13" s="228"/>
      <c r="D13" s="228"/>
      <c r="E13" s="228"/>
      <c r="F13" s="229">
        <f>+_SO242+_SI242</f>
        <v>0</v>
      </c>
      <c r="G13" s="209" t="str">
        <f>IF(OR(AND(_SW242&gt;0,_SO242=0),AND(_SO242&gt;0,_SW242=0),CHK_SW242&gt;0),"`"," ")</f>
        <v xml:space="preserve"> </v>
      </c>
      <c r="H13" s="210" t="str">
        <f>IF(AND(_SW242&gt;0,_SO242=0),"Please enter In Operation Shell Capacity", IF(AND(_SO242&gt;0,_SW242=0),"Please enter Working Storage Capacity",IF(_SW242&gt;_SO242,"Working storage is greater than In Operation Shell Capacity."," ")))</f>
        <v xml:space="preserve"> </v>
      </c>
      <c r="I13" s="212">
        <f>IF(_SW242&gt;_SO242,1,0)</f>
        <v>0</v>
      </c>
      <c r="J13" s="213">
        <f>IF(OR(AND(_SW242&gt;0,_SO242=0),AND(_SO242&gt;0,_SW242=0)),1,0)</f>
        <v>0</v>
      </c>
      <c r="K13" s="195"/>
      <c r="L13" s="184"/>
      <c r="M13" s="127"/>
      <c r="N13" s="173"/>
      <c r="O13" s="173"/>
      <c r="P13" s="173"/>
      <c r="Q13" s="173"/>
      <c r="R13" s="173"/>
      <c r="S13" s="173"/>
      <c r="T13" s="173"/>
      <c r="U13" s="173"/>
      <c r="V13" s="173"/>
      <c r="W13" s="173"/>
      <c r="X13" s="173"/>
      <c r="Y13" s="32"/>
      <c r="Z13" s="32"/>
      <c r="AA13" s="32"/>
      <c r="AB13" s="32"/>
      <c r="AC13" s="32"/>
      <c r="AD13" s="32"/>
      <c r="AE13" s="32"/>
      <c r="AF13" s="32"/>
      <c r="AG13" s="32"/>
      <c r="AH13" s="32"/>
    </row>
    <row r="14" spans="1:34" s="182" customFormat="1" ht="25.15" customHeight="1">
      <c r="A14" s="174" t="s">
        <v>1290</v>
      </c>
      <c r="B14" s="149" t="s">
        <v>1133</v>
      </c>
      <c r="C14" s="228"/>
      <c r="D14" s="228"/>
      <c r="E14" s="228"/>
      <c r="F14" s="229">
        <f>+_SO246+_SI246</f>
        <v>0</v>
      </c>
      <c r="G14" s="209" t="str">
        <f>IF(OR(AND(_SW246&gt;0,_SO246=0),AND(_SO246&gt;0,_SW246=0),CHK_SW246&gt;0,_SW246&gt;_SW242,_SO246&gt;_SO242,_SI246&gt;_SI242),"`","")</f>
        <v/>
      </c>
      <c r="H14" s="257" t="str">
        <f>IF(OR(_SW246&gt;_SW242,_SO246&gt;_SO242,_SI246&gt;_SI242),"Propane/propylene may not be greater than 
natural gas plant liquids &amp; liquefied refinery gases.",IF(AND(_SW246&gt;0,_SO246=0),"Please enter In Operation Shell Capacity",IF(AND(_SO246&gt;0,_SW246=0),"Please enter Working Storage Capacity",IF(_SW246&gt;_SO246,"Working storage is greater than In Operation Shell Capacity."," "))))</f>
        <v xml:space="preserve"> </v>
      </c>
      <c r="I14" s="212">
        <f>IF(_SW246&gt;_SO246,1,0)</f>
        <v>0</v>
      </c>
      <c r="J14" s="213">
        <f>IF(OR(AND(_SW246&gt;0,_SO246=0),AND(_SO246&gt;0,_SW246=0)),1,0)</f>
        <v>0</v>
      </c>
      <c r="K14" s="195"/>
      <c r="L14" s="184"/>
      <c r="M14" s="192"/>
      <c r="N14" s="181"/>
      <c r="O14" s="181"/>
      <c r="P14" s="181"/>
      <c r="Q14" s="181"/>
      <c r="R14" s="181"/>
      <c r="S14" s="181"/>
      <c r="T14" s="181"/>
      <c r="U14" s="181"/>
      <c r="V14" s="181"/>
      <c r="W14" s="181"/>
      <c r="X14" s="181"/>
      <c r="Y14" s="126"/>
      <c r="Z14" s="126"/>
      <c r="AA14" s="126"/>
      <c r="AB14" s="126"/>
      <c r="AC14" s="126"/>
      <c r="AD14" s="126"/>
      <c r="AE14" s="126"/>
      <c r="AF14" s="126"/>
      <c r="AG14" s="126"/>
      <c r="AH14" s="126"/>
    </row>
    <row r="15" spans="1:34" ht="25.15" customHeight="1">
      <c r="A15" s="170" t="s">
        <v>1291</v>
      </c>
      <c r="B15" s="149" t="s">
        <v>1292</v>
      </c>
      <c r="C15" s="228"/>
      <c r="D15" s="228"/>
      <c r="E15" s="228"/>
      <c r="F15" s="229">
        <f>+_SO131+_SI131</f>
        <v>0</v>
      </c>
      <c r="G15" s="209" t="str">
        <f>IF(OR(AND(_SW131&gt;0,_SO131=0),AND(_SO131&gt;0,_SW131=0),CHK_SW131&gt;0),"`"," ")</f>
        <v xml:space="preserve"> </v>
      </c>
      <c r="H15" s="257" t="str">
        <f>IF(AND(_SW131&gt;0,_SO131=0),"Please enter In Operation Shell Capacity",IF(AND(_SO131&gt;0,_SW131=0),"Please enter Working Storage Capacity",IF(_SW131&gt;_SO131,"Working storage is greater than In Operation Shell Capacity."," ")))</f>
        <v xml:space="preserve"> </v>
      </c>
      <c r="I15" s="212">
        <f>IF(_SW131&gt;_SO131,1,0)</f>
        <v>0</v>
      </c>
      <c r="J15" s="213">
        <f>IF(OR(AND(_SW131&gt;0,_SO131=0),AND(_SO131&gt;0,_SW131=0)),1,0)</f>
        <v>0</v>
      </c>
      <c r="K15" s="195"/>
      <c r="L15" s="184"/>
      <c r="M15" s="127"/>
      <c r="N15" s="173"/>
      <c r="O15" s="173"/>
      <c r="P15" s="173"/>
      <c r="Q15" s="173"/>
      <c r="R15" s="173"/>
      <c r="S15" s="173"/>
      <c r="T15" s="173"/>
      <c r="U15" s="173"/>
      <c r="V15" s="173"/>
      <c r="W15" s="173"/>
      <c r="X15" s="173"/>
      <c r="Y15" s="32"/>
      <c r="Z15" s="32"/>
      <c r="AA15" s="32"/>
      <c r="AB15" s="32"/>
      <c r="AC15" s="32"/>
      <c r="AD15" s="32"/>
      <c r="AE15" s="32"/>
      <c r="AF15" s="32"/>
      <c r="AG15" s="32"/>
      <c r="AH15" s="32"/>
    </row>
    <row r="16" spans="1:34" ht="25.15" customHeight="1">
      <c r="A16" s="170" t="s">
        <v>1293</v>
      </c>
      <c r="B16" s="150" t="s">
        <v>1203</v>
      </c>
      <c r="C16" s="228"/>
      <c r="D16" s="228"/>
      <c r="E16" s="228"/>
      <c r="F16" s="229">
        <f>+_SO411+_SI411</f>
        <v>0</v>
      </c>
      <c r="G16" s="209" t="str">
        <f>IF(OR(AND(_SW411&gt;0,_SO411=0),AND(_SO411&gt;0,_SW411=0),CHK_SW411&gt;0),"`"," ")</f>
        <v xml:space="preserve"> </v>
      </c>
      <c r="H16" s="257" t="str">
        <f>IF(AND(_SW411&gt;0,_SO411=0),"Please enter In Operation Shell Capacity",IF(AND(_SO411&gt;0,_SW411=0),"Please enter Working Storage Capacity",IF(_SW411&gt;_SO411,"Working storage is greater than In Operation Shell Capacity."," ")))</f>
        <v xml:space="preserve"> </v>
      </c>
      <c r="I16" s="212">
        <f>IF(_SW411&gt;_SO411,1,0)</f>
        <v>0</v>
      </c>
      <c r="J16" s="213">
        <f>IF(OR(AND(_SW411&gt;0,_SO411=0),AND(_SO411&gt;0,_SW411=0)),1,0)</f>
        <v>0</v>
      </c>
      <c r="K16" s="195"/>
      <c r="L16" s="184"/>
      <c r="M16" s="127"/>
      <c r="N16" s="173"/>
      <c r="O16" s="173"/>
      <c r="P16" s="173"/>
      <c r="Q16" s="173"/>
      <c r="R16" s="173"/>
      <c r="S16" s="173"/>
      <c r="T16" s="173"/>
      <c r="U16" s="173"/>
      <c r="V16" s="173"/>
      <c r="W16" s="173"/>
      <c r="X16" s="173"/>
      <c r="Y16" s="32"/>
      <c r="Z16" s="32"/>
      <c r="AA16" s="32"/>
      <c r="AB16" s="32"/>
      <c r="AC16" s="32"/>
      <c r="AD16" s="32"/>
      <c r="AE16" s="32"/>
      <c r="AF16" s="32"/>
      <c r="AG16" s="32"/>
      <c r="AH16" s="32"/>
    </row>
    <row r="17" spans="1:34" ht="25.15" customHeight="1">
      <c r="A17" s="170" t="s">
        <v>1294</v>
      </c>
      <c r="B17" s="149" t="s">
        <v>1295</v>
      </c>
      <c r="C17" s="228"/>
      <c r="D17" s="228"/>
      <c r="E17" s="228"/>
      <c r="F17" s="229">
        <f>+_SO308+_SI308</f>
        <v>0</v>
      </c>
      <c r="G17" s="209" t="str">
        <f>IF(OR(AND(_SW308&gt;0,_SO308=0),AND(_SO308&gt;0,_SW308=0),CHK_SW308&gt;0),"`"," ")</f>
        <v xml:space="preserve"> </v>
      </c>
      <c r="H17" s="257" t="str">
        <f>IF(AND(_SW308&gt;0,_SO308=0),"Please enter In Operation Shell Capacity",IF(AND(_SO308&gt;0,_SW308=0),"Please enter Working Storage Capacity",IF(_SW308&gt;_SO308,"Working storage is greater than In Operation Shell Capacity."," ")))</f>
        <v xml:space="preserve"> </v>
      </c>
      <c r="I17" s="212">
        <f>IF(_SW308&gt;_SO308,1,0)</f>
        <v>0</v>
      </c>
      <c r="J17" s="213">
        <f>IF(OR(AND(_SW308&gt;0,_SO308=0),AND(_SO308&gt;0,_SW308=0)),1,0)</f>
        <v>0</v>
      </c>
      <c r="K17" s="195"/>
      <c r="L17" s="184"/>
      <c r="M17" s="127"/>
      <c r="N17" s="173"/>
      <c r="O17" s="173"/>
      <c r="P17" s="173"/>
      <c r="Q17" s="173"/>
      <c r="R17" s="173"/>
      <c r="S17" s="173"/>
      <c r="T17" s="173"/>
      <c r="U17" s="173"/>
      <c r="V17" s="173"/>
      <c r="W17" s="173"/>
      <c r="X17" s="173"/>
      <c r="Y17" s="32"/>
      <c r="Z17" s="32"/>
      <c r="AA17" s="32"/>
      <c r="AB17" s="32"/>
      <c r="AC17" s="32"/>
      <c r="AD17" s="32"/>
      <c r="AE17" s="32"/>
      <c r="AF17" s="32"/>
      <c r="AG17" s="32"/>
      <c r="AH17" s="32"/>
    </row>
    <row r="18" spans="1:34" ht="25.15" customHeight="1">
      <c r="A18" s="170" t="s">
        <v>1296</v>
      </c>
      <c r="B18" s="149" t="s">
        <v>1211</v>
      </c>
      <c r="C18" s="228"/>
      <c r="D18" s="228"/>
      <c r="E18" s="228"/>
      <c r="F18" s="229">
        <f>+_SO511+_SI511</f>
        <v>0</v>
      </c>
      <c r="G18" s="209" t="str">
        <f>IF(OR(AND(_SW511&gt;0,_SO511=0),AND(_SO511&gt;0,_SW511=0),CHK_SW511&gt;0),"`"," ")</f>
        <v xml:space="preserve"> </v>
      </c>
      <c r="H18" s="257" t="str">
        <f>IF(AND(_SW511&gt;0,_SO511=0),"Please enter In Operation Shell Capacity",IF(AND(_SO511&gt;0,_SW511=0),"Please enter Working Storage Capacity",IF(_SW511&gt;_SO511,"Working storage is greater than In Operation Shell Capacity."," ")))</f>
        <v xml:space="preserve"> </v>
      </c>
      <c r="I18" s="212">
        <f>IF(_SW511&gt;_SO511,1,0)</f>
        <v>0</v>
      </c>
      <c r="J18" s="213">
        <f>IF(OR(AND(_SW511&gt;0,_SO511=0),AND(_SO511&gt;0,_SW511=0)),1,0)</f>
        <v>0</v>
      </c>
      <c r="K18" s="195"/>
      <c r="L18" s="184"/>
      <c r="M18" s="127"/>
      <c r="N18" s="173"/>
      <c r="O18" s="173"/>
      <c r="P18" s="173"/>
      <c r="Q18" s="173"/>
      <c r="R18" s="173"/>
      <c r="S18" s="173"/>
      <c r="T18" s="173"/>
      <c r="U18" s="173"/>
      <c r="V18" s="173"/>
      <c r="W18" s="173"/>
      <c r="X18" s="173"/>
      <c r="Y18" s="32"/>
      <c r="Z18" s="32"/>
      <c r="AA18" s="32"/>
      <c r="AB18" s="32"/>
      <c r="AC18" s="32"/>
      <c r="AD18" s="32"/>
      <c r="AE18" s="32"/>
      <c r="AF18" s="32"/>
      <c r="AG18" s="32"/>
      <c r="AH18" s="32"/>
    </row>
    <row r="19" spans="1:34" ht="25.15" customHeight="1">
      <c r="A19" s="170" t="s">
        <v>1224</v>
      </c>
      <c r="B19" s="149" t="s">
        <v>1225</v>
      </c>
      <c r="C19" s="228"/>
      <c r="D19" s="228"/>
      <c r="E19" s="228"/>
      <c r="F19" s="229">
        <f>+_SO931+_SI931</f>
        <v>0</v>
      </c>
      <c r="G19" s="209" t="str">
        <f>IF(OR(AND(_SW931&gt;0,_SO931=0),AND(_SO931&gt;0,_SW931=0),CHK_SW931&gt;0),"`"," ")</f>
        <v xml:space="preserve"> </v>
      </c>
      <c r="H19" s="257" t="str">
        <f>IF(AND(_SW931&gt;0,_SO931=0),"Please enter In Operation Shell Capacity",IF(AND(_SO931&gt;0,_SW931=0),"Please enter Working Storage Capacity",IF(_SW931&gt;_SO931,"Working storage is greater than In Operation Shell Capacity."," ")))</f>
        <v xml:space="preserve"> </v>
      </c>
      <c r="I19" s="212">
        <f>IF(_SW931&gt;_SO931,1,0)</f>
        <v>0</v>
      </c>
      <c r="J19" s="212">
        <f>IF(OR(AND(_SW931&gt;0,_SO931=0),AND(_SO931&gt;0,_SW931=0)),1,0)</f>
        <v>0</v>
      </c>
      <c r="K19" s="207"/>
      <c r="L19" s="185"/>
      <c r="M19" s="127"/>
      <c r="N19" s="173"/>
      <c r="O19" s="173"/>
      <c r="P19" s="173"/>
      <c r="Q19" s="173"/>
      <c r="R19" s="173"/>
      <c r="S19" s="173"/>
      <c r="T19" s="173"/>
      <c r="U19" s="173"/>
      <c r="V19" s="173"/>
      <c r="W19" s="173"/>
      <c r="X19" s="173"/>
      <c r="Y19" s="32"/>
      <c r="Z19" s="32"/>
      <c r="AA19" s="32"/>
      <c r="AB19" s="32"/>
      <c r="AC19" s="32"/>
      <c r="AD19" s="32"/>
      <c r="AE19" s="32"/>
      <c r="AF19" s="32"/>
      <c r="AG19" s="32"/>
      <c r="AH19" s="32"/>
    </row>
    <row r="20" spans="1:34" ht="25.15" customHeight="1">
      <c r="A20" s="171" t="s">
        <v>1297</v>
      </c>
      <c r="B20" s="149" t="s">
        <v>1298</v>
      </c>
      <c r="C20" s="228"/>
      <c r="D20" s="228"/>
      <c r="E20" s="228"/>
      <c r="F20" s="229">
        <f>+_SO332+_SI332</f>
        <v>0</v>
      </c>
      <c r="G20" s="209" t="str">
        <f>IF(OR(AND(_SW332&gt;0,_SO332=0),AND(_SO332&gt;0,_SW332=0),CHK_SW332&gt;0),"`"," ")</f>
        <v xml:space="preserve"> </v>
      </c>
      <c r="H20" s="257" t="str">
        <f>IF(AND(_SW332&gt;0,_SO332=0),"Please enter In Operation Shell Capacity",IF(AND(_SO332&gt;0,_SW332=0),"Please enter Working Storage Capacity",IF(_SW332&gt;_SO332,"Working storage is greater than In Operation Shell Capacity."," ")))</f>
        <v xml:space="preserve"> </v>
      </c>
      <c r="I20" s="212">
        <f>IF(_SW332&gt;_SO332,1,0)</f>
        <v>0</v>
      </c>
      <c r="J20" s="212">
        <f>IF(OR(AND(_SW332&gt;0,_SO332=0),AND(_SO332&gt;0,_SW332=0)),1,0)</f>
        <v>0</v>
      </c>
      <c r="K20" s="207"/>
      <c r="L20" s="185"/>
      <c r="M20" s="127"/>
      <c r="N20" s="173"/>
      <c r="O20" s="173"/>
      <c r="P20" s="173"/>
      <c r="Q20" s="173"/>
      <c r="R20" s="173"/>
      <c r="S20" s="173"/>
      <c r="T20" s="173"/>
      <c r="U20" s="173"/>
      <c r="V20" s="173"/>
      <c r="W20" s="173"/>
      <c r="X20" s="173"/>
      <c r="Y20" s="32"/>
      <c r="Z20" s="32"/>
      <c r="AA20" s="32"/>
      <c r="AB20" s="32"/>
      <c r="AC20" s="32"/>
      <c r="AD20" s="32"/>
      <c r="AE20" s="32"/>
      <c r="AF20" s="32"/>
      <c r="AG20" s="32"/>
      <c r="AH20" s="32"/>
    </row>
    <row r="21" spans="1:34" ht="25.15" customHeight="1" thickBot="1">
      <c r="A21" s="172" t="s">
        <v>1299</v>
      </c>
      <c r="B21" s="165" t="s">
        <v>1248</v>
      </c>
      <c r="C21" s="230">
        <f>+_SW050+_SW141+_SW242+_SW131+_SW411+_SW308+_SW511+_SW931+_SW332</f>
        <v>0</v>
      </c>
      <c r="D21" s="230">
        <f>+_SO050+_SO141+_SO242+_SO131+_SO411+_SO308+_SO511+_SO931+_SO332</f>
        <v>0</v>
      </c>
      <c r="E21" s="230">
        <f>+_SI050+_SI141+_SI242+_SI131+_SI411+_SI308+_SI511+_SI931+_SI332</f>
        <v>0</v>
      </c>
      <c r="F21" s="231">
        <f>+_SC050+_SC141+_SC242+_SC131+_SC411+_SC308+_SC511+_SC931+_SC332</f>
        <v>0</v>
      </c>
      <c r="G21" s="211"/>
      <c r="H21" s="211"/>
      <c r="I21" s="214">
        <f>SUM(I11:I20)</f>
        <v>0</v>
      </c>
      <c r="J21" s="214">
        <f>SUM(J11:J20)</f>
        <v>0</v>
      </c>
      <c r="K21" s="207"/>
      <c r="L21" s="185"/>
      <c r="M21" s="127"/>
      <c r="N21" s="173"/>
      <c r="O21" s="173"/>
      <c r="P21" s="173"/>
      <c r="Q21" s="173"/>
      <c r="R21" s="173"/>
      <c r="S21" s="173"/>
      <c r="T21" s="173"/>
      <c r="U21" s="173"/>
      <c r="V21" s="173"/>
      <c r="W21" s="173"/>
      <c r="X21" s="173"/>
      <c r="Y21" s="32"/>
      <c r="Z21" s="32"/>
      <c r="AA21" s="32"/>
      <c r="AB21" s="32"/>
      <c r="AC21" s="32"/>
      <c r="AD21" s="32"/>
      <c r="AE21" s="32"/>
      <c r="AF21" s="32"/>
      <c r="AG21" s="32"/>
      <c r="AH21" s="32"/>
    </row>
    <row r="22" spans="1:34" ht="19.5" customHeight="1">
      <c r="A22" s="427" t="s">
        <v>1300</v>
      </c>
      <c r="B22" s="428"/>
      <c r="C22" s="429"/>
      <c r="D22" s="429"/>
      <c r="E22" s="429"/>
      <c r="F22" s="430"/>
      <c r="G22" s="206"/>
      <c r="H22" s="206"/>
      <c r="I22" s="207"/>
      <c r="J22" s="207"/>
      <c r="K22" s="207"/>
      <c r="L22" s="185"/>
      <c r="M22" s="127"/>
      <c r="N22" s="173"/>
      <c r="O22" s="173"/>
      <c r="P22" s="173"/>
      <c r="Q22" s="173"/>
      <c r="R22" s="173"/>
      <c r="S22" s="173"/>
      <c r="T22" s="173"/>
      <c r="U22" s="173"/>
      <c r="V22" s="173"/>
      <c r="W22" s="173"/>
      <c r="X22" s="173"/>
      <c r="Y22" s="32"/>
      <c r="Z22" s="32"/>
      <c r="AA22" s="32"/>
      <c r="AB22" s="32"/>
      <c r="AC22" s="32"/>
      <c r="AD22" s="32"/>
      <c r="AE22" s="32"/>
      <c r="AF22" s="32"/>
      <c r="AG22" s="32"/>
      <c r="AH22" s="32"/>
    </row>
    <row r="23" spans="1:34" ht="35.450000000000003" customHeight="1">
      <c r="A23" s="407" t="s">
        <v>1301</v>
      </c>
      <c r="B23" s="408"/>
      <c r="C23" s="409"/>
      <c r="D23" s="409"/>
      <c r="E23" s="409"/>
      <c r="F23" s="410"/>
      <c r="G23" s="206"/>
      <c r="H23" s="206"/>
      <c r="I23" s="207"/>
      <c r="J23" s="207"/>
      <c r="K23" s="207"/>
      <c r="L23" s="185"/>
      <c r="M23" s="127"/>
      <c r="N23" s="173"/>
      <c r="O23" s="173"/>
      <c r="P23" s="173"/>
      <c r="Q23" s="173"/>
      <c r="R23" s="173"/>
      <c r="S23" s="173"/>
      <c r="T23" s="173"/>
      <c r="U23" s="173"/>
      <c r="V23" s="173"/>
      <c r="W23" s="173"/>
      <c r="X23" s="173"/>
      <c r="Y23" s="32"/>
      <c r="Z23" s="32"/>
      <c r="AA23" s="32"/>
      <c r="AB23" s="32"/>
      <c r="AC23" s="32"/>
      <c r="AD23" s="32"/>
      <c r="AE23" s="32"/>
      <c r="AF23" s="32"/>
      <c r="AG23" s="32"/>
      <c r="AH23" s="32"/>
    </row>
    <row r="24" spans="1:34" ht="35.450000000000003" customHeight="1">
      <c r="A24" s="407" t="s">
        <v>1302</v>
      </c>
      <c r="B24" s="408"/>
      <c r="C24" s="409"/>
      <c r="D24" s="409"/>
      <c r="E24" s="409"/>
      <c r="F24" s="410"/>
      <c r="G24" s="206"/>
      <c r="H24" s="206"/>
      <c r="I24" s="207"/>
      <c r="J24" s="207"/>
      <c r="K24" s="195"/>
      <c r="L24" s="184"/>
      <c r="M24" s="127"/>
      <c r="N24" s="173"/>
      <c r="O24" s="173"/>
      <c r="P24" s="173"/>
      <c r="Q24" s="173"/>
      <c r="R24" s="173"/>
      <c r="S24" s="173"/>
      <c r="T24" s="173"/>
      <c r="U24" s="173"/>
      <c r="V24" s="173"/>
      <c r="W24" s="173"/>
      <c r="X24" s="173"/>
      <c r="Y24" s="32"/>
      <c r="Z24" s="32"/>
      <c r="AA24" s="32"/>
      <c r="AB24" s="32"/>
      <c r="AC24" s="32"/>
      <c r="AD24" s="32"/>
      <c r="AE24" s="32"/>
      <c r="AF24" s="32"/>
      <c r="AG24" s="32"/>
      <c r="AH24" s="32"/>
    </row>
    <row r="25" spans="1:34" ht="35.450000000000003" customHeight="1" thickBot="1">
      <c r="A25" s="411" t="s">
        <v>1303</v>
      </c>
      <c r="B25" s="412"/>
      <c r="C25" s="413"/>
      <c r="D25" s="413"/>
      <c r="E25" s="413"/>
      <c r="F25" s="414"/>
      <c r="G25" s="206"/>
      <c r="H25" s="206"/>
      <c r="I25" s="207"/>
      <c r="J25" s="207"/>
      <c r="K25" s="195"/>
      <c r="L25" s="184"/>
      <c r="M25" s="127"/>
      <c r="N25" s="173"/>
      <c r="O25" s="173"/>
      <c r="P25" s="173"/>
      <c r="Q25" s="173"/>
      <c r="R25" s="173"/>
      <c r="S25" s="173"/>
      <c r="T25" s="173"/>
      <c r="U25" s="173"/>
      <c r="V25" s="173"/>
      <c r="W25" s="173"/>
      <c r="X25" s="173"/>
      <c r="Y25" s="32"/>
      <c r="Z25" s="32"/>
      <c r="AA25" s="32"/>
      <c r="AB25" s="32"/>
      <c r="AC25" s="32"/>
      <c r="AD25" s="32"/>
      <c r="AE25" s="32"/>
      <c r="AF25" s="32"/>
      <c r="AG25" s="32"/>
      <c r="AH25" s="32"/>
    </row>
    <row r="26" spans="1:34" ht="34.15" customHeight="1">
      <c r="A26" s="258"/>
      <c r="B26" s="259"/>
      <c r="C26" s="259"/>
      <c r="D26" s="259"/>
      <c r="E26" s="259"/>
      <c r="F26" s="259"/>
      <c r="G26" s="259"/>
      <c r="H26" s="259"/>
      <c r="I26" s="259"/>
      <c r="J26" s="259"/>
      <c r="K26" s="259"/>
      <c r="L26" s="259"/>
      <c r="M26" s="259"/>
      <c r="N26" s="259"/>
      <c r="O26" s="259"/>
      <c r="P26" s="173"/>
      <c r="Q26" s="173"/>
      <c r="R26" s="173"/>
      <c r="S26" s="173"/>
      <c r="T26" s="173"/>
      <c r="U26" s="173"/>
      <c r="V26" s="173"/>
      <c r="W26" s="173"/>
      <c r="X26" s="173"/>
      <c r="Y26" s="32"/>
      <c r="Z26" s="32"/>
      <c r="AA26" s="32"/>
      <c r="AB26" s="32"/>
      <c r="AC26" s="32"/>
      <c r="AD26" s="32"/>
      <c r="AE26" s="32"/>
      <c r="AF26" s="32"/>
      <c r="AG26" s="32"/>
      <c r="AH26" s="32"/>
    </row>
    <row r="27" spans="1:34" ht="66" customHeight="1">
      <c r="A27" s="260"/>
      <c r="B27" s="259"/>
      <c r="C27" s="259"/>
      <c r="D27" s="259"/>
      <c r="E27" s="259"/>
      <c r="F27" s="259"/>
      <c r="G27" s="259"/>
      <c r="H27" s="259"/>
      <c r="I27" s="259"/>
      <c r="J27" s="259"/>
      <c r="K27" s="259"/>
      <c r="L27" s="259"/>
      <c r="M27" s="259"/>
      <c r="N27" s="259"/>
      <c r="O27" s="259"/>
      <c r="P27" s="173"/>
      <c r="Q27" s="173"/>
      <c r="R27" s="173"/>
      <c r="S27" s="173"/>
      <c r="T27" s="173"/>
      <c r="U27" s="173"/>
      <c r="V27" s="173"/>
      <c r="W27" s="173"/>
      <c r="X27" s="173"/>
      <c r="Y27" s="32"/>
      <c r="Z27" s="32"/>
      <c r="AA27" s="32"/>
      <c r="AB27" s="32"/>
      <c r="AC27" s="32"/>
      <c r="AD27" s="32"/>
      <c r="AE27" s="32"/>
      <c r="AF27" s="32"/>
      <c r="AG27" s="32"/>
      <c r="AH27" s="32"/>
    </row>
    <row r="28" spans="1:34" ht="15">
      <c r="A28" s="261"/>
      <c r="B28" s="259"/>
      <c r="C28" s="259"/>
      <c r="D28" s="259"/>
      <c r="E28" s="259"/>
      <c r="F28" s="259"/>
      <c r="G28" s="259"/>
      <c r="H28" s="259"/>
      <c r="I28" s="259"/>
      <c r="J28" s="259"/>
      <c r="K28" s="259"/>
      <c r="L28" s="259"/>
      <c r="M28" s="259"/>
      <c r="N28" s="259"/>
      <c r="O28" s="259"/>
      <c r="P28" s="173"/>
      <c r="Q28" s="173"/>
      <c r="R28" s="173"/>
      <c r="S28" s="173"/>
      <c r="T28" s="173"/>
      <c r="U28" s="173"/>
      <c r="V28" s="173"/>
      <c r="W28" s="173"/>
      <c r="X28" s="173"/>
      <c r="Y28" s="32"/>
      <c r="Z28" s="32"/>
      <c r="AA28" s="32"/>
      <c r="AB28" s="32"/>
      <c r="AC28" s="32"/>
      <c r="AD28" s="32"/>
      <c r="AE28" s="32"/>
      <c r="AF28" s="32"/>
      <c r="AG28" s="32"/>
      <c r="AH28" s="32"/>
    </row>
    <row r="29" spans="1:34" ht="15">
      <c r="A29" s="261"/>
      <c r="B29" s="259"/>
      <c r="C29" s="259"/>
      <c r="D29" s="259"/>
      <c r="E29" s="259"/>
      <c r="F29" s="259"/>
      <c r="G29" s="259"/>
      <c r="H29" s="259"/>
      <c r="I29" s="259"/>
      <c r="J29" s="259"/>
      <c r="K29" s="259"/>
      <c r="L29" s="259"/>
      <c r="M29" s="259"/>
      <c r="N29" s="259"/>
      <c r="O29" s="259"/>
      <c r="P29" s="173"/>
      <c r="Q29" s="173"/>
      <c r="R29" s="173"/>
      <c r="S29" s="173"/>
      <c r="T29" s="173"/>
      <c r="U29" s="173"/>
      <c r="V29" s="173"/>
      <c r="W29" s="173"/>
      <c r="X29" s="173"/>
      <c r="Y29" s="32"/>
      <c r="Z29" s="32"/>
      <c r="AA29" s="32"/>
      <c r="AB29" s="32"/>
      <c r="AC29" s="32"/>
      <c r="AD29" s="32"/>
      <c r="AE29" s="32"/>
      <c r="AF29" s="32"/>
      <c r="AG29" s="32"/>
      <c r="AH29" s="32"/>
    </row>
    <row r="30" spans="1:34" ht="15">
      <c r="A30" s="260"/>
      <c r="B30" s="259"/>
      <c r="C30" s="259"/>
      <c r="D30" s="259"/>
      <c r="E30" s="259"/>
      <c r="F30" s="259"/>
      <c r="G30" s="259"/>
      <c r="H30" s="259"/>
      <c r="I30" s="259"/>
      <c r="J30" s="259"/>
      <c r="K30" s="259"/>
      <c r="L30" s="259"/>
      <c r="M30" s="259"/>
      <c r="N30" s="259"/>
      <c r="O30" s="259"/>
      <c r="P30" s="173"/>
      <c r="Q30" s="173"/>
      <c r="R30" s="173"/>
      <c r="S30" s="173"/>
      <c r="T30" s="173"/>
      <c r="U30" s="173"/>
      <c r="V30" s="173"/>
      <c r="W30" s="173"/>
      <c r="X30" s="173"/>
      <c r="Y30" s="32"/>
      <c r="Z30" s="32"/>
      <c r="AA30" s="32"/>
      <c r="AB30" s="32"/>
      <c r="AC30" s="32"/>
      <c r="AD30" s="32"/>
      <c r="AE30" s="32"/>
      <c r="AF30" s="32"/>
      <c r="AG30" s="32"/>
      <c r="AH30" s="32"/>
    </row>
    <row r="31" spans="1:34" ht="15">
      <c r="A31" s="262"/>
      <c r="B31" s="259"/>
      <c r="C31" s="259"/>
      <c r="D31" s="259"/>
      <c r="E31" s="259"/>
      <c r="F31" s="259"/>
      <c r="G31" s="259"/>
      <c r="H31" s="259"/>
      <c r="I31" s="259"/>
      <c r="J31" s="259"/>
      <c r="K31" s="259"/>
      <c r="L31" s="259"/>
      <c r="M31" s="259"/>
      <c r="N31" s="259"/>
      <c r="O31" s="259"/>
      <c r="P31" s="173"/>
      <c r="Q31" s="173"/>
      <c r="R31" s="173"/>
      <c r="S31" s="173"/>
      <c r="T31" s="173"/>
      <c r="U31" s="173"/>
      <c r="V31" s="173"/>
      <c r="W31" s="173"/>
      <c r="X31" s="173"/>
      <c r="Y31" s="32"/>
      <c r="Z31" s="32"/>
      <c r="AA31" s="32"/>
      <c r="AB31" s="32"/>
      <c r="AC31" s="32"/>
      <c r="AD31" s="32"/>
      <c r="AE31" s="32"/>
      <c r="AF31" s="32"/>
      <c r="AG31" s="32"/>
      <c r="AH31" s="32"/>
    </row>
    <row r="32" spans="1:34" ht="15">
      <c r="A32" s="262"/>
      <c r="B32" s="259"/>
      <c r="C32" s="259"/>
      <c r="D32" s="259"/>
      <c r="E32" s="259"/>
      <c r="F32" s="259"/>
      <c r="G32" s="259"/>
      <c r="H32" s="259"/>
      <c r="I32" s="259"/>
      <c r="J32" s="259"/>
      <c r="K32" s="259"/>
      <c r="L32" s="259"/>
      <c r="M32" s="259"/>
      <c r="N32" s="259"/>
      <c r="O32" s="259"/>
      <c r="P32" s="173"/>
      <c r="Q32" s="173"/>
      <c r="R32" s="173"/>
      <c r="S32" s="173"/>
      <c r="T32" s="173"/>
      <c r="U32" s="173"/>
      <c r="V32" s="173"/>
      <c r="W32" s="173"/>
      <c r="X32" s="173"/>
      <c r="Y32" s="32"/>
      <c r="Z32" s="32"/>
      <c r="AA32" s="32"/>
      <c r="AB32" s="32"/>
      <c r="AC32" s="32"/>
      <c r="AD32" s="32"/>
      <c r="AE32" s="32"/>
      <c r="AF32" s="32"/>
      <c r="AG32" s="32"/>
      <c r="AH32" s="32"/>
    </row>
    <row r="33" spans="1:34" ht="15">
      <c r="A33" s="262"/>
      <c r="B33" s="259"/>
      <c r="C33" s="259"/>
      <c r="D33" s="259"/>
      <c r="E33" s="259"/>
      <c r="F33" s="259"/>
      <c r="G33" s="259"/>
      <c r="H33" s="259"/>
      <c r="I33" s="259"/>
      <c r="J33" s="259"/>
      <c r="K33" s="259"/>
      <c r="L33" s="259"/>
      <c r="M33" s="259"/>
      <c r="N33" s="259"/>
      <c r="O33" s="259"/>
      <c r="P33" s="173"/>
      <c r="Q33" s="173"/>
      <c r="R33" s="173"/>
      <c r="S33" s="173"/>
      <c r="T33" s="173"/>
      <c r="U33" s="173"/>
      <c r="V33" s="173"/>
      <c r="W33" s="173"/>
      <c r="X33" s="173"/>
      <c r="Y33" s="32"/>
      <c r="Z33" s="32"/>
      <c r="AA33" s="32"/>
      <c r="AB33" s="32"/>
      <c r="AC33" s="32"/>
      <c r="AD33" s="32"/>
      <c r="AE33" s="32"/>
      <c r="AF33" s="32"/>
      <c r="AG33" s="32"/>
      <c r="AH33" s="32"/>
    </row>
    <row r="34" spans="1:34" ht="15">
      <c r="A34" s="260"/>
      <c r="B34" s="259"/>
      <c r="C34" s="259"/>
      <c r="D34" s="259"/>
      <c r="E34" s="259"/>
      <c r="F34" s="259"/>
      <c r="G34" s="259"/>
      <c r="H34" s="259"/>
      <c r="I34" s="259"/>
      <c r="J34" s="259"/>
      <c r="K34" s="259"/>
      <c r="L34" s="259"/>
      <c r="M34" s="259"/>
      <c r="N34" s="259"/>
      <c r="O34" s="259"/>
      <c r="P34" s="173"/>
      <c r="Q34" s="173"/>
      <c r="R34" s="173"/>
      <c r="S34" s="173"/>
      <c r="T34" s="173"/>
      <c r="U34" s="173"/>
      <c r="V34" s="173"/>
      <c r="W34" s="173"/>
      <c r="X34" s="173"/>
      <c r="Y34" s="32"/>
      <c r="Z34" s="32"/>
      <c r="AA34" s="32"/>
      <c r="AB34" s="32"/>
      <c r="AC34" s="32"/>
      <c r="AD34" s="32"/>
      <c r="AE34" s="32"/>
      <c r="AF34" s="32"/>
      <c r="AG34" s="32"/>
      <c r="AH34" s="32"/>
    </row>
    <row r="35" spans="1:34" ht="15">
      <c r="A35" s="262"/>
      <c r="B35" s="259"/>
      <c r="C35" s="259"/>
      <c r="D35" s="259"/>
      <c r="E35" s="259"/>
      <c r="F35" s="259"/>
      <c r="G35" s="259"/>
      <c r="H35" s="259"/>
      <c r="I35" s="259"/>
      <c r="J35" s="259"/>
      <c r="K35" s="259"/>
      <c r="L35" s="259"/>
      <c r="M35" s="259"/>
      <c r="N35" s="259"/>
      <c r="O35" s="259"/>
      <c r="P35" s="173"/>
      <c r="Q35" s="173"/>
      <c r="R35" s="173"/>
      <c r="S35" s="173"/>
      <c r="T35" s="173"/>
      <c r="U35" s="173"/>
      <c r="V35" s="173"/>
      <c r="W35" s="173"/>
      <c r="X35" s="173"/>
      <c r="Y35" s="32"/>
      <c r="Z35" s="32"/>
      <c r="AA35" s="32"/>
      <c r="AB35" s="32"/>
      <c r="AC35" s="32"/>
      <c r="AD35" s="32"/>
      <c r="AE35" s="32"/>
      <c r="AF35" s="32"/>
      <c r="AG35" s="32"/>
      <c r="AH35" s="32"/>
    </row>
    <row r="36" spans="1:34" ht="15">
      <c r="A36" s="262"/>
      <c r="B36" s="259"/>
      <c r="C36" s="259"/>
      <c r="D36" s="259"/>
      <c r="E36" s="259"/>
      <c r="F36" s="259"/>
      <c r="G36" s="259"/>
      <c r="H36" s="259"/>
      <c r="I36" s="259"/>
      <c r="J36" s="259"/>
      <c r="K36" s="259"/>
      <c r="L36" s="259"/>
      <c r="M36" s="259"/>
      <c r="N36" s="259"/>
      <c r="O36" s="259"/>
      <c r="P36" s="173"/>
      <c r="Q36" s="173"/>
      <c r="R36" s="173"/>
      <c r="S36" s="173"/>
      <c r="T36" s="173"/>
      <c r="U36" s="173"/>
      <c r="V36" s="173"/>
      <c r="W36" s="173"/>
      <c r="X36" s="173"/>
      <c r="Y36" s="32"/>
      <c r="Z36" s="32"/>
      <c r="AA36" s="32"/>
      <c r="AB36" s="32"/>
      <c r="AC36" s="32"/>
      <c r="AD36" s="32"/>
      <c r="AE36" s="32"/>
      <c r="AF36" s="32"/>
      <c r="AG36" s="32"/>
      <c r="AH36" s="32"/>
    </row>
    <row r="37" spans="1:34" ht="15">
      <c r="A37" s="261"/>
      <c r="B37" s="259"/>
      <c r="C37" s="259"/>
      <c r="D37" s="259"/>
      <c r="E37" s="259"/>
      <c r="F37" s="259"/>
      <c r="G37" s="259"/>
      <c r="H37" s="259"/>
      <c r="I37" s="259"/>
      <c r="J37" s="259"/>
      <c r="K37" s="259"/>
      <c r="L37" s="259"/>
      <c r="M37" s="259"/>
      <c r="N37" s="259"/>
      <c r="O37" s="259"/>
      <c r="P37" s="173"/>
      <c r="Q37" s="173"/>
      <c r="R37" s="173"/>
      <c r="S37" s="173"/>
      <c r="T37" s="173"/>
      <c r="U37" s="173"/>
      <c r="V37" s="173"/>
      <c r="W37" s="173"/>
      <c r="X37" s="173"/>
      <c r="Y37" s="32"/>
      <c r="Z37" s="32"/>
      <c r="AA37" s="32"/>
      <c r="AB37" s="32"/>
      <c r="AC37" s="32"/>
      <c r="AD37" s="32"/>
      <c r="AE37" s="32"/>
      <c r="AF37" s="32"/>
      <c r="AG37" s="32"/>
      <c r="AH37" s="32"/>
    </row>
    <row r="38" spans="1:34" ht="15">
      <c r="A38" s="263"/>
      <c r="B38" s="259"/>
      <c r="C38" s="259"/>
      <c r="D38" s="259"/>
      <c r="E38" s="259"/>
      <c r="F38" s="259"/>
      <c r="G38" s="259"/>
      <c r="H38" s="259"/>
      <c r="I38" s="259"/>
      <c r="J38" s="259"/>
      <c r="K38" s="259"/>
      <c r="L38" s="259"/>
      <c r="M38" s="259"/>
      <c r="N38" s="259"/>
      <c r="O38" s="259"/>
      <c r="P38" s="173"/>
      <c r="Q38" s="173"/>
      <c r="R38" s="173"/>
      <c r="S38" s="173"/>
      <c r="T38" s="173"/>
      <c r="U38" s="173"/>
      <c r="V38" s="173"/>
      <c r="W38" s="173"/>
      <c r="X38" s="173"/>
      <c r="Y38" s="32"/>
      <c r="Z38" s="32"/>
      <c r="AA38" s="32"/>
      <c r="AB38" s="32"/>
      <c r="AC38" s="32"/>
      <c r="AD38" s="32"/>
      <c r="AE38" s="32"/>
      <c r="AF38" s="32"/>
      <c r="AG38" s="32"/>
      <c r="AH38" s="32"/>
    </row>
    <row r="39" spans="1:34" ht="15">
      <c r="A39" s="264"/>
      <c r="B39" s="259"/>
      <c r="C39" s="259"/>
      <c r="D39" s="259"/>
      <c r="E39" s="259"/>
      <c r="F39" s="259"/>
      <c r="G39" s="259"/>
      <c r="H39" s="259"/>
      <c r="I39" s="259"/>
      <c r="J39" s="259"/>
      <c r="K39" s="259"/>
      <c r="L39" s="259"/>
      <c r="M39" s="259"/>
      <c r="N39" s="259"/>
      <c r="O39" s="259"/>
      <c r="P39" s="173"/>
      <c r="Q39" s="173"/>
      <c r="R39" s="173"/>
      <c r="S39" s="173"/>
      <c r="T39" s="173"/>
      <c r="U39" s="173"/>
      <c r="V39" s="173"/>
      <c r="W39" s="173"/>
      <c r="X39" s="173"/>
      <c r="Y39" s="32"/>
      <c r="Z39" s="32"/>
      <c r="AA39" s="32"/>
      <c r="AB39" s="32"/>
      <c r="AC39" s="32"/>
      <c r="AD39" s="32"/>
      <c r="AE39" s="32"/>
      <c r="AF39" s="32"/>
      <c r="AG39" s="32"/>
      <c r="AH39" s="32"/>
    </row>
    <row r="40" spans="1:34" ht="15">
      <c r="A40" s="265"/>
      <c r="B40" s="259"/>
      <c r="C40" s="259"/>
      <c r="D40" s="259"/>
      <c r="E40" s="259"/>
      <c r="F40" s="259"/>
      <c r="G40" s="259"/>
      <c r="H40" s="259"/>
      <c r="I40" s="259"/>
      <c r="J40" s="259"/>
      <c r="K40" s="259"/>
      <c r="L40" s="259"/>
      <c r="M40" s="259"/>
      <c r="N40" s="259"/>
      <c r="O40" s="259"/>
      <c r="P40" s="173"/>
      <c r="Q40" s="173"/>
      <c r="R40" s="173"/>
      <c r="S40" s="173"/>
      <c r="T40" s="173"/>
      <c r="U40" s="173"/>
      <c r="V40" s="173"/>
      <c r="W40" s="173"/>
      <c r="X40" s="173"/>
      <c r="Y40" s="32"/>
      <c r="Z40" s="32"/>
      <c r="AA40" s="32"/>
      <c r="AB40" s="32"/>
      <c r="AC40" s="32"/>
      <c r="AD40" s="32"/>
      <c r="AE40" s="32"/>
      <c r="AF40" s="32"/>
      <c r="AG40" s="32"/>
      <c r="AH40" s="32"/>
    </row>
    <row r="41" spans="1:34" ht="15">
      <c r="A41" s="265"/>
      <c r="B41" s="259"/>
      <c r="C41" s="259"/>
      <c r="D41" s="259"/>
      <c r="E41" s="259"/>
      <c r="F41" s="259"/>
      <c r="G41" s="259"/>
      <c r="H41" s="259"/>
      <c r="I41" s="259"/>
      <c r="J41" s="259"/>
      <c r="K41" s="259"/>
      <c r="L41" s="259"/>
      <c r="M41" s="259"/>
      <c r="N41" s="259"/>
      <c r="O41" s="259"/>
      <c r="P41" s="173"/>
      <c r="Q41" s="173"/>
      <c r="R41" s="173"/>
      <c r="S41" s="173"/>
      <c r="T41" s="173"/>
      <c r="U41" s="173"/>
      <c r="V41" s="173"/>
      <c r="W41" s="173"/>
      <c r="X41" s="173"/>
      <c r="Y41" s="32"/>
      <c r="Z41" s="32"/>
      <c r="AA41" s="32"/>
      <c r="AB41" s="32"/>
      <c r="AC41" s="32"/>
      <c r="AD41" s="32"/>
      <c r="AE41" s="32"/>
      <c r="AF41" s="32"/>
      <c r="AG41" s="32"/>
      <c r="AH41" s="32"/>
    </row>
    <row r="42" spans="1:34" ht="15">
      <c r="A42" s="265"/>
      <c r="B42" s="259"/>
      <c r="C42" s="259"/>
      <c r="D42" s="259"/>
      <c r="E42" s="259"/>
      <c r="F42" s="259"/>
      <c r="G42" s="259"/>
      <c r="H42" s="259"/>
      <c r="I42" s="259"/>
      <c r="J42" s="259"/>
      <c r="K42" s="259"/>
      <c r="L42" s="259"/>
      <c r="M42" s="259"/>
      <c r="N42" s="259"/>
      <c r="O42" s="259"/>
      <c r="P42" s="173"/>
      <c r="Q42" s="173"/>
      <c r="R42" s="173"/>
      <c r="S42" s="173"/>
      <c r="T42" s="173"/>
      <c r="U42" s="173"/>
      <c r="V42" s="173"/>
      <c r="W42" s="173"/>
      <c r="X42" s="173"/>
      <c r="Y42" s="32"/>
      <c r="Z42" s="32"/>
      <c r="AA42" s="32"/>
      <c r="AB42" s="32"/>
      <c r="AC42" s="32"/>
      <c r="AD42" s="32"/>
      <c r="AE42" s="32"/>
      <c r="AF42" s="32"/>
      <c r="AG42" s="32"/>
      <c r="AH42" s="32"/>
    </row>
    <row r="43" spans="1:34" ht="15">
      <c r="A43" s="265"/>
      <c r="B43" s="259"/>
      <c r="C43" s="259"/>
      <c r="D43" s="259"/>
      <c r="E43" s="259"/>
      <c r="F43" s="259"/>
      <c r="G43" s="259"/>
      <c r="H43" s="259"/>
      <c r="I43" s="259"/>
      <c r="J43" s="259"/>
      <c r="K43" s="259"/>
      <c r="L43" s="259"/>
      <c r="M43" s="259"/>
      <c r="N43" s="259"/>
      <c r="O43" s="259"/>
      <c r="P43" s="173"/>
      <c r="Q43" s="173"/>
      <c r="R43" s="173"/>
      <c r="S43" s="173"/>
      <c r="T43" s="173"/>
      <c r="U43" s="173"/>
      <c r="V43" s="173"/>
      <c r="W43" s="173"/>
      <c r="X43" s="173"/>
      <c r="Y43" s="32"/>
      <c r="Z43" s="32"/>
      <c r="AA43" s="32"/>
      <c r="AB43" s="32"/>
      <c r="AC43" s="32"/>
      <c r="AD43" s="32"/>
      <c r="AE43" s="32"/>
      <c r="AF43" s="32"/>
      <c r="AG43" s="32"/>
      <c r="AH43" s="32"/>
    </row>
    <row r="44" spans="1:34" ht="15">
      <c r="A44" s="264"/>
      <c r="B44" s="259"/>
      <c r="C44" s="259"/>
      <c r="D44" s="259"/>
      <c r="E44" s="259"/>
      <c r="F44" s="259"/>
      <c r="G44" s="259"/>
      <c r="H44" s="259"/>
      <c r="I44" s="259"/>
      <c r="J44" s="259"/>
      <c r="K44" s="259"/>
      <c r="L44" s="259"/>
      <c r="M44" s="259"/>
      <c r="N44" s="259"/>
      <c r="O44" s="259"/>
      <c r="P44" s="173"/>
      <c r="Q44" s="173"/>
      <c r="R44" s="173"/>
      <c r="S44" s="173"/>
      <c r="T44" s="173"/>
      <c r="U44" s="173"/>
      <c r="V44" s="173"/>
      <c r="W44" s="173"/>
      <c r="X44" s="173"/>
      <c r="Y44" s="32"/>
      <c r="Z44" s="32"/>
      <c r="AA44" s="32"/>
      <c r="AB44" s="32"/>
      <c r="AC44" s="32"/>
      <c r="AD44" s="32"/>
      <c r="AE44" s="32"/>
      <c r="AF44" s="32"/>
      <c r="AG44" s="32"/>
      <c r="AH44" s="32"/>
    </row>
    <row r="45" spans="1:34" ht="15">
      <c r="A45" s="266"/>
      <c r="B45" s="259"/>
      <c r="C45" s="259"/>
      <c r="D45" s="259"/>
      <c r="E45" s="259"/>
      <c r="F45" s="259"/>
      <c r="G45" s="259"/>
      <c r="H45" s="259"/>
      <c r="I45" s="259"/>
      <c r="J45" s="259"/>
      <c r="K45" s="259"/>
      <c r="L45" s="259"/>
      <c r="M45" s="259"/>
      <c r="N45" s="259"/>
      <c r="O45" s="259"/>
      <c r="P45" s="173"/>
      <c r="Q45" s="173"/>
      <c r="R45" s="173"/>
      <c r="S45" s="173"/>
      <c r="T45" s="173"/>
      <c r="U45" s="173"/>
      <c r="V45" s="173"/>
      <c r="W45" s="173"/>
      <c r="X45" s="173"/>
      <c r="Y45" s="32"/>
      <c r="Z45" s="32"/>
      <c r="AA45" s="32"/>
      <c r="AB45" s="32"/>
      <c r="AC45" s="32"/>
      <c r="AD45" s="32"/>
      <c r="AE45" s="32"/>
      <c r="AF45" s="32"/>
      <c r="AG45" s="32"/>
      <c r="AH45" s="32"/>
    </row>
    <row r="46" spans="1:34" ht="15">
      <c r="A46" s="266"/>
      <c r="B46" s="267"/>
      <c r="C46" s="259"/>
      <c r="D46" s="259"/>
      <c r="E46" s="259"/>
      <c r="F46" s="259"/>
      <c r="G46" s="259"/>
      <c r="H46" s="259"/>
      <c r="I46" s="259"/>
      <c r="J46" s="259"/>
      <c r="K46" s="259"/>
      <c r="L46" s="259"/>
      <c r="M46" s="259"/>
      <c r="N46" s="259"/>
      <c r="O46" s="259"/>
      <c r="P46" s="173"/>
      <c r="Q46" s="173"/>
      <c r="R46" s="173"/>
      <c r="S46" s="173"/>
      <c r="T46" s="173"/>
      <c r="U46" s="173"/>
      <c r="V46" s="173"/>
      <c r="W46" s="173"/>
      <c r="X46" s="173"/>
      <c r="Y46" s="32"/>
      <c r="Z46" s="32"/>
      <c r="AA46" s="32"/>
      <c r="AB46" s="32"/>
      <c r="AC46" s="32"/>
      <c r="AD46" s="32"/>
      <c r="AE46" s="32"/>
      <c r="AF46" s="32"/>
      <c r="AG46" s="32"/>
      <c r="AH46" s="32"/>
    </row>
    <row r="47" spans="1:34" ht="15">
      <c r="A47" s="266"/>
      <c r="B47" s="259"/>
      <c r="C47" s="259"/>
      <c r="D47" s="259"/>
      <c r="E47" s="259"/>
      <c r="F47" s="259"/>
      <c r="G47" s="259"/>
      <c r="H47" s="259"/>
      <c r="I47" s="259"/>
      <c r="J47" s="259"/>
      <c r="K47" s="259"/>
      <c r="L47" s="259"/>
      <c r="M47" s="259"/>
      <c r="N47" s="259"/>
      <c r="O47" s="259"/>
      <c r="P47" s="173"/>
      <c r="Q47" s="173"/>
      <c r="R47" s="173"/>
      <c r="S47" s="173"/>
      <c r="T47" s="173"/>
      <c r="U47" s="173"/>
      <c r="V47" s="173"/>
      <c r="W47" s="173"/>
      <c r="X47" s="173"/>
      <c r="Y47" s="32"/>
      <c r="Z47" s="32"/>
      <c r="AA47" s="32"/>
      <c r="AB47" s="32"/>
      <c r="AC47" s="32"/>
      <c r="AD47" s="32"/>
      <c r="AE47" s="32"/>
      <c r="AF47" s="32"/>
      <c r="AG47" s="32"/>
      <c r="AH47" s="32"/>
    </row>
    <row r="48" spans="1:34" ht="15">
      <c r="A48" s="268"/>
      <c r="B48" s="259"/>
      <c r="C48" s="259"/>
      <c r="D48" s="259"/>
      <c r="E48" s="259"/>
      <c r="F48" s="259"/>
      <c r="G48" s="259"/>
      <c r="H48" s="259"/>
      <c r="I48" s="259"/>
      <c r="J48" s="259"/>
      <c r="K48" s="259"/>
      <c r="L48" s="259"/>
      <c r="M48" s="259"/>
      <c r="N48" s="259"/>
      <c r="O48" s="259"/>
      <c r="P48" s="173"/>
      <c r="Q48" s="173"/>
      <c r="R48" s="173"/>
      <c r="S48" s="173"/>
      <c r="T48" s="173"/>
      <c r="U48" s="173"/>
      <c r="V48" s="173"/>
      <c r="W48" s="173"/>
      <c r="X48" s="173"/>
      <c r="Y48" s="32"/>
      <c r="Z48" s="32"/>
      <c r="AA48" s="32"/>
      <c r="AB48" s="32"/>
      <c r="AC48" s="32"/>
      <c r="AD48" s="32"/>
      <c r="AE48" s="32"/>
      <c r="AF48" s="32"/>
      <c r="AG48" s="32"/>
      <c r="AH48" s="32"/>
    </row>
    <row r="49" spans="1:34" ht="15">
      <c r="A49" s="269"/>
      <c r="B49" s="259"/>
      <c r="C49" s="259"/>
      <c r="D49" s="259"/>
      <c r="E49" s="259"/>
      <c r="F49" s="259"/>
      <c r="G49" s="259"/>
      <c r="H49" s="259"/>
      <c r="I49" s="259"/>
      <c r="J49" s="259"/>
      <c r="K49" s="259"/>
      <c r="L49" s="259"/>
      <c r="M49" s="259"/>
      <c r="N49" s="259"/>
      <c r="O49" s="259"/>
      <c r="P49" s="173"/>
      <c r="Q49" s="173"/>
      <c r="R49" s="173"/>
      <c r="S49" s="173"/>
      <c r="T49" s="173"/>
      <c r="U49" s="173"/>
      <c r="V49" s="173"/>
      <c r="W49" s="173"/>
      <c r="X49" s="173"/>
      <c r="Y49" s="32"/>
      <c r="Z49" s="32"/>
      <c r="AA49" s="32"/>
      <c r="AB49" s="32"/>
      <c r="AC49" s="32"/>
      <c r="AD49" s="32"/>
      <c r="AE49" s="32"/>
      <c r="AF49" s="32"/>
      <c r="AG49" s="32"/>
      <c r="AH49" s="32"/>
    </row>
    <row r="50" spans="1:34" ht="15">
      <c r="A50" s="265"/>
      <c r="B50" s="259"/>
      <c r="C50" s="259"/>
      <c r="D50" s="259"/>
      <c r="E50" s="259"/>
      <c r="F50" s="259"/>
      <c r="G50" s="259"/>
      <c r="H50" s="259"/>
      <c r="I50" s="259"/>
      <c r="J50" s="259"/>
      <c r="K50" s="259"/>
      <c r="L50" s="259"/>
      <c r="M50" s="259"/>
      <c r="N50" s="259"/>
      <c r="O50" s="259"/>
      <c r="P50" s="173"/>
      <c r="Q50" s="173"/>
      <c r="R50" s="173"/>
      <c r="S50" s="173"/>
      <c r="T50" s="173"/>
      <c r="U50" s="173"/>
      <c r="V50" s="173"/>
      <c r="W50" s="173"/>
      <c r="X50" s="173"/>
      <c r="Y50" s="32"/>
      <c r="Z50" s="32"/>
      <c r="AA50" s="32"/>
      <c r="AB50" s="32"/>
      <c r="AC50" s="32"/>
      <c r="AD50" s="32"/>
      <c r="AE50" s="32"/>
      <c r="AF50" s="32"/>
      <c r="AG50" s="32"/>
      <c r="AH50" s="32"/>
    </row>
    <row r="51" spans="1:34" ht="15">
      <c r="A51" s="264"/>
      <c r="B51" s="259"/>
      <c r="C51" s="259"/>
      <c r="D51" s="259"/>
      <c r="E51" s="259"/>
      <c r="F51" s="259"/>
      <c r="G51" s="259"/>
      <c r="H51" s="259"/>
      <c r="I51" s="259"/>
      <c r="J51" s="259"/>
      <c r="K51" s="259"/>
      <c r="L51" s="259"/>
      <c r="M51" s="259"/>
      <c r="N51" s="259"/>
      <c r="O51" s="259"/>
      <c r="P51" s="173"/>
      <c r="Q51" s="173"/>
      <c r="R51" s="173"/>
      <c r="S51" s="173"/>
      <c r="T51" s="173"/>
      <c r="U51" s="173"/>
      <c r="V51" s="173"/>
      <c r="W51" s="173"/>
      <c r="X51" s="173"/>
      <c r="Y51" s="32"/>
      <c r="Z51" s="32"/>
      <c r="AA51" s="32"/>
      <c r="AB51" s="32"/>
      <c r="AC51" s="32"/>
      <c r="AD51" s="32"/>
      <c r="AE51" s="32"/>
      <c r="AF51" s="32"/>
      <c r="AG51" s="32"/>
      <c r="AH51" s="32"/>
    </row>
    <row r="52" spans="1:34" ht="15">
      <c r="A52" s="270"/>
      <c r="B52" s="259"/>
      <c r="C52" s="259"/>
      <c r="D52" s="259"/>
      <c r="E52" s="259"/>
      <c r="F52" s="259"/>
      <c r="G52" s="259"/>
      <c r="H52" s="259"/>
      <c r="I52" s="259"/>
      <c r="J52" s="259"/>
      <c r="K52" s="259"/>
      <c r="L52" s="259"/>
      <c r="M52" s="259"/>
      <c r="N52" s="259"/>
      <c r="O52" s="259"/>
      <c r="P52" s="173"/>
      <c r="Q52" s="173"/>
      <c r="R52" s="173"/>
      <c r="S52" s="173"/>
      <c r="T52" s="173"/>
      <c r="U52" s="173"/>
      <c r="V52" s="173"/>
      <c r="W52" s="173"/>
      <c r="X52" s="173"/>
      <c r="Y52" s="32"/>
      <c r="Z52" s="32"/>
      <c r="AA52" s="32"/>
      <c r="AB52" s="32"/>
      <c r="AC52" s="32"/>
      <c r="AD52" s="32"/>
      <c r="AE52" s="32"/>
      <c r="AF52" s="32"/>
      <c r="AG52" s="32"/>
      <c r="AH52" s="32"/>
    </row>
    <row r="53" spans="1:34" ht="15">
      <c r="A53" s="271"/>
      <c r="B53" s="259"/>
      <c r="C53" s="259"/>
      <c r="D53" s="259"/>
      <c r="E53" s="259"/>
      <c r="F53" s="259"/>
      <c r="G53" s="259"/>
      <c r="H53" s="259"/>
      <c r="I53" s="259"/>
      <c r="J53" s="259"/>
      <c r="K53" s="259"/>
      <c r="L53" s="259"/>
      <c r="M53" s="259"/>
      <c r="N53" s="259"/>
      <c r="O53" s="259"/>
      <c r="P53" s="173"/>
      <c r="Q53" s="173"/>
      <c r="R53" s="173"/>
      <c r="S53" s="173"/>
      <c r="T53" s="173"/>
      <c r="U53" s="173"/>
      <c r="V53" s="173"/>
      <c r="W53" s="173"/>
      <c r="X53" s="173"/>
      <c r="Y53" s="32"/>
      <c r="Z53" s="32"/>
      <c r="AA53" s="32"/>
      <c r="AB53" s="32"/>
      <c r="AC53" s="32"/>
      <c r="AD53" s="32"/>
      <c r="AE53" s="32"/>
      <c r="AF53" s="32"/>
      <c r="AG53" s="32"/>
      <c r="AH53" s="32"/>
    </row>
    <row r="54" spans="1:34" ht="15">
      <c r="A54" s="270"/>
      <c r="B54" s="259"/>
      <c r="C54" s="259"/>
      <c r="D54" s="259"/>
      <c r="E54" s="259"/>
      <c r="F54" s="259"/>
      <c r="G54" s="259"/>
      <c r="H54" s="259"/>
      <c r="I54" s="259"/>
      <c r="J54" s="259"/>
      <c r="K54" s="259"/>
      <c r="L54" s="259"/>
      <c r="M54" s="259"/>
      <c r="N54" s="259"/>
      <c r="O54" s="259"/>
      <c r="P54" s="173"/>
      <c r="Q54" s="173"/>
      <c r="R54" s="173"/>
      <c r="S54" s="173"/>
      <c r="T54" s="173"/>
      <c r="U54" s="173"/>
      <c r="V54" s="173"/>
      <c r="W54" s="173"/>
      <c r="X54" s="173"/>
      <c r="Y54" s="32"/>
      <c r="Z54" s="32"/>
      <c r="AA54" s="32"/>
      <c r="AB54" s="32"/>
      <c r="AC54" s="32"/>
      <c r="AD54" s="32"/>
      <c r="AE54" s="32"/>
      <c r="AF54" s="32"/>
      <c r="AG54" s="32"/>
      <c r="AH54" s="32"/>
    </row>
    <row r="55" spans="1:34" ht="15">
      <c r="A55" s="271"/>
      <c r="B55" s="259"/>
      <c r="C55" s="259"/>
      <c r="D55" s="259"/>
      <c r="E55" s="259"/>
      <c r="F55" s="259"/>
      <c r="G55" s="259"/>
      <c r="H55" s="259"/>
      <c r="I55" s="259"/>
      <c r="J55" s="259"/>
      <c r="K55" s="259"/>
      <c r="L55" s="259"/>
      <c r="M55" s="259"/>
      <c r="N55" s="259"/>
      <c r="O55" s="259"/>
      <c r="P55" s="173"/>
      <c r="Q55" s="173"/>
      <c r="R55" s="173"/>
      <c r="S55" s="173"/>
      <c r="T55" s="173"/>
      <c r="U55" s="173"/>
      <c r="V55" s="173"/>
      <c r="W55" s="173"/>
      <c r="X55" s="173"/>
      <c r="Y55" s="32"/>
      <c r="Z55" s="32"/>
      <c r="AA55" s="32"/>
      <c r="AB55" s="32"/>
      <c r="AC55" s="32"/>
      <c r="AD55" s="32"/>
      <c r="AE55" s="32"/>
      <c r="AF55" s="32"/>
      <c r="AG55" s="32"/>
      <c r="AH55" s="32"/>
    </row>
    <row r="56" spans="1:34" ht="15">
      <c r="A56" s="264"/>
      <c r="B56" s="259"/>
      <c r="C56" s="259"/>
      <c r="D56" s="259"/>
      <c r="E56" s="259"/>
      <c r="F56" s="259"/>
      <c r="G56" s="259"/>
      <c r="H56" s="259"/>
      <c r="I56" s="259"/>
      <c r="J56" s="259"/>
      <c r="K56" s="259"/>
      <c r="L56" s="259"/>
      <c r="M56" s="259"/>
      <c r="N56" s="259"/>
      <c r="O56" s="259"/>
      <c r="P56" s="173"/>
      <c r="Q56" s="173"/>
      <c r="R56" s="173"/>
      <c r="S56" s="173"/>
      <c r="T56" s="173"/>
      <c r="U56" s="173"/>
      <c r="V56" s="173"/>
      <c r="W56" s="173"/>
      <c r="X56" s="173"/>
      <c r="Y56" s="32"/>
      <c r="Z56" s="32"/>
      <c r="AA56" s="32"/>
      <c r="AB56" s="32"/>
      <c r="AC56" s="32"/>
      <c r="AD56" s="32"/>
      <c r="AE56" s="32"/>
      <c r="AF56" s="32"/>
      <c r="AG56" s="32"/>
      <c r="AH56" s="32"/>
    </row>
    <row r="57" spans="1:34" ht="15">
      <c r="A57" s="263"/>
      <c r="B57" s="259"/>
      <c r="C57" s="259"/>
      <c r="D57" s="259"/>
      <c r="E57" s="259"/>
      <c r="F57" s="259"/>
      <c r="G57" s="259"/>
      <c r="H57" s="259"/>
      <c r="I57" s="259"/>
      <c r="J57" s="259"/>
      <c r="K57" s="259"/>
      <c r="L57" s="259"/>
      <c r="M57" s="259"/>
      <c r="N57" s="259"/>
      <c r="O57" s="259"/>
      <c r="P57" s="173"/>
      <c r="Q57" s="173"/>
      <c r="R57" s="173"/>
      <c r="S57" s="173"/>
      <c r="T57" s="173"/>
      <c r="U57" s="173"/>
      <c r="V57" s="173"/>
      <c r="W57" s="173"/>
      <c r="X57" s="173"/>
      <c r="Y57" s="32"/>
      <c r="Z57" s="32"/>
      <c r="AA57" s="32"/>
      <c r="AB57" s="32"/>
      <c r="AC57" s="32"/>
      <c r="AD57" s="32"/>
      <c r="AE57" s="32"/>
      <c r="AF57" s="32"/>
      <c r="AG57" s="32"/>
      <c r="AH57" s="32"/>
    </row>
    <row r="58" spans="1:34" ht="15">
      <c r="A58" s="263"/>
      <c r="B58" s="259"/>
      <c r="C58" s="259"/>
      <c r="D58" s="259"/>
      <c r="E58" s="259"/>
      <c r="F58" s="259"/>
      <c r="G58" s="259"/>
      <c r="H58" s="259"/>
      <c r="I58" s="259"/>
      <c r="J58" s="259"/>
      <c r="K58" s="259"/>
      <c r="L58" s="259"/>
      <c r="M58" s="259"/>
      <c r="N58" s="259"/>
      <c r="O58" s="259"/>
      <c r="P58" s="173"/>
      <c r="Q58" s="173"/>
      <c r="R58" s="173"/>
      <c r="S58" s="173"/>
      <c r="T58" s="173"/>
      <c r="U58" s="173"/>
      <c r="V58" s="173"/>
      <c r="W58" s="173"/>
      <c r="X58" s="173"/>
      <c r="Y58" s="32"/>
      <c r="Z58" s="32"/>
      <c r="AA58" s="32"/>
      <c r="AB58" s="32"/>
      <c r="AC58" s="32"/>
      <c r="AD58" s="32"/>
      <c r="AE58" s="32"/>
      <c r="AF58" s="32"/>
      <c r="AG58" s="32"/>
      <c r="AH58" s="32"/>
    </row>
    <row r="59" spans="1:34" ht="15">
      <c r="A59" s="264"/>
      <c r="B59" s="259"/>
      <c r="C59" s="259"/>
      <c r="D59" s="259"/>
      <c r="E59" s="259"/>
      <c r="F59" s="259"/>
      <c r="G59" s="259"/>
      <c r="H59" s="259"/>
      <c r="I59" s="259"/>
      <c r="J59" s="259"/>
      <c r="K59" s="259"/>
      <c r="L59" s="259"/>
      <c r="M59" s="259"/>
      <c r="N59" s="259"/>
      <c r="O59" s="259"/>
      <c r="P59" s="173"/>
      <c r="Q59" s="173"/>
      <c r="R59" s="173"/>
      <c r="S59" s="173"/>
      <c r="T59" s="173"/>
      <c r="U59" s="173"/>
      <c r="V59" s="173"/>
      <c r="W59" s="173"/>
      <c r="X59" s="173"/>
      <c r="Y59" s="32"/>
      <c r="Z59" s="32"/>
      <c r="AA59" s="32"/>
      <c r="AB59" s="32"/>
      <c r="AC59" s="32"/>
      <c r="AD59" s="32"/>
      <c r="AE59" s="32"/>
      <c r="AF59" s="32"/>
      <c r="AG59" s="32"/>
      <c r="AH59" s="32"/>
    </row>
    <row r="60" spans="1:34" ht="15">
      <c r="A60" s="264"/>
      <c r="B60" s="272"/>
      <c r="C60" s="259"/>
      <c r="D60" s="259"/>
      <c r="E60" s="259"/>
      <c r="F60" s="259"/>
      <c r="G60" s="259"/>
      <c r="H60" s="259"/>
      <c r="I60" s="259"/>
      <c r="J60" s="259"/>
      <c r="K60" s="259"/>
      <c r="L60" s="259"/>
      <c r="M60" s="259"/>
      <c r="N60" s="259"/>
      <c r="O60" s="259"/>
      <c r="P60" s="173"/>
      <c r="Q60" s="173"/>
      <c r="R60" s="173"/>
      <c r="S60" s="173"/>
      <c r="T60" s="173"/>
      <c r="U60" s="173"/>
      <c r="V60" s="173"/>
      <c r="W60" s="173"/>
      <c r="X60" s="173"/>
      <c r="Y60" s="32"/>
      <c r="Z60" s="32"/>
      <c r="AA60" s="32"/>
      <c r="AB60" s="32"/>
      <c r="AC60" s="32"/>
      <c r="AD60" s="32"/>
      <c r="AE60" s="32"/>
      <c r="AF60" s="32"/>
      <c r="AG60" s="32"/>
      <c r="AH60" s="32"/>
    </row>
    <row r="61" spans="1:34" ht="15">
      <c r="A61" s="263"/>
      <c r="B61" s="259"/>
      <c r="C61" s="259"/>
      <c r="D61" s="259"/>
      <c r="E61" s="259"/>
      <c r="F61" s="259"/>
      <c r="G61" s="259"/>
      <c r="H61" s="259"/>
      <c r="I61" s="259"/>
      <c r="J61" s="259"/>
      <c r="K61" s="259"/>
      <c r="L61" s="259"/>
      <c r="M61" s="259"/>
      <c r="N61" s="259"/>
      <c r="O61" s="259"/>
      <c r="P61" s="173"/>
      <c r="Q61" s="173"/>
      <c r="R61" s="173"/>
      <c r="S61" s="173"/>
      <c r="T61" s="173"/>
      <c r="U61" s="173"/>
      <c r="V61" s="173"/>
      <c r="W61" s="173"/>
      <c r="X61" s="173"/>
      <c r="Y61" s="32"/>
      <c r="Z61" s="32"/>
      <c r="AA61" s="32"/>
      <c r="AB61" s="32"/>
      <c r="AC61" s="32"/>
      <c r="AD61" s="32"/>
      <c r="AE61" s="32"/>
      <c r="AF61" s="32"/>
      <c r="AG61" s="32"/>
      <c r="AH61" s="32"/>
    </row>
    <row r="62" spans="1:34" ht="15">
      <c r="A62" s="263"/>
      <c r="B62" s="259"/>
      <c r="C62" s="259"/>
      <c r="D62" s="259"/>
      <c r="E62" s="259"/>
      <c r="F62" s="259"/>
      <c r="G62" s="259"/>
      <c r="H62" s="259"/>
      <c r="I62" s="259"/>
      <c r="J62" s="259"/>
      <c r="K62" s="259"/>
      <c r="L62" s="259"/>
      <c r="M62" s="259"/>
      <c r="N62" s="259"/>
      <c r="O62" s="259"/>
      <c r="P62" s="173"/>
      <c r="Q62" s="173"/>
      <c r="R62" s="173"/>
      <c r="S62" s="173"/>
      <c r="T62" s="173"/>
      <c r="U62" s="173"/>
      <c r="V62" s="173"/>
      <c r="W62" s="173"/>
      <c r="X62" s="173"/>
      <c r="Y62" s="32"/>
      <c r="Z62" s="32"/>
      <c r="AA62" s="32"/>
      <c r="AB62" s="32"/>
      <c r="AC62" s="32"/>
      <c r="AD62" s="32"/>
      <c r="AE62" s="32"/>
      <c r="AF62" s="32"/>
      <c r="AG62" s="32"/>
      <c r="AH62" s="32"/>
    </row>
    <row r="63" spans="1:34" ht="15">
      <c r="A63" s="264"/>
      <c r="B63" s="259"/>
      <c r="C63" s="259"/>
      <c r="D63" s="259"/>
      <c r="E63" s="259"/>
      <c r="F63" s="259"/>
      <c r="G63" s="259"/>
      <c r="H63" s="259"/>
      <c r="I63" s="259"/>
      <c r="J63" s="259"/>
      <c r="K63" s="259"/>
      <c r="L63" s="259"/>
      <c r="M63" s="259"/>
      <c r="N63" s="259"/>
      <c r="O63" s="259"/>
      <c r="P63" s="173"/>
      <c r="Q63" s="173"/>
      <c r="R63" s="173"/>
      <c r="S63" s="173"/>
      <c r="T63" s="173"/>
      <c r="U63" s="173"/>
      <c r="V63" s="173"/>
      <c r="W63" s="173"/>
      <c r="X63" s="173"/>
      <c r="Y63" s="32"/>
      <c r="Z63" s="32"/>
      <c r="AA63" s="32"/>
      <c r="AB63" s="32"/>
      <c r="AC63" s="32"/>
      <c r="AD63" s="32"/>
      <c r="AE63" s="32"/>
      <c r="AF63" s="32"/>
      <c r="AG63" s="32"/>
      <c r="AH63" s="32"/>
    </row>
    <row r="64" spans="1:34" ht="15">
      <c r="A64" s="264"/>
      <c r="B64" s="259"/>
      <c r="C64" s="259"/>
      <c r="D64" s="259"/>
      <c r="E64" s="259"/>
      <c r="F64" s="259"/>
      <c r="G64" s="259"/>
      <c r="H64" s="259"/>
      <c r="I64" s="259"/>
      <c r="J64" s="259"/>
      <c r="K64" s="259"/>
      <c r="L64" s="259"/>
      <c r="M64" s="259"/>
      <c r="N64" s="259"/>
      <c r="O64" s="259"/>
      <c r="P64" s="173"/>
      <c r="Q64" s="173"/>
      <c r="R64" s="173"/>
      <c r="S64" s="173"/>
      <c r="T64" s="173"/>
      <c r="U64" s="173"/>
      <c r="V64" s="173"/>
      <c r="W64" s="173"/>
      <c r="X64" s="173"/>
      <c r="Y64" s="32"/>
      <c r="Z64" s="32"/>
      <c r="AA64" s="32"/>
      <c r="AB64" s="32"/>
      <c r="AC64" s="32"/>
      <c r="AD64" s="32"/>
      <c r="AE64" s="32"/>
      <c r="AF64" s="32"/>
      <c r="AG64" s="32"/>
      <c r="AH64" s="32"/>
    </row>
    <row r="65" spans="1:34" ht="15">
      <c r="A65" s="263"/>
      <c r="B65" s="259"/>
      <c r="C65" s="259"/>
      <c r="D65" s="259"/>
      <c r="E65" s="259"/>
      <c r="F65" s="259"/>
      <c r="G65" s="259"/>
      <c r="H65" s="259"/>
      <c r="I65" s="259"/>
      <c r="J65" s="259"/>
      <c r="K65" s="259"/>
      <c r="L65" s="259"/>
      <c r="M65" s="259"/>
      <c r="N65" s="259"/>
      <c r="O65" s="259"/>
      <c r="P65" s="173"/>
      <c r="Q65" s="173"/>
      <c r="R65" s="173"/>
      <c r="S65" s="173"/>
      <c r="T65" s="173"/>
      <c r="U65" s="173"/>
      <c r="V65" s="173"/>
      <c r="W65" s="173"/>
      <c r="X65" s="173"/>
      <c r="Y65" s="32"/>
      <c r="Z65" s="32"/>
      <c r="AA65" s="32"/>
      <c r="AB65" s="32"/>
      <c r="AC65" s="32"/>
      <c r="AD65" s="32"/>
      <c r="AE65" s="32"/>
      <c r="AF65" s="32"/>
      <c r="AG65" s="32"/>
      <c r="AH65" s="32"/>
    </row>
    <row r="66" spans="1:34" ht="15">
      <c r="A66" s="270"/>
      <c r="B66" s="259"/>
      <c r="C66" s="259"/>
      <c r="D66" s="259"/>
      <c r="E66" s="259"/>
      <c r="F66" s="259"/>
      <c r="G66" s="259"/>
      <c r="H66" s="259"/>
      <c r="I66" s="259"/>
      <c r="J66" s="259"/>
      <c r="K66" s="259"/>
      <c r="L66" s="259"/>
      <c r="M66" s="259"/>
      <c r="N66" s="259"/>
      <c r="O66" s="259"/>
      <c r="P66" s="173"/>
      <c r="Q66" s="173"/>
      <c r="R66" s="173"/>
      <c r="S66" s="173"/>
      <c r="T66" s="173"/>
      <c r="U66" s="173"/>
      <c r="V66" s="173"/>
      <c r="W66" s="173"/>
      <c r="X66" s="173"/>
      <c r="Y66" s="32"/>
      <c r="Z66" s="32"/>
      <c r="AA66" s="32"/>
      <c r="AB66" s="32"/>
      <c r="AC66" s="32"/>
      <c r="AD66" s="32"/>
      <c r="AE66" s="32"/>
      <c r="AF66" s="32"/>
      <c r="AG66" s="32"/>
      <c r="AH66" s="32"/>
    </row>
    <row r="67" spans="1:34" ht="15">
      <c r="A67" s="263"/>
      <c r="B67" s="259"/>
      <c r="C67" s="259"/>
      <c r="D67" s="259"/>
      <c r="E67" s="259"/>
      <c r="F67" s="259"/>
      <c r="G67" s="259"/>
      <c r="H67" s="259"/>
      <c r="I67" s="259"/>
      <c r="J67" s="259"/>
      <c r="K67" s="259"/>
      <c r="L67" s="259"/>
      <c r="M67" s="259"/>
      <c r="N67" s="259"/>
      <c r="O67" s="259"/>
      <c r="P67" s="173"/>
      <c r="Q67" s="173"/>
      <c r="R67" s="173"/>
      <c r="S67" s="173"/>
      <c r="T67" s="173"/>
      <c r="U67" s="173"/>
      <c r="V67" s="173"/>
      <c r="W67" s="173"/>
      <c r="X67" s="173"/>
      <c r="Y67" s="32"/>
      <c r="Z67" s="32"/>
      <c r="AA67" s="32"/>
      <c r="AB67" s="32"/>
      <c r="AC67" s="32"/>
      <c r="AD67" s="32"/>
      <c r="AE67" s="32"/>
      <c r="AF67" s="32"/>
      <c r="AG67" s="32"/>
      <c r="AH67" s="32"/>
    </row>
    <row r="68" spans="1:34" ht="15">
      <c r="A68" s="264"/>
      <c r="B68" s="272"/>
      <c r="C68" s="259"/>
      <c r="D68" s="259"/>
      <c r="E68" s="259"/>
      <c r="F68" s="259"/>
      <c r="G68" s="259"/>
      <c r="H68" s="259"/>
      <c r="I68" s="259"/>
      <c r="J68" s="259"/>
      <c r="K68" s="259"/>
      <c r="L68" s="259"/>
      <c r="M68" s="259"/>
      <c r="N68" s="259"/>
      <c r="O68" s="259"/>
      <c r="P68" s="173"/>
      <c r="Q68" s="173"/>
      <c r="R68" s="173"/>
      <c r="S68" s="173"/>
      <c r="T68" s="173"/>
      <c r="U68" s="173"/>
      <c r="V68" s="173"/>
      <c r="W68" s="173"/>
      <c r="X68" s="173"/>
      <c r="Y68" s="32"/>
      <c r="Z68" s="32"/>
      <c r="AA68" s="32"/>
      <c r="AB68" s="32"/>
      <c r="AC68" s="32"/>
      <c r="AD68" s="32"/>
      <c r="AE68" s="32"/>
      <c r="AF68" s="32"/>
      <c r="AG68" s="32"/>
      <c r="AH68" s="32"/>
    </row>
    <row r="69" spans="1:34" ht="15">
      <c r="A69" s="263"/>
      <c r="B69" s="259"/>
      <c r="C69" s="259"/>
      <c r="D69" s="259"/>
      <c r="E69" s="259"/>
      <c r="F69" s="259"/>
      <c r="G69" s="259"/>
      <c r="H69" s="259"/>
      <c r="I69" s="259"/>
      <c r="J69" s="259"/>
      <c r="K69" s="259"/>
      <c r="L69" s="259"/>
      <c r="M69" s="259"/>
      <c r="N69" s="259"/>
      <c r="O69" s="259"/>
    </row>
    <row r="70" spans="1:34" ht="15">
      <c r="A70" s="263"/>
      <c r="B70" s="259"/>
      <c r="C70" s="259"/>
      <c r="D70" s="259"/>
      <c r="E70" s="259"/>
      <c r="F70" s="259"/>
      <c r="G70" s="259"/>
      <c r="H70" s="259"/>
      <c r="I70" s="259"/>
      <c r="J70" s="259"/>
      <c r="K70" s="259"/>
      <c r="L70" s="259"/>
      <c r="M70" s="259"/>
      <c r="N70" s="259"/>
      <c r="O70" s="259"/>
    </row>
    <row r="71" spans="1:34" ht="15">
      <c r="A71" s="263"/>
      <c r="B71" s="259"/>
      <c r="C71" s="259"/>
      <c r="D71" s="259"/>
      <c r="E71" s="259"/>
      <c r="F71" s="259"/>
      <c r="G71" s="259"/>
      <c r="H71" s="259"/>
      <c r="I71" s="259"/>
      <c r="J71" s="259"/>
      <c r="K71" s="259"/>
      <c r="L71" s="259"/>
      <c r="M71" s="259"/>
      <c r="N71" s="259"/>
      <c r="O71" s="259"/>
    </row>
    <row r="72" spans="1:34" ht="15">
      <c r="A72" s="264"/>
      <c r="B72" s="259"/>
      <c r="C72" s="259"/>
      <c r="D72" s="259"/>
      <c r="E72" s="259"/>
      <c r="F72" s="259"/>
      <c r="G72" s="259"/>
      <c r="H72" s="259"/>
      <c r="I72" s="259"/>
      <c r="J72" s="259"/>
      <c r="K72" s="259"/>
      <c r="L72" s="259"/>
      <c r="M72" s="259"/>
      <c r="N72" s="259"/>
      <c r="O72" s="259"/>
    </row>
    <row r="73" spans="1:34" ht="15">
      <c r="A73" s="263"/>
      <c r="B73" s="272"/>
      <c r="C73" s="259"/>
      <c r="D73" s="259"/>
      <c r="E73" s="259"/>
      <c r="F73" s="259"/>
      <c r="G73" s="259"/>
      <c r="H73" s="259"/>
      <c r="I73" s="259"/>
      <c r="J73" s="259"/>
      <c r="K73" s="259"/>
      <c r="L73" s="259"/>
      <c r="M73" s="259"/>
      <c r="N73" s="259"/>
      <c r="O73" s="259"/>
    </row>
    <row r="74" spans="1:34" ht="15">
      <c r="A74" s="263"/>
      <c r="B74" s="259"/>
      <c r="C74" s="259"/>
      <c r="D74" s="259"/>
      <c r="E74" s="259"/>
      <c r="F74" s="259"/>
      <c r="G74" s="259"/>
      <c r="H74" s="259"/>
      <c r="I74" s="259"/>
      <c r="J74" s="259"/>
      <c r="K74" s="259"/>
      <c r="L74" s="259"/>
      <c r="M74" s="259"/>
      <c r="N74" s="259"/>
      <c r="O74" s="259"/>
    </row>
    <row r="75" spans="1:34" ht="15">
      <c r="A75" s="264"/>
      <c r="B75" s="259"/>
      <c r="C75" s="259"/>
      <c r="D75" s="259"/>
      <c r="E75" s="259"/>
      <c r="F75" s="259"/>
      <c r="G75" s="259"/>
      <c r="H75" s="259"/>
      <c r="I75" s="259"/>
      <c r="J75" s="259"/>
      <c r="K75" s="259"/>
      <c r="L75" s="259"/>
      <c r="M75" s="259"/>
      <c r="N75" s="259"/>
      <c r="O75" s="259"/>
    </row>
    <row r="76" spans="1:34" ht="15">
      <c r="A76" s="264"/>
      <c r="B76" s="259"/>
      <c r="C76" s="259"/>
      <c r="D76" s="259"/>
      <c r="E76" s="259"/>
      <c r="F76" s="259"/>
      <c r="G76" s="259"/>
      <c r="H76" s="259"/>
      <c r="I76" s="259"/>
      <c r="J76" s="259"/>
      <c r="K76" s="259"/>
      <c r="L76" s="259"/>
      <c r="M76" s="259"/>
      <c r="N76" s="259"/>
      <c r="O76" s="259"/>
    </row>
    <row r="77" spans="1:34" ht="15">
      <c r="A77" s="273"/>
      <c r="B77" s="274"/>
      <c r="C77" s="259"/>
      <c r="D77" s="259"/>
      <c r="E77" s="259"/>
      <c r="F77" s="259"/>
      <c r="G77" s="259"/>
      <c r="H77" s="259"/>
      <c r="I77" s="259"/>
      <c r="J77" s="259"/>
      <c r="K77" s="259"/>
      <c r="L77" s="259"/>
      <c r="M77" s="259"/>
      <c r="N77" s="259"/>
      <c r="O77" s="259"/>
    </row>
    <row r="78" spans="1:34" ht="15">
      <c r="A78" s="263"/>
      <c r="B78" s="259"/>
      <c r="C78" s="259"/>
      <c r="D78" s="259"/>
      <c r="E78" s="259"/>
      <c r="F78" s="259"/>
      <c r="G78" s="259"/>
      <c r="H78" s="259"/>
      <c r="I78" s="259"/>
      <c r="J78" s="259"/>
      <c r="K78" s="259"/>
      <c r="L78" s="259"/>
      <c r="M78" s="259"/>
      <c r="N78" s="259"/>
      <c r="O78" s="259"/>
    </row>
    <row r="79" spans="1:34" ht="15">
      <c r="A79" s="260"/>
      <c r="B79" s="259"/>
      <c r="C79" s="259"/>
      <c r="D79" s="259"/>
      <c r="E79" s="259"/>
      <c r="F79" s="259"/>
      <c r="G79" s="259"/>
      <c r="H79" s="259"/>
      <c r="I79" s="259"/>
      <c r="J79" s="259"/>
      <c r="K79" s="259"/>
      <c r="L79" s="259"/>
      <c r="M79" s="259"/>
      <c r="N79" s="259"/>
      <c r="O79" s="259"/>
    </row>
    <row r="80" spans="1:34" ht="15">
      <c r="A80" s="258"/>
      <c r="B80" s="259"/>
      <c r="C80" s="259"/>
      <c r="D80" s="259"/>
      <c r="E80" s="259"/>
      <c r="F80" s="259"/>
      <c r="G80" s="259"/>
      <c r="H80" s="259"/>
      <c r="I80" s="259"/>
      <c r="J80" s="259"/>
      <c r="K80" s="259"/>
      <c r="L80" s="259"/>
      <c r="M80" s="259"/>
      <c r="N80" s="259"/>
      <c r="O80" s="259"/>
    </row>
    <row r="81" spans="1:15" ht="15">
      <c r="A81" s="264"/>
      <c r="B81" s="259"/>
      <c r="C81" s="259"/>
      <c r="D81" s="259"/>
      <c r="E81" s="259"/>
      <c r="F81" s="259"/>
      <c r="G81" s="259"/>
      <c r="H81" s="259"/>
      <c r="I81" s="259"/>
      <c r="J81" s="259"/>
      <c r="K81" s="259"/>
      <c r="L81" s="259"/>
      <c r="M81" s="259"/>
      <c r="N81" s="259"/>
      <c r="O81" s="259"/>
    </row>
    <row r="82" spans="1:15" ht="15">
      <c r="A82" s="270"/>
      <c r="B82" s="259"/>
      <c r="C82" s="259"/>
      <c r="D82" s="259"/>
      <c r="E82" s="259"/>
      <c r="F82" s="259"/>
      <c r="G82" s="259"/>
      <c r="H82" s="259"/>
      <c r="I82" s="259"/>
      <c r="J82" s="259"/>
      <c r="K82" s="259"/>
      <c r="L82" s="259"/>
      <c r="M82" s="259"/>
      <c r="N82" s="259"/>
      <c r="O82" s="259"/>
    </row>
    <row r="83" spans="1:15" ht="15">
      <c r="A83" s="270"/>
      <c r="B83" s="259"/>
      <c r="C83" s="259"/>
      <c r="D83" s="259"/>
      <c r="E83" s="259"/>
      <c r="F83" s="259"/>
      <c r="G83" s="259"/>
      <c r="H83" s="259"/>
      <c r="I83" s="259"/>
      <c r="J83" s="259"/>
      <c r="K83" s="259"/>
      <c r="L83" s="259"/>
      <c r="M83" s="259"/>
      <c r="N83" s="259"/>
      <c r="O83" s="259"/>
    </row>
    <row r="84" spans="1:15" ht="15">
      <c r="A84" s="275"/>
      <c r="B84" s="259"/>
      <c r="C84" s="259"/>
      <c r="D84" s="259"/>
      <c r="E84" s="259"/>
      <c r="F84" s="259"/>
      <c r="G84" s="259"/>
      <c r="H84" s="259"/>
      <c r="I84" s="259"/>
      <c r="J84" s="259"/>
      <c r="K84" s="259"/>
      <c r="L84" s="259"/>
      <c r="M84" s="259"/>
      <c r="N84" s="259"/>
      <c r="O84" s="259"/>
    </row>
    <row r="85" spans="1:15" ht="15">
      <c r="A85" s="270"/>
      <c r="B85" s="259"/>
      <c r="C85" s="259"/>
      <c r="D85" s="259"/>
      <c r="E85" s="259"/>
      <c r="F85" s="259"/>
      <c r="G85" s="259"/>
      <c r="H85" s="259"/>
      <c r="I85" s="259"/>
      <c r="J85" s="259"/>
      <c r="K85" s="259"/>
      <c r="L85" s="259"/>
      <c r="M85" s="259"/>
      <c r="N85" s="259"/>
      <c r="O85" s="259"/>
    </row>
    <row r="86" spans="1:15" ht="15">
      <c r="A86" s="263"/>
      <c r="B86" s="259"/>
      <c r="C86" s="259"/>
      <c r="D86" s="259"/>
      <c r="E86" s="259"/>
      <c r="F86" s="259"/>
      <c r="G86" s="259"/>
      <c r="H86" s="259"/>
      <c r="I86" s="259"/>
      <c r="J86" s="259"/>
      <c r="K86" s="259"/>
      <c r="L86" s="259"/>
      <c r="M86" s="259"/>
      <c r="N86" s="259"/>
      <c r="O86" s="259"/>
    </row>
    <row r="87" spans="1:15" ht="15">
      <c r="A87" s="264"/>
      <c r="B87" s="259"/>
      <c r="C87" s="259"/>
      <c r="D87" s="259"/>
      <c r="E87" s="259"/>
      <c r="F87" s="259"/>
      <c r="G87" s="259"/>
      <c r="H87" s="259"/>
      <c r="I87" s="259"/>
      <c r="J87" s="259"/>
      <c r="K87" s="259"/>
      <c r="L87" s="259"/>
      <c r="M87" s="259"/>
      <c r="N87" s="259"/>
      <c r="O87" s="259"/>
    </row>
    <row r="88" spans="1:15" ht="15.75">
      <c r="A88" s="179"/>
      <c r="B88" s="259"/>
      <c r="C88" s="259"/>
      <c r="D88" s="259"/>
      <c r="E88" s="259"/>
      <c r="F88" s="259"/>
      <c r="G88" s="259"/>
      <c r="H88" s="259"/>
      <c r="I88" s="259"/>
      <c r="J88" s="259"/>
      <c r="K88" s="259"/>
      <c r="L88" s="259"/>
      <c r="M88" s="259"/>
      <c r="N88" s="259"/>
      <c r="O88" s="259"/>
    </row>
    <row r="89" spans="1:15" ht="15">
      <c r="A89" s="249"/>
      <c r="B89" s="249"/>
      <c r="C89" s="259"/>
      <c r="D89" s="259"/>
      <c r="E89" s="259"/>
      <c r="F89" s="259"/>
      <c r="G89" s="259"/>
      <c r="H89" s="259"/>
      <c r="I89" s="259"/>
      <c r="J89" s="259"/>
      <c r="K89" s="259"/>
      <c r="L89" s="259"/>
      <c r="M89" s="259"/>
      <c r="N89" s="259"/>
      <c r="O89" s="259"/>
    </row>
    <row r="90" spans="1:15" ht="15">
      <c r="A90" s="276"/>
      <c r="B90" s="276"/>
      <c r="C90" s="259"/>
      <c r="D90" s="259"/>
      <c r="E90" s="259"/>
      <c r="F90" s="259"/>
      <c r="G90" s="259"/>
      <c r="H90" s="259"/>
      <c r="I90" s="259"/>
      <c r="J90" s="259"/>
      <c r="K90" s="259"/>
      <c r="L90" s="259"/>
      <c r="M90" s="259"/>
      <c r="N90" s="259"/>
      <c r="O90" s="259"/>
    </row>
    <row r="91" spans="1:15" ht="15">
      <c r="A91" s="276"/>
      <c r="B91" s="276"/>
      <c r="C91" s="259"/>
      <c r="D91" s="259"/>
      <c r="E91" s="259"/>
      <c r="F91" s="259"/>
      <c r="G91" s="259"/>
      <c r="H91" s="259"/>
      <c r="I91" s="259"/>
      <c r="J91" s="259"/>
      <c r="K91" s="259"/>
      <c r="L91" s="259"/>
      <c r="M91" s="259"/>
      <c r="N91" s="259"/>
      <c r="O91" s="259"/>
    </row>
    <row r="92" spans="1:15" ht="15">
      <c r="A92" s="277"/>
      <c r="B92" s="277"/>
      <c r="C92" s="259"/>
      <c r="D92" s="259"/>
      <c r="E92" s="259"/>
      <c r="F92" s="259"/>
      <c r="G92" s="259"/>
      <c r="H92" s="259"/>
      <c r="I92" s="259"/>
      <c r="J92" s="259"/>
      <c r="K92" s="259"/>
      <c r="L92" s="259"/>
      <c r="M92" s="259"/>
      <c r="N92" s="259"/>
      <c r="O92" s="259"/>
    </row>
    <row r="93" spans="1:15" ht="15">
      <c r="A93" s="276"/>
      <c r="B93" s="276"/>
      <c r="C93" s="259"/>
      <c r="D93" s="259"/>
      <c r="E93" s="259"/>
      <c r="F93" s="259"/>
      <c r="G93" s="259"/>
      <c r="H93" s="259"/>
      <c r="I93" s="259"/>
      <c r="J93" s="259"/>
      <c r="K93" s="259"/>
      <c r="L93" s="259"/>
      <c r="M93" s="259"/>
      <c r="N93" s="259"/>
      <c r="O93" s="259"/>
    </row>
    <row r="94" spans="1:15" ht="15">
      <c r="A94" s="276"/>
      <c r="B94" s="276"/>
      <c r="C94" s="259"/>
      <c r="D94" s="259"/>
      <c r="E94" s="259"/>
      <c r="F94" s="259"/>
      <c r="G94" s="259"/>
      <c r="H94" s="259"/>
      <c r="I94" s="259"/>
      <c r="J94" s="259"/>
      <c r="K94" s="259"/>
      <c r="L94" s="259"/>
      <c r="M94" s="259"/>
      <c r="N94" s="259"/>
      <c r="O94" s="259"/>
    </row>
    <row r="95" spans="1:15" ht="15">
      <c r="A95" s="276"/>
      <c r="B95" s="276"/>
      <c r="C95" s="259"/>
      <c r="D95" s="259"/>
      <c r="E95" s="259"/>
      <c r="F95" s="259"/>
      <c r="G95" s="259"/>
      <c r="H95" s="259"/>
      <c r="I95" s="259"/>
      <c r="J95" s="259"/>
      <c r="K95" s="259"/>
      <c r="L95" s="259"/>
      <c r="M95" s="259"/>
      <c r="N95" s="259"/>
      <c r="O95" s="259"/>
    </row>
    <row r="96" spans="1:15" ht="15">
      <c r="A96" s="276"/>
      <c r="B96" s="276"/>
      <c r="C96" s="259"/>
      <c r="D96" s="259"/>
      <c r="E96" s="259"/>
      <c r="F96" s="259"/>
      <c r="G96" s="259"/>
      <c r="H96" s="259"/>
      <c r="I96" s="259"/>
      <c r="J96" s="259"/>
      <c r="K96" s="259"/>
      <c r="L96" s="259"/>
      <c r="M96" s="259"/>
      <c r="N96" s="259"/>
      <c r="O96" s="259"/>
    </row>
    <row r="97" spans="1:15" ht="15">
      <c r="A97" s="276"/>
      <c r="B97" s="276"/>
      <c r="C97" s="259"/>
      <c r="D97" s="259"/>
      <c r="E97" s="259"/>
      <c r="F97" s="259"/>
      <c r="G97" s="259"/>
      <c r="H97" s="259"/>
      <c r="I97" s="259"/>
      <c r="J97" s="259"/>
      <c r="K97" s="259"/>
      <c r="L97" s="259"/>
      <c r="M97" s="259"/>
      <c r="N97" s="259"/>
      <c r="O97" s="259"/>
    </row>
    <row r="98" spans="1:15" ht="15">
      <c r="A98" s="276"/>
      <c r="B98" s="276"/>
      <c r="C98" s="259"/>
      <c r="D98" s="259"/>
      <c r="E98" s="259"/>
      <c r="F98" s="259"/>
      <c r="G98" s="259"/>
      <c r="H98" s="259"/>
      <c r="I98" s="259"/>
      <c r="J98" s="259"/>
      <c r="K98" s="259"/>
      <c r="L98" s="259"/>
      <c r="M98" s="259"/>
      <c r="N98" s="259"/>
      <c r="O98" s="259"/>
    </row>
    <row r="99" spans="1:15" ht="15">
      <c r="A99" s="276"/>
      <c r="B99" s="276"/>
      <c r="C99" s="259"/>
      <c r="D99" s="259"/>
      <c r="E99" s="259"/>
      <c r="F99" s="259"/>
      <c r="G99" s="259"/>
      <c r="H99" s="259"/>
      <c r="I99" s="259"/>
      <c r="J99" s="259"/>
      <c r="K99" s="259"/>
      <c r="L99" s="259"/>
      <c r="M99" s="259"/>
      <c r="N99" s="259"/>
      <c r="O99" s="259"/>
    </row>
    <row r="100" spans="1:15" ht="15">
      <c r="A100" s="276"/>
      <c r="B100" s="276"/>
      <c r="C100" s="259"/>
      <c r="D100" s="259"/>
      <c r="E100" s="259"/>
      <c r="F100" s="259"/>
      <c r="G100" s="259"/>
      <c r="H100" s="259"/>
      <c r="I100" s="259"/>
      <c r="J100" s="259"/>
      <c r="K100" s="259"/>
      <c r="L100" s="259"/>
      <c r="M100" s="259"/>
      <c r="N100" s="259"/>
      <c r="O100" s="259"/>
    </row>
    <row r="101" spans="1:15" ht="15">
      <c r="A101" s="277"/>
      <c r="B101" s="277"/>
      <c r="C101" s="259"/>
      <c r="D101" s="259"/>
      <c r="E101" s="259"/>
      <c r="F101" s="259"/>
      <c r="G101" s="259"/>
      <c r="H101" s="259"/>
      <c r="I101" s="259"/>
      <c r="J101" s="259"/>
      <c r="K101" s="259"/>
      <c r="L101" s="259"/>
      <c r="M101" s="259"/>
      <c r="N101" s="259"/>
      <c r="O101" s="259"/>
    </row>
    <row r="102" spans="1:15" ht="15">
      <c r="A102" s="277"/>
      <c r="B102" s="277"/>
      <c r="C102" s="259"/>
      <c r="D102" s="259"/>
      <c r="E102" s="259"/>
      <c r="F102" s="259"/>
      <c r="G102" s="259"/>
      <c r="H102" s="259"/>
      <c r="I102" s="259"/>
      <c r="J102" s="259"/>
      <c r="K102" s="259"/>
      <c r="L102" s="259"/>
      <c r="M102" s="259"/>
      <c r="N102" s="259"/>
      <c r="O102" s="259"/>
    </row>
    <row r="103" spans="1:15" ht="15">
      <c r="A103" s="277"/>
      <c r="B103" s="277"/>
      <c r="C103" s="259"/>
      <c r="D103" s="259"/>
      <c r="E103" s="259"/>
      <c r="F103" s="259"/>
      <c r="G103" s="259"/>
      <c r="H103" s="259"/>
      <c r="I103" s="259"/>
      <c r="J103" s="259"/>
      <c r="K103" s="259"/>
      <c r="L103" s="259"/>
      <c r="M103" s="259"/>
      <c r="N103" s="259"/>
      <c r="O103" s="259"/>
    </row>
    <row r="104" spans="1:15" ht="15">
      <c r="A104" s="277"/>
      <c r="B104" s="277"/>
      <c r="C104" s="259"/>
      <c r="D104" s="259"/>
      <c r="E104" s="259"/>
      <c r="F104" s="259"/>
      <c r="G104" s="259"/>
      <c r="H104" s="259"/>
      <c r="I104" s="259"/>
      <c r="J104" s="259"/>
      <c r="K104" s="259"/>
      <c r="L104" s="259"/>
      <c r="M104" s="259"/>
      <c r="N104" s="259"/>
      <c r="O104" s="259"/>
    </row>
    <row r="105" spans="1:15" ht="15">
      <c r="A105" s="277"/>
      <c r="B105" s="277"/>
      <c r="C105" s="259"/>
      <c r="D105" s="259"/>
      <c r="E105" s="259"/>
      <c r="F105" s="259"/>
      <c r="G105" s="259"/>
      <c r="H105" s="259"/>
      <c r="I105" s="259"/>
      <c r="J105" s="259"/>
      <c r="K105" s="259"/>
      <c r="L105" s="259"/>
      <c r="M105" s="259"/>
      <c r="N105" s="259"/>
      <c r="O105" s="259"/>
    </row>
    <row r="106" spans="1:15" ht="15">
      <c r="A106" s="277"/>
      <c r="B106" s="277"/>
      <c r="C106" s="259"/>
      <c r="D106" s="259"/>
      <c r="E106" s="259"/>
      <c r="F106" s="259"/>
      <c r="G106" s="259"/>
      <c r="H106" s="259"/>
      <c r="I106" s="259"/>
      <c r="J106" s="259"/>
      <c r="K106" s="259"/>
      <c r="L106" s="259"/>
      <c r="M106" s="259"/>
      <c r="N106" s="259"/>
      <c r="O106" s="259"/>
    </row>
    <row r="107" spans="1:15" ht="15">
      <c r="A107" s="277"/>
      <c r="B107" s="277"/>
      <c r="C107" s="259"/>
      <c r="D107" s="259"/>
      <c r="E107" s="259"/>
      <c r="F107" s="259"/>
      <c r="G107" s="259"/>
      <c r="H107" s="259"/>
      <c r="I107" s="259"/>
      <c r="J107" s="259"/>
      <c r="K107" s="259"/>
      <c r="L107" s="259"/>
      <c r="M107" s="259"/>
      <c r="N107" s="259"/>
      <c r="O107" s="259"/>
    </row>
    <row r="108" spans="1:15" ht="15">
      <c r="A108" s="277"/>
      <c r="B108" s="277"/>
      <c r="C108" s="259"/>
      <c r="D108" s="259"/>
      <c r="E108" s="259"/>
      <c r="F108" s="259"/>
      <c r="G108" s="259"/>
      <c r="H108" s="259"/>
      <c r="I108" s="259"/>
      <c r="J108" s="259"/>
      <c r="K108" s="259"/>
      <c r="L108" s="259"/>
      <c r="M108" s="259"/>
      <c r="N108" s="259"/>
      <c r="O108" s="259"/>
    </row>
    <row r="109" spans="1:15" ht="15">
      <c r="A109" s="277"/>
      <c r="B109" s="277"/>
      <c r="C109" s="259"/>
      <c r="D109" s="259"/>
      <c r="E109" s="259"/>
      <c r="F109" s="259"/>
      <c r="G109" s="259"/>
      <c r="H109" s="259"/>
      <c r="I109" s="259"/>
      <c r="J109" s="259"/>
      <c r="K109" s="259"/>
      <c r="L109" s="259"/>
      <c r="M109" s="259"/>
      <c r="N109" s="259"/>
      <c r="O109" s="259"/>
    </row>
    <row r="110" spans="1:15" ht="15">
      <c r="A110" s="277"/>
      <c r="B110" s="277"/>
      <c r="C110" s="259"/>
      <c r="D110" s="259"/>
      <c r="E110" s="259"/>
      <c r="F110" s="259"/>
      <c r="G110" s="259"/>
      <c r="H110" s="259"/>
      <c r="I110" s="259"/>
      <c r="J110" s="259"/>
      <c r="K110" s="259"/>
      <c r="L110" s="259"/>
      <c r="M110" s="259"/>
      <c r="N110" s="259"/>
      <c r="O110" s="259"/>
    </row>
    <row r="111" spans="1:15" ht="15">
      <c r="A111" s="277"/>
      <c r="B111" s="277"/>
      <c r="C111" s="259"/>
      <c r="D111" s="259"/>
      <c r="E111" s="259"/>
      <c r="F111" s="259"/>
      <c r="G111" s="259"/>
      <c r="H111" s="259"/>
      <c r="I111" s="259"/>
      <c r="J111" s="259"/>
      <c r="K111" s="259"/>
      <c r="L111" s="259"/>
      <c r="M111" s="259"/>
      <c r="N111" s="259"/>
      <c r="O111" s="259"/>
    </row>
    <row r="112" spans="1:15" ht="15">
      <c r="A112" s="277"/>
      <c r="B112" s="277"/>
      <c r="C112" s="259"/>
      <c r="D112" s="259"/>
      <c r="E112" s="259"/>
      <c r="F112" s="259"/>
      <c r="G112" s="259"/>
      <c r="H112" s="259"/>
      <c r="I112" s="259"/>
      <c r="J112" s="259"/>
      <c r="K112" s="259"/>
      <c r="L112" s="259"/>
      <c r="M112" s="259"/>
      <c r="N112" s="259"/>
      <c r="O112" s="259"/>
    </row>
    <row r="113" spans="1:15" ht="15">
      <c r="A113" s="276"/>
      <c r="B113" s="276"/>
      <c r="C113" s="259"/>
      <c r="D113" s="259"/>
      <c r="E113" s="259"/>
      <c r="F113" s="259"/>
      <c r="G113" s="259"/>
      <c r="H113" s="259"/>
      <c r="I113" s="259"/>
      <c r="J113" s="259"/>
      <c r="K113" s="259"/>
      <c r="L113" s="259"/>
      <c r="M113" s="259"/>
      <c r="N113" s="259"/>
      <c r="O113" s="259"/>
    </row>
    <row r="114" spans="1:15" ht="15">
      <c r="A114" s="251"/>
      <c r="B114" s="251"/>
      <c r="C114" s="259"/>
      <c r="D114" s="259"/>
      <c r="E114" s="259"/>
      <c r="F114" s="259"/>
      <c r="G114" s="259"/>
      <c r="H114" s="259"/>
      <c r="I114" s="259"/>
      <c r="J114" s="259"/>
      <c r="K114" s="259"/>
      <c r="L114" s="259"/>
      <c r="M114" s="259"/>
      <c r="N114" s="259"/>
      <c r="O114" s="259"/>
    </row>
    <row r="115" spans="1:15" ht="15">
      <c r="A115" s="253"/>
      <c r="B115" s="253"/>
      <c r="C115" s="250"/>
      <c r="D115" s="250"/>
      <c r="E115" s="173"/>
      <c r="F115" s="173"/>
      <c r="G115" s="49"/>
      <c r="H115" s="49"/>
      <c r="I115" s="207"/>
      <c r="J115" s="207"/>
    </row>
    <row r="116" spans="1:15" ht="15">
      <c r="A116" s="253"/>
      <c r="B116" s="253"/>
      <c r="C116" s="250"/>
      <c r="D116" s="250"/>
      <c r="E116" s="173"/>
      <c r="F116" s="173"/>
      <c r="G116" s="173"/>
      <c r="H116" s="173"/>
    </row>
    <row r="117" spans="1:15" ht="15">
      <c r="A117" s="253"/>
      <c r="B117" s="253"/>
      <c r="C117" s="250"/>
      <c r="D117" s="250"/>
      <c r="E117" s="173"/>
      <c r="F117" s="173"/>
      <c r="G117" s="173"/>
      <c r="H117" s="173"/>
    </row>
    <row r="118" spans="1:15" ht="15">
      <c r="A118" s="173"/>
      <c r="B118" s="253"/>
      <c r="C118" s="278"/>
      <c r="D118" s="173"/>
      <c r="E118" s="173"/>
      <c r="F118" s="173"/>
      <c r="G118" s="173"/>
      <c r="H118" s="173"/>
    </row>
    <row r="119" spans="1:15" ht="15">
      <c r="A119" s="173"/>
      <c r="B119" s="253"/>
      <c r="C119" s="278"/>
      <c r="D119" s="173"/>
      <c r="E119" s="173"/>
      <c r="F119" s="173"/>
      <c r="G119" s="173"/>
      <c r="H119" s="173"/>
    </row>
    <row r="120" spans="1:15" ht="15">
      <c r="A120" s="173"/>
      <c r="B120" s="253"/>
      <c r="C120" s="278"/>
      <c r="D120" s="173"/>
      <c r="E120" s="173"/>
      <c r="F120" s="173"/>
      <c r="G120" s="173"/>
      <c r="H120" s="173"/>
    </row>
    <row r="121" spans="1:15" ht="15">
      <c r="A121" s="173"/>
      <c r="B121" s="279"/>
      <c r="C121" s="278"/>
      <c r="D121" s="173"/>
      <c r="E121" s="173"/>
      <c r="F121" s="173"/>
      <c r="G121" s="173"/>
      <c r="H121" s="173"/>
    </row>
    <row r="122" spans="1:15" ht="15">
      <c r="A122" s="173"/>
      <c r="B122" s="279"/>
      <c r="C122" s="278"/>
      <c r="D122" s="173"/>
      <c r="E122" s="173"/>
      <c r="F122" s="173"/>
      <c r="G122" s="173"/>
      <c r="H122" s="173"/>
    </row>
    <row r="123" spans="1:15" ht="15">
      <c r="A123" s="173"/>
      <c r="B123" s="279"/>
      <c r="C123" s="278"/>
      <c r="D123" s="173"/>
      <c r="E123" s="173"/>
      <c r="F123" s="173"/>
      <c r="G123" s="173"/>
      <c r="H123" s="173"/>
    </row>
    <row r="124" spans="1:15" ht="15">
      <c r="A124" s="173"/>
      <c r="B124" s="279"/>
      <c r="C124" s="278"/>
      <c r="D124" s="173"/>
      <c r="E124" s="173"/>
      <c r="F124" s="173"/>
      <c r="G124" s="173"/>
      <c r="H124" s="173"/>
    </row>
    <row r="125" spans="1:15" ht="15">
      <c r="A125" s="173"/>
      <c r="B125" s="280"/>
      <c r="C125" s="278"/>
      <c r="D125" s="173"/>
      <c r="E125" s="173"/>
      <c r="F125" s="173"/>
      <c r="G125" s="173"/>
      <c r="H125" s="173"/>
    </row>
  </sheetData>
  <protectedRanges>
    <protectedRange sqref="C11:E20" name="Range1_1"/>
  </protectedRanges>
  <mergeCells count="12">
    <mergeCell ref="A5:F5"/>
    <mergeCell ref="A6:F6"/>
    <mergeCell ref="B8:F8"/>
    <mergeCell ref="A22:F22"/>
    <mergeCell ref="A23:F23"/>
    <mergeCell ref="A24:F24"/>
    <mergeCell ref="A25:F25"/>
    <mergeCell ref="I9:K9"/>
    <mergeCell ref="A9:A10"/>
    <mergeCell ref="B9:B10"/>
    <mergeCell ref="C9:C10"/>
    <mergeCell ref="D9:F9"/>
  </mergeCells>
  <phoneticPr fontId="24" type="noConversion"/>
  <conditionalFormatting sqref="G10">
    <cfRule type="expression" dxfId="14" priority="61" stopIfTrue="1">
      <formula>CHK_BOTH&gt;0</formula>
    </cfRule>
  </conditionalFormatting>
  <conditionalFormatting sqref="B8:F8">
    <cfRule type="expression" dxfId="13" priority="110" stopIfTrue="1">
      <formula>OR(CHK_STORAGE&gt;0,CHK_BOTH&gt;0)</formula>
    </cfRule>
  </conditionalFormatting>
  <conditionalFormatting sqref="C11:D11">
    <cfRule type="expression" dxfId="12" priority="1" stopIfTrue="1">
      <formula>OR(CHK_SW050=1,CHK_SI050=1)</formula>
    </cfRule>
  </conditionalFormatting>
  <conditionalFormatting sqref="C12:D12">
    <cfRule type="expression" dxfId="11" priority="2" stopIfTrue="1">
      <formula>OR(CHK_SW141=1,CHK_SI141=1)</formula>
    </cfRule>
  </conditionalFormatting>
  <conditionalFormatting sqref="C14">
    <cfRule type="expression" dxfId="10" priority="3" stopIfTrue="1">
      <formula>OR(CHK_SW246=1,_SW246&gt;_SW242,CHK_SI246=1)</formula>
    </cfRule>
  </conditionalFormatting>
  <conditionalFormatting sqref="D14">
    <cfRule type="expression" dxfId="9" priority="4" stopIfTrue="1">
      <formula>OR(CHK_SW246=1,_SO246&gt;_SO242,CHK_SI246=1)</formula>
    </cfRule>
  </conditionalFormatting>
  <conditionalFormatting sqref="C15:D15">
    <cfRule type="expression" dxfId="8" priority="5" stopIfTrue="1">
      <formula>OR(CHK_SW131=1,CHK_SI131=1)</formula>
    </cfRule>
  </conditionalFormatting>
  <conditionalFormatting sqref="C16:D16">
    <cfRule type="expression" dxfId="7" priority="6" stopIfTrue="1">
      <formula>OR(CHK_SW411=1,CHK_SI411=1)</formula>
    </cfRule>
  </conditionalFormatting>
  <conditionalFormatting sqref="C17:D17">
    <cfRule type="expression" dxfId="6" priority="7" stopIfTrue="1">
      <formula>OR(CHK_SW308=1,CHK_SI308=1)</formula>
    </cfRule>
  </conditionalFormatting>
  <conditionalFormatting sqref="C18:D18">
    <cfRule type="expression" dxfId="5" priority="8" stopIfTrue="1">
      <formula>OR(CHK_SW511=1,CHK_SI511=1)</formula>
    </cfRule>
  </conditionalFormatting>
  <conditionalFormatting sqref="C19:D19">
    <cfRule type="expression" dxfId="4" priority="9" stopIfTrue="1">
      <formula>OR(CHK_SW931=1,CHK_SI931=1)</formula>
    </cfRule>
  </conditionalFormatting>
  <conditionalFormatting sqref="C20:D20">
    <cfRule type="expression" dxfId="3" priority="10" stopIfTrue="1">
      <formula>OR(CHK_SW332=1,CHK_SI332=1)</formula>
    </cfRule>
  </conditionalFormatting>
  <conditionalFormatting sqref="E13:E14">
    <cfRule type="expression" dxfId="2" priority="11" stopIfTrue="1">
      <formula>_SI246&gt;_SI242</formula>
    </cfRule>
  </conditionalFormatting>
  <conditionalFormatting sqref="C13">
    <cfRule type="expression" dxfId="1" priority="12" stopIfTrue="1">
      <formula>OR(CHK_SW242=1,_SW246&gt;_SW242,CHK_SI242=1,CHK_SI246=1)</formula>
    </cfRule>
  </conditionalFormatting>
  <conditionalFormatting sqref="D13">
    <cfRule type="expression" dxfId="0" priority="13" stopIfTrue="1">
      <formula>OR(CHK_SW242=1,_SO246&gt;_SO242,CHK_SI242=1,CHK_SI246=1)</formula>
    </cfRule>
  </conditionalFormatting>
  <dataValidations count="1">
    <dataValidation type="whole" operator="greaterThanOrEqual" allowBlank="1" showInputMessage="1" showErrorMessage="1" error="Value must be a whole number greater than or equal to zero." sqref="C11:E20">
      <formula1>0</formula1>
    </dataValidation>
  </dataValidations>
  <pageMargins left="0.75" right="0.75" top="1" bottom="1" header="0.5" footer="0.5"/>
  <pageSetup scale="61" orientation="portrait" horizontalDpi="4294967293"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5894F379840C946802157874AD50EA7" ma:contentTypeVersion="2" ma:contentTypeDescription="Create a new document." ma:contentTypeScope="" ma:versionID="217d01210d34c7311c03e5506084286f">
  <xsd:schema xmlns:xsd="http://www.w3.org/2001/XMLSchema" xmlns:xs="http://www.w3.org/2001/XMLSchema" xmlns:p="http://schemas.microsoft.com/office/2006/metadata/properties" xmlns:ns2="47e41a8a-3831-4fb4-86e4-90e74967ae4d" targetNamespace="http://schemas.microsoft.com/office/2006/metadata/properties" ma:root="true" ma:fieldsID="5428f71d3f1fb22350fec69d1b5d7bef" ns2:_="">
    <xsd:import namespace="47e41a8a-3831-4fb4-86e4-90e74967ae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1a8a-3831-4fb4-86e4-90e74967ae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E0AF167-2E3F-4911-8181-693B72F907B7}">
  <ds:schemaRefs>
    <ds:schemaRef ds:uri="http://schemas.microsoft.com/sharepoint/v3/contenttype/forms"/>
  </ds:schemaRefs>
</ds:datastoreItem>
</file>

<file path=customXml/itemProps2.xml><?xml version="1.0" encoding="utf-8"?>
<ds:datastoreItem xmlns:ds="http://schemas.openxmlformats.org/officeDocument/2006/customXml" ds:itemID="{65350F32-6DAC-494C-B0EF-624631CA5B2D}">
  <ds:schemaRef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47e41a8a-3831-4fb4-86e4-90e74967ae4d"/>
    <ds:schemaRef ds:uri="http://purl.org/dc/dcmitype/"/>
  </ds:schemaRefs>
</ds:datastoreItem>
</file>

<file path=customXml/itemProps3.xml><?xml version="1.0" encoding="utf-8"?>
<ds:datastoreItem xmlns:ds="http://schemas.openxmlformats.org/officeDocument/2006/customXml" ds:itemID="{F478C0FE-E8AB-47AA-82D4-CEC098466E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1a8a-3831-4fb4-86e4-90e74967ae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466</vt:i4>
      </vt:variant>
    </vt:vector>
  </HeadingPairs>
  <TitlesOfParts>
    <vt:vector size="469" baseType="lpstr">
      <vt:lpstr>Parts1-4</vt:lpstr>
      <vt:lpstr>Part5</vt:lpstr>
      <vt:lpstr>Part6</vt:lpstr>
      <vt:lpstr>_BS021</vt:lpstr>
      <vt:lpstr>_BS050</vt:lpstr>
      <vt:lpstr>_BS051</vt:lpstr>
      <vt:lpstr>_BS070</vt:lpstr>
      <vt:lpstr>_BS093</vt:lpstr>
      <vt:lpstr>_BS097</vt:lpstr>
      <vt:lpstr>_BS098</vt:lpstr>
      <vt:lpstr>_BS108</vt:lpstr>
      <vt:lpstr>_BS111</vt:lpstr>
      <vt:lpstr>_BS112</vt:lpstr>
      <vt:lpstr>_BS117</vt:lpstr>
      <vt:lpstr>_BS118</vt:lpstr>
      <vt:lpstr>_BS125</vt:lpstr>
      <vt:lpstr>_BS127</vt:lpstr>
      <vt:lpstr>_BS130</vt:lpstr>
      <vt:lpstr>_BS138</vt:lpstr>
      <vt:lpstr>_BS139</vt:lpstr>
      <vt:lpstr>_BS149</vt:lpstr>
      <vt:lpstr>_BS166</vt:lpstr>
      <vt:lpstr>_BS202</vt:lpstr>
      <vt:lpstr>_BS213</vt:lpstr>
      <vt:lpstr>_BS220</vt:lpstr>
      <vt:lpstr>_BS244</vt:lpstr>
      <vt:lpstr>_BS245</vt:lpstr>
      <vt:lpstr>_BS246</vt:lpstr>
      <vt:lpstr>_BS311</vt:lpstr>
      <vt:lpstr>_BS411</vt:lpstr>
      <vt:lpstr>_BS446</vt:lpstr>
      <vt:lpstr>_BS511</vt:lpstr>
      <vt:lpstr>_BS812</vt:lpstr>
      <vt:lpstr>_BS822</vt:lpstr>
      <vt:lpstr>_BS824</vt:lpstr>
      <vt:lpstr>_BS854</vt:lpstr>
      <vt:lpstr>_BS931</vt:lpstr>
      <vt:lpstr>_CA399</vt:lpstr>
      <vt:lpstr>_CA400</vt:lpstr>
      <vt:lpstr>_CA401</vt:lpstr>
      <vt:lpstr>_ES021</vt:lpstr>
      <vt:lpstr>_ES050</vt:lpstr>
      <vt:lpstr>_ES051</vt:lpstr>
      <vt:lpstr>_ES070</vt:lpstr>
      <vt:lpstr>_ES093</vt:lpstr>
      <vt:lpstr>_ES097</vt:lpstr>
      <vt:lpstr>_ES098</vt:lpstr>
      <vt:lpstr>_ES108</vt:lpstr>
      <vt:lpstr>_ES111</vt:lpstr>
      <vt:lpstr>_ES112</vt:lpstr>
      <vt:lpstr>_ES117</vt:lpstr>
      <vt:lpstr>_ES118</vt:lpstr>
      <vt:lpstr>_ES125</vt:lpstr>
      <vt:lpstr>_ES127</vt:lpstr>
      <vt:lpstr>_ES130</vt:lpstr>
      <vt:lpstr>_ES138</vt:lpstr>
      <vt:lpstr>_ES139</vt:lpstr>
      <vt:lpstr>_ES141</vt:lpstr>
      <vt:lpstr>_ES142</vt:lpstr>
      <vt:lpstr>_ES144</vt:lpstr>
      <vt:lpstr>_ES149</vt:lpstr>
      <vt:lpstr>_ES166</vt:lpstr>
      <vt:lpstr>_ES202</vt:lpstr>
      <vt:lpstr>_ES203</vt:lpstr>
      <vt:lpstr>_ES205</vt:lpstr>
      <vt:lpstr>_ES207</vt:lpstr>
      <vt:lpstr>_ES213</vt:lpstr>
      <vt:lpstr>_ES220</vt:lpstr>
      <vt:lpstr>_ES244</vt:lpstr>
      <vt:lpstr>_ES245</vt:lpstr>
      <vt:lpstr>_ES246</vt:lpstr>
      <vt:lpstr>_ES311</vt:lpstr>
      <vt:lpstr>_ES411</vt:lpstr>
      <vt:lpstr>_ES445</vt:lpstr>
      <vt:lpstr>_ES446</vt:lpstr>
      <vt:lpstr>_ES465</vt:lpstr>
      <vt:lpstr>_ES466</vt:lpstr>
      <vt:lpstr>_ES467</vt:lpstr>
      <vt:lpstr>_ES508</vt:lpstr>
      <vt:lpstr>_ES509</vt:lpstr>
      <vt:lpstr>_ES510</vt:lpstr>
      <vt:lpstr>_ES511</vt:lpstr>
      <vt:lpstr>_ES812</vt:lpstr>
      <vt:lpstr>_ES820</vt:lpstr>
      <vt:lpstr>_ES822</vt:lpstr>
      <vt:lpstr>_ES824</vt:lpstr>
      <vt:lpstr>_ES830</vt:lpstr>
      <vt:lpstr>_ES840</vt:lpstr>
      <vt:lpstr>_ES850</vt:lpstr>
      <vt:lpstr>_ES854</vt:lpstr>
      <vt:lpstr>_ES931</vt:lpstr>
      <vt:lpstr>_GP021</vt:lpstr>
      <vt:lpstr>_GP022</vt:lpstr>
      <vt:lpstr>_GP045</vt:lpstr>
      <vt:lpstr>_GP051</vt:lpstr>
      <vt:lpstr>_GP070</vt:lpstr>
      <vt:lpstr>_GP093</vt:lpstr>
      <vt:lpstr>_GP097</vt:lpstr>
      <vt:lpstr>_GP098</vt:lpstr>
      <vt:lpstr>_GP108</vt:lpstr>
      <vt:lpstr>_GP111</vt:lpstr>
      <vt:lpstr>_GP112</vt:lpstr>
      <vt:lpstr>_GP117</vt:lpstr>
      <vt:lpstr>_GP118</vt:lpstr>
      <vt:lpstr>_GP125</vt:lpstr>
      <vt:lpstr>_GP127</vt:lpstr>
      <vt:lpstr>_GP130</vt:lpstr>
      <vt:lpstr>_GP138</vt:lpstr>
      <vt:lpstr>_GP139</vt:lpstr>
      <vt:lpstr>_GP141</vt:lpstr>
      <vt:lpstr>_GP149</vt:lpstr>
      <vt:lpstr>_GP166</vt:lpstr>
      <vt:lpstr>_GP202</vt:lpstr>
      <vt:lpstr>_GP203</vt:lpstr>
      <vt:lpstr>_GP205</vt:lpstr>
      <vt:lpstr>_GP207</vt:lpstr>
      <vt:lpstr>_GP213</vt:lpstr>
      <vt:lpstr>_GP217</vt:lpstr>
      <vt:lpstr>_GP218</vt:lpstr>
      <vt:lpstr>_GP244</vt:lpstr>
      <vt:lpstr>_GP245</vt:lpstr>
      <vt:lpstr>_GP246</vt:lpstr>
      <vt:lpstr>_GP311</vt:lpstr>
      <vt:lpstr>_GP411</vt:lpstr>
      <vt:lpstr>_GP465</vt:lpstr>
      <vt:lpstr>_GP466</vt:lpstr>
      <vt:lpstr>_GP467</vt:lpstr>
      <vt:lpstr>_GP508</vt:lpstr>
      <vt:lpstr>_GP509</vt:lpstr>
      <vt:lpstr>_GP510</vt:lpstr>
      <vt:lpstr>_GP511</vt:lpstr>
      <vt:lpstr>_GP631</vt:lpstr>
      <vt:lpstr>_GP632</vt:lpstr>
      <vt:lpstr>_GP633</vt:lpstr>
      <vt:lpstr>_GP634</vt:lpstr>
      <vt:lpstr>_GP641</vt:lpstr>
      <vt:lpstr>_GP642</vt:lpstr>
      <vt:lpstr>_GP643</vt:lpstr>
      <vt:lpstr>_GP644</vt:lpstr>
      <vt:lpstr>_GP812</vt:lpstr>
      <vt:lpstr>_GP820</vt:lpstr>
      <vt:lpstr>_GP822</vt:lpstr>
      <vt:lpstr>_GP824</vt:lpstr>
      <vt:lpstr>_GP830</vt:lpstr>
      <vt:lpstr>_GP840</vt:lpstr>
      <vt:lpstr>_GP850</vt:lpstr>
      <vt:lpstr>_GP852</vt:lpstr>
      <vt:lpstr>_GP853</vt:lpstr>
      <vt:lpstr>_GP854</vt:lpstr>
      <vt:lpstr>_GP911</vt:lpstr>
      <vt:lpstr>_GP931</vt:lpstr>
      <vt:lpstr>_GP999</vt:lpstr>
      <vt:lpstr>_GR010</vt:lpstr>
      <vt:lpstr>_GR011</vt:lpstr>
      <vt:lpstr>_GR020</vt:lpstr>
      <vt:lpstr>_GR021</vt:lpstr>
      <vt:lpstr>_GR045</vt:lpstr>
      <vt:lpstr>_GR050</vt:lpstr>
      <vt:lpstr>_GR051</vt:lpstr>
      <vt:lpstr>_GR070</vt:lpstr>
      <vt:lpstr>_GR091</vt:lpstr>
      <vt:lpstr>_GR093</vt:lpstr>
      <vt:lpstr>_GR097</vt:lpstr>
      <vt:lpstr>_GR098</vt:lpstr>
      <vt:lpstr>_GR108</vt:lpstr>
      <vt:lpstr>_GR111</vt:lpstr>
      <vt:lpstr>_GR112</vt:lpstr>
      <vt:lpstr>_GR117</vt:lpstr>
      <vt:lpstr>_GR118</vt:lpstr>
      <vt:lpstr>_GR125</vt:lpstr>
      <vt:lpstr>_GR127</vt:lpstr>
      <vt:lpstr>_GR130</vt:lpstr>
      <vt:lpstr>_GR138</vt:lpstr>
      <vt:lpstr>_GR139</vt:lpstr>
      <vt:lpstr>_GR149</vt:lpstr>
      <vt:lpstr>_GR166</vt:lpstr>
      <vt:lpstr>_GR202</vt:lpstr>
      <vt:lpstr>_GR213</vt:lpstr>
      <vt:lpstr>_GR220</vt:lpstr>
      <vt:lpstr>_GR244</vt:lpstr>
      <vt:lpstr>_GR245</vt:lpstr>
      <vt:lpstr>_GR246</vt:lpstr>
      <vt:lpstr>_GR311</vt:lpstr>
      <vt:lpstr>_GR411</vt:lpstr>
      <vt:lpstr>_GR446</vt:lpstr>
      <vt:lpstr>_GR511</vt:lpstr>
      <vt:lpstr>_GR812</vt:lpstr>
      <vt:lpstr>_GR822</vt:lpstr>
      <vt:lpstr>_GR824</vt:lpstr>
      <vt:lpstr>_GR854</vt:lpstr>
      <vt:lpstr>_GR931</vt:lpstr>
      <vt:lpstr>_IA040</vt:lpstr>
      <vt:lpstr>_IN021</vt:lpstr>
      <vt:lpstr>_IN045</vt:lpstr>
      <vt:lpstr>_IN050</vt:lpstr>
      <vt:lpstr>_IN051</vt:lpstr>
      <vt:lpstr>_IN070</vt:lpstr>
      <vt:lpstr>_IN091</vt:lpstr>
      <vt:lpstr>_IN093</vt:lpstr>
      <vt:lpstr>_IN097</vt:lpstr>
      <vt:lpstr>_IN098</vt:lpstr>
      <vt:lpstr>_IN108</vt:lpstr>
      <vt:lpstr>_IN111</vt:lpstr>
      <vt:lpstr>_IN112</vt:lpstr>
      <vt:lpstr>_IN117</vt:lpstr>
      <vt:lpstr>_IN118</vt:lpstr>
      <vt:lpstr>_IN125</vt:lpstr>
      <vt:lpstr>_IN127</vt:lpstr>
      <vt:lpstr>_IN130</vt:lpstr>
      <vt:lpstr>_IN138</vt:lpstr>
      <vt:lpstr>_IN139</vt:lpstr>
      <vt:lpstr>_IN141</vt:lpstr>
      <vt:lpstr>_IN142</vt:lpstr>
      <vt:lpstr>_IN144</vt:lpstr>
      <vt:lpstr>_IN149</vt:lpstr>
      <vt:lpstr>_IN166</vt:lpstr>
      <vt:lpstr>_IN202</vt:lpstr>
      <vt:lpstr>_IN203</vt:lpstr>
      <vt:lpstr>_IN205</vt:lpstr>
      <vt:lpstr>_IN207</vt:lpstr>
      <vt:lpstr>_IN213</vt:lpstr>
      <vt:lpstr>_IN217</vt:lpstr>
      <vt:lpstr>_IN218</vt:lpstr>
      <vt:lpstr>_IN220</vt:lpstr>
      <vt:lpstr>_IN244</vt:lpstr>
      <vt:lpstr>_IN245</vt:lpstr>
      <vt:lpstr>_IN246</vt:lpstr>
      <vt:lpstr>_IN247</vt:lpstr>
      <vt:lpstr>_IN249</vt:lpstr>
      <vt:lpstr>_IN311</vt:lpstr>
      <vt:lpstr>_IN411</vt:lpstr>
      <vt:lpstr>_IN445</vt:lpstr>
      <vt:lpstr>_IN446</vt:lpstr>
      <vt:lpstr>_IN465</vt:lpstr>
      <vt:lpstr>_IN466</vt:lpstr>
      <vt:lpstr>_IN467</vt:lpstr>
      <vt:lpstr>_IN490</vt:lpstr>
      <vt:lpstr>_IN491</vt:lpstr>
      <vt:lpstr>_IN492</vt:lpstr>
      <vt:lpstr>_IN493</vt:lpstr>
      <vt:lpstr>_IN508</vt:lpstr>
      <vt:lpstr>_IN509</vt:lpstr>
      <vt:lpstr>_IN510</vt:lpstr>
      <vt:lpstr>_IN511</vt:lpstr>
      <vt:lpstr>_IN631</vt:lpstr>
      <vt:lpstr>_IN632</vt:lpstr>
      <vt:lpstr>_IN633</vt:lpstr>
      <vt:lpstr>_IN634</vt:lpstr>
      <vt:lpstr>_IN641</vt:lpstr>
      <vt:lpstr>_IN642</vt:lpstr>
      <vt:lpstr>_IN643</vt:lpstr>
      <vt:lpstr>_IN644</vt:lpstr>
      <vt:lpstr>_IN812</vt:lpstr>
      <vt:lpstr>_IN820</vt:lpstr>
      <vt:lpstr>_IN822</vt:lpstr>
      <vt:lpstr>_IN824</vt:lpstr>
      <vt:lpstr>_IN830</vt:lpstr>
      <vt:lpstr>_IN840</vt:lpstr>
      <vt:lpstr>_IN850</vt:lpstr>
      <vt:lpstr>_IN852</vt:lpstr>
      <vt:lpstr>_IN853</vt:lpstr>
      <vt:lpstr>_IN854</vt:lpstr>
      <vt:lpstr>_IN911</vt:lpstr>
      <vt:lpstr>_IN931</vt:lpstr>
      <vt:lpstr>_IN990</vt:lpstr>
      <vt:lpstr>_IN999</vt:lpstr>
      <vt:lpstr>_IS040</vt:lpstr>
      <vt:lpstr>_PCITY</vt:lpstr>
      <vt:lpstr>_PSTAT</vt:lpstr>
      <vt:lpstr>_PSTRE</vt:lpstr>
      <vt:lpstr>_PZIP</vt:lpstr>
      <vt:lpstr>_PZIP4</vt:lpstr>
      <vt:lpstr>_RA030</vt:lpstr>
      <vt:lpstr>_RS030</vt:lpstr>
      <vt:lpstr>_SC050</vt:lpstr>
      <vt:lpstr>_SC131</vt:lpstr>
      <vt:lpstr>_SC141</vt:lpstr>
      <vt:lpstr>_SC242</vt:lpstr>
      <vt:lpstr>_SC246</vt:lpstr>
      <vt:lpstr>_SC308</vt:lpstr>
      <vt:lpstr>_SC332</vt:lpstr>
      <vt:lpstr>_SC411</vt:lpstr>
      <vt:lpstr>_SC511</vt:lpstr>
      <vt:lpstr>_SC931</vt:lpstr>
      <vt:lpstr>_SC999</vt:lpstr>
      <vt:lpstr>_SH021</vt:lpstr>
      <vt:lpstr>_SH045</vt:lpstr>
      <vt:lpstr>_SH050</vt:lpstr>
      <vt:lpstr>_SH051</vt:lpstr>
      <vt:lpstr>_SH070</vt:lpstr>
      <vt:lpstr>_SH093</vt:lpstr>
      <vt:lpstr>_SH097</vt:lpstr>
      <vt:lpstr>_SH098</vt:lpstr>
      <vt:lpstr>_SH108</vt:lpstr>
      <vt:lpstr>_SH111</vt:lpstr>
      <vt:lpstr>_SH112</vt:lpstr>
      <vt:lpstr>_SH117</vt:lpstr>
      <vt:lpstr>_SH118</vt:lpstr>
      <vt:lpstr>_SH125</vt:lpstr>
      <vt:lpstr>_SH127</vt:lpstr>
      <vt:lpstr>_SH130</vt:lpstr>
      <vt:lpstr>_SH138</vt:lpstr>
      <vt:lpstr>_SH139</vt:lpstr>
      <vt:lpstr>_SH149</vt:lpstr>
      <vt:lpstr>_SH166</vt:lpstr>
      <vt:lpstr>_SH202</vt:lpstr>
      <vt:lpstr>_SH213</vt:lpstr>
      <vt:lpstr>_SH220</vt:lpstr>
      <vt:lpstr>_SH244</vt:lpstr>
      <vt:lpstr>_SH245</vt:lpstr>
      <vt:lpstr>_SH246</vt:lpstr>
      <vt:lpstr>_SH311</vt:lpstr>
      <vt:lpstr>_SH411</vt:lpstr>
      <vt:lpstr>_SH446</vt:lpstr>
      <vt:lpstr>_SH511</vt:lpstr>
      <vt:lpstr>_SH812</vt:lpstr>
      <vt:lpstr>_SH822</vt:lpstr>
      <vt:lpstr>_SH824</vt:lpstr>
      <vt:lpstr>_SH854</vt:lpstr>
      <vt:lpstr>_SH931</vt:lpstr>
      <vt:lpstr>_SI050</vt:lpstr>
      <vt:lpstr>_SI131</vt:lpstr>
      <vt:lpstr>_SI141</vt:lpstr>
      <vt:lpstr>_SI242</vt:lpstr>
      <vt:lpstr>_SI246</vt:lpstr>
      <vt:lpstr>_SI308</vt:lpstr>
      <vt:lpstr>_SI332</vt:lpstr>
      <vt:lpstr>_SI411</vt:lpstr>
      <vt:lpstr>_SI511</vt:lpstr>
      <vt:lpstr>_SI931</vt:lpstr>
      <vt:lpstr>_SI999</vt:lpstr>
      <vt:lpstr>_SO050</vt:lpstr>
      <vt:lpstr>_SO131</vt:lpstr>
      <vt:lpstr>_SO141</vt:lpstr>
      <vt:lpstr>_SO242</vt:lpstr>
      <vt:lpstr>_SO246</vt:lpstr>
      <vt:lpstr>_SO308</vt:lpstr>
      <vt:lpstr>_SO332</vt:lpstr>
      <vt:lpstr>_SO411</vt:lpstr>
      <vt:lpstr>_SO511</vt:lpstr>
      <vt:lpstr>_SO931</vt:lpstr>
      <vt:lpstr>_SO999</vt:lpstr>
      <vt:lpstr>_SW050</vt:lpstr>
      <vt:lpstr>_SW131</vt:lpstr>
      <vt:lpstr>_SW141</vt:lpstr>
      <vt:lpstr>_SW242</vt:lpstr>
      <vt:lpstr>_SW246</vt:lpstr>
      <vt:lpstr>_SW308</vt:lpstr>
      <vt:lpstr>_SW332</vt:lpstr>
      <vt:lpstr>_SW411</vt:lpstr>
      <vt:lpstr>_SW511</vt:lpstr>
      <vt:lpstr>_SW931</vt:lpstr>
      <vt:lpstr>_SW999</vt:lpstr>
      <vt:lpstr>_UL021</vt:lpstr>
      <vt:lpstr>_UL022</vt:lpstr>
      <vt:lpstr>_UL045</vt:lpstr>
      <vt:lpstr>_UL050</vt:lpstr>
      <vt:lpstr>_UL051</vt:lpstr>
      <vt:lpstr>_UL070</vt:lpstr>
      <vt:lpstr>_UL091</vt:lpstr>
      <vt:lpstr>_UL093</vt:lpstr>
      <vt:lpstr>_UL097</vt:lpstr>
      <vt:lpstr>_UL098</vt:lpstr>
      <vt:lpstr>_UL108</vt:lpstr>
      <vt:lpstr>_UL111</vt:lpstr>
      <vt:lpstr>_UL112</vt:lpstr>
      <vt:lpstr>_UL117</vt:lpstr>
      <vt:lpstr>_UL118</vt:lpstr>
      <vt:lpstr>_UL125</vt:lpstr>
      <vt:lpstr>_UL127</vt:lpstr>
      <vt:lpstr>_UL130</vt:lpstr>
      <vt:lpstr>_UL138</vt:lpstr>
      <vt:lpstr>_UL139</vt:lpstr>
      <vt:lpstr>_UL149</vt:lpstr>
      <vt:lpstr>_UL166</vt:lpstr>
      <vt:lpstr>_UL202</vt:lpstr>
      <vt:lpstr>_UL213</vt:lpstr>
      <vt:lpstr>_UL220</vt:lpstr>
      <vt:lpstr>_UL244</vt:lpstr>
      <vt:lpstr>_UL245</vt:lpstr>
      <vt:lpstr>_UL246</vt:lpstr>
      <vt:lpstr>_UL311</vt:lpstr>
      <vt:lpstr>_UL411</vt:lpstr>
      <vt:lpstr>_UL446</vt:lpstr>
      <vt:lpstr>_UL511</vt:lpstr>
      <vt:lpstr>_UL812</vt:lpstr>
      <vt:lpstr>_UL822</vt:lpstr>
      <vt:lpstr>_UL824</vt:lpstr>
      <vt:lpstr>_UL854</vt:lpstr>
      <vt:lpstr>_UL931</vt:lpstr>
      <vt:lpstr>_VFORM</vt:lpstr>
      <vt:lpstr>cext</vt:lpstr>
      <vt:lpstr>CHK_BOTH</vt:lpstr>
      <vt:lpstr>CHK_ES202</vt:lpstr>
      <vt:lpstr>CHK_ES411</vt:lpstr>
      <vt:lpstr>CHK_ES446</vt:lpstr>
      <vt:lpstr>CHK_ES511</vt:lpstr>
      <vt:lpstr>CHK_ES812</vt:lpstr>
      <vt:lpstr>CHK_GP108</vt:lpstr>
      <vt:lpstr>CHK_GP202</vt:lpstr>
      <vt:lpstr>CHK_GP213</vt:lpstr>
      <vt:lpstr>CHK_GP244</vt:lpstr>
      <vt:lpstr>CHK_GP245</vt:lpstr>
      <vt:lpstr>CHK_GP246</vt:lpstr>
      <vt:lpstr>CHK_GP411</vt:lpstr>
      <vt:lpstr>CHK_GP511</vt:lpstr>
      <vt:lpstr>CHK_GP812</vt:lpstr>
      <vt:lpstr>CHK_GP854</vt:lpstr>
      <vt:lpstr>CHK_GP999</vt:lpstr>
      <vt:lpstr>CHK_GR050</vt:lpstr>
      <vt:lpstr>CHK_IN108</vt:lpstr>
      <vt:lpstr>CHK_IN202</vt:lpstr>
      <vt:lpstr>CHK_IN213</vt:lpstr>
      <vt:lpstr>CHK_IN244</vt:lpstr>
      <vt:lpstr>CHK_IN245</vt:lpstr>
      <vt:lpstr>CHK_IN246</vt:lpstr>
      <vt:lpstr>CHK_IN411</vt:lpstr>
      <vt:lpstr>CHK_IN446</vt:lpstr>
      <vt:lpstr>CHK_IN511</vt:lpstr>
      <vt:lpstr>CHK_IN812</vt:lpstr>
      <vt:lpstr>CHK_IN854</vt:lpstr>
      <vt:lpstr>CHK_IN999</vt:lpstr>
      <vt:lpstr>CHK_SI050</vt:lpstr>
      <vt:lpstr>CHK_SI131</vt:lpstr>
      <vt:lpstr>CHK_SI141</vt:lpstr>
      <vt:lpstr>CHK_SI242</vt:lpstr>
      <vt:lpstr>CHK_SI246</vt:lpstr>
      <vt:lpstr>CHK_SI308</vt:lpstr>
      <vt:lpstr>CHK_SI332</vt:lpstr>
      <vt:lpstr>CHK_SI411</vt:lpstr>
      <vt:lpstr>CHK_SI511</vt:lpstr>
      <vt:lpstr>CHK_SI931</vt:lpstr>
      <vt:lpstr>CHK_STORAGE</vt:lpstr>
      <vt:lpstr>CHK_SW050</vt:lpstr>
      <vt:lpstr>CHK_SW131</vt:lpstr>
      <vt:lpstr>CHK_SW141</vt:lpstr>
      <vt:lpstr>CHK_SW242</vt:lpstr>
      <vt:lpstr>CHK_SW246</vt:lpstr>
      <vt:lpstr>CHK_SW308</vt:lpstr>
      <vt:lpstr>CHK_SW332</vt:lpstr>
      <vt:lpstr>CHK_SW411</vt:lpstr>
      <vt:lpstr>CHK_SW511</vt:lpstr>
      <vt:lpstr>CHK_SW931</vt:lpstr>
      <vt:lpstr>city</vt:lpstr>
      <vt:lpstr>contnm</vt:lpstr>
      <vt:lpstr>DBA</vt:lpstr>
      <vt:lpstr>fax</vt:lpstr>
      <vt:lpstr>ID</vt:lpstr>
      <vt:lpstr>IDChngChk</vt:lpstr>
      <vt:lpstr>intnet</vt:lpstr>
      <vt:lpstr>Month</vt:lpstr>
      <vt:lpstr>Name1</vt:lpstr>
      <vt:lpstr>Name2</vt:lpstr>
      <vt:lpstr>Notes</vt:lpstr>
      <vt:lpstr>PartSums</vt:lpstr>
      <vt:lpstr>phone</vt:lpstr>
      <vt:lpstr>Part5!Print_Area</vt:lpstr>
      <vt:lpstr>Part6!Print_Area</vt:lpstr>
      <vt:lpstr>'Parts1-4'!Print_Area</vt:lpstr>
      <vt:lpstr>Part5!Print_Titles</vt:lpstr>
      <vt:lpstr>ResubChk</vt:lpstr>
      <vt:lpstr>state</vt:lpstr>
      <vt:lpstr>STCodes</vt:lpstr>
      <vt:lpstr>Street</vt:lpstr>
      <vt:lpstr>TCN</vt:lpstr>
      <vt:lpstr>Version</vt:lpstr>
      <vt:lpstr>Year</vt:lpstr>
      <vt:lpstr>zip</vt:lpstr>
      <vt:lpstr>zip4</vt:lpstr>
    </vt:vector>
  </TitlesOfParts>
  <Manager/>
  <Company>EIA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EIA-810</dc:title>
  <dc:subject/>
  <dc:creator>EIA</dc:creator>
  <cp:keywords/>
  <dc:description/>
  <cp:lastModifiedBy>Murray, Patrick </cp:lastModifiedBy>
  <cp:revision/>
  <cp:lastPrinted>2019-06-20T12:15:19Z</cp:lastPrinted>
  <dcterms:created xsi:type="dcterms:W3CDTF">2006-08-14T00:44:58Z</dcterms:created>
  <dcterms:modified xsi:type="dcterms:W3CDTF">2019-06-24T17:46:08Z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0x010100B5894F379840C946802157874AD50EA7</vt:lpwstr>
  </property>
</Properties>
</file>