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C:\Users\KEB1\OneDrive - U.S. NRC\KEB1\RENEWALS\3150-0021 Part 51\FINAL\final update\"/>
    </mc:Choice>
  </mc:AlternateContent>
  <xr:revisionPtr revIDLastSave="0" documentId="10_ncr:100000_{5389C99F-DB22-4B98-B404-765C35FF9926}" xr6:coauthVersionLast="31" xr6:coauthVersionMax="31" xr10:uidLastSave="{00000000-0000-0000-0000-000000000000}"/>
  <bookViews>
    <workbookView xWindow="0" yWindow="0" windowWidth="16356" windowHeight="5256" xr2:uid="{00000000-000D-0000-FFFF-FFFF00000000}"/>
  </bookViews>
  <sheets>
    <sheet name="Reporting Burden" sheetId="1" r:id="rId1"/>
    <sheet name="Costs to the Federal Gov't" sheetId="2" r:id="rId2"/>
  </sheets>
  <definedNames>
    <definedName name="_xlnm.Print_Area" localSheetId="1">'Costs to the Federal Gov''t'!$A$1:$E$18</definedName>
    <definedName name="_xlnm.Print_Area" localSheetId="0">'Reporting Burden'!$A$1:$H$20</definedName>
    <definedName name="_xlnm.Print_Titles" localSheetId="1">'Costs to the Federal Gov''t'!$1:$3</definedName>
    <definedName name="_xlnm.Print_Titles" localSheetId="0">'Reporting Burden'!$2:$3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9" i="1" l="1"/>
  <c r="G10" i="1"/>
  <c r="G11" i="1"/>
  <c r="G12" i="1"/>
  <c r="G8" i="1"/>
  <c r="G5" i="1"/>
  <c r="G6" i="1"/>
  <c r="G4" i="1"/>
  <c r="G13" i="1"/>
  <c r="G14" i="1"/>
  <c r="G15" i="1"/>
  <c r="G19" i="1"/>
  <c r="G17" i="1"/>
  <c r="B14" i="2" l="1"/>
  <c r="E19" i="1" l="1"/>
  <c r="E17" i="1"/>
  <c r="B15" i="2" s="1"/>
  <c r="D15" i="2" s="1"/>
  <c r="E15" i="2" s="1"/>
  <c r="E13" i="1"/>
  <c r="E14" i="1"/>
  <c r="E9" i="1"/>
  <c r="E10" i="1"/>
  <c r="E11" i="1"/>
  <c r="E12" i="1"/>
  <c r="E8" i="1"/>
  <c r="E5" i="1"/>
  <c r="B5" i="2" s="1"/>
  <c r="E6" i="1"/>
  <c r="E4" i="1"/>
  <c r="H19" i="1" l="1"/>
  <c r="B17" i="2"/>
  <c r="D17" i="2" s="1"/>
  <c r="E17" i="2" s="1"/>
  <c r="H6" i="1"/>
  <c r="B6" i="2"/>
  <c r="D6" i="2" s="1"/>
  <c r="E6" i="2" s="1"/>
  <c r="H11" i="1"/>
  <c r="B10" i="2"/>
  <c r="D10" i="2" s="1"/>
  <c r="E10" i="2" s="1"/>
  <c r="H13" i="1"/>
  <c r="B12" i="2"/>
  <c r="D12" i="2" s="1"/>
  <c r="E12" i="2" s="1"/>
  <c r="H10" i="1"/>
  <c r="B9" i="2"/>
  <c r="D9" i="2" s="1"/>
  <c r="E9" i="2" s="1"/>
  <c r="H8" i="1"/>
  <c r="B7" i="2"/>
  <c r="D7" i="2" s="1"/>
  <c r="E7" i="2" s="1"/>
  <c r="H9" i="1"/>
  <c r="B8" i="2"/>
  <c r="D8" i="2" s="1"/>
  <c r="E8" i="2" s="1"/>
  <c r="H17" i="1"/>
  <c r="H5" i="1"/>
  <c r="D5" i="2"/>
  <c r="E5" i="2" s="1"/>
  <c r="B4" i="2"/>
  <c r="H12" i="1"/>
  <c r="B11" i="2"/>
  <c r="D11" i="2" s="1"/>
  <c r="E11" i="2" s="1"/>
  <c r="H14" i="1"/>
  <c r="B13" i="2"/>
  <c r="D13" i="2" s="1"/>
  <c r="E13" i="2" s="1"/>
  <c r="H4" i="1" l="1"/>
  <c r="G20" i="1"/>
  <c r="H20" i="1" s="1"/>
  <c r="D4" i="2"/>
  <c r="E4" i="2" l="1"/>
  <c r="D18" i="2"/>
  <c r="E18" i="2" s="1"/>
</calcChain>
</file>

<file path=xl/sharedStrings.xml><?xml version="1.0" encoding="utf-8"?>
<sst xmlns="http://schemas.openxmlformats.org/spreadsheetml/2006/main" count="58" uniqueCount="38">
  <si>
    <t>Table 1</t>
  </si>
  <si>
    <t>Request for exemptions</t>
  </si>
  <si>
    <t>51.16(b)</t>
  </si>
  <si>
    <t>Request to withhold proprietary information from disclosure</t>
  </si>
  <si>
    <t>Establishes general requirements of applicant’s Environmental Reports (ER)</t>
  </si>
  <si>
    <t>10 CFR Part 51 Annual Reporting Burden</t>
  </si>
  <si>
    <t>Total Burden</t>
  </si>
  <si>
    <t>Requirement</t>
  </si>
  <si>
    <t>Description</t>
  </si>
  <si>
    <r>
      <t xml:space="preserve">Burden </t>
    </r>
    <r>
      <rPr>
        <sz val="11"/>
        <color theme="1"/>
        <rFont val="Arial"/>
        <family val="2"/>
      </rPr>
      <t>included under the specific ER reporting requirements</t>
    </r>
  </si>
  <si>
    <t>Establishes NRC’s general authority to require environmental information from applicants, as required (License amendments)</t>
  </si>
  <si>
    <t>ER for Combined License</t>
  </si>
  <si>
    <t>ER for Construction Permit</t>
  </si>
  <si>
    <t>ER for Amended Design Certification</t>
  </si>
  <si>
    <t>ER for Early Site Permit</t>
  </si>
  <si>
    <t>ER for Design Certification</t>
  </si>
  <si>
    <t>Specific requirements for applicant’s ER for Manufacturing License</t>
  </si>
  <si>
    <t>(States the number of copies required)</t>
  </si>
  <si>
    <t>Specific requirements for applicant’s ER-Materials License</t>
  </si>
  <si>
    <t>51.66(a) and (b)</t>
  </si>
  <si>
    <t>(States the number of copies to be filed)</t>
  </si>
  <si>
    <t>Specific requirements for petitioner’s ER-Rulemaking</t>
  </si>
  <si>
    <t>Post-construction ER for License renewals</t>
  </si>
  <si>
    <t>Post-construction ER for Research and Test Reactors</t>
  </si>
  <si>
    <t>TOTAL</t>
  </si>
  <si>
    <t>Table 2</t>
  </si>
  <si>
    <t>51.60, 51.61, and 51.62</t>
  </si>
  <si>
    <t>License amendments</t>
  </si>
  <si>
    <t>Responses Per Respondent</t>
  </si>
  <si>
    <t>Burden Per Response</t>
  </si>
  <si>
    <t>NRC Staff Review Time Per Submission</t>
  </si>
  <si>
    <t>Respondents
Per
Year</t>
  </si>
  <si>
    <t>Total
Responses</t>
  </si>
  <si>
    <t>Submissions
Per
Year</t>
  </si>
  <si>
    <t>Annual Costs to the Federal Government</t>
  </si>
  <si>
    <t>Total Review Time
Per Year</t>
  </si>
  <si>
    <t>Annual Cost at $275/hr</t>
  </si>
  <si>
    <t>51.49, 51.50, 51.51, 51.52, and 51.55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</si>
</sst>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"/>
    <numFmt numFmtId="165" formatCode="_(* #,##0.0_);_(* \(#,##0.0\);_(* &quot;-&quot;??_);_(@_)"/>
    <numFmt numFmtId="166" formatCode="&quot;$&quot;#,##0"/>
    <numFmt numFmtId="167" formatCode="#,##0.0"/>
  </numFmts>
  <fonts count="4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Font="1"/>
    <xf numFmtId="0" fontId="0" fillId="0" borderId="0" xfId="0" applyFont="1" applyAlignment="1">
      <alignment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right" vertical="center" wrapText="1"/>
    </xf>
    <xf numFmtId="3" fontId="0" fillId="0" borderId="1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left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horizontal="right" vertical="center" wrapText="1"/>
    </xf>
    <xf numFmtId="3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0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justify" vertical="center" wrapText="1"/>
    </xf>
    <xf numFmtId="166" fontId="0" fillId="2" borderId="1" xfId="0" applyNumberFormat="1" applyFont="1" applyFill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right" vertical="center" wrapText="1"/>
    </xf>
    <xf numFmtId="166" fontId="0" fillId="2" borderId="1" xfId="0" applyNumberFormat="1" applyFont="1" applyFill="1" applyBorder="1" applyAlignment="1">
      <alignment horizontal="right" vertical="center" wrapText="1"/>
    </xf>
    <xf numFmtId="166" fontId="0" fillId="0" borderId="0" xfId="0" applyNumberFormat="1" applyFont="1" applyAlignment="1">
      <alignment horizontal="right"/>
    </xf>
    <xf numFmtId="166" fontId="0" fillId="0" borderId="1" xfId="0" applyNumberFormat="1" applyFont="1" applyBorder="1" applyAlignment="1">
      <alignment horizontal="right" vertical="center" wrapText="1"/>
    </xf>
    <xf numFmtId="166" fontId="0" fillId="0" borderId="1" xfId="0" applyNumberFormat="1" applyFont="1" applyBorder="1" applyAlignment="1">
      <alignment vertical="center" wrapText="1"/>
    </xf>
    <xf numFmtId="166" fontId="1" fillId="0" borderId="1" xfId="0" applyNumberFormat="1" applyFont="1" applyBorder="1" applyAlignment="1">
      <alignment vertical="center" wrapText="1"/>
    </xf>
    <xf numFmtId="166" fontId="0" fillId="0" borderId="0" xfId="0" applyNumberFormat="1" applyFont="1" applyAlignment="1"/>
    <xf numFmtId="0" fontId="1" fillId="0" borderId="1" xfId="0" applyFont="1" applyFill="1" applyBorder="1" applyAlignment="1">
      <alignment horizontal="right" vertical="center" wrapText="1"/>
    </xf>
    <xf numFmtId="0" fontId="2" fillId="0" borderId="0" xfId="0" applyFont="1"/>
    <xf numFmtId="0" fontId="3" fillId="0" borderId="1" xfId="0" applyFont="1" applyBorder="1" applyAlignment="1">
      <alignment horizontal="left"/>
    </xf>
    <xf numFmtId="0" fontId="3" fillId="0" borderId="1" xfId="0" applyFont="1" applyBorder="1"/>
    <xf numFmtId="164" fontId="3" fillId="0" borderId="1" xfId="0" applyNumberFormat="1" applyFont="1" applyBorder="1"/>
    <xf numFmtId="165" fontId="3" fillId="0" borderId="1" xfId="1" applyNumberFormat="1" applyFont="1" applyBorder="1"/>
    <xf numFmtId="166" fontId="3" fillId="0" borderId="1" xfId="0" applyNumberFormat="1" applyFont="1" applyBorder="1" applyAlignment="1">
      <alignment horizontal="right"/>
    </xf>
    <xf numFmtId="0" fontId="3" fillId="0" borderId="0" xfId="0" applyFont="1"/>
    <xf numFmtId="166" fontId="3" fillId="0" borderId="1" xfId="0" applyNumberFormat="1" applyFont="1" applyBorder="1" applyAlignment="1"/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right" vertical="center" wrapText="1"/>
    </xf>
    <xf numFmtId="0" fontId="0" fillId="0" borderId="1" xfId="0" applyFont="1" applyFill="1" applyBorder="1" applyAlignment="1">
      <alignment vertical="center" wrapText="1"/>
    </xf>
    <xf numFmtId="164" fontId="0" fillId="0" borderId="1" xfId="0" applyNumberFormat="1" applyFont="1" applyBorder="1" applyAlignment="1">
      <alignment horizontal="right" vertical="center" wrapText="1"/>
    </xf>
    <xf numFmtId="3" fontId="1" fillId="0" borderId="1" xfId="0" applyNumberFormat="1" applyFont="1" applyBorder="1" applyAlignment="1">
      <alignment horizontal="right" vertical="center"/>
    </xf>
    <xf numFmtId="167" fontId="1" fillId="0" borderId="1" xfId="0" applyNumberFormat="1" applyFont="1" applyBorder="1" applyAlignment="1">
      <alignment horizontal="right" vertical="center" wrapText="1"/>
    </xf>
    <xf numFmtId="167" fontId="0" fillId="0" borderId="1" xfId="0" applyNumberFormat="1" applyFont="1" applyBorder="1" applyAlignment="1">
      <alignment horizontal="right" vertical="center" wrapText="1"/>
    </xf>
    <xf numFmtId="4" fontId="0" fillId="0" borderId="1" xfId="0" applyNumberFormat="1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4" fontId="0" fillId="0" borderId="1" xfId="0" applyNumberFormat="1" applyFont="1" applyBorder="1" applyAlignment="1">
      <alignment vertical="center" wrapText="1"/>
    </xf>
    <xf numFmtId="4" fontId="0" fillId="0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0" fillId="0" borderId="1" xfId="0" applyFont="1" applyBorder="1" applyAlignment="1">
      <alignment vertical="center" wrapText="1"/>
    </xf>
    <xf numFmtId="0" fontId="0" fillId="2" borderId="1" xfId="0" applyFont="1" applyFill="1" applyBorder="1" applyAlignment="1">
      <alignment horizontal="center" vertical="center" wrapText="1"/>
    </xf>
    <xf numFmtId="166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left" vertical="center" wrapText="1" indent="4"/>
    </xf>
    <xf numFmtId="167" fontId="1" fillId="0" borderId="1" xfId="0" applyNumberFormat="1" applyFont="1" applyBorder="1" applyAlignment="1">
      <alignment horizontal="left" vertical="center" wrapText="1" indent="5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0"/>
  <sheetViews>
    <sheetView tabSelected="1" workbookViewId="0">
      <pane ySplit="3" topLeftCell="A11" activePane="bottomLeft" state="frozen"/>
      <selection pane="bottomLeft" activeCell="E21" sqref="E21"/>
    </sheetView>
  </sheetViews>
  <sheetFormatPr defaultColWidth="8.69921875" defaultRowHeight="13.8" x14ac:dyDescent="0.25"/>
  <cols>
    <col min="1" max="1" width="17.69921875" style="7" customWidth="1"/>
    <col min="2" max="2" width="20.69921875" style="1" customWidth="1"/>
    <col min="3" max="3" width="12.09765625" style="1" customWidth="1"/>
    <col min="4" max="4" width="11.19921875" style="1" customWidth="1"/>
    <col min="5" max="5" width="10.5" style="1" customWidth="1"/>
    <col min="6" max="6" width="14.09765625" style="1" customWidth="1"/>
    <col min="7" max="7" width="18.69921875" style="1" customWidth="1"/>
    <col min="8" max="8" width="17.19921875" style="19" customWidth="1"/>
    <col min="9" max="16384" width="8.69921875" style="1"/>
  </cols>
  <sheetData>
    <row r="1" spans="1:8" x14ac:dyDescent="0.25">
      <c r="A1" s="46" t="s">
        <v>0</v>
      </c>
      <c r="B1" s="46"/>
      <c r="C1" s="46"/>
      <c r="D1" s="46"/>
      <c r="E1" s="46"/>
      <c r="F1" s="46"/>
      <c r="G1" s="46"/>
      <c r="H1" s="46"/>
    </row>
    <row r="2" spans="1:8" x14ac:dyDescent="0.25">
      <c r="A2" s="46" t="s">
        <v>5</v>
      </c>
      <c r="B2" s="46"/>
      <c r="C2" s="46"/>
      <c r="D2" s="46"/>
      <c r="E2" s="46"/>
      <c r="F2" s="46"/>
      <c r="G2" s="46"/>
      <c r="H2" s="46"/>
    </row>
    <row r="3" spans="1:8" s="2" customFormat="1" ht="41.4" x14ac:dyDescent="0.25">
      <c r="A3" s="33" t="s">
        <v>7</v>
      </c>
      <c r="B3" s="33" t="s">
        <v>8</v>
      </c>
      <c r="C3" s="14" t="s">
        <v>31</v>
      </c>
      <c r="D3" s="14" t="s">
        <v>28</v>
      </c>
      <c r="E3" s="14" t="s">
        <v>32</v>
      </c>
      <c r="F3" s="14" t="s">
        <v>29</v>
      </c>
      <c r="G3" s="14" t="s">
        <v>6</v>
      </c>
      <c r="H3" s="18" t="s">
        <v>36</v>
      </c>
    </row>
    <row r="4" spans="1:8" x14ac:dyDescent="0.25">
      <c r="A4" s="4">
        <v>51.6</v>
      </c>
      <c r="B4" s="3" t="s">
        <v>1</v>
      </c>
      <c r="C4" s="34">
        <v>2.6</v>
      </c>
      <c r="D4" s="5">
        <v>1</v>
      </c>
      <c r="E4" s="5">
        <f>C4*D4</f>
        <v>2.6</v>
      </c>
      <c r="F4" s="5">
        <v>5</v>
      </c>
      <c r="G4" s="6">
        <f>ROUND(E4*F4,0)</f>
        <v>13</v>
      </c>
      <c r="H4" s="20">
        <f>G4*275</f>
        <v>3575</v>
      </c>
    </row>
    <row r="5" spans="1:8" ht="41.4" x14ac:dyDescent="0.25">
      <c r="A5" s="4" t="s">
        <v>2</v>
      </c>
      <c r="B5" s="3" t="s">
        <v>3</v>
      </c>
      <c r="C5" s="34">
        <v>0</v>
      </c>
      <c r="D5" s="5">
        <v>1</v>
      </c>
      <c r="E5" s="5">
        <f t="shared" ref="E5:E6" si="0">C5*D5</f>
        <v>0</v>
      </c>
      <c r="F5" s="5">
        <v>10</v>
      </c>
      <c r="G5" s="6">
        <f t="shared" ref="G5:G6" si="1">ROUND(E5*F5,0)</f>
        <v>0</v>
      </c>
      <c r="H5" s="20">
        <f t="shared" ref="H5:H6" si="2">G5*275</f>
        <v>0</v>
      </c>
    </row>
    <row r="6" spans="1:8" ht="82.8" x14ac:dyDescent="0.25">
      <c r="A6" s="4">
        <v>51.41</v>
      </c>
      <c r="B6" s="3" t="s">
        <v>10</v>
      </c>
      <c r="C6" s="35">
        <v>5</v>
      </c>
      <c r="D6" s="3">
        <v>1</v>
      </c>
      <c r="E6" s="5">
        <f t="shared" si="0"/>
        <v>5</v>
      </c>
      <c r="F6" s="3">
        <v>20</v>
      </c>
      <c r="G6" s="6">
        <f t="shared" si="1"/>
        <v>100</v>
      </c>
      <c r="H6" s="20">
        <f t="shared" si="2"/>
        <v>27500</v>
      </c>
    </row>
    <row r="7" spans="1:8" ht="69" x14ac:dyDescent="0.25">
      <c r="A7" s="4">
        <v>51.45</v>
      </c>
      <c r="B7" s="3" t="s">
        <v>4</v>
      </c>
      <c r="C7" s="45" t="s">
        <v>9</v>
      </c>
      <c r="D7" s="45"/>
      <c r="E7" s="45"/>
      <c r="F7" s="45"/>
      <c r="G7" s="45"/>
      <c r="H7" s="45"/>
    </row>
    <row r="8" spans="1:8" ht="27.6" x14ac:dyDescent="0.25">
      <c r="A8" s="4" t="s">
        <v>37</v>
      </c>
      <c r="B8" s="3" t="s">
        <v>11</v>
      </c>
      <c r="C8" s="34">
        <v>0.3</v>
      </c>
      <c r="D8" s="5">
        <v>1</v>
      </c>
      <c r="E8" s="5">
        <f>C8*D8</f>
        <v>0.3</v>
      </c>
      <c r="F8" s="6">
        <v>10300</v>
      </c>
      <c r="G8" s="6">
        <f>ROUND(E8*F8,0)</f>
        <v>3090</v>
      </c>
      <c r="H8" s="20">
        <f>G8*275</f>
        <v>849750</v>
      </c>
    </row>
    <row r="9" spans="1:8" ht="27.6" x14ac:dyDescent="0.25">
      <c r="A9" s="4" t="s">
        <v>37</v>
      </c>
      <c r="B9" s="3" t="s">
        <v>12</v>
      </c>
      <c r="C9" s="34">
        <v>0</v>
      </c>
      <c r="D9" s="5">
        <v>1</v>
      </c>
      <c r="E9" s="5">
        <f t="shared" ref="E9:E14" si="3">C9*D9</f>
        <v>0</v>
      </c>
      <c r="F9" s="6">
        <v>10400</v>
      </c>
      <c r="G9" s="6">
        <f t="shared" ref="G9:G12" si="4">ROUND(E9*F9,0)</f>
        <v>0</v>
      </c>
      <c r="H9" s="20">
        <f t="shared" ref="H9:H14" si="5">G9*275</f>
        <v>0</v>
      </c>
    </row>
    <row r="10" spans="1:8" ht="27.6" x14ac:dyDescent="0.25">
      <c r="A10" s="4" t="s">
        <v>37</v>
      </c>
      <c r="B10" s="3" t="s">
        <v>13</v>
      </c>
      <c r="C10" s="34">
        <v>0</v>
      </c>
      <c r="D10" s="5">
        <v>1</v>
      </c>
      <c r="E10" s="5">
        <f t="shared" si="3"/>
        <v>0</v>
      </c>
      <c r="F10" s="5">
        <v>60</v>
      </c>
      <c r="G10" s="6">
        <f t="shared" si="4"/>
        <v>0</v>
      </c>
      <c r="H10" s="20">
        <f t="shared" si="5"/>
        <v>0</v>
      </c>
    </row>
    <row r="11" spans="1:8" ht="27.6" x14ac:dyDescent="0.25">
      <c r="A11" s="4" t="s">
        <v>37</v>
      </c>
      <c r="B11" s="3" t="s">
        <v>14</v>
      </c>
      <c r="C11" s="34">
        <v>0.3</v>
      </c>
      <c r="D11" s="5">
        <v>1</v>
      </c>
      <c r="E11" s="5">
        <f t="shared" si="3"/>
        <v>0.3</v>
      </c>
      <c r="F11" s="6">
        <v>11400</v>
      </c>
      <c r="G11" s="6">
        <f t="shared" si="4"/>
        <v>3420</v>
      </c>
      <c r="H11" s="20">
        <f t="shared" si="5"/>
        <v>940500</v>
      </c>
    </row>
    <row r="12" spans="1:8" ht="27.6" x14ac:dyDescent="0.25">
      <c r="A12" s="4" t="s">
        <v>37</v>
      </c>
      <c r="B12" s="3" t="s">
        <v>15</v>
      </c>
      <c r="C12" s="34">
        <v>1.3</v>
      </c>
      <c r="D12" s="5">
        <v>1</v>
      </c>
      <c r="E12" s="5">
        <f t="shared" si="3"/>
        <v>1.3</v>
      </c>
      <c r="F12" s="5">
        <v>60</v>
      </c>
      <c r="G12" s="6">
        <f t="shared" si="4"/>
        <v>78</v>
      </c>
      <c r="H12" s="20">
        <f t="shared" si="5"/>
        <v>21450</v>
      </c>
    </row>
    <row r="13" spans="1:8" ht="27.6" x14ac:dyDescent="0.25">
      <c r="A13" s="12">
        <v>51.53</v>
      </c>
      <c r="B13" s="9" t="s">
        <v>22</v>
      </c>
      <c r="C13" s="24">
        <v>1.3</v>
      </c>
      <c r="D13" s="10">
        <v>1</v>
      </c>
      <c r="E13" s="5">
        <f t="shared" si="3"/>
        <v>1.3</v>
      </c>
      <c r="F13" s="11">
        <v>12300</v>
      </c>
      <c r="G13" s="6">
        <f t="shared" ref="G13:G14" si="6">ROUND(E13*F13,0)</f>
        <v>15990</v>
      </c>
      <c r="H13" s="20">
        <f t="shared" si="5"/>
        <v>4397250</v>
      </c>
    </row>
    <row r="14" spans="1:8" ht="41.4" x14ac:dyDescent="0.25">
      <c r="A14" s="12">
        <v>51.53</v>
      </c>
      <c r="B14" s="9" t="s">
        <v>23</v>
      </c>
      <c r="C14" s="24">
        <v>0.3</v>
      </c>
      <c r="D14" s="10">
        <v>1</v>
      </c>
      <c r="E14" s="5">
        <f t="shared" si="3"/>
        <v>0.3</v>
      </c>
      <c r="F14" s="10">
        <v>60</v>
      </c>
      <c r="G14" s="6">
        <f t="shared" si="6"/>
        <v>18</v>
      </c>
      <c r="H14" s="20">
        <f t="shared" si="5"/>
        <v>4950</v>
      </c>
    </row>
    <row r="15" spans="1:8" ht="41.4" x14ac:dyDescent="0.25">
      <c r="A15" s="12">
        <v>51.54</v>
      </c>
      <c r="B15" s="8" t="s">
        <v>16</v>
      </c>
      <c r="C15" s="24">
        <v>0</v>
      </c>
      <c r="D15" s="10">
        <v>1</v>
      </c>
      <c r="E15" s="10">
        <v>0</v>
      </c>
      <c r="F15" s="10">
        <v>0</v>
      </c>
      <c r="G15" s="6">
        <f>ROUND(E15*F15,0)</f>
        <v>0</v>
      </c>
      <c r="H15" s="17">
        <v>0</v>
      </c>
    </row>
    <row r="16" spans="1:8" ht="27.6" x14ac:dyDescent="0.25">
      <c r="A16" s="12">
        <v>51.58</v>
      </c>
      <c r="B16" s="3" t="s">
        <v>17</v>
      </c>
      <c r="C16" s="45" t="s">
        <v>9</v>
      </c>
      <c r="D16" s="45"/>
      <c r="E16" s="45"/>
      <c r="F16" s="45"/>
      <c r="G16" s="45"/>
      <c r="H16" s="45"/>
    </row>
    <row r="17" spans="1:8" ht="48" customHeight="1" x14ac:dyDescent="0.25">
      <c r="A17" s="4" t="s">
        <v>26</v>
      </c>
      <c r="B17" s="15" t="s">
        <v>18</v>
      </c>
      <c r="C17" s="24">
        <v>4.5999999999999996</v>
      </c>
      <c r="D17" s="10">
        <v>1</v>
      </c>
      <c r="E17" s="10">
        <f>C17*D17</f>
        <v>4.5999999999999996</v>
      </c>
      <c r="F17" s="37">
        <v>1668</v>
      </c>
      <c r="G17" s="11">
        <f>ROUND(E17*F17,0)</f>
        <v>7673</v>
      </c>
      <c r="H17" s="17">
        <f>G17*275</f>
        <v>2110075</v>
      </c>
    </row>
    <row r="18" spans="1:8" ht="27.6" x14ac:dyDescent="0.25">
      <c r="A18" s="12" t="s">
        <v>19</v>
      </c>
      <c r="B18" s="8" t="s">
        <v>20</v>
      </c>
      <c r="C18" s="45" t="s">
        <v>9</v>
      </c>
      <c r="D18" s="45"/>
      <c r="E18" s="45"/>
      <c r="F18" s="45"/>
      <c r="G18" s="45"/>
      <c r="H18" s="45"/>
    </row>
    <row r="19" spans="1:8" ht="41.4" x14ac:dyDescent="0.25">
      <c r="A19" s="12">
        <v>51.68</v>
      </c>
      <c r="B19" s="8" t="s">
        <v>21</v>
      </c>
      <c r="C19" s="24">
        <v>1</v>
      </c>
      <c r="D19" s="10">
        <v>1</v>
      </c>
      <c r="E19" s="10">
        <f>C19*D19</f>
        <v>1</v>
      </c>
      <c r="F19" s="10">
        <v>80</v>
      </c>
      <c r="G19" s="11">
        <f>ROUND(E19*F19,0)</f>
        <v>80</v>
      </c>
      <c r="H19" s="17">
        <f>G19*275</f>
        <v>22000</v>
      </c>
    </row>
    <row r="20" spans="1:8" s="31" customFormat="1" x14ac:dyDescent="0.25">
      <c r="A20" s="26" t="s">
        <v>24</v>
      </c>
      <c r="B20" s="27"/>
      <c r="C20" s="27"/>
      <c r="D20" s="27"/>
      <c r="E20" s="28">
        <f>SUM(E4:E6,E8:E15,E17,E19)</f>
        <v>16.700000000000003</v>
      </c>
      <c r="F20" s="28"/>
      <c r="G20" s="29">
        <f>ROUND((SUM(G4:G6,G8:G15,G17,G19)),1)</f>
        <v>30462</v>
      </c>
      <c r="H20" s="30">
        <f>G20*275</f>
        <v>8377050</v>
      </c>
    </row>
  </sheetData>
  <mergeCells count="5">
    <mergeCell ref="C18:H18"/>
    <mergeCell ref="C7:H7"/>
    <mergeCell ref="C16:H16"/>
    <mergeCell ref="A1:H1"/>
    <mergeCell ref="A2:H2"/>
  </mergeCells>
  <printOptions horizontalCentered="1"/>
  <pageMargins left="0.7" right="0.7" top="0.75" bottom="0.75" header="0.3" footer="0.3"/>
  <pageSetup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8"/>
  <sheetViews>
    <sheetView workbookViewId="0">
      <pane ySplit="3" topLeftCell="A4" activePane="bottomLeft" state="frozen"/>
      <selection pane="bottomLeft" activeCell="J9" sqref="J9"/>
    </sheetView>
  </sheetViews>
  <sheetFormatPr defaultColWidth="8.69921875" defaultRowHeight="13.8" x14ac:dyDescent="0.25"/>
  <cols>
    <col min="1" max="1" width="20.69921875" style="1" customWidth="1"/>
    <col min="2" max="2" width="12.09765625" style="1" customWidth="1"/>
    <col min="3" max="3" width="14.5" style="1" customWidth="1"/>
    <col min="4" max="4" width="15.5" style="1" bestFit="1" customWidth="1"/>
    <col min="5" max="5" width="19.59765625" style="23" bestFit="1" customWidth="1"/>
    <col min="6" max="16384" width="8.69921875" style="1"/>
  </cols>
  <sheetData>
    <row r="1" spans="1:6" x14ac:dyDescent="0.25">
      <c r="A1" s="46" t="s">
        <v>25</v>
      </c>
      <c r="B1" s="46"/>
      <c r="C1" s="46"/>
      <c r="D1" s="46"/>
      <c r="E1" s="46"/>
    </row>
    <row r="2" spans="1:6" x14ac:dyDescent="0.25">
      <c r="A2" s="46" t="s">
        <v>34</v>
      </c>
      <c r="B2" s="46"/>
      <c r="C2" s="46"/>
      <c r="D2" s="46"/>
      <c r="E2" s="46"/>
    </row>
    <row r="3" spans="1:6" s="2" customFormat="1" ht="41.4" x14ac:dyDescent="0.25">
      <c r="A3" s="13"/>
      <c r="B3" s="14" t="s">
        <v>33</v>
      </c>
      <c r="C3" s="14" t="s">
        <v>30</v>
      </c>
      <c r="D3" s="14" t="s">
        <v>35</v>
      </c>
      <c r="E3" s="16" t="s">
        <v>36</v>
      </c>
    </row>
    <row r="4" spans="1:6" x14ac:dyDescent="0.25">
      <c r="A4" s="3" t="s">
        <v>1</v>
      </c>
      <c r="B4" s="34">
        <f>'Reporting Burden'!E4</f>
        <v>2.6</v>
      </c>
      <c r="C4" s="5">
        <v>5</v>
      </c>
      <c r="D4" s="36">
        <f>B4*C4</f>
        <v>13</v>
      </c>
      <c r="E4" s="21">
        <f>D4*275</f>
        <v>3575</v>
      </c>
    </row>
    <row r="5" spans="1:6" ht="41.4" x14ac:dyDescent="0.25">
      <c r="A5" s="3" t="s">
        <v>3</v>
      </c>
      <c r="B5" s="34">
        <f>'Reporting Burden'!E5</f>
        <v>0</v>
      </c>
      <c r="C5" s="5">
        <v>10</v>
      </c>
      <c r="D5" s="36">
        <f t="shared" ref="D5:D6" si="0">B5*C5</f>
        <v>0</v>
      </c>
      <c r="E5" s="21">
        <f t="shared" ref="E5:E6" si="1">D5*275</f>
        <v>0</v>
      </c>
    </row>
    <row r="6" spans="1:6" x14ac:dyDescent="0.25">
      <c r="A6" s="3" t="s">
        <v>27</v>
      </c>
      <c r="B6" s="34">
        <f>'Reporting Burden'!E6</f>
        <v>5</v>
      </c>
      <c r="C6" s="42">
        <v>20</v>
      </c>
      <c r="D6" s="39">
        <f t="shared" si="0"/>
        <v>100</v>
      </c>
      <c r="E6" s="21">
        <f t="shared" si="1"/>
        <v>27500</v>
      </c>
    </row>
    <row r="7" spans="1:6" ht="27.6" x14ac:dyDescent="0.25">
      <c r="A7" s="3" t="s">
        <v>11</v>
      </c>
      <c r="B7" s="34">
        <f>'Reporting Burden'!E8</f>
        <v>0.3</v>
      </c>
      <c r="C7" s="40">
        <v>4000</v>
      </c>
      <c r="D7" s="39">
        <f>B7*C7</f>
        <v>1200</v>
      </c>
      <c r="E7" s="21">
        <f>D7*275</f>
        <v>330000</v>
      </c>
    </row>
    <row r="8" spans="1:6" ht="27.6" x14ac:dyDescent="0.25">
      <c r="A8" s="3" t="s">
        <v>12</v>
      </c>
      <c r="B8" s="34">
        <f>'Reporting Burden'!E9</f>
        <v>0</v>
      </c>
      <c r="C8" s="40">
        <v>6240</v>
      </c>
      <c r="D8" s="39">
        <f t="shared" ref="D8:D13" si="2">B8*C8</f>
        <v>0</v>
      </c>
      <c r="E8" s="21">
        <f t="shared" ref="E8:E13" si="3">D8*275</f>
        <v>0</v>
      </c>
    </row>
    <row r="9" spans="1:6" ht="27.6" x14ac:dyDescent="0.25">
      <c r="A9" s="3" t="s">
        <v>13</v>
      </c>
      <c r="B9" s="34">
        <f>'Reporting Burden'!E10</f>
        <v>0</v>
      </c>
      <c r="C9" s="43">
        <v>100</v>
      </c>
      <c r="D9" s="39">
        <f t="shared" si="2"/>
        <v>0</v>
      </c>
      <c r="E9" s="21">
        <f t="shared" si="3"/>
        <v>0</v>
      </c>
      <c r="F9" s="25"/>
    </row>
    <row r="10" spans="1:6" x14ac:dyDescent="0.25">
      <c r="A10" s="3" t="s">
        <v>14</v>
      </c>
      <c r="B10" s="34">
        <f>'Reporting Burden'!E11</f>
        <v>0.3</v>
      </c>
      <c r="C10" s="40">
        <v>7300</v>
      </c>
      <c r="D10" s="39">
        <f t="shared" si="2"/>
        <v>2190</v>
      </c>
      <c r="E10" s="21">
        <f t="shared" si="3"/>
        <v>602250</v>
      </c>
    </row>
    <row r="11" spans="1:6" ht="27.6" x14ac:dyDescent="0.25">
      <c r="A11" s="3" t="s">
        <v>15</v>
      </c>
      <c r="B11" s="34">
        <f>'Reporting Burden'!E12</f>
        <v>1.3</v>
      </c>
      <c r="C11" s="40">
        <v>200</v>
      </c>
      <c r="D11" s="39">
        <f t="shared" si="2"/>
        <v>260</v>
      </c>
      <c r="E11" s="21">
        <f t="shared" si="3"/>
        <v>71500</v>
      </c>
    </row>
    <row r="12" spans="1:6" ht="27.6" x14ac:dyDescent="0.25">
      <c r="A12" s="9" t="s">
        <v>22</v>
      </c>
      <c r="B12" s="34">
        <f>'Reporting Burden'!E13</f>
        <v>1.3</v>
      </c>
      <c r="C12" s="41">
        <v>4100</v>
      </c>
      <c r="D12" s="39">
        <f t="shared" si="2"/>
        <v>5330</v>
      </c>
      <c r="E12" s="21">
        <f t="shared" si="3"/>
        <v>1465750</v>
      </c>
    </row>
    <row r="13" spans="1:6" ht="41.4" x14ac:dyDescent="0.25">
      <c r="A13" s="9" t="s">
        <v>23</v>
      </c>
      <c r="B13" s="34">
        <f>'Reporting Burden'!E14</f>
        <v>0.3</v>
      </c>
      <c r="C13" s="44">
        <v>60</v>
      </c>
      <c r="D13" s="39">
        <f t="shared" si="2"/>
        <v>18</v>
      </c>
      <c r="E13" s="21">
        <f t="shared" si="3"/>
        <v>4950</v>
      </c>
    </row>
    <row r="14" spans="1:6" ht="41.4" x14ac:dyDescent="0.25">
      <c r="A14" s="8" t="s">
        <v>16</v>
      </c>
      <c r="B14" s="34">
        <f>'Reporting Burden'!E15</f>
        <v>0</v>
      </c>
      <c r="C14" s="44">
        <v>4000</v>
      </c>
      <c r="D14" s="38">
        <v>0</v>
      </c>
      <c r="E14" s="22">
        <v>0</v>
      </c>
      <c r="F14" s="25"/>
    </row>
    <row r="15" spans="1:6" ht="27" customHeight="1" x14ac:dyDescent="0.25">
      <c r="A15" s="48" t="s">
        <v>18</v>
      </c>
      <c r="B15" s="49">
        <f>'Reporting Burden'!E17:E17</f>
        <v>4.5999999999999996</v>
      </c>
      <c r="C15" s="50">
        <v>5096</v>
      </c>
      <c r="D15" s="51">
        <f>B15*C15</f>
        <v>23441.599999999999</v>
      </c>
      <c r="E15" s="47">
        <f>D15*275</f>
        <v>6446440</v>
      </c>
    </row>
    <row r="16" spans="1:6" x14ac:dyDescent="0.25">
      <c r="A16" s="48"/>
      <c r="B16" s="49"/>
      <c r="C16" s="50"/>
      <c r="D16" s="51"/>
      <c r="E16" s="47"/>
    </row>
    <row r="17" spans="1:5" ht="41.4" x14ac:dyDescent="0.25">
      <c r="A17" s="8" t="s">
        <v>21</v>
      </c>
      <c r="B17" s="24">
        <f>'Reporting Burden'!E19</f>
        <v>1</v>
      </c>
      <c r="C17" s="41">
        <v>80</v>
      </c>
      <c r="D17" s="38">
        <f>B17*C17</f>
        <v>80</v>
      </c>
      <c r="E17" s="22">
        <f>D17*275</f>
        <v>22000</v>
      </c>
    </row>
    <row r="18" spans="1:5" s="31" customFormat="1" x14ac:dyDescent="0.25">
      <c r="A18" s="27" t="s">
        <v>24</v>
      </c>
      <c r="B18" s="28"/>
      <c r="C18" s="28"/>
      <c r="D18" s="29">
        <f>ROUND((SUM(D4:D6,D7:D14,D15,D17)),1)</f>
        <v>32632.6</v>
      </c>
      <c r="E18" s="32">
        <f>D18*275</f>
        <v>8973965</v>
      </c>
    </row>
  </sheetData>
  <mergeCells count="7">
    <mergeCell ref="E15:E16"/>
    <mergeCell ref="A1:E1"/>
    <mergeCell ref="A2:E2"/>
    <mergeCell ref="A15:A16"/>
    <mergeCell ref="B15:B16"/>
    <mergeCell ref="C15:C16"/>
    <mergeCell ref="D15:D16"/>
  </mergeCells>
  <printOptions horizontalCentered="1"/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Reporting Burden</vt:lpstr>
      <vt:lpstr>Costs to the Federal Gov't</vt:lpstr>
      <vt:lpstr>'Costs to the Federal Gov''t'!Print_Area</vt:lpstr>
      <vt:lpstr>'Reporting Burden'!Print_Area</vt:lpstr>
      <vt:lpstr>'Costs to the Federal Gov''t'!Print_Titles</vt:lpstr>
      <vt:lpstr>'Reporting Burden'!Print_Titles</vt:lpstr>
    </vt:vector>
  </TitlesOfParts>
  <Company>USNRC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nrclcadmin</dc:creator>
  <cp:lastModifiedBy>Benney, Kristen</cp:lastModifiedBy>
  <cp:lastPrinted>2018-11-06T20:50:26Z</cp:lastPrinted>
  <dcterms:created xsi:type="dcterms:W3CDTF">2018-09-11T15:01:39Z</dcterms:created>
  <dcterms:modified xsi:type="dcterms:W3CDTF">2019-05-30T18:13:46Z</dcterms:modified>
</cp:coreProperties>
</file>