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updateLinks="always" defaultThemeVersion="166925"/>
  <mc:AlternateContent xmlns:mc="http://schemas.openxmlformats.org/markup-compatibility/2006">
    <mc:Choice Requires="x15">
      <x15ac:absPath xmlns:x15ac="http://schemas.microsoft.com/office/spreadsheetml/2010/11/ac" url="\\cdc.gov\project\CDC_OD_OADS\SI\IC\_OMB CLEARANCE SUBMISSIONS\GEN_ICs\FY20\OADPS\0920-20KO Performance Measurements\2020.02.24 From ICRO to OADPS\"/>
    </mc:Choice>
  </mc:AlternateContent>
  <xr:revisionPtr revIDLastSave="0" documentId="13_ncr:1_{1E8A8DB1-39DA-426B-9564-FA0A8B4402E4}" xr6:coauthVersionLast="44" xr6:coauthVersionMax="44" xr10:uidLastSave="{00000000-0000-0000-0000-000000000000}"/>
  <bookViews>
    <workbookView xWindow="-120" yWindow="-120" windowWidth="29040" windowHeight="17640" tabRatio="1000" xr2:uid="{00000000-000D-0000-FFFF-FFFF00000000}"/>
  </bookViews>
  <sheets>
    <sheet name="Home Page " sheetId="1" r:id="rId1"/>
    <sheet name="A_Surveillance" sheetId="3" r:id="rId2"/>
    <sheet name="B_Congenital syphilis" sheetId="4" r:id="rId3"/>
    <sheet name="C_Outbreak" sheetId="8" r:id="rId4"/>
    <sheet name="D_Syphilis DII" sheetId="5" r:id="rId5"/>
    <sheet name="E_HIV prevention DII" sheetId="11" r:id="rId6"/>
    <sheet name="F_Treatment" sheetId="7" r:id="rId7"/>
    <sheet name="G_SNA_overall" sheetId="9" r:id="rId8"/>
    <sheet name="H_SNA_test_TX_data_1" sheetId="10" r:id="rId9"/>
    <sheet name="SNA_test_TX_data_2" sheetId="12" r:id="rId10"/>
    <sheet name="SNA_test_TX_data_3" sheetId="13" r:id="rId11"/>
    <sheet name="Drop Downs" sheetId="2" state="hidden" r:id="rId12"/>
  </sheets>
  <externalReferences>
    <externalReference r:id="rId13"/>
    <externalReference r:id="rId14"/>
  </externalReferences>
  <definedNames>
    <definedName name="DD_ProjectArea">[1]NewConfig!$A$2:$A$61</definedName>
    <definedName name="lkpOrgNames">[2]Config!$D$10:$D$69</definedName>
    <definedName name="lkpPartnerTypes_DataUse">[2]Config!$L$10:$L$14</definedName>
    <definedName name="lkpPartnerTypes_DiseaseInvest">[2]Config!$I$10:$I$22</definedName>
    <definedName name="lkpPartnerTypes_PreventionAndPolicy">[2]Config!$K$10:$K$20</definedName>
    <definedName name="lkpPartnerTypes_Screening">[2]Config!$J$10:$J$24</definedName>
    <definedName name="lkpPartnerTypes_Surveillance">[2]Config!$H$10:$H$15</definedName>
    <definedName name="lkpStrategy_ID">[2]Config!$N$10:$N$26</definedName>
    <definedName name="lkpStrategy_Text">[2]Config!$O$10:$O$26</definedName>
    <definedName name="lkpStrategyAreas_ID">[2]Config!$Q$10:$Q$26</definedName>
    <definedName name="lkpStrategyAreas_Text">[2]Config!$P$10:$P$26</definedName>
    <definedName name="lkpSubStrategy_ID">[2]Config!$T$10:$T$44</definedName>
    <definedName name="lkpSubStrategy_Text">[2]Config!$U$10:$U$44</definedName>
    <definedName name="lkpYN">[2]Config!$F$10:$F$11</definedName>
    <definedName name="PerformanceYear">[2]Config!$B$9</definedName>
    <definedName name="PeriodOfPerformance">[2]Config!$B$17</definedName>
    <definedName name="_xlnm.Print_Area" localSheetId="5">'E_HIV prevention DII'!$A$1:$I$21</definedName>
    <definedName name="Title1">[2]Config!$B$13</definedName>
    <definedName name="Title2">[2]Config!$B$14</definedName>
    <definedName name="Title3">[2]Config!$B$15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5" i="13" l="1"/>
  <c r="E35" i="13"/>
  <c r="D35" i="13"/>
  <c r="F34" i="13"/>
  <c r="E34" i="13"/>
  <c r="D34" i="13"/>
  <c r="F33" i="13"/>
  <c r="E33" i="13"/>
  <c r="D33" i="13"/>
  <c r="F32" i="13"/>
  <c r="E32" i="13"/>
  <c r="D32" i="13"/>
  <c r="F31" i="13"/>
  <c r="E31" i="13"/>
  <c r="D31" i="13"/>
  <c r="F30" i="13"/>
  <c r="E30" i="13"/>
  <c r="D30" i="13"/>
  <c r="F29" i="13"/>
  <c r="E29" i="13"/>
  <c r="D29" i="13"/>
  <c r="F28" i="13"/>
  <c r="E28" i="13"/>
  <c r="D28" i="13"/>
  <c r="F27" i="13"/>
  <c r="E27" i="13"/>
  <c r="D27" i="13"/>
  <c r="F35" i="12"/>
  <c r="E35" i="12"/>
  <c r="D35" i="12"/>
  <c r="F34" i="12"/>
  <c r="E34" i="12"/>
  <c r="D34" i="12"/>
  <c r="F33" i="12"/>
  <c r="E33" i="12"/>
  <c r="D33" i="12"/>
  <c r="F32" i="12"/>
  <c r="E32" i="12"/>
  <c r="D32" i="12"/>
  <c r="F31" i="12"/>
  <c r="E31" i="12"/>
  <c r="D31" i="12"/>
  <c r="F30" i="12"/>
  <c r="E30" i="12"/>
  <c r="D30" i="12"/>
  <c r="F29" i="12"/>
  <c r="E29" i="12"/>
  <c r="D29" i="12"/>
  <c r="F28" i="12"/>
  <c r="E28" i="12"/>
  <c r="D28" i="12"/>
  <c r="F27" i="12"/>
  <c r="E27" i="12"/>
  <c r="D27" i="12"/>
  <c r="D18" i="5" l="1"/>
  <c r="D19" i="5"/>
  <c r="D9" i="4"/>
  <c r="D8" i="4"/>
  <c r="G19" i="5" l="1"/>
  <c r="H20" i="5"/>
  <c r="G7" i="5"/>
  <c r="E7" i="5"/>
  <c r="F7" i="5"/>
  <c r="D7" i="5"/>
  <c r="E28" i="10" l="1"/>
  <c r="E27" i="10"/>
  <c r="F27" i="10"/>
  <c r="F28" i="10"/>
  <c r="E29" i="10"/>
  <c r="F29" i="10"/>
  <c r="E30" i="10"/>
  <c r="F30" i="10"/>
  <c r="E31" i="10"/>
  <c r="F31" i="10"/>
  <c r="E32" i="10"/>
  <c r="F32" i="10"/>
  <c r="E33" i="10"/>
  <c r="F33" i="10"/>
  <c r="E34" i="10"/>
  <c r="F34" i="10"/>
  <c r="E35" i="10"/>
  <c r="F35" i="10"/>
  <c r="D28" i="10"/>
  <c r="D29" i="10"/>
  <c r="D30" i="10"/>
  <c r="D31" i="10"/>
  <c r="D32" i="10"/>
  <c r="D33" i="10"/>
  <c r="D34" i="10"/>
  <c r="D35" i="10"/>
  <c r="D27" i="10"/>
  <c r="D23" i="7"/>
  <c r="D22" i="7"/>
  <c r="D19" i="7"/>
  <c r="D18" i="7"/>
  <c r="D10" i="7"/>
  <c r="D8" i="7"/>
  <c r="D7" i="7"/>
  <c r="H18" i="11"/>
  <c r="E15" i="11"/>
  <c r="F15" i="11"/>
  <c r="G15" i="11"/>
  <c r="H15" i="11"/>
  <c r="D15" i="11"/>
  <c r="H12" i="11"/>
  <c r="H11" i="11"/>
  <c r="E16" i="5"/>
  <c r="F16" i="5"/>
  <c r="G16" i="5"/>
  <c r="D16" i="5"/>
  <c r="E20" i="5"/>
  <c r="F20" i="5"/>
  <c r="G20" i="5"/>
  <c r="D20" i="5"/>
  <c r="H19" i="5"/>
  <c r="E19" i="5"/>
  <c r="F19" i="5"/>
  <c r="E18" i="5"/>
  <c r="F18" i="5"/>
  <c r="G18" i="5"/>
  <c r="E9" i="5"/>
  <c r="F9" i="5"/>
  <c r="G9" i="5"/>
  <c r="D9" i="5"/>
  <c r="E11" i="5"/>
  <c r="F11" i="5"/>
  <c r="G11" i="5"/>
  <c r="D11" i="5"/>
  <c r="H17" i="5"/>
  <c r="H13" i="5"/>
  <c r="H14" i="5"/>
  <c r="H15" i="5"/>
  <c r="H12" i="5"/>
  <c r="H10" i="5"/>
  <c r="H8" i="5"/>
  <c r="H5" i="5"/>
  <c r="H6" i="5"/>
  <c r="H4" i="5"/>
  <c r="D12" i="8"/>
  <c r="D8" i="8"/>
  <c r="D6" i="4"/>
  <c r="D21" i="3"/>
  <c r="D18" i="3"/>
  <c r="D10" i="3"/>
  <c r="F5" i="11"/>
  <c r="D5" i="11"/>
  <c r="E4" i="11"/>
  <c r="G4" i="11"/>
  <c r="F4" i="11"/>
  <c r="G5" i="11"/>
  <c r="D18" i="11"/>
  <c r="D11" i="11"/>
  <c r="D6" i="11"/>
  <c r="D12" i="11"/>
  <c r="E11" i="11"/>
  <c r="E12" i="11"/>
  <c r="E6" i="11"/>
  <c r="E18" i="11"/>
  <c r="F12" i="11"/>
  <c r="F18" i="11"/>
  <c r="F6" i="11"/>
  <c r="F11" i="11"/>
  <c r="G12" i="11"/>
  <c r="G11" i="11"/>
  <c r="G6" i="11"/>
  <c r="G18" i="11"/>
  <c r="D4" i="11"/>
  <c r="E5" i="11"/>
</calcChain>
</file>

<file path=xl/sharedStrings.xml><?xml version="1.0" encoding="utf-8"?>
<sst xmlns="http://schemas.openxmlformats.org/spreadsheetml/2006/main" count="792" uniqueCount="504">
  <si>
    <t>Year 1</t>
  </si>
  <si>
    <t>Project Area:</t>
  </si>
  <si>
    <t>[Select Project Area]</t>
  </si>
  <si>
    <t>Period of Performance:</t>
  </si>
  <si>
    <t>1/1/2019 - 12/31/2019</t>
  </si>
  <si>
    <t>Submission Date:</t>
  </si>
  <si>
    <t>If other reporting period, or if varies by performance measure, describe:</t>
  </si>
  <si>
    <t>[Free Text]</t>
  </si>
  <si>
    <t>Other comments related to this submission (optional):</t>
  </si>
  <si>
    <t>Click the navigation bar or a tab at the bottom of the workbook to jump to the corresponding worksheet.</t>
  </si>
  <si>
    <t>Instructions:</t>
  </si>
  <si>
    <t xml:space="preserve">If you need technical support at any time, please send an email with a detailed description of your need to the following address:
</t>
  </si>
  <si>
    <t>STD_PCHD@cdc.gov</t>
  </si>
  <si>
    <t xml:space="preserve">Notes on Data Entry: </t>
  </si>
  <si>
    <t xml:space="preserve">Saving and Submitting Your Work: </t>
  </si>
  <si>
    <t>Relevant Links:</t>
  </si>
  <si>
    <t>To access the series of Technical Assistance Notes for the PS19-1901 STD PCHD strategies, click here:</t>
  </si>
  <si>
    <t>PS19-1901 STD PCHD Technical Assistance Notes</t>
  </si>
  <si>
    <t xml:space="preserve">To find general information on using Microsoft Excel, click here: </t>
  </si>
  <si>
    <t>Microsoft Excel Basics</t>
  </si>
  <si>
    <r>
      <rPr>
        <b/>
        <u/>
        <sz val="11"/>
        <color theme="1"/>
        <rFont val="Calibri"/>
        <family val="2"/>
        <scheme val="minor"/>
      </rPr>
      <t>C</t>
    </r>
    <r>
      <rPr>
        <sz val="11"/>
        <color theme="1"/>
        <rFont val="Calibri"/>
        <family val="2"/>
        <scheme val="minor"/>
      </rPr>
      <t>lick "File" from the ribbon above and then "Save As" from the menu or use the button below. Choose the .xls or .xlsx file type from the "Save as type" drop-down menu. You will see a warning sign that says "The following features cannot be saved in macro-free workbooks: VB project". Click "Yes" to save the file as a .xls or .xlsx file type. You will still be able to edit light yellow cells, but a few features from this workbook will no longer be available.</t>
    </r>
  </si>
  <si>
    <t>Project area</t>
  </si>
  <si>
    <t xml:space="preserve">Alabama </t>
  </si>
  <si>
    <t>Alaska</t>
  </si>
  <si>
    <t>Arizona</t>
  </si>
  <si>
    <t>Arkansas</t>
  </si>
  <si>
    <t>Data quality</t>
  </si>
  <si>
    <t>Baltimore</t>
  </si>
  <si>
    <t>California</t>
  </si>
  <si>
    <t xml:space="preserve">Chicago </t>
  </si>
  <si>
    <t>Colorado</t>
  </si>
  <si>
    <t>Connecticut</t>
  </si>
  <si>
    <t>Delaware</t>
  </si>
  <si>
    <t>District of Columbia</t>
  </si>
  <si>
    <t>Florida</t>
  </si>
  <si>
    <t>Georgia</t>
  </si>
  <si>
    <t xml:space="preserve">Hawaii </t>
  </si>
  <si>
    <t>Idaho</t>
  </si>
  <si>
    <t>Illinois</t>
  </si>
  <si>
    <t>Indiana</t>
  </si>
  <si>
    <t>Iowa</t>
  </si>
  <si>
    <t>Kansas</t>
  </si>
  <si>
    <t xml:space="preserve">Kentucky </t>
  </si>
  <si>
    <t>Los Angeles</t>
  </si>
  <si>
    <t xml:space="preserve">Louisiana </t>
  </si>
  <si>
    <t>Maine</t>
  </si>
  <si>
    <t xml:space="preserve">Maryland </t>
  </si>
  <si>
    <t>Massachusetts</t>
  </si>
  <si>
    <t>Michigan</t>
  </si>
  <si>
    <t>Minnesota</t>
  </si>
  <si>
    <t xml:space="preserve">Mississippi </t>
  </si>
  <si>
    <t>Missouri</t>
  </si>
  <si>
    <t>Montana</t>
  </si>
  <si>
    <t xml:space="preserve">Nebraska </t>
  </si>
  <si>
    <t>Nevada</t>
  </si>
  <si>
    <t>New Hampshire</t>
  </si>
  <si>
    <t>New Jersey</t>
  </si>
  <si>
    <t>New Mexico</t>
  </si>
  <si>
    <t>New York City</t>
  </si>
  <si>
    <t>New York State</t>
  </si>
  <si>
    <t xml:space="preserve">North Carolina </t>
  </si>
  <si>
    <t xml:space="preserve">North Dakota </t>
  </si>
  <si>
    <t>Ohio</t>
  </si>
  <si>
    <t>Oklahoma</t>
  </si>
  <si>
    <t>Oregon</t>
  </si>
  <si>
    <t xml:space="preserve">Pennsylvania </t>
  </si>
  <si>
    <t>Philadelphia</t>
  </si>
  <si>
    <t>Puerto Rico</t>
  </si>
  <si>
    <t>Rhode Island</t>
  </si>
  <si>
    <t>San Francisco</t>
  </si>
  <si>
    <t>South Carolina</t>
  </si>
  <si>
    <t>South Dakota</t>
  </si>
  <si>
    <t>Tennessee</t>
  </si>
  <si>
    <t>Texas</t>
  </si>
  <si>
    <t>US Virgin Islands</t>
  </si>
  <si>
    <t>Utah</t>
  </si>
  <si>
    <t>Vermont</t>
  </si>
  <si>
    <t xml:space="preserve">Virginia </t>
  </si>
  <si>
    <t>Washington</t>
  </si>
  <si>
    <t xml:space="preserve">West Virginia </t>
  </si>
  <si>
    <t xml:space="preserve">Wisconsin </t>
  </si>
  <si>
    <t>Wyoming</t>
  </si>
  <si>
    <t>Enhanced GC surveillance</t>
  </si>
  <si>
    <t>Line No.</t>
  </si>
  <si>
    <t>Surveillance</t>
  </si>
  <si>
    <t>Data Fields</t>
  </si>
  <si>
    <t>a_1</t>
  </si>
  <si>
    <t xml:space="preserve">Did your project area complete follow-up of any GC cases for any enhanced GC surveillance purposes (Strategy 2b) in the reporting period? </t>
  </si>
  <si>
    <t>a_2</t>
  </si>
  <si>
    <t>a_3</t>
  </si>
  <si>
    <t>a_4</t>
  </si>
  <si>
    <r>
      <t xml:space="preserve">Total # of GC cases that were reported in that time period </t>
    </r>
    <r>
      <rPr>
        <b/>
        <sz val="12"/>
        <color theme="1"/>
        <rFont val="Calibri"/>
        <family val="2"/>
      </rPr>
      <t xml:space="preserve">(a_3) </t>
    </r>
    <r>
      <rPr>
        <sz val="12"/>
        <color theme="1"/>
        <rFont val="Calibri"/>
        <family val="2"/>
        <scheme val="minor"/>
      </rPr>
      <t xml:space="preserve">and in that geographic area </t>
    </r>
    <r>
      <rPr>
        <b/>
        <sz val="12"/>
        <color theme="1"/>
        <rFont val="Calibri"/>
        <family val="2"/>
        <scheme val="minor"/>
      </rPr>
      <t>(a_2)</t>
    </r>
  </si>
  <si>
    <t>a_5</t>
  </si>
  <si>
    <t>a_6</t>
  </si>
  <si>
    <t>a_7</t>
  </si>
  <si>
    <t>Among GC cases sampled for enhanced surveillance follow-up, % that received provider and/or patient follow-up</t>
  </si>
  <si>
    <t>a_8</t>
  </si>
  <si>
    <t xml:space="preserve">Low or poor data quality? </t>
  </si>
  <si>
    <t>a_9</t>
  </si>
  <si>
    <t>Any data limitations, including reasons unable to report</t>
  </si>
  <si>
    <t>a_10</t>
  </si>
  <si>
    <t>Total # of female syphilis cases (all stages)</t>
  </si>
  <si>
    <t>a_11</t>
  </si>
  <si>
    <t>Total # of female syphilis cases (all stages) with pregnancy status documented as "Yes, pregnant"</t>
  </si>
  <si>
    <t>a_12</t>
  </si>
  <si>
    <t>Total # of female syphilis cases (all stages) with pregnancy status documented as "No, not pregnant"</t>
  </si>
  <si>
    <t>a_13</t>
  </si>
  <si>
    <t>Total # of female syphilis cases (all stages) with pregnancy status documented as "Unknown" or “Missing”</t>
  </si>
  <si>
    <t>a_14</t>
  </si>
  <si>
    <t>Proportion of female syphilis cases (all stages) that had pregnancy status documented as "Yes, pregnant" or "No, not pregnant"</t>
  </si>
  <si>
    <t>a_15</t>
  </si>
  <si>
    <r>
      <t xml:space="preserve">Is your surveillance and/or case management system able to document </t>
    </r>
    <r>
      <rPr>
        <b/>
        <u/>
        <sz val="12"/>
        <rFont val="Calibri"/>
        <family val="2"/>
        <scheme val="minor"/>
      </rPr>
      <t>when</t>
    </r>
    <r>
      <rPr>
        <sz val="12"/>
        <rFont val="Calibri"/>
        <family val="2"/>
        <scheme val="minor"/>
      </rPr>
      <t xml:space="preserve"> pregnancy status was obtained?</t>
    </r>
  </si>
  <si>
    <t>a_16</t>
  </si>
  <si>
    <t>a_17</t>
  </si>
  <si>
    <t>Among all female syphilis cases (all stages), % with pregnancy status documented as “Yes, pregnant” or “No, not pregnant”  within 14 days of specimen collection</t>
  </si>
  <si>
    <t>a_18</t>
  </si>
  <si>
    <t>a_19</t>
  </si>
  <si>
    <t>Congenital Syphilis</t>
  </si>
  <si>
    <t>b_1</t>
  </si>
  <si>
    <t>b_2</t>
  </si>
  <si>
    <t xml:space="preserve">Total # of pregnant females with syphilis (all stages) </t>
  </si>
  <si>
    <t>b_3</t>
  </si>
  <si>
    <t>% of total female syphilis cases that were pregnant</t>
  </si>
  <si>
    <t>b_4</t>
  </si>
  <si>
    <t>Total # of reported congenital syphilis cases and stillbirths</t>
  </si>
  <si>
    <t>b_5</t>
  </si>
  <si>
    <t>b_6</t>
  </si>
  <si>
    <t>Among all potential congenital syphilis cases, % averted</t>
  </si>
  <si>
    <t>b_7</t>
  </si>
  <si>
    <t>b_8</t>
  </si>
  <si>
    <t xml:space="preserve">Line No. </t>
  </si>
  <si>
    <t>Key Populations:</t>
  </si>
  <si>
    <t>Pregnant females under age 45</t>
  </si>
  <si>
    <t>Other females under age 45</t>
  </si>
  <si>
    <t>Men with only female partners (MSW)</t>
  </si>
  <si>
    <t>Men with male partners (MSM and MSMW)</t>
  </si>
  <si>
    <t>c_1</t>
  </si>
  <si>
    <t>c_2</t>
  </si>
  <si>
    <t>Total # of cases initiated</t>
  </si>
  <si>
    <t>c_3</t>
  </si>
  <si>
    <t>Total # of cases interviewed</t>
  </si>
  <si>
    <t>c_4</t>
  </si>
  <si>
    <t>Interview Rate</t>
  </si>
  <si>
    <t>c_5</t>
  </si>
  <si>
    <t>Total # of contacts (partners) initiated for partner services</t>
  </si>
  <si>
    <t>c_6</t>
  </si>
  <si>
    <t>Contact Index</t>
  </si>
  <si>
    <t>c_7</t>
  </si>
  <si>
    <t>c_8</t>
  </si>
  <si>
    <t>New Exam Rate</t>
  </si>
  <si>
    <t>c_9</t>
  </si>
  <si>
    <t>c_10</t>
  </si>
  <si>
    <t>Treatment Index</t>
  </si>
  <si>
    <t>Disease intervention rate</t>
  </si>
  <si>
    <t>Total number of contacts (partners) brought to treatment</t>
  </si>
  <si>
    <t>Total number of new cases of syphilis found through partner services</t>
  </si>
  <si>
    <t>d_1</t>
  </si>
  <si>
    <t>d_2</t>
  </si>
  <si>
    <t>d_3</t>
  </si>
  <si>
    <t>d_4</t>
  </si>
  <si>
    <t>d_5</t>
  </si>
  <si>
    <t>d_6</t>
  </si>
  <si>
    <t>d_7</t>
  </si>
  <si>
    <t>d_8</t>
  </si>
  <si>
    <t>d_9</t>
  </si>
  <si>
    <t>d_10</t>
  </si>
  <si>
    <t>d_11</t>
  </si>
  <si>
    <t>d_12</t>
  </si>
  <si>
    <t>d_13</t>
  </si>
  <si>
    <t>d_14</t>
  </si>
  <si>
    <t>d_15</t>
  </si>
  <si>
    <t>d_16</t>
  </si>
  <si>
    <t>d_17</t>
  </si>
  <si>
    <t>d_18</t>
  </si>
  <si>
    <t>d_19</t>
  </si>
  <si>
    <t>Total # of early syphilis cases missing data on medication AND date of treatment or date of specimen collection (unable to calculate timeliness of treatment)</t>
  </si>
  <si>
    <t>% of early syphilis cases missing documentation of medication</t>
  </si>
  <si>
    <t>% of early syphilis cases missing data to calculate timely treatment AND documentation of medication</t>
  </si>
  <si>
    <t>Among early syphilis cases, % treated by BPG within 14 days of specimen collection</t>
  </si>
  <si>
    <t>Outbreak response</t>
  </si>
  <si>
    <t>Disease Investigation and Intervention</t>
  </si>
  <si>
    <t>Activation of STD outbreak response plan</t>
  </si>
  <si>
    <t>Total # of times that the outbreak plan was initiated for GC in the reporting period</t>
  </si>
  <si>
    <t>Total # of times that the outbreak plan was initiated for another STD in the reporting period</t>
  </si>
  <si>
    <t>Staff assignments to assist other outbreaks</t>
  </si>
  <si>
    <t>Total # of the STD program staff who were given temporary, formal assignments to assist with outbreaks with HIV, Hepatitis, or TB, during the reporting period</t>
  </si>
  <si>
    <t>Total # of STD program staff who were given temporary, formal assignments to assist with outbreaks with other conditions (not STD, HIV, Hepatitis, TB) during the reporting period</t>
  </si>
  <si>
    <t>Total # of outbreak responses (HIV, Hepatitis, TB, or other conditions) for which those staff were formally assigned to assist.</t>
  </si>
  <si>
    <t>General Description of Safety Net Assistance (SNA)</t>
  </si>
  <si>
    <t>Description</t>
  </si>
  <si>
    <t>sna_1</t>
  </si>
  <si>
    <t>[Select from Dropdown]</t>
  </si>
  <si>
    <t>sna_2</t>
  </si>
  <si>
    <t>Adolescents/young adults</t>
  </si>
  <si>
    <t>sna_3</t>
  </si>
  <si>
    <t>MSM</t>
  </si>
  <si>
    <t>sna_4</t>
  </si>
  <si>
    <t>Pregnant women</t>
  </si>
  <si>
    <t>sna_5</t>
  </si>
  <si>
    <t>sna_6</t>
  </si>
  <si>
    <t>They met a certain threshold for positivity for testing</t>
  </si>
  <si>
    <t>sna_7</t>
  </si>
  <si>
    <t>They met a certain threshold for STD disease morbidity or a certain STD case count or rate</t>
  </si>
  <si>
    <t>sna_8</t>
  </si>
  <si>
    <t>They served under/uninsured populations</t>
  </si>
  <si>
    <t>sna_9</t>
  </si>
  <si>
    <t>They served other priority populations or geographic areas in need of subsidized services</t>
  </si>
  <si>
    <t>sna_10</t>
  </si>
  <si>
    <t>They had a track record of effective partnership with us</t>
  </si>
  <si>
    <t>sna_11</t>
  </si>
  <si>
    <t>I’m not sure/don’t know</t>
  </si>
  <si>
    <t>sna_12</t>
  </si>
  <si>
    <t>sna_13</t>
  </si>
  <si>
    <t xml:space="preserve">Which STD clinical prevention services did the safety net assistance support? Select all that apply.  </t>
  </si>
  <si>
    <t>CT/GC urine testing/screening</t>
  </si>
  <si>
    <t>sna_14</t>
  </si>
  <si>
    <t>CT/GC extragenital testing/screening</t>
  </si>
  <si>
    <t>sna_15</t>
  </si>
  <si>
    <t>sna_16</t>
  </si>
  <si>
    <t>Syphilis testing/screening</t>
  </si>
  <si>
    <t>sna_17</t>
  </si>
  <si>
    <t>Syphilis treatment</t>
  </si>
  <si>
    <t>sna_18</t>
  </si>
  <si>
    <t>sna_19</t>
  </si>
  <si>
    <t>STD specialty care clinics</t>
  </si>
  <si>
    <t>sna_20</t>
  </si>
  <si>
    <t>Local health department clinics (general)</t>
  </si>
  <si>
    <t>sna_21</t>
  </si>
  <si>
    <t>Family planning/ reproductive health clinics</t>
  </si>
  <si>
    <t>sna_22</t>
  </si>
  <si>
    <t>Maternal and child health programs</t>
  </si>
  <si>
    <t>sna_23</t>
  </si>
  <si>
    <t xml:space="preserve">HIV prevention or care clinics </t>
  </si>
  <si>
    <t>sna_24</t>
  </si>
  <si>
    <t>Behavioral or mental health agencies, including drug treatment</t>
  </si>
  <si>
    <t>sna_25</t>
  </si>
  <si>
    <t>Federally-qualified health centers (FQHC) or other community health centers</t>
  </si>
  <si>
    <t>Other private health care providers or organizations</t>
  </si>
  <si>
    <t>sna_28</t>
  </si>
  <si>
    <t>sna_29</t>
  </si>
  <si>
    <t>sna_30</t>
  </si>
  <si>
    <t>sna_31</t>
  </si>
  <si>
    <t>sna_32</t>
  </si>
  <si>
    <t>We don’t know/ aren’t sure</t>
  </si>
  <si>
    <t>Often found in Contract budget line:</t>
  </si>
  <si>
    <t>sna_33</t>
  </si>
  <si>
    <r>
      <t xml:space="preserve">(A) Direct contracts or subgrants with health care organizations or providers </t>
    </r>
    <r>
      <rPr>
        <sz val="12"/>
        <color theme="1"/>
        <rFont val="Calibri"/>
        <family val="2"/>
        <scheme val="minor"/>
      </rPr>
      <t>for safety net assistance only</t>
    </r>
  </si>
  <si>
    <t>sna_34</t>
  </si>
  <si>
    <r>
      <t xml:space="preserve">(B) Direct contracts or subgrants with health care organizations or providers </t>
    </r>
    <r>
      <rPr>
        <sz val="12"/>
        <color theme="1"/>
        <rFont val="Calibri"/>
        <family val="2"/>
        <scheme val="minor"/>
      </rPr>
      <t>for various services that include safety net assistance</t>
    </r>
  </si>
  <si>
    <t>sna_35</t>
  </si>
  <si>
    <t>Often found in Supplies, Other, or Personnel:</t>
  </si>
  <si>
    <t>sna_36</t>
  </si>
  <si>
    <t>sna_37</t>
  </si>
  <si>
    <t>(E) Support all/part of the salary of lab(s) staff to conduct testing for certain providers or types of tests</t>
  </si>
  <si>
    <t>sna_38</t>
  </si>
  <si>
    <t>sna_39</t>
  </si>
  <si>
    <t>sna_40</t>
  </si>
  <si>
    <t>sna_41</t>
  </si>
  <si>
    <t>sna_42</t>
  </si>
  <si>
    <t>sna_43</t>
  </si>
  <si>
    <t>sna_44</t>
  </si>
  <si>
    <t>sna_45</t>
  </si>
  <si>
    <t>sna_46</t>
  </si>
  <si>
    <t>No, STD PCHD was the only funding we put into those contracts/subgrants/purchases</t>
  </si>
  <si>
    <t>sna_47</t>
  </si>
  <si>
    <t>sna_48</t>
  </si>
  <si>
    <t>sna_49</t>
  </si>
  <si>
    <t>sna_50</t>
  </si>
  <si>
    <t>sna_51</t>
  </si>
  <si>
    <t>sna_52</t>
  </si>
  <si>
    <t>sna_53</t>
  </si>
  <si>
    <t>sna_54</t>
  </si>
  <si>
    <t>sna_55</t>
  </si>
  <si>
    <t>(F) Other: (please write answer below in line s)</t>
  </si>
  <si>
    <t>25%+</t>
  </si>
  <si>
    <t>16-25%</t>
  </si>
  <si>
    <t>11-15%</t>
  </si>
  <si>
    <t>1-10%</t>
  </si>
  <si>
    <r>
      <t xml:space="preserve">0%/None </t>
    </r>
    <r>
      <rPr>
        <b/>
        <sz val="11"/>
        <color rgb="FFFF0000"/>
        <rFont val="Calibri"/>
        <family val="2"/>
        <scheme val="minor"/>
      </rPr>
      <t>If selected, stop here</t>
    </r>
  </si>
  <si>
    <t>Descripton</t>
  </si>
  <si>
    <t xml:space="preserve">Data Fields </t>
  </si>
  <si>
    <t>sna_59</t>
  </si>
  <si>
    <t>Which mechanism does the following refer to?</t>
  </si>
  <si>
    <t>sna_60</t>
  </si>
  <si>
    <t>Which of the following groups of clients does the following testing data refer to?</t>
  </si>
  <si>
    <t>How many tests were conducted?</t>
  </si>
  <si>
    <t>Syphilis tests performed</t>
  </si>
  <si>
    <t>GC tests performed</t>
  </si>
  <si>
    <t>CT tests performed</t>
  </si>
  <si>
    <t>sna_61</t>
  </si>
  <si>
    <t>Total tests conducted</t>
  </si>
  <si>
    <t>sna_62</t>
  </si>
  <si>
    <t>All Males</t>
  </si>
  <si>
    <t>sna_63</t>
  </si>
  <si>
    <t>Males, 15-24 years</t>
  </si>
  <si>
    <t>sna_64</t>
  </si>
  <si>
    <t>Males, 25-44</t>
  </si>
  <si>
    <t>sna_65</t>
  </si>
  <si>
    <t>Males, 45+</t>
  </si>
  <si>
    <t>sna_66</t>
  </si>
  <si>
    <t>All Females</t>
  </si>
  <si>
    <t>sna_67</t>
  </si>
  <si>
    <t>Females, 15-24 years</t>
  </si>
  <si>
    <t>sna_68</t>
  </si>
  <si>
    <t>Females, 25-44</t>
  </si>
  <si>
    <t>sna_69</t>
  </si>
  <si>
    <t>Females, 45+</t>
  </si>
  <si>
    <t>Of those tests, how many were positive or reactive?</t>
  </si>
  <si>
    <t>Positive Syphilis tests</t>
  </si>
  <si>
    <t>Positive GC tests</t>
  </si>
  <si>
    <t>Positive CT tests</t>
  </si>
  <si>
    <t>sna_70</t>
  </si>
  <si>
    <t>Total positive or reactive tests</t>
  </si>
  <si>
    <t>sna_71</t>
  </si>
  <si>
    <t>sna_72</t>
  </si>
  <si>
    <t>sna_73</t>
  </si>
  <si>
    <t>sna_74</t>
  </si>
  <si>
    <t>sna_75</t>
  </si>
  <si>
    <t>sna_76</t>
  </si>
  <si>
    <t>Females, 15-24</t>
  </si>
  <si>
    <t>sna_77</t>
  </si>
  <si>
    <t>sna_78</t>
  </si>
  <si>
    <t>Positivity</t>
  </si>
  <si>
    <t>Among Syphilis tests performed</t>
  </si>
  <si>
    <t>Among GC tests performed</t>
  </si>
  <si>
    <t>Among CT tests performed</t>
  </si>
  <si>
    <t>sna_79</t>
  </si>
  <si>
    <t>Total tests</t>
  </si>
  <si>
    <t>sna_80</t>
  </si>
  <si>
    <t>sna_81</t>
  </si>
  <si>
    <t>sna_82</t>
  </si>
  <si>
    <t>sna_83</t>
  </si>
  <si>
    <t>Treatment</t>
  </si>
  <si>
    <t>Recommended Treatment for syphilis</t>
  </si>
  <si>
    <r>
      <t xml:space="preserve">You may use this template to prepare a </t>
    </r>
    <r>
      <rPr>
        <sz val="11"/>
        <color rgb="FFFF0000"/>
        <rFont val="Calibri"/>
        <family val="2"/>
        <scheme val="minor"/>
      </rPr>
      <t>STD PCHD Performance Measures for DSTDP</t>
    </r>
    <r>
      <rPr>
        <sz val="11"/>
        <color theme="1"/>
        <rFont val="Calibri"/>
        <family val="2"/>
        <scheme val="minor"/>
      </rPr>
      <t>. Please refer to the supplemental guidance document for more information.</t>
    </r>
  </si>
  <si>
    <t>Complete each tab in this workbook, except for those labeled "optional."</t>
  </si>
  <si>
    <t>Applicants will complete and submit performance measures each year, depending on approval from OMB.</t>
  </si>
  <si>
    <t>All light yellow cells are available for user input. White cells are auto-calculated based on information provided in the yellow cells.</t>
  </si>
  <si>
    <t>Drop-down menus are included in all worksheets, and should be identifiable through a downward arrow that appears when you select it.</t>
  </si>
  <si>
    <r>
      <t>Click "File" from the ribbon above and then "Save" from the menu. If this is your first time saving this document, you will be prompted to choose a location for where this file will be saved.</t>
    </r>
    <r>
      <rPr>
        <b/>
        <sz val="11"/>
        <color rgb="FFFF0000"/>
        <rFont val="Calibri"/>
        <family val="2"/>
        <scheme val="minor"/>
      </rPr>
      <t xml:space="preserve"> Please save this file as "[ProjectAreaName]_Performance.Measures.2019_yy-mm-dd" and as an .xlsm version</t>
    </r>
    <r>
      <rPr>
        <sz val="11"/>
        <color rgb="FFFF0000"/>
        <rFont val="Calibri"/>
        <family val="2"/>
        <scheme val="minor"/>
      </rPr>
      <t>. (Note: you will see a warning message reminding you that if you change the format of the document, you may lose some of the functionality. Click "Ok" and save the file in your preferred location.)</t>
    </r>
  </si>
  <si>
    <t>To submit this document, attach the file ending in .xls or .xlsx as a Grant Note in GrantSolutions.</t>
  </si>
  <si>
    <t>Early Syphilis Cases: Disease Investigation and Intervention</t>
  </si>
  <si>
    <t>Pregnancy Ascertainment</t>
  </si>
  <si>
    <t>(Optional) Please provide any other information you would like to add about your approach to providing SNA in the reporting period, or answers to question on this worksheet for which you selected "Other":</t>
  </si>
  <si>
    <t xml:space="preserve">(A) Only clients served by the organization(s), with the STD PCHD funding (i.e., what is attributable to the SNA)  </t>
  </si>
  <si>
    <t>(B) All clients served by the organization(s), regardless of funding sources for services (i.e. the total of which the STD PCHD SNA was just a part)</t>
  </si>
  <si>
    <t>YES</t>
  </si>
  <si>
    <t>STD PCHD Performance Measurement</t>
  </si>
  <si>
    <t>No, none of these groups were specifically focused on (though they may have benefited)</t>
  </si>
  <si>
    <t>Correctional facilities (prison, jail, juvenile detention)</t>
  </si>
  <si>
    <t xml:space="preserve">School-based, college, or university health centers </t>
  </si>
  <si>
    <t>Tribal or Indian Health Service health care centers</t>
  </si>
  <si>
    <t>Other non-profit, private health care providers or organizations (e.g., CBOs)</t>
  </si>
  <si>
    <t>(C) Direct contracts or subgrants with lab(s) (public or private) to conduct testing for certain providers</t>
  </si>
  <si>
    <t>Low/poor data quality</t>
  </si>
  <si>
    <t>Yes, low/poor data quality</t>
  </si>
  <si>
    <t>Not low/poor data quality</t>
  </si>
  <si>
    <t>Yes</t>
  </si>
  <si>
    <t>No</t>
  </si>
  <si>
    <t>a_1, a_15, d_1</t>
  </si>
  <si>
    <t>sna_4 (and most others when it's select all that apply)</t>
  </si>
  <si>
    <t>Syphilis Cases, by priority population</t>
  </si>
  <si>
    <t>Pregnant females under age 45 with early syphilis</t>
  </si>
  <si>
    <t>Other females under age 45 with early syphilis</t>
  </si>
  <si>
    <t>Men with only female partners (MSW) with early syphilis</t>
  </si>
  <si>
    <t>Men with male partners (MSM and MSMW) with early syphilis</t>
  </si>
  <si>
    <t>Of interviewed, # known to be living with HIV at the time of syphilis (of GC) diagnosis</t>
  </si>
  <si>
    <t>Of interviewed, # newly-diagnosed with HIV within 30 days of syphilis (or GC) diagnosis</t>
  </si>
  <si>
    <t>Of interviewed, # referred for PrEP within 30 days of syphilis (or GC) diagnosis</t>
  </si>
  <si>
    <t>Low or poor data quality</t>
  </si>
  <si>
    <t>Among interviewed and newly diagnosed with HIV, % linked to HIV care within 30 days of new HIV diagnosis</t>
  </si>
  <si>
    <t>Among interviewed (and not known to be HIV+), % referred for PrEP within 30 days of syphilis (or GC) diagnosis</t>
  </si>
  <si>
    <t>Line No</t>
  </si>
  <si>
    <t>STD -related HIV Prevention in Disease Investigation</t>
  </si>
  <si>
    <t>f_1</t>
  </si>
  <si>
    <t>f_2</t>
  </si>
  <si>
    <t>f_3</t>
  </si>
  <si>
    <t>f_4</t>
  </si>
  <si>
    <t>f_5</t>
  </si>
  <si>
    <t>f_6</t>
  </si>
  <si>
    <t>f_7</t>
  </si>
  <si>
    <t>f_8</t>
  </si>
  <si>
    <t>f_9</t>
  </si>
  <si>
    <t>f_10</t>
  </si>
  <si>
    <t>f_11</t>
  </si>
  <si>
    <t>f_12</t>
  </si>
  <si>
    <t>f_13</t>
  </si>
  <si>
    <t>f_14</t>
  </si>
  <si>
    <t>f_15</t>
  </si>
  <si>
    <t>f_16</t>
  </si>
  <si>
    <t>f_17</t>
  </si>
  <si>
    <t>f_18</t>
  </si>
  <si>
    <t xml:space="preserve">The core performance measures in each worksheet are bolded.  Measures that are auto-calcuated but not considered core performance measures are italicized (not bolded). </t>
  </si>
  <si>
    <t>Total # of STD staff deployed for non-STD outbreaks</t>
  </si>
  <si>
    <t>Total # of times that the outbreak plan was initiated for an STD</t>
  </si>
  <si>
    <t xml:space="preserve">Total # of cases w/at least 1 contact treated for syphilis (Dispo A, C, E, Z) within 30 days before or after the index patient’s initial specimen collection </t>
  </si>
  <si>
    <r>
      <t xml:space="preserve">Total # of contacts examined (tested) within 30 days before or after the index patient’s initial specimen collection </t>
    </r>
    <r>
      <rPr>
        <sz val="12"/>
        <color theme="1"/>
        <rFont val="Calibri"/>
        <family val="2"/>
      </rPr>
      <t>(Dispo A, B, C, D, E, F, Z)</t>
    </r>
  </si>
  <si>
    <r>
      <t>Total # of contacts previously treated (</t>
    </r>
    <r>
      <rPr>
        <u/>
        <sz val="12"/>
        <color theme="1"/>
        <rFont val="Calibri"/>
        <family val="2"/>
        <scheme val="minor"/>
      </rPr>
      <t>Dispo E</t>
    </r>
    <r>
      <rPr>
        <sz val="12"/>
        <color theme="1"/>
        <rFont val="Calibri"/>
        <family val="2"/>
        <scheme val="minor"/>
      </rPr>
      <t>) within 30 days before or after the index patient's initial specimen collection</t>
    </r>
  </si>
  <si>
    <r>
      <t>Total # of contacts preventively treated (</t>
    </r>
    <r>
      <rPr>
        <u/>
        <sz val="12"/>
        <color theme="1"/>
        <rFont val="Calibri"/>
        <family val="2"/>
        <scheme val="minor"/>
      </rPr>
      <t>Dispo A</t>
    </r>
    <r>
      <rPr>
        <sz val="12"/>
        <color theme="1"/>
        <rFont val="Calibri"/>
        <family val="2"/>
        <scheme val="minor"/>
      </rPr>
      <t>) within 30 days before or after the index patient's initial specimen collection</t>
    </r>
  </si>
  <si>
    <r>
      <t>Total # of contacts preventively treated (</t>
    </r>
    <r>
      <rPr>
        <u/>
        <sz val="12"/>
        <rFont val="Calibri"/>
        <family val="2"/>
        <scheme val="minor"/>
      </rPr>
      <t>Dispo Z</t>
    </r>
    <r>
      <rPr>
        <sz val="12"/>
        <rFont val="Calibri"/>
        <family val="2"/>
        <scheme val="minor"/>
      </rPr>
      <t>) within 30 days before or after the index patient's initial specimen collection</t>
    </r>
  </si>
  <si>
    <r>
      <t>Total # of contacts brought to Tx for new syphilis infection (</t>
    </r>
    <r>
      <rPr>
        <u/>
        <sz val="12"/>
        <color theme="1"/>
        <rFont val="Calibri"/>
        <family val="2"/>
        <scheme val="minor"/>
      </rPr>
      <t>Dispo C</t>
    </r>
    <r>
      <rPr>
        <sz val="12"/>
        <color theme="1"/>
        <rFont val="Calibri"/>
        <family val="2"/>
        <scheme val="minor"/>
      </rPr>
      <t>) within 30 days after the index patient's initial specimen collection</t>
    </r>
  </si>
  <si>
    <r>
      <t xml:space="preserve">What were the </t>
    </r>
    <r>
      <rPr>
        <u/>
        <sz val="12"/>
        <color theme="1"/>
        <rFont val="Calibri"/>
        <family val="2"/>
        <scheme val="minor"/>
      </rPr>
      <t>main formal criteria</t>
    </r>
    <r>
      <rPr>
        <sz val="12"/>
        <color theme="1"/>
        <rFont val="Calibri"/>
        <family val="2"/>
        <scheme val="minor"/>
      </rPr>
      <t xml:space="preserve"> used for selecting which providers or organizations were eligible to access the safety net assistance (SNA) or were funded for SNA? (select all that apply)</t>
    </r>
  </si>
  <si>
    <t>auto-calculated</t>
  </si>
  <si>
    <t>drop down menu</t>
  </si>
  <si>
    <t>Yes, low/poor quality</t>
  </si>
  <si>
    <t>No, not low/poor quality</t>
  </si>
  <si>
    <t>text field</t>
  </si>
  <si>
    <t>Total # of potential congenital syphilis cases averted</t>
  </si>
  <si>
    <t>text</t>
  </si>
  <si>
    <t>auto calculated</t>
  </si>
  <si>
    <t>all drop down menus unless noted as "text"</t>
  </si>
  <si>
    <t>prepopulated from sheets D and E</t>
  </si>
  <si>
    <t>Sum Totals (auto-calculated)</t>
  </si>
  <si>
    <t>Out of 12 months in the reporting period, what dates did your project area conduct enhanced GC surveillance?</t>
  </si>
  <si>
    <t>Total # of females with syphilis (all stages) in the project area in the reporting period</t>
  </si>
  <si>
    <t>Total # of times that the outbreak plan was initiated for syphilis by the project area in the reporting period</t>
  </si>
  <si>
    <t>Total # of early syphilis cases by the project area in the reporting period</t>
  </si>
  <si>
    <t>Total # of cases in the project area in the reporting period</t>
  </si>
  <si>
    <t>Total # of early syphilis (ES) cases in the project area in the reporting period</t>
  </si>
  <si>
    <t xml:space="preserve">Approximately what % of the STD PCHD budget did the project area devote to safety net assistance in the reporting period? </t>
  </si>
  <si>
    <t>Did the project area specifically focus the safety net assistance towards any of the following demographic groups? (select all that apply)</t>
  </si>
  <si>
    <t xml:space="preserve">Which types of providers were funded directly by the project area for safety net assistance (SNA) or were given the opportunity to take advantage of the SNA during the reporting period?  Select all that apply.  </t>
  </si>
  <si>
    <t xml:space="preserve">What are the primary mechanisms through which the project area provided the safety net assistance (SNA)?  Select all that apply.  </t>
  </si>
  <si>
    <t xml:space="preserve">Did the project area combine the STD PCHD safety net assistance with funding from other sources, to fund those contracts/ subgrants (A-C), to make those purchases (D), or support those staff (E)?  Select all that apply.  </t>
  </si>
  <si>
    <t>Total # of early syphilis cases missing data on medication</t>
  </si>
  <si>
    <t>Total # of early syphilis cases documented as having been prescribed/received BPG within 14 days of date of specimen collection</t>
  </si>
  <si>
    <t>Recommended Treatment for Gonorrhea</t>
  </si>
  <si>
    <t>CT/GC treatment, including EPT</t>
  </si>
  <si>
    <t xml:space="preserve">(D) Purchase of test kits or treatment/EPT, which are then distributed or allocated to certain providers by us </t>
  </si>
  <si>
    <t>(D) Purchase of test kits or treatment/EPT, which are then distributed or allocated to certain providers by us</t>
  </si>
  <si>
    <t>Yes, we added federal funds (e.g. HIV, Title X, HRSA)</t>
  </si>
  <si>
    <t>Yes, we added other funding sources</t>
  </si>
  <si>
    <t>Don't know/ too unsure to answer</t>
  </si>
  <si>
    <t>Yes, we added state (or local) project area funds (e.g. STD, general)</t>
  </si>
  <si>
    <t>sna_56</t>
  </si>
  <si>
    <t>sna_57</t>
  </si>
  <si>
    <t>sna_58</t>
  </si>
  <si>
    <r>
      <t xml:space="preserve">(F) Other: </t>
    </r>
    <r>
      <rPr>
        <sz val="12"/>
        <color rgb="FFFF0000"/>
        <rFont val="Calibri"/>
        <family val="2"/>
        <scheme val="minor"/>
      </rPr>
      <t>(please write answer below in sna_45 text box)</t>
    </r>
  </si>
  <si>
    <r>
      <t xml:space="preserve">Others not listed: </t>
    </r>
    <r>
      <rPr>
        <sz val="12"/>
        <color rgb="FFFF0000"/>
        <rFont val="Calibri"/>
        <family val="2"/>
        <scheme val="minor"/>
      </rPr>
      <t>(please write answer below in sna_45 text box)</t>
    </r>
  </si>
  <si>
    <r>
      <t xml:space="preserve">Other STD clinical preventive service: </t>
    </r>
    <r>
      <rPr>
        <sz val="12"/>
        <color rgb="FFFF0000"/>
        <rFont val="Calibri"/>
        <family val="2"/>
        <scheme val="minor"/>
      </rPr>
      <t>(please write answer below in sna_45 text box)</t>
    </r>
  </si>
  <si>
    <r>
      <t xml:space="preserve">Other: </t>
    </r>
    <r>
      <rPr>
        <sz val="12"/>
        <color rgb="FFFF0000"/>
        <rFont val="Calibri"/>
        <family val="2"/>
        <scheme val="minor"/>
      </rPr>
      <t>(please write answer below in sna_45 text box)</t>
    </r>
  </si>
  <si>
    <r>
      <t xml:space="preserve">We do not have any data at this time </t>
    </r>
    <r>
      <rPr>
        <sz val="12"/>
        <color rgb="FFFF0000"/>
        <rFont val="Calibri"/>
        <family val="2"/>
        <scheme val="minor"/>
      </rPr>
      <t>(please provide reason why not, above in sna_45 text box)</t>
    </r>
  </si>
  <si>
    <t>(A) Direct contracts or subgrants with health care organizations or providers for safety net assistance only</t>
  </si>
  <si>
    <t>(B) Direct contracts or subgrants with health care organizations or providers for various services that include safety net assistance</t>
  </si>
  <si>
    <t>[Select from Drop down]</t>
  </si>
  <si>
    <t>Among interviewed, (known) HIV coinfection rate</t>
  </si>
  <si>
    <t>Among interviewed syphilis or GC cases (and not known to be HIV+), % newly-diagnosed with HIV within 30 days of syphilis (or GC) diagnosis</t>
  </si>
  <si>
    <t>Total # of GC cases missing data on medication (among all or among random sample)</t>
  </si>
  <si>
    <t>Total # of GC cases missing data on medication AND date of treatment or date of specimen collection(among all or among random sample)</t>
  </si>
  <si>
    <t>% of GC cases missing documentation of medication (among all or among random sample)</t>
  </si>
  <si>
    <t>% of GC cases missing data to calculate timely treatment AND documentation of medication (among all or among random sample)</t>
  </si>
  <si>
    <r>
      <t xml:space="preserve">Total # of GC cases with recommended medication (in 2019: </t>
    </r>
    <r>
      <rPr>
        <u/>
        <sz val="12"/>
        <color theme="1"/>
        <rFont val="Calibri"/>
        <family val="2"/>
        <scheme val="minor"/>
      </rPr>
      <t xml:space="preserve">dual therapy) </t>
    </r>
    <r>
      <rPr>
        <sz val="12"/>
        <color theme="1"/>
        <rFont val="Calibri"/>
        <family val="2"/>
        <scheme val="minor"/>
      </rPr>
      <t>documented (among all or among random sample)</t>
    </r>
  </si>
  <si>
    <r>
      <t xml:space="preserve">Total # of GC cases with recommended medication (in 2019: </t>
    </r>
    <r>
      <rPr>
        <u/>
        <sz val="12"/>
        <color theme="1"/>
        <rFont val="Calibri"/>
        <family val="2"/>
        <scheme val="minor"/>
      </rPr>
      <t xml:space="preserve">dual therapy) </t>
    </r>
    <r>
      <rPr>
        <sz val="12"/>
        <color theme="1"/>
        <rFont val="Calibri"/>
        <family val="2"/>
        <scheme val="minor"/>
      </rPr>
      <t>documented as having been prescribed/received within 14 days of date of specimen collection (among all or among random sample)</t>
    </r>
  </si>
  <si>
    <t>Among all GC cases, % with recommended medication documented, per CDC guidance (among all or among random sample)</t>
  </si>
  <si>
    <t>Among all GC cases, % with recommended medication documented within 14 days of the date of specimen collection, per CDC guidance (among all or among random sample)</t>
  </si>
  <si>
    <t>Total # of GC cases reported in the reporting period (Overall or in random sample)</t>
  </si>
  <si>
    <t>Men with male partners (MSM and MSMW) with GC cases only</t>
  </si>
  <si>
    <t>MSM GC Cases (If any investigated)</t>
  </si>
  <si>
    <t>Of syphilis (or GC) cases newly diagnosed with HIV, # linked to HIV care within 30 days of new HIV diagnosis</t>
  </si>
  <si>
    <t>GC medication</t>
  </si>
  <si>
    <t>CT medication</t>
  </si>
  <si>
    <t>Syphilis medication</t>
  </si>
  <si>
    <t>If you are unable to provide the above information on the tests performed, test results, or treatment purchases attributable to STD PCHD, please explain why not:</t>
  </si>
  <si>
    <t>(Optional) Please provide any other information you would like to add about the treatment or patient testing data that you provided on the safety net assistance in the reporting period:</t>
  </si>
  <si>
    <t>Treatment medication (if any purchased with STD PCHD safety net assistance)</t>
  </si>
  <si>
    <r>
      <t xml:space="preserve">Among those </t>
    </r>
    <r>
      <rPr>
        <b/>
        <sz val="12"/>
        <color theme="1"/>
        <rFont val="Calibri"/>
        <family val="2"/>
        <scheme val="minor"/>
      </rPr>
      <t>(a_4)</t>
    </r>
    <r>
      <rPr>
        <sz val="12"/>
        <color theme="1"/>
        <rFont val="Calibri"/>
        <family val="2"/>
        <scheme val="minor"/>
      </rPr>
      <t xml:space="preserve">, # of GC cases that were </t>
    </r>
    <r>
      <rPr>
        <sz val="12"/>
        <rFont val="Calibri"/>
        <family val="2"/>
        <scheme val="minor"/>
      </rPr>
      <t>randomly selected for enhanced surveillance</t>
    </r>
  </si>
  <si>
    <r>
      <t>If yes (</t>
    </r>
    <r>
      <rPr>
        <b/>
        <sz val="12"/>
        <color theme="1"/>
        <rFont val="Calibri"/>
        <family val="2"/>
        <scheme val="minor"/>
      </rPr>
      <t>a_15</t>
    </r>
    <r>
      <rPr>
        <sz val="12"/>
        <color theme="1"/>
        <rFont val="Calibri"/>
        <family val="2"/>
        <scheme val="minor"/>
      </rPr>
      <t>): Total # of female syphilis cases (all stages)  with pregnancy status documented as "Yes, pregnant" or "No, not pregnant" within 14 days of specimen collection</t>
    </r>
  </si>
  <si>
    <r>
      <t>If yes (</t>
    </r>
    <r>
      <rPr>
        <b/>
        <sz val="12"/>
        <color theme="1"/>
        <rFont val="Calibri"/>
        <family val="2"/>
        <scheme val="minor"/>
      </rPr>
      <t>a_1</t>
    </r>
    <r>
      <rPr>
        <sz val="12"/>
        <color theme="1"/>
        <rFont val="Calibri"/>
        <family val="2"/>
        <scheme val="minor"/>
      </rPr>
      <t>), what geographic area(s) were included in the enhanced GC surveillance activities?</t>
    </r>
  </si>
  <si>
    <t>Total medication units purchased in reporting period.  Please write in units tracked by your program, e.g. "X# BIC injections" or "Y# pills" or "Z# patient TX packs."</t>
  </si>
  <si>
    <r>
      <t xml:space="preserve">Among those </t>
    </r>
    <r>
      <rPr>
        <b/>
        <sz val="12"/>
        <color theme="1"/>
        <rFont val="Calibri"/>
        <family val="2"/>
        <scheme val="minor"/>
      </rPr>
      <t>(a_5)</t>
    </r>
    <r>
      <rPr>
        <sz val="12"/>
        <color theme="1"/>
        <rFont val="Calibri"/>
        <family val="2"/>
        <scheme val="minor"/>
      </rPr>
      <t>, # that received provider and/or patient follow-up for enhanced surveillance</t>
    </r>
  </si>
  <si>
    <t>Potential cases averted</t>
  </si>
  <si>
    <t>For this measure, is the project area reporting on all cases or a random sample of cases, based on enhanced GC surveillance? If neither, explain below in Data Notes (g_21)</t>
  </si>
  <si>
    <t>Complete 1 table per merchanism selected in Admin_SNA_overall (sna_45-sna_51)</t>
  </si>
  <si>
    <t>For which parts of your safety net assistance do you have data on tests conducted, test results, or treatment purchased?</t>
  </si>
  <si>
    <t>USE ONLY IF MORE THAN 1 MECHANISM IS BEING REPORTED ON</t>
  </si>
  <si>
    <t>USE ONLY IF MORE THAN 2 MECHANISMS ARE BEING REPORTED ON</t>
  </si>
  <si>
    <t>If A-F is selected, please complete an "Admin_SNA_test_TX_data" worksheet for each mechanism selected. Up to 3 total.</t>
  </si>
  <si>
    <t>drop down</t>
  </si>
  <si>
    <t>Form Approved</t>
  </si>
  <si>
    <t>Reporting Burden</t>
  </si>
  <si>
    <t>e_1</t>
  </si>
  <si>
    <t>e_2</t>
  </si>
  <si>
    <t>e_3</t>
  </si>
  <si>
    <t>e_4</t>
  </si>
  <si>
    <t>e_5</t>
  </si>
  <si>
    <t>e_6</t>
  </si>
  <si>
    <t>e_7</t>
  </si>
  <si>
    <t>e_8</t>
  </si>
  <si>
    <t>e_9</t>
  </si>
  <si>
    <t>e_10</t>
  </si>
  <si>
    <t>e_11</t>
  </si>
  <si>
    <t>e_12</t>
  </si>
  <si>
    <t>e_13</t>
  </si>
  <si>
    <t>e_14</t>
  </si>
  <si>
    <t>e_15</t>
  </si>
  <si>
    <t>e_16</t>
  </si>
  <si>
    <t>e_17</t>
  </si>
  <si>
    <t>e_18</t>
  </si>
  <si>
    <t>f_19</t>
  </si>
  <si>
    <t>f_20</t>
  </si>
  <si>
    <t>f_21</t>
  </si>
  <si>
    <t>OMB No. 0920-1282</t>
  </si>
  <si>
    <t>Expiration Date: 1/31/2023</t>
  </si>
  <si>
    <t xml:space="preserve">This information is collected under the authority of the Public Health Service Act, Section 301, "Research and Investigation," (42 U.S.C. 241); and Sections 304, 306 and 308(d) which discuss authority to maintain data and provide assurances of confidentiality for health research and related activities (42 U.S.C. 242 b, k, and m(d)). This information is also being collected in conjunction with the provisions of the Government Paperwork Elimination Act and the Paperwork Reduction Act (PRA). This information will only be used by the Centers for Disease Control and Prevention (CDC) staff to monitor recipient’s progress under cooperative agreement PS19-1901 STD PCHD.
Public reporting burden of this collection of information is estimated to average 30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OMB-PRA (0920-1282)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</si>
</sst>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4"/>
      <color theme="1"/>
      <name val="Calibri"/>
      <family val="2"/>
      <scheme val="minor"/>
    </font>
    <font>
      <sz val="14"/>
      <color theme="1"/>
      <name val="Calibri"/>
      <family val="2"/>
      <scheme val="minor"/>
    </font>
    <font>
      <u/>
      <sz val="11"/>
      <color theme="10"/>
      <name val="Calibri"/>
      <family val="2"/>
      <scheme val="minor"/>
    </font>
    <font>
      <b/>
      <u/>
      <sz val="11"/>
      <color theme="10"/>
      <name val="Calibri"/>
      <family val="2"/>
      <scheme val="minor"/>
    </font>
    <font>
      <sz val="11"/>
      <name val="Calibri"/>
      <family val="2"/>
      <scheme val="minor"/>
    </font>
    <font>
      <b/>
      <sz val="11"/>
      <color rgb="FFFF0000"/>
      <name val="Calibri"/>
      <family val="2"/>
      <scheme val="minor"/>
    </font>
    <font>
      <b/>
      <u/>
      <sz val="11"/>
      <color theme="1"/>
      <name val="Calibri"/>
      <family val="2"/>
      <scheme val="minor"/>
    </font>
    <font>
      <sz val="11"/>
      <color rgb="FF000000"/>
      <name val="Calibri"/>
      <family val="2"/>
      <scheme val="minor"/>
    </font>
    <font>
      <b/>
      <sz val="12"/>
      <color theme="0"/>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12"/>
      <color rgb="FFFF0000"/>
      <name val="Calibri"/>
      <family val="2"/>
      <scheme val="minor"/>
    </font>
    <font>
      <b/>
      <sz val="12"/>
      <color theme="1"/>
      <name val="Calibri"/>
      <family val="2"/>
    </font>
    <font>
      <sz val="12"/>
      <name val="Calibri"/>
      <family val="2"/>
      <scheme val="minor"/>
    </font>
    <font>
      <b/>
      <u/>
      <sz val="12"/>
      <name val="Calibri"/>
      <family val="2"/>
      <scheme val="minor"/>
    </font>
    <font>
      <b/>
      <sz val="12"/>
      <name val="Calibri"/>
      <family val="2"/>
      <scheme val="minor"/>
    </font>
    <font>
      <b/>
      <sz val="12"/>
      <color rgb="FFFF0000"/>
      <name val="Calibri"/>
      <family val="2"/>
      <scheme val="minor"/>
    </font>
    <font>
      <u/>
      <sz val="12"/>
      <color theme="1"/>
      <name val="Calibri"/>
      <family val="2"/>
      <scheme val="minor"/>
    </font>
    <font>
      <b/>
      <sz val="18"/>
      <color theme="1"/>
      <name val="Calibri"/>
      <family val="2"/>
      <scheme val="minor"/>
    </font>
    <font>
      <i/>
      <sz val="12"/>
      <color theme="1"/>
      <name val="Calibri"/>
      <family val="2"/>
      <scheme val="minor"/>
    </font>
    <font>
      <sz val="12"/>
      <color theme="1"/>
      <name val="Calibri"/>
      <family val="2"/>
    </font>
    <font>
      <u/>
      <sz val="12"/>
      <name val="Calibri"/>
      <family val="2"/>
      <scheme val="minor"/>
    </font>
    <font>
      <sz val="8"/>
      <color theme="1"/>
      <name val="Calibri"/>
      <family val="2"/>
      <scheme val="minor"/>
    </font>
    <font>
      <sz val="11"/>
      <color theme="0"/>
      <name val="Calibri"/>
      <family val="2"/>
      <scheme val="minor"/>
    </font>
  </fonts>
  <fills count="1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00928F"/>
        <bgColor indexed="64"/>
      </patternFill>
    </fill>
    <fill>
      <patternFill patternType="solid">
        <fgColor theme="0" tint="-0.14999847407452621"/>
        <bgColor indexed="64"/>
      </patternFill>
    </fill>
    <fill>
      <patternFill patternType="solid">
        <fgColor rgb="FFB5FFFD"/>
        <bgColor indexed="64"/>
      </patternFill>
    </fill>
    <fill>
      <patternFill patternType="solid">
        <fgColor rgb="FF9A4E9E"/>
        <bgColor indexed="64"/>
      </patternFill>
    </fill>
    <fill>
      <patternFill patternType="solid">
        <fgColor rgb="FFECDAED"/>
        <bgColor indexed="64"/>
      </patternFill>
    </fill>
    <fill>
      <patternFill patternType="solid">
        <fgColor rgb="FFBF291A"/>
        <bgColor indexed="64"/>
      </patternFill>
    </fill>
    <fill>
      <patternFill patternType="solid">
        <fgColor rgb="FFF8D2CB"/>
        <bgColor indexed="64"/>
      </patternFill>
    </fill>
    <fill>
      <patternFill patternType="solid">
        <fgColor rgb="FFFFFF98"/>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theme="4"/>
      </bottom>
      <diagonal/>
    </border>
    <border>
      <left/>
      <right/>
      <top style="medium">
        <color theme="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alignment vertical="top" wrapText="1"/>
    </xf>
    <xf numFmtId="0" fontId="1" fillId="2" borderId="1" applyFont="0">
      <alignment horizontal="left" vertical="top" wrapText="1"/>
      <protection locked="0"/>
    </xf>
    <xf numFmtId="0" fontId="6" fillId="0" borderId="2" applyNumberFormat="0" applyFill="0" applyProtection="0"/>
    <xf numFmtId="0" fontId="7" fillId="0" borderId="0" applyNumberFormat="0" applyFill="0" applyBorder="0" applyAlignment="0" applyProtection="0"/>
  </cellStyleXfs>
  <cellXfs count="193">
    <xf numFmtId="0" fontId="0" fillId="0" borderId="0" xfId="0"/>
    <xf numFmtId="0" fontId="1" fillId="0" borderId="0" xfId="1">
      <alignment vertical="top" wrapText="1"/>
    </xf>
    <xf numFmtId="0" fontId="4" fillId="0" borderId="0" xfId="1" applyFont="1" applyAlignment="1">
      <alignment horizontal="centerContinuous"/>
    </xf>
    <xf numFmtId="0" fontId="1" fillId="0" borderId="0" xfId="1" applyAlignment="1">
      <alignment horizontal="centerContinuous"/>
    </xf>
    <xf numFmtId="0" fontId="3" fillId="0" borderId="0" xfId="1" applyFont="1" applyAlignment="1">
      <alignment horizontal="right"/>
    </xf>
    <xf numFmtId="0" fontId="5" fillId="0" borderId="0" xfId="1" applyFont="1">
      <alignment vertical="top" wrapText="1"/>
    </xf>
    <xf numFmtId="14" fontId="1" fillId="2" borderId="1" xfId="1" applyNumberFormat="1" applyFill="1" applyBorder="1" applyAlignment="1" applyProtection="1">
      <alignment horizontal="left" vertical="top" wrapText="1"/>
      <protection locked="0"/>
    </xf>
    <xf numFmtId="0" fontId="3" fillId="0" borderId="0" xfId="1" applyFont="1" applyAlignment="1">
      <alignment horizontal="right" wrapText="1"/>
    </xf>
    <xf numFmtId="0" fontId="6" fillId="0" borderId="2" xfId="3"/>
    <xf numFmtId="0" fontId="8" fillId="0" borderId="0" xfId="4" applyFont="1" applyAlignment="1">
      <alignment vertical="top" wrapText="1"/>
    </xf>
    <xf numFmtId="0" fontId="6" fillId="0" borderId="2" xfId="3" applyAlignment="1">
      <alignment vertical="top"/>
    </xf>
    <xf numFmtId="0" fontId="6" fillId="0" borderId="2" xfId="3" applyAlignment="1">
      <alignment vertical="top" wrapText="1"/>
    </xf>
    <xf numFmtId="0" fontId="7" fillId="3" borderId="0" xfId="4" applyFill="1" applyBorder="1" applyAlignment="1"/>
    <xf numFmtId="0" fontId="9" fillId="0" borderId="0" xfId="1" applyFont="1">
      <alignment vertical="top" wrapText="1"/>
    </xf>
    <xf numFmtId="0" fontId="9" fillId="0" borderId="0" xfId="1" applyFont="1" applyAlignment="1">
      <alignment vertical="top"/>
    </xf>
    <xf numFmtId="0" fontId="3" fillId="0" borderId="0" xfId="0" applyFont="1" applyProtection="1"/>
    <xf numFmtId="0" fontId="12" fillId="0" borderId="0" xfId="0" applyFont="1" applyBorder="1" applyAlignment="1" applyProtection="1">
      <alignment vertical="center" wrapText="1"/>
    </xf>
    <xf numFmtId="0" fontId="0" fillId="0" borderId="0" xfId="0" applyProtection="1"/>
    <xf numFmtId="0" fontId="0" fillId="0" borderId="0" xfId="0" applyAlignment="1" applyProtection="1">
      <alignment horizontal="center"/>
    </xf>
    <xf numFmtId="0" fontId="12" fillId="0" borderId="0" xfId="0" applyFont="1" applyBorder="1" applyAlignment="1" applyProtection="1">
      <alignment horizontal="left" vertical="center" wrapText="1"/>
    </xf>
    <xf numFmtId="0" fontId="0" fillId="0" borderId="0" xfId="0" applyFont="1" applyBorder="1" applyAlignment="1" applyProtection="1">
      <alignment horizontal="left" vertical="center"/>
    </xf>
    <xf numFmtId="0" fontId="0" fillId="0" borderId="0" xfId="0" applyFont="1" applyProtection="1"/>
    <xf numFmtId="0" fontId="14" fillId="5" borderId="1" xfId="0" applyFont="1" applyFill="1" applyBorder="1" applyAlignment="1">
      <alignment horizontal="center" vertical="center"/>
    </xf>
    <xf numFmtId="0" fontId="15" fillId="5" borderId="1" xfId="0" applyFont="1" applyFill="1" applyBorder="1" applyAlignment="1" applyProtection="1">
      <alignment vertical="top" wrapText="1"/>
      <protection locked="0"/>
    </xf>
    <xf numFmtId="0" fontId="15" fillId="6" borderId="1" xfId="0" applyFont="1" applyFill="1" applyBorder="1" applyAlignment="1">
      <alignment horizontal="left" vertical="top" wrapText="1"/>
    </xf>
    <xf numFmtId="0" fontId="16"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2" fontId="15" fillId="2" borderId="1" xfId="0" applyNumberFormat="1" applyFont="1" applyFill="1" applyBorder="1" applyAlignment="1" applyProtection="1">
      <alignment horizontal="center" vertical="center" wrapText="1"/>
    </xf>
    <xf numFmtId="1" fontId="19" fillId="2" borderId="1" xfId="0" applyNumberFormat="1" applyFont="1" applyFill="1" applyBorder="1" applyAlignment="1" applyProtection="1">
      <alignment horizontal="center" vertical="center" wrapText="1"/>
      <protection locked="0"/>
    </xf>
    <xf numFmtId="2" fontId="19" fillId="0" borderId="1" xfId="0" applyNumberFormat="1" applyFont="1" applyFill="1" applyBorder="1" applyAlignment="1" applyProtection="1">
      <alignment horizontal="center" vertical="center" wrapText="1"/>
    </xf>
    <xf numFmtId="0" fontId="15" fillId="2" borderId="1" xfId="0" applyFont="1" applyFill="1" applyBorder="1" applyAlignment="1">
      <alignment horizontal="center" vertical="center" wrapText="1"/>
    </xf>
    <xf numFmtId="0" fontId="15" fillId="10" borderId="1" xfId="0" applyFont="1" applyFill="1" applyBorder="1" applyAlignment="1">
      <alignment horizontal="left" vertical="center" wrapText="1"/>
    </xf>
    <xf numFmtId="0" fontId="15" fillId="2" borderId="1" xfId="0" applyFont="1" applyFill="1" applyBorder="1"/>
    <xf numFmtId="0" fontId="14" fillId="5" borderId="1" xfId="0" applyFont="1" applyFill="1" applyBorder="1" applyAlignment="1" applyProtection="1">
      <alignment horizontal="center" vertical="center" wrapText="1"/>
      <protection locked="0"/>
    </xf>
    <xf numFmtId="0" fontId="19" fillId="8" borderId="1" xfId="0" applyFont="1" applyFill="1" applyBorder="1" applyAlignment="1">
      <alignment horizontal="left" vertical="center" wrapText="1"/>
    </xf>
    <xf numFmtId="1" fontId="14" fillId="2" borderId="1" xfId="0" applyNumberFormat="1" applyFont="1" applyFill="1" applyBorder="1" applyAlignment="1" applyProtection="1">
      <alignment horizontal="center" vertical="center" wrapText="1"/>
      <protection locked="0"/>
    </xf>
    <xf numFmtId="0" fontId="15" fillId="8" borderId="1" xfId="0" applyFont="1" applyFill="1" applyBorder="1" applyAlignment="1">
      <alignment horizontal="left" vertical="center" wrapText="1"/>
    </xf>
    <xf numFmtId="0" fontId="16" fillId="8" borderId="1" xfId="0" applyFont="1" applyFill="1" applyBorder="1" applyAlignment="1">
      <alignment vertical="center" wrapText="1"/>
    </xf>
    <xf numFmtId="0" fontId="15" fillId="5" borderId="1" xfId="0" applyFont="1" applyFill="1" applyBorder="1" applyAlignment="1" applyProtection="1">
      <alignment horizontal="center" vertical="center" wrapText="1"/>
      <protection locked="0"/>
    </xf>
    <xf numFmtId="0" fontId="0" fillId="0" borderId="0" xfId="0" applyAlignment="1">
      <alignment wrapText="1"/>
    </xf>
    <xf numFmtId="0" fontId="0" fillId="0" borderId="0" xfId="0" applyFont="1" applyBorder="1" applyAlignment="1">
      <alignment vertical="center" wrapText="1"/>
    </xf>
    <xf numFmtId="0" fontId="0" fillId="0" borderId="0" xfId="0" applyBorder="1" applyAlignment="1">
      <alignment wrapText="1"/>
    </xf>
    <xf numFmtId="0" fontId="0" fillId="0" borderId="0" xfId="0" applyBorder="1"/>
    <xf numFmtId="0" fontId="14" fillId="5" borderId="1" xfId="0" applyFont="1" applyFill="1" applyBorder="1" applyAlignment="1">
      <alignment vertical="center" wrapText="1"/>
    </xf>
    <xf numFmtId="0" fontId="15" fillId="0" borderId="1" xfId="0" applyFont="1" applyBorder="1" applyAlignment="1">
      <alignment horizontal="center" vertical="center" wrapText="1"/>
    </xf>
    <xf numFmtId="0" fontId="19" fillId="10" borderId="1" xfId="0" applyFont="1" applyFill="1" applyBorder="1" applyAlignment="1">
      <alignment horizontal="left" vertical="center" wrapText="1"/>
    </xf>
    <xf numFmtId="0" fontId="19" fillId="10" borderId="1" xfId="0" applyFont="1" applyFill="1" applyBorder="1" applyAlignment="1">
      <alignment vertical="center" wrapText="1"/>
    </xf>
    <xf numFmtId="0" fontId="0" fillId="0" borderId="0" xfId="0"/>
    <xf numFmtId="0" fontId="0" fillId="0" borderId="0" xfId="1" applyFont="1" applyAlignment="1">
      <alignment horizontal="centerContinuous"/>
    </xf>
    <xf numFmtId="0" fontId="0" fillId="0" borderId="0" xfId="0"/>
    <xf numFmtId="0" fontId="1" fillId="0" borderId="0" xfId="1">
      <alignment vertical="top" wrapText="1"/>
    </xf>
    <xf numFmtId="0" fontId="14" fillId="5" borderId="1" xfId="0" applyFont="1" applyFill="1" applyBorder="1" applyAlignment="1">
      <alignment horizontal="center" vertical="center"/>
    </xf>
    <xf numFmtId="0" fontId="15" fillId="5" borderId="1" xfId="0" applyFont="1" applyFill="1" applyBorder="1" applyAlignment="1" applyProtection="1">
      <alignment vertical="top" wrapText="1"/>
      <protection locked="0"/>
    </xf>
    <xf numFmtId="0" fontId="15" fillId="0"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1" fontId="15" fillId="2" borderId="1" xfId="0" applyNumberFormat="1" applyFont="1" applyFill="1" applyBorder="1" applyAlignment="1" applyProtection="1">
      <alignment horizontal="center" vertical="center" wrapText="1"/>
      <protection locked="0"/>
    </xf>
    <xf numFmtId="2" fontId="15" fillId="2" borderId="1" xfId="0" applyNumberFormat="1" applyFont="1" applyFill="1" applyBorder="1" applyAlignment="1" applyProtection="1">
      <alignment horizontal="center" vertical="center" wrapText="1"/>
    </xf>
    <xf numFmtId="0" fontId="15" fillId="10" borderId="1" xfId="0" applyFont="1" applyFill="1" applyBorder="1" applyAlignment="1">
      <alignment horizontal="left" vertical="center" wrapText="1"/>
    </xf>
    <xf numFmtId="0" fontId="15" fillId="2" borderId="1" xfId="0" applyFont="1" applyFill="1" applyBorder="1"/>
    <xf numFmtId="0" fontId="15" fillId="0" borderId="1" xfId="0" applyFont="1" applyBorder="1" applyAlignment="1">
      <alignment horizontal="center" vertical="center" wrapText="1"/>
    </xf>
    <xf numFmtId="0" fontId="14" fillId="10" borderId="1" xfId="0" applyFont="1" applyFill="1" applyBorder="1" applyAlignment="1">
      <alignment horizontal="left" vertical="top" wrapText="1"/>
    </xf>
    <xf numFmtId="0" fontId="15" fillId="2" borderId="1" xfId="0" applyFont="1" applyFill="1" applyBorder="1" applyAlignment="1">
      <alignment horizontal="center"/>
    </xf>
    <xf numFmtId="0" fontId="0" fillId="0" borderId="0" xfId="1" applyFont="1">
      <alignment vertical="top" wrapText="1"/>
    </xf>
    <xf numFmtId="0" fontId="14" fillId="6" borderId="1" xfId="0" applyFont="1" applyFill="1" applyBorder="1" applyAlignment="1" applyProtection="1">
      <alignment vertical="top" wrapText="1"/>
      <protection locked="0"/>
    </xf>
    <xf numFmtId="0" fontId="0" fillId="0" borderId="0" xfId="0" applyAlignment="1">
      <alignment horizontal="left"/>
    </xf>
    <xf numFmtId="0" fontId="10" fillId="0" borderId="0" xfId="1" applyFont="1">
      <alignment vertical="top" wrapText="1"/>
    </xf>
    <xf numFmtId="0" fontId="0" fillId="0" borderId="0" xfId="0" applyFill="1"/>
    <xf numFmtId="0" fontId="0" fillId="0" borderId="0" xfId="1" applyFont="1" applyFill="1">
      <alignment vertical="top" wrapText="1"/>
    </xf>
    <xf numFmtId="0" fontId="3" fillId="0" borderId="0" xfId="0" applyFont="1"/>
    <xf numFmtId="0" fontId="3" fillId="0" borderId="0" xfId="0" applyFont="1" applyAlignment="1">
      <alignment wrapText="1"/>
    </xf>
    <xf numFmtId="0" fontId="16" fillId="2" borderId="1" xfId="0" applyFont="1" applyFill="1" applyBorder="1" applyAlignment="1">
      <alignment horizontal="center" vertical="top" wrapText="1"/>
    </xf>
    <xf numFmtId="0" fontId="15" fillId="2" borderId="1" xfId="0" applyNumberFormat="1" applyFont="1" applyFill="1" applyBorder="1" applyAlignment="1" applyProtection="1">
      <alignment horizontal="center" vertical="top" wrapText="1"/>
      <protection locked="0"/>
    </xf>
    <xf numFmtId="0" fontId="25" fillId="6" borderId="1" xfId="0" applyFont="1" applyFill="1" applyBorder="1" applyAlignment="1">
      <alignment horizontal="left" vertical="top" wrapText="1"/>
    </xf>
    <xf numFmtId="0" fontId="19" fillId="0" borderId="1" xfId="0" applyFont="1" applyFill="1" applyBorder="1" applyAlignment="1">
      <alignment horizontal="center" vertical="center" wrapText="1"/>
    </xf>
    <xf numFmtId="0" fontId="15" fillId="2" borderId="1" xfId="0" applyFont="1" applyFill="1" applyBorder="1" applyAlignment="1">
      <alignment horizontal="center" vertical="top"/>
    </xf>
    <xf numFmtId="0" fontId="25" fillId="10" borderId="1" xfId="0" applyFont="1" applyFill="1" applyBorder="1" applyAlignment="1">
      <alignment horizontal="left" vertical="center" wrapText="1"/>
    </xf>
    <xf numFmtId="0" fontId="3" fillId="0" borderId="0" xfId="0" applyFont="1" applyBorder="1"/>
    <xf numFmtId="0" fontId="3" fillId="0" borderId="0" xfId="0" applyFont="1" applyBorder="1" applyAlignment="1">
      <alignment vertical="center"/>
    </xf>
    <xf numFmtId="0" fontId="0" fillId="0" borderId="0" xfId="0" applyFont="1" applyBorder="1"/>
    <xf numFmtId="0" fontId="15" fillId="12" borderId="1" xfId="0" applyFont="1" applyFill="1" applyBorder="1" applyAlignment="1">
      <alignment horizontal="left" vertical="center" wrapText="1"/>
    </xf>
    <xf numFmtId="0" fontId="25" fillId="12" borderId="1" xfId="0" applyFont="1" applyFill="1" applyBorder="1" applyAlignment="1">
      <alignment horizontal="left" vertical="center" wrapText="1"/>
    </xf>
    <xf numFmtId="0" fontId="25" fillId="12" borderId="1" xfId="0" applyFont="1" applyFill="1" applyBorder="1" applyAlignment="1">
      <alignment vertical="center" wrapText="1"/>
    </xf>
    <xf numFmtId="0" fontId="21" fillId="2" borderId="1" xfId="2" applyFont="1" applyBorder="1">
      <alignment horizontal="left" vertical="top" wrapText="1"/>
      <protection locked="0"/>
    </xf>
    <xf numFmtId="0" fontId="14" fillId="12" borderId="1" xfId="0" applyFont="1" applyFill="1" applyBorder="1" applyAlignment="1">
      <alignment horizontal="left" vertical="center" wrapText="1"/>
    </xf>
    <xf numFmtId="0" fontId="16" fillId="12" borderId="1" xfId="0" applyFont="1" applyFill="1" applyBorder="1" applyAlignment="1">
      <alignment vertical="center" wrapText="1"/>
    </xf>
    <xf numFmtId="0" fontId="21" fillId="8"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3" fillId="5" borderId="4" xfId="0" applyFont="1" applyFill="1" applyBorder="1" applyAlignment="1">
      <alignment vertical="center"/>
    </xf>
    <xf numFmtId="0" fontId="0" fillId="5" borderId="4" xfId="0" applyFont="1" applyFill="1" applyBorder="1" applyAlignment="1">
      <alignment vertical="center"/>
    </xf>
    <xf numFmtId="0" fontId="19" fillId="10"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0" fillId="0" borderId="0" xfId="0" applyAlignment="1">
      <alignment vertical="center"/>
    </xf>
    <xf numFmtId="0" fontId="28" fillId="0" borderId="0" xfId="0" applyFont="1"/>
    <xf numFmtId="0" fontId="28" fillId="0" borderId="0" xfId="0" applyFont="1" applyAlignment="1">
      <alignment wrapText="1"/>
    </xf>
    <xf numFmtId="0" fontId="28" fillId="0" borderId="0" xfId="0" applyFont="1" applyAlignment="1">
      <alignment horizontal="left" vertical="center" wrapText="1"/>
    </xf>
    <xf numFmtId="0" fontId="25" fillId="6" borderId="1" xfId="0" applyFont="1" applyFill="1" applyBorder="1" applyAlignment="1" applyProtection="1">
      <alignment horizontal="left" vertical="center" wrapText="1"/>
    </xf>
    <xf numFmtId="0" fontId="15" fillId="6" borderId="1" xfId="0" applyFont="1" applyFill="1" applyBorder="1" applyAlignment="1" applyProtection="1">
      <alignment horizontal="left" vertical="center" wrapText="1"/>
    </xf>
    <xf numFmtId="0" fontId="14" fillId="6" borderId="1" xfId="0" applyFont="1" applyFill="1" applyBorder="1" applyAlignment="1" applyProtection="1">
      <alignment horizontal="left" vertical="center" wrapText="1"/>
    </xf>
    <xf numFmtId="0" fontId="14" fillId="6" borderId="1" xfId="0" applyFont="1" applyFill="1" applyBorder="1" applyAlignment="1" applyProtection="1">
      <alignment vertical="center" wrapText="1"/>
      <protection locked="0"/>
    </xf>
    <xf numFmtId="0" fontId="15" fillId="6" borderId="1" xfId="0" applyFont="1" applyFill="1" applyBorder="1" applyAlignment="1">
      <alignment horizontal="left" vertical="center" wrapText="1"/>
    </xf>
    <xf numFmtId="2" fontId="14" fillId="2" borderId="1" xfId="0" applyNumberFormat="1" applyFont="1" applyFill="1" applyBorder="1" applyAlignment="1" applyProtection="1">
      <alignment horizontal="left" vertical="top" wrapText="1"/>
      <protection locked="0"/>
    </xf>
    <xf numFmtId="2" fontId="15" fillId="2" borderId="1" xfId="0" applyNumberFormat="1" applyFont="1" applyFill="1" applyBorder="1" applyAlignment="1" applyProtection="1">
      <alignment horizontal="left" vertical="top" wrapText="1"/>
      <protection locked="0"/>
    </xf>
    <xf numFmtId="1" fontId="15" fillId="0" borderId="1" xfId="0" applyNumberFormat="1" applyFont="1" applyFill="1" applyBorder="1" applyAlignment="1">
      <alignment horizontal="center" vertical="center" wrapText="1"/>
    </xf>
    <xf numFmtId="2" fontId="15" fillId="2" borderId="1" xfId="0" applyNumberFormat="1" applyFont="1" applyFill="1" applyBorder="1" applyAlignment="1" applyProtection="1">
      <alignment horizontal="center" vertical="center" wrapText="1"/>
      <protection locked="0"/>
    </xf>
    <xf numFmtId="1" fontId="19" fillId="0" borderId="1" xfId="0" applyNumberFormat="1" applyFont="1" applyFill="1" applyBorder="1" applyAlignment="1" applyProtection="1">
      <alignment horizontal="center" vertical="center" wrapText="1"/>
    </xf>
    <xf numFmtId="0" fontId="25" fillId="5" borderId="1" xfId="0" applyFont="1" applyFill="1" applyBorder="1" applyAlignment="1">
      <alignment horizontal="right" vertical="center" wrapText="1"/>
    </xf>
    <xf numFmtId="0" fontId="19" fillId="6" borderId="1" xfId="0" applyFont="1" applyFill="1" applyBorder="1" applyAlignment="1">
      <alignment horizontal="left" vertical="center" wrapText="1"/>
    </xf>
    <xf numFmtId="0" fontId="25" fillId="6" borderId="1" xfId="0" applyFont="1" applyFill="1" applyBorder="1" applyAlignment="1">
      <alignment horizontal="left" vertical="center" wrapText="1"/>
    </xf>
    <xf numFmtId="0" fontId="16" fillId="13" borderId="1" xfId="0" applyFont="1" applyFill="1" applyBorder="1" applyAlignment="1">
      <alignment horizontal="center" vertical="center" wrapText="1"/>
    </xf>
    <xf numFmtId="2" fontId="15" fillId="13" borderId="1" xfId="0" applyNumberFormat="1" applyFont="1" applyFill="1" applyBorder="1" applyAlignment="1" applyProtection="1">
      <alignment horizontal="center" vertical="center" wrapText="1"/>
    </xf>
    <xf numFmtId="1" fontId="15" fillId="13" borderId="1" xfId="0" applyNumberFormat="1" applyFont="1" applyFill="1" applyBorder="1" applyAlignment="1" applyProtection="1">
      <alignment horizontal="center" vertical="center" wrapText="1"/>
      <protection locked="0"/>
    </xf>
    <xf numFmtId="2" fontId="15" fillId="2"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8" fillId="0" borderId="0" xfId="0" applyFont="1" applyAlignment="1">
      <alignment horizontal="left" vertical="center"/>
    </xf>
    <xf numFmtId="0" fontId="14" fillId="5" borderId="1" xfId="0" applyFont="1" applyFill="1" applyBorder="1" applyAlignment="1" applyProtection="1">
      <alignment horizontal="left" vertical="center" wrapText="1"/>
      <protection locked="0"/>
    </xf>
    <xf numFmtId="1" fontId="14" fillId="2" borderId="1" xfId="0" applyNumberFormat="1" applyFont="1" applyFill="1" applyBorder="1" applyAlignment="1" applyProtection="1">
      <alignment horizontal="left" vertical="center" wrapText="1"/>
      <protection locked="0"/>
    </xf>
    <xf numFmtId="2" fontId="14" fillId="2" borderId="1" xfId="0" applyNumberFormat="1" applyFont="1" applyFill="1" applyBorder="1" applyAlignment="1" applyProtection="1">
      <alignment horizontal="center" vertical="center" wrapText="1"/>
      <protection locked="0"/>
    </xf>
    <xf numFmtId="164" fontId="15" fillId="0" borderId="1" xfId="0" applyNumberFormat="1" applyFont="1" applyFill="1" applyBorder="1" applyAlignment="1">
      <alignment horizontal="center" vertical="center" wrapText="1"/>
    </xf>
    <xf numFmtId="0" fontId="13" fillId="14" borderId="1" xfId="0" applyFont="1" applyFill="1" applyBorder="1" applyAlignment="1">
      <alignment horizontal="center" vertical="center"/>
    </xf>
    <xf numFmtId="0" fontId="13" fillId="14" borderId="1" xfId="0" applyFont="1" applyFill="1" applyBorder="1" applyAlignment="1">
      <alignment horizontal="center" vertical="center" wrapText="1"/>
    </xf>
    <xf numFmtId="0" fontId="28" fillId="0" borderId="0" xfId="0" applyFont="1" applyFill="1" applyAlignment="1">
      <alignment horizontal="left" vertical="center" wrapText="1"/>
    </xf>
    <xf numFmtId="0" fontId="14" fillId="12" borderId="1" xfId="0" applyFont="1" applyFill="1" applyBorder="1" applyAlignment="1">
      <alignment horizontal="center" wrapText="1"/>
    </xf>
    <xf numFmtId="0" fontId="19" fillId="10" borderId="1" xfId="0" applyFont="1" applyFill="1" applyBorder="1" applyAlignment="1">
      <alignment horizontal="left" vertical="center" wrapText="1"/>
    </xf>
    <xf numFmtId="0" fontId="15" fillId="10" borderId="1" xfId="0" applyFont="1" applyFill="1" applyBorder="1" applyAlignment="1">
      <alignment horizontal="left" vertical="top" wrapText="1"/>
    </xf>
    <xf numFmtId="0" fontId="15" fillId="5" borderId="1" xfId="0" applyFont="1" applyFill="1" applyBorder="1" applyAlignment="1">
      <alignment horizontal="left" vertical="center"/>
    </xf>
    <xf numFmtId="0" fontId="15" fillId="2" borderId="1" xfId="2" applyFont="1">
      <alignment horizontal="left" vertical="top" wrapText="1"/>
      <protection locked="0"/>
    </xf>
    <xf numFmtId="0" fontId="19" fillId="10" borderId="1" xfId="0" applyFont="1" applyFill="1" applyBorder="1" applyAlignment="1">
      <alignment horizontal="left" vertical="center" wrapText="1"/>
    </xf>
    <xf numFmtId="0" fontId="14" fillId="5" borderId="1" xfId="0" applyFont="1" applyFill="1" applyBorder="1" applyAlignment="1" applyProtection="1">
      <alignment horizontal="center" vertical="center" wrapText="1"/>
      <protection locked="0"/>
    </xf>
    <xf numFmtId="2" fontId="19" fillId="0" borderId="1" xfId="0" applyNumberFormat="1" applyFont="1" applyFill="1" applyBorder="1" applyAlignment="1" applyProtection="1">
      <alignment horizontal="center" vertical="center" wrapText="1"/>
      <protection locked="0"/>
    </xf>
    <xf numFmtId="0" fontId="28" fillId="0" borderId="0" xfId="0" applyFont="1" applyAlignment="1">
      <alignment vertical="center" wrapText="1"/>
    </xf>
    <xf numFmtId="0" fontId="29" fillId="15" borderId="0" xfId="0" applyFont="1" applyFill="1"/>
    <xf numFmtId="0" fontId="0" fillId="0" borderId="0" xfId="1" applyFont="1">
      <alignment vertical="top" wrapText="1"/>
    </xf>
    <xf numFmtId="0" fontId="1" fillId="0" borderId="0" xfId="1">
      <alignment vertical="top" wrapText="1"/>
    </xf>
    <xf numFmtId="0" fontId="24" fillId="0" borderId="0" xfId="1" applyFont="1" applyAlignment="1">
      <alignment horizontal="center"/>
    </xf>
    <xf numFmtId="0" fontId="0" fillId="2" borderId="1" xfId="2" applyFont="1">
      <alignment horizontal="left" vertical="top" wrapText="1"/>
      <protection locked="0"/>
    </xf>
    <xf numFmtId="0" fontId="1" fillId="2" borderId="1" xfId="1" applyFill="1" applyBorder="1" applyAlignment="1">
      <alignment horizontal="left" vertical="top" wrapText="1"/>
    </xf>
    <xf numFmtId="0" fontId="0" fillId="0" borderId="0" xfId="1" applyFont="1" applyAlignment="1">
      <alignment horizontal="left" vertical="top" wrapText="1"/>
    </xf>
    <xf numFmtId="0" fontId="1" fillId="0" borderId="0" xfId="1" applyAlignment="1">
      <alignment horizontal="left" vertical="top" wrapText="1"/>
    </xf>
    <xf numFmtId="0" fontId="2" fillId="0" borderId="3" xfId="1" applyFont="1" applyBorder="1" applyAlignment="1">
      <alignment horizontal="left" vertical="top" wrapText="1"/>
    </xf>
    <xf numFmtId="0" fontId="0" fillId="0" borderId="0" xfId="1" applyFont="1" applyBorder="1" applyAlignment="1">
      <alignment horizontal="left" vertical="top" wrapText="1"/>
    </xf>
    <xf numFmtId="0" fontId="1" fillId="0" borderId="0" xfId="1" applyBorder="1" applyAlignment="1">
      <alignment horizontal="left" vertical="top" wrapText="1"/>
    </xf>
    <xf numFmtId="0" fontId="2" fillId="0" borderId="0" xfId="1" applyFont="1" applyBorder="1" applyAlignment="1">
      <alignment horizontal="left" vertical="top" wrapText="1"/>
    </xf>
    <xf numFmtId="0" fontId="9" fillId="3" borderId="0" xfId="1" applyFont="1" applyFill="1" applyBorder="1" applyAlignment="1">
      <alignment horizontal="left"/>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7" borderId="4" xfId="0" applyFont="1" applyFill="1" applyBorder="1" applyAlignment="1">
      <alignment horizontal="center" vertic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6" fillId="2" borderId="1" xfId="2" applyFont="1" applyBorder="1">
      <alignment horizontal="left" vertical="top" wrapText="1"/>
      <protection locked="0"/>
    </xf>
    <xf numFmtId="0" fontId="13" fillId="14" borderId="1" xfId="0" applyFont="1" applyFill="1" applyBorder="1" applyAlignment="1">
      <alignment horizontal="center" vertical="center"/>
    </xf>
    <xf numFmtId="0" fontId="13" fillId="9" borderId="4" xfId="0" applyFont="1" applyFill="1" applyBorder="1" applyAlignment="1">
      <alignment horizontal="center" vertical="center"/>
    </xf>
    <xf numFmtId="0" fontId="13" fillId="9" borderId="5" xfId="0" applyFont="1" applyFill="1" applyBorder="1" applyAlignment="1">
      <alignment horizontal="center" vertical="center"/>
    </xf>
    <xf numFmtId="0" fontId="13" fillId="9" borderId="6" xfId="0" applyFont="1" applyFill="1" applyBorder="1" applyAlignment="1">
      <alignment horizontal="center" vertical="center"/>
    </xf>
    <xf numFmtId="0" fontId="19" fillId="10" borderId="1" xfId="0" applyFont="1" applyFill="1" applyBorder="1" applyAlignment="1">
      <alignment horizontal="left" vertical="center" wrapText="1"/>
    </xf>
    <xf numFmtId="0" fontId="19" fillId="10" borderId="7" xfId="0" applyFont="1" applyFill="1" applyBorder="1" applyAlignment="1">
      <alignment horizontal="left" vertical="center" wrapText="1"/>
    </xf>
    <xf numFmtId="0" fontId="19" fillId="10" borderId="8" xfId="0" applyFont="1" applyFill="1" applyBorder="1" applyAlignment="1">
      <alignment horizontal="left" vertical="center" wrapText="1"/>
    </xf>
    <xf numFmtId="0" fontId="19" fillId="10" borderId="9" xfId="0" applyFont="1" applyFill="1" applyBorder="1" applyAlignment="1">
      <alignment horizontal="left" vertical="center" wrapText="1"/>
    </xf>
    <xf numFmtId="0" fontId="21" fillId="5" borderId="4" xfId="0" applyFont="1" applyFill="1" applyBorder="1" applyAlignment="1">
      <alignment horizontal="center" vertical="center" wrapText="1"/>
    </xf>
    <xf numFmtId="0" fontId="15" fillId="0" borderId="6" xfId="0" applyFont="1" applyBorder="1" applyAlignment="1">
      <alignment horizontal="center" vertical="center" wrapText="1"/>
    </xf>
    <xf numFmtId="0" fontId="22" fillId="5" borderId="4"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19" fillId="10" borderId="4" xfId="0" applyFont="1" applyFill="1" applyBorder="1" applyAlignment="1">
      <alignment horizontal="left" vertical="center" wrapText="1"/>
    </xf>
    <xf numFmtId="0" fontId="19" fillId="10" borderId="5" xfId="0" applyFont="1" applyFill="1" applyBorder="1" applyAlignment="1">
      <alignment horizontal="left" vertical="center" wrapText="1"/>
    </xf>
    <xf numFmtId="0" fontId="19" fillId="10" borderId="6" xfId="0" applyFont="1" applyFill="1" applyBorder="1" applyAlignment="1">
      <alignment horizontal="left" vertical="center" wrapText="1"/>
    </xf>
    <xf numFmtId="1" fontId="15" fillId="2" borderId="4" xfId="0" applyNumberFormat="1" applyFont="1" applyFill="1" applyBorder="1" applyAlignment="1" applyProtection="1">
      <alignment horizontal="center" vertical="center" wrapText="1"/>
      <protection locked="0"/>
    </xf>
    <xf numFmtId="1" fontId="15" fillId="2" borderId="5" xfId="0" applyNumberFormat="1" applyFont="1" applyFill="1" applyBorder="1" applyAlignment="1" applyProtection="1">
      <alignment horizontal="center" vertical="center" wrapText="1"/>
      <protection locked="0"/>
    </xf>
    <xf numFmtId="1" fontId="15" fillId="2" borderId="6" xfId="0" applyNumberFormat="1" applyFont="1" applyFill="1" applyBorder="1" applyAlignment="1" applyProtection="1">
      <alignment horizontal="center" vertical="center" wrapText="1"/>
      <protection locked="0"/>
    </xf>
    <xf numFmtId="0" fontId="13" fillId="9" borderId="1" xfId="0" applyFont="1" applyFill="1" applyBorder="1" applyAlignment="1">
      <alignment horizontal="center" vertical="center"/>
    </xf>
    <xf numFmtId="0" fontId="14" fillId="5" borderId="1" xfId="0" applyFont="1" applyFill="1" applyBorder="1" applyAlignment="1" applyProtection="1">
      <alignment horizontal="center" vertical="center" wrapText="1"/>
      <protection locked="0"/>
    </xf>
    <xf numFmtId="0" fontId="14" fillId="5" borderId="1" xfId="0" applyFont="1" applyFill="1" applyBorder="1" applyAlignment="1">
      <alignment horizontal="left" vertical="center" wrapText="1"/>
    </xf>
    <xf numFmtId="1" fontId="15" fillId="2" borderId="4" xfId="0" applyNumberFormat="1" applyFont="1" applyFill="1" applyBorder="1" applyAlignment="1" applyProtection="1">
      <alignment horizontal="left" vertical="center" wrapText="1"/>
      <protection locked="0"/>
    </xf>
    <xf numFmtId="1" fontId="15" fillId="2" borderId="5" xfId="0" applyNumberFormat="1" applyFont="1" applyFill="1" applyBorder="1" applyAlignment="1" applyProtection="1">
      <alignment horizontal="left" vertical="center" wrapText="1"/>
      <protection locked="0"/>
    </xf>
    <xf numFmtId="1" fontId="15" fillId="2" borderId="6" xfId="0" applyNumberFormat="1" applyFont="1" applyFill="1" applyBorder="1" applyAlignment="1" applyProtection="1">
      <alignment horizontal="left" vertical="center" wrapText="1"/>
      <protection locked="0"/>
    </xf>
    <xf numFmtId="0" fontId="19" fillId="2" borderId="1" xfId="0" applyFont="1" applyFill="1" applyBorder="1" applyAlignment="1">
      <alignment horizontal="center" vertical="center" wrapText="1"/>
    </xf>
    <xf numFmtId="0" fontId="15" fillId="11" borderId="4"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15" fillId="11" borderId="6" xfId="0" applyFont="1" applyFill="1" applyBorder="1" applyAlignment="1">
      <alignment horizontal="center" vertical="center" wrapText="1"/>
    </xf>
    <xf numFmtId="0" fontId="19" fillId="2" borderId="4" xfId="0" applyFont="1" applyFill="1" applyBorder="1" applyAlignment="1">
      <alignment horizontal="left" vertical="center" wrapText="1"/>
    </xf>
    <xf numFmtId="0" fontId="19" fillId="2" borderId="6" xfId="0" applyFont="1" applyFill="1" applyBorder="1" applyAlignment="1">
      <alignment horizontal="left" vertical="center" wrapText="1"/>
    </xf>
  </cellXfs>
  <cellStyles count="5">
    <cellStyle name="Data Entry" xfId="2" xr:uid="{00000000-0005-0000-0000-000000000000}"/>
    <cellStyle name="Heading 1 2" xfId="3" xr:uid="{00000000-0005-0000-0000-000001000000}"/>
    <cellStyle name="Hyperlink" xfId="4" builtinId="8"/>
    <cellStyle name="Normal" xfId="0" builtinId="0"/>
    <cellStyle name="Normal 2" xfId="1" xr:uid="{00000000-0005-0000-0000-000004000000}"/>
  </cellStyles>
  <dxfs count="0"/>
  <tableStyles count="0" defaultTableStyle="TableStyleMedium2" defaultPivotStyle="PivotStyleLight16"/>
  <colors>
    <mruColors>
      <color rgb="FFF8D2CB"/>
      <color rgb="FF00928F"/>
      <color rgb="FF9A4E9E"/>
      <color rgb="FFFFFF98"/>
      <color rgb="FFF5FCB6"/>
      <color rgb="FFBF291A"/>
      <color rgb="FFB5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rapatel/AppData/Local/Microsoft/Windows/INetCache/Content.Outlook/U6ZMTWIM/POM_Examp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rapatel/AppData/Local/Microsoft/Windows/INetCache/Content.Outlook/U6ZMTWIM/AK_YR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Home Page"/>
      <sheetName val="POM8_O1_Awardee"/>
      <sheetName val="POM8_O1_Detail"/>
      <sheetName val="POM8_O2_Awardee"/>
      <sheetName val="POM8_O2_Detail"/>
      <sheetName val="POM8_O3_Awardee"/>
      <sheetName val="POM8_O3_Detail"/>
      <sheetName val="NewConfig"/>
    </sheetNames>
    <sheetDataSet>
      <sheetData sheetId="0"/>
      <sheetData sheetId="1"/>
      <sheetData sheetId="2"/>
      <sheetData sheetId="3"/>
      <sheetData sheetId="4"/>
      <sheetData sheetId="5"/>
      <sheetData sheetId="6"/>
      <sheetData sheetId="7"/>
      <sheetData sheetId="8">
        <row r="2">
          <cell r="A2" t="str">
            <v>(Drop Down)</v>
          </cell>
        </row>
        <row r="3">
          <cell r="A3" t="str">
            <v>Alabama</v>
          </cell>
        </row>
        <row r="4">
          <cell r="A4" t="str">
            <v>Alaska</v>
          </cell>
        </row>
        <row r="5">
          <cell r="A5" t="str">
            <v>Arizona</v>
          </cell>
        </row>
        <row r="6">
          <cell r="A6" t="str">
            <v>Arkansas</v>
          </cell>
        </row>
        <row r="7">
          <cell r="A7" t="str">
            <v>Baltimore</v>
          </cell>
        </row>
        <row r="8">
          <cell r="A8" t="str">
            <v>California</v>
          </cell>
        </row>
        <row r="9">
          <cell r="A9" t="str">
            <v>Chicago</v>
          </cell>
        </row>
        <row r="10">
          <cell r="A10" t="str">
            <v>Colorado</v>
          </cell>
        </row>
        <row r="11">
          <cell r="A11" t="str">
            <v>Connecticut</v>
          </cell>
        </row>
        <row r="12">
          <cell r="A12" t="str">
            <v>Delaware</v>
          </cell>
        </row>
        <row r="13">
          <cell r="A13" t="str">
            <v>District of Columbia</v>
          </cell>
        </row>
        <row r="14">
          <cell r="A14" t="str">
            <v>Florida</v>
          </cell>
        </row>
        <row r="15">
          <cell r="A15" t="str">
            <v>Georgia</v>
          </cell>
        </row>
        <row r="16">
          <cell r="A16" t="str">
            <v>Hawaii</v>
          </cell>
        </row>
        <row r="17">
          <cell r="A17" t="str">
            <v>Idaho</v>
          </cell>
        </row>
        <row r="18">
          <cell r="A18" t="str">
            <v>Illinois</v>
          </cell>
        </row>
        <row r="19">
          <cell r="A19" t="str">
            <v>Indiana</v>
          </cell>
        </row>
        <row r="20">
          <cell r="A20" t="str">
            <v>Iowa</v>
          </cell>
        </row>
        <row r="21">
          <cell r="A21" t="str">
            <v>Kansas</v>
          </cell>
        </row>
        <row r="22">
          <cell r="A22" t="str">
            <v>Kentucky</v>
          </cell>
        </row>
        <row r="23">
          <cell r="A23" t="str">
            <v>Los Angeles</v>
          </cell>
        </row>
        <row r="24">
          <cell r="A24" t="str">
            <v>Louisiana</v>
          </cell>
        </row>
        <row r="25">
          <cell r="A25" t="str">
            <v>Maine</v>
          </cell>
        </row>
        <row r="26">
          <cell r="A26" t="str">
            <v>Maryland</v>
          </cell>
        </row>
        <row r="27">
          <cell r="A27" t="str">
            <v>Massachusetts</v>
          </cell>
        </row>
        <row r="28">
          <cell r="A28" t="str">
            <v>Michigan</v>
          </cell>
        </row>
        <row r="29">
          <cell r="A29" t="str">
            <v>Minnesota</v>
          </cell>
        </row>
        <row r="30">
          <cell r="A30" t="str">
            <v>Mississippi</v>
          </cell>
        </row>
        <row r="31">
          <cell r="A31" t="str">
            <v>Missouri</v>
          </cell>
        </row>
        <row r="32">
          <cell r="A32" t="str">
            <v>Montana</v>
          </cell>
        </row>
        <row r="33">
          <cell r="A33" t="str">
            <v>Nebraska</v>
          </cell>
        </row>
        <row r="34">
          <cell r="A34" t="str">
            <v>Nevada</v>
          </cell>
        </row>
        <row r="35">
          <cell r="A35" t="str">
            <v>New Hampshire</v>
          </cell>
        </row>
        <row r="36">
          <cell r="A36" t="str">
            <v>New Jersey</v>
          </cell>
        </row>
        <row r="37">
          <cell r="A37" t="str">
            <v>New Mexico</v>
          </cell>
        </row>
        <row r="38">
          <cell r="A38" t="str">
            <v>New York</v>
          </cell>
        </row>
        <row r="39">
          <cell r="A39" t="str">
            <v>New York City</v>
          </cell>
        </row>
        <row r="40">
          <cell r="A40" t="str">
            <v>North Carolina</v>
          </cell>
        </row>
        <row r="41">
          <cell r="A41" t="str">
            <v>North Dakota</v>
          </cell>
        </row>
        <row r="42">
          <cell r="A42" t="str">
            <v>Ohio</v>
          </cell>
        </row>
        <row r="43">
          <cell r="A43" t="str">
            <v>Oklahoma</v>
          </cell>
        </row>
        <row r="44">
          <cell r="A44" t="str">
            <v>Oregon</v>
          </cell>
        </row>
        <row r="45">
          <cell r="A45" t="str">
            <v>Pennsylvania</v>
          </cell>
        </row>
        <row r="46">
          <cell r="A46" t="str">
            <v>Philadelphia</v>
          </cell>
        </row>
        <row r="47">
          <cell r="A47" t="str">
            <v>Puerto Rico</v>
          </cell>
        </row>
        <row r="48">
          <cell r="A48" t="str">
            <v>Rhode Island</v>
          </cell>
        </row>
        <row r="49">
          <cell r="A49" t="str">
            <v>San Francisco</v>
          </cell>
        </row>
        <row r="50">
          <cell r="A50" t="str">
            <v>South Carolina</v>
          </cell>
        </row>
        <row r="51">
          <cell r="A51" t="str">
            <v>South Dakota</v>
          </cell>
        </row>
        <row r="52">
          <cell r="A52" t="str">
            <v>Tennessee</v>
          </cell>
        </row>
        <row r="53">
          <cell r="A53" t="str">
            <v>Texas</v>
          </cell>
        </row>
        <row r="54">
          <cell r="A54" t="str">
            <v>US Virgin Islands</v>
          </cell>
        </row>
        <row r="55">
          <cell r="A55" t="str">
            <v>Utah</v>
          </cell>
        </row>
        <row r="56">
          <cell r="A56" t="str">
            <v>Vermont</v>
          </cell>
        </row>
        <row r="57">
          <cell r="A57" t="str">
            <v>Virginia</v>
          </cell>
        </row>
        <row r="58">
          <cell r="A58" t="str">
            <v>Washington</v>
          </cell>
        </row>
        <row r="59">
          <cell r="A59" t="str">
            <v>West Virginia</v>
          </cell>
        </row>
        <row r="60">
          <cell r="A60" t="str">
            <v>Wisconsin</v>
          </cell>
        </row>
        <row r="61">
          <cell r="A61"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
      <sheetName val="MasterWorkplan"/>
      <sheetName val="Program Context &amp; Partners"/>
      <sheetName val="Chlamydia"/>
      <sheetName val="Gonorrhea"/>
      <sheetName val="Syphilis"/>
      <sheetName val="Congenital Syphilis"/>
      <sheetName val="Adverse Outcomes"/>
      <sheetName val="Outbreak"/>
      <sheetName val="Partner Services for Women"/>
      <sheetName val="EPT"/>
      <sheetName val="Partner Services for MSM"/>
      <sheetName val="STD Specialty Care"/>
      <sheetName val="Gonorrhea &amp; Syphilis Tx"/>
      <sheetName val="Priority Pop. Screening &amp; Tx"/>
      <sheetName val="Community Health Promotion"/>
      <sheetName val="Provider Education &amp; Reporting"/>
      <sheetName val="Policy"/>
      <sheetName val="Analysis, Translation, Dissemin"/>
      <sheetName val="Data-Driven Planning"/>
    </sheetNames>
    <sheetDataSet>
      <sheetData sheetId="0">
        <row r="9">
          <cell r="B9">
            <v>1</v>
          </cell>
        </row>
        <row r="10">
          <cell r="D10" t="str">
            <v>[Choose your Project Area…]</v>
          </cell>
          <cell r="F10" t="str">
            <v>Y</v>
          </cell>
          <cell r="H10" t="str">
            <v>Labs</v>
          </cell>
          <cell r="I10" t="str">
            <v>Behavioral Health/Social Services</v>
          </cell>
          <cell r="J10" t="str">
            <v>Community-Based Organizations</v>
          </cell>
          <cell r="K10" t="str">
            <v>Community-Based Organizations</v>
          </cell>
          <cell r="L10" t="str">
            <v>Community-Based Organizations</v>
          </cell>
          <cell r="N10">
            <v>1</v>
          </cell>
          <cell r="O10" t="str">
            <v>Conduct Chlamydia (CT) surveillance</v>
          </cell>
          <cell r="P10" t="str">
            <v xml:space="preserve">Conduct Surveillance </v>
          </cell>
          <cell r="Q10">
            <v>1</v>
          </cell>
          <cell r="T10" t="str">
            <v>1A</v>
          </cell>
          <cell r="U10" t="str">
            <v>Collect, manage, analyze, interpret and disseminate data on identified cases of chlamydia, ensuring timely capture of core epidemiologic variables available on laboratory reports: age, sex, county, diagnosing facility type, specimen collection date, and anatomic site(s) of infection</v>
          </cell>
        </row>
        <row r="11">
          <cell r="D11" t="str">
            <v>Alabama</v>
          </cell>
          <cell r="F11" t="str">
            <v>N</v>
          </cell>
          <cell r="H11" t="str">
            <v>Local Health Dept</v>
          </cell>
          <cell r="I11" t="str">
            <v>Community-Based Organizations</v>
          </cell>
          <cell r="J11" t="str">
            <v>Correctional Facility</v>
          </cell>
          <cell r="K11" t="str">
            <v>Educational Institutions</v>
          </cell>
          <cell r="L11" t="str">
            <v>Local Health Dept</v>
          </cell>
          <cell r="N11">
            <v>2</v>
          </cell>
          <cell r="O11" t="str">
            <v>Conduct Gonorrhea (GC) surveillance</v>
          </cell>
          <cell r="P11" t="str">
            <v xml:space="preserve">Conduct Surveillance </v>
          </cell>
          <cell r="Q11">
            <v>1</v>
          </cell>
          <cell r="T11" t="str">
            <v>2A</v>
          </cell>
          <cell r="U11" t="str">
            <v>Collect, manage, analyze, interpret and disseminate data on identified cases of gonorrhea, ensuring timely capture of core epidemiologic variables available on laboratory reports: age, sex, county, diagnosing facility type, specimen collection date, and anatomic site(s) of infection</v>
          </cell>
        </row>
        <row r="12">
          <cell r="D12" t="str">
            <v>Alaska</v>
          </cell>
          <cell r="H12" t="str">
            <v>Private Health Care Providers</v>
          </cell>
          <cell r="I12" t="str">
            <v>Correctional Facility</v>
          </cell>
          <cell r="J12" t="str">
            <v>Insurance Companies</v>
          </cell>
          <cell r="K12" t="str">
            <v>Labs</v>
          </cell>
          <cell r="L12" t="str">
            <v>Media</v>
          </cell>
          <cell r="N12">
            <v>3</v>
          </cell>
          <cell r="O12" t="str">
            <v>Conduct syphilis surveillance</v>
          </cell>
          <cell r="P12" t="str">
            <v xml:space="preserve">Conduct Surveillance </v>
          </cell>
          <cell r="Q12">
            <v>1</v>
          </cell>
          <cell r="T12" t="str">
            <v>2B</v>
          </cell>
          <cell r="U12" t="str">
            <v>To better understand GC epidemiology, conduct provider follow-up and, if needed, brief patient interviews of a random sample of GC cases from a well-defined high morbidity area or the project area as a whole. Ensure timely and quality capture of core epidemiologic variables including, but not limited to: age, sex, county, diagnosing facility type, specimen collection date, anatomic site(s) of infection, race/ethnicity, gender identity/sexual orientation, sex of sex partner(s), clinical signs/symptoms, pregnancy status, HIV status, partner treatment (i.e., EPT provision), gonorrhea-related sequelae (i.e., presence of pelvic inflammatory disease (PID), disseminated gonococcal infection (DGI), etc.), substance use, date of diagnosis, treatment received (including names and doses of treatment), date of treatment, co-infection with other STDs, and history of GC infection</v>
          </cell>
        </row>
        <row r="13">
          <cell r="B13" t="str">
            <v>Strengthening STD Prevention and Control for Health Departments (STD PCHD)</v>
          </cell>
          <cell r="D13" t="str">
            <v>Arizona</v>
          </cell>
          <cell r="H13" t="str">
            <v>Public Health Care Providers</v>
          </cell>
          <cell r="I13" t="str">
            <v>HIV/AIDS Service Orgs.</v>
          </cell>
          <cell r="J13" t="str">
            <v>Labs</v>
          </cell>
          <cell r="K13" t="str">
            <v>Legislative Entities</v>
          </cell>
          <cell r="L13" t="str">
            <v>State Agency Partners</v>
          </cell>
          <cell r="N13">
            <v>4</v>
          </cell>
          <cell r="O13" t="str">
            <v>Conduct congenital syphilis (CS) surveillance</v>
          </cell>
          <cell r="P13" t="str">
            <v xml:space="preserve">Conduct Surveillance </v>
          </cell>
          <cell r="Q13">
            <v>1</v>
          </cell>
          <cell r="T13" t="str">
            <v>3A</v>
          </cell>
          <cell r="U13" t="str">
            <v>Collect, manage, analyze, interpret and disseminate data on identified cases of syphilis, ensuring timely capture of core epidemiologic variables available on laboratory reports: age, sex, county, diagnosing facility type, and specimen collection date</v>
          </cell>
        </row>
        <row r="14">
          <cell r="B14" t="str">
            <v>Work Plan</v>
          </cell>
          <cell r="D14" t="str">
            <v>Arkansas</v>
          </cell>
          <cell r="H14" t="str">
            <v>State Agency Partners</v>
          </cell>
          <cell r="I14" t="str">
            <v>Labs</v>
          </cell>
          <cell r="J14" t="str">
            <v>Local Health Dept</v>
          </cell>
          <cell r="K14" t="str">
            <v>Local Health Dept</v>
          </cell>
          <cell r="L14" t="str">
            <v>Other</v>
          </cell>
          <cell r="N14">
            <v>5</v>
          </cell>
          <cell r="O14" t="str">
            <v>Conduct surveillance of adverse outcomes of STDs</v>
          </cell>
          <cell r="P14" t="str">
            <v xml:space="preserve">Conduct Surveillance </v>
          </cell>
          <cell r="Q14">
            <v>1</v>
          </cell>
          <cell r="T14" t="str">
            <v>3B</v>
          </cell>
          <cell r="U14" t="str">
            <v>To better understand primary and secondary (P&amp;S) syphilis epidemiology, conduct provider follow-up and, if needed, brief patient interviews of all cases of P&amp;S syphilis. Ensure timely and quality capture of core epidemiologic variables including, but not limited to: age, sex, county, diagnosing facility type, specimen collection date, race/ethnicity, gender identity/sexual orientation, sex of sex partner(s), pregnancy status, clinical signs/symptoms, HIV status, substance use, treatment received, date of treatment, and history of syphilis</v>
          </cell>
        </row>
        <row r="15">
          <cell r="B15" t="str">
            <v xml:space="preserve">PCHD 2019 Year 1 </v>
          </cell>
          <cell r="D15" t="str">
            <v>Baltimore</v>
          </cell>
          <cell r="H15" t="str">
            <v>Other</v>
          </cell>
          <cell r="I15" t="str">
            <v>Local Health Dept</v>
          </cell>
          <cell r="J15" t="str">
            <v xml:space="preserve">Maternal/Child Health </v>
          </cell>
          <cell r="K15" t="str">
            <v>Media</v>
          </cell>
          <cell r="N15">
            <v>6</v>
          </cell>
          <cell r="O15" t="str">
            <v>Respond to STD-related outbreaks</v>
          </cell>
          <cell r="P15" t="str">
            <v>Conduct Disease Investigation and Intervention</v>
          </cell>
          <cell r="Q15">
            <v>2</v>
          </cell>
          <cell r="T15" t="str">
            <v>4A</v>
          </cell>
          <cell r="U15" t="str">
            <v>To better understand CS epidemiology, conduct provider and mother follow-up and review medical records of all reported CS cases. Based on information collected, manage, analyze, and disseminate data on reported cases of CS, ensuring timely and quality capture of epidemiologic core maternal, fetal, and neonatal variables including, but not limited to: mother's age, race/ethnicity, county, stage of syphilis diagnosed during pregnancy, date(s) of 1st prenatal visit, syphilis testing (and corresponding titers), treatment(s) and delivery; HIV status of mother, substance use, clinical settings of diagnosis and care; and fetal and neonatal information such as ultrasound findings, physical and laboratory findings, and HIV status of infant at birth</v>
          </cell>
        </row>
        <row r="16">
          <cell r="D16" t="str">
            <v>California</v>
          </cell>
          <cell r="I16" t="str">
            <v xml:space="preserve">Maternal/Child Health </v>
          </cell>
          <cell r="J16" t="str">
            <v>Private Health Care Providers</v>
          </cell>
          <cell r="K16" t="str">
            <v>Private Health Care Providers</v>
          </cell>
          <cell r="N16">
            <v>7</v>
          </cell>
          <cell r="O16" t="str">
            <v>Conduct health department disease investigation for pregnant women and other reproductive-age women with syphilis</v>
          </cell>
          <cell r="P16" t="str">
            <v>Conduct Disease Investigation and Intervention</v>
          </cell>
          <cell r="Q16">
            <v>2</v>
          </cell>
          <cell r="T16" t="str">
            <v>4B</v>
          </cell>
          <cell r="U16" t="str">
            <v>For applicants with 10 or more cases of congenital syphilis in the previous calendar year: Improve methods to match vital statistics birth and mortality data with syphilis surveillance data to review syphilis testing practices among women who delivered a stillborn baby, identify missed cases of syphilis-related stillbirth, and strengthen CS case report data</v>
          </cell>
        </row>
        <row r="17">
          <cell r="B17" t="str">
            <v>1/1/2019 - 12/31/2019</v>
          </cell>
          <cell r="D17" t="str">
            <v>Chicago</v>
          </cell>
          <cell r="I17" t="str">
            <v>Private Health Care Providers</v>
          </cell>
          <cell r="J17" t="str">
            <v>Professional Associations</v>
          </cell>
          <cell r="K17" t="str">
            <v>Professional Associations</v>
          </cell>
          <cell r="N17">
            <v>8</v>
          </cell>
          <cell r="O17" t="str">
            <v>Promote Expedited Partner Therapy (EPT) (where permissible) to partners of chlamydia and/or gonorrhea cases</v>
          </cell>
          <cell r="P17" t="str">
            <v>Conduct Disease Investigation and Intervention</v>
          </cell>
          <cell r="Q17">
            <v>2</v>
          </cell>
          <cell r="T17" t="str">
            <v>4C</v>
          </cell>
          <cell r="U17" t="str">
            <v>For applicants with 10 or more cases of congenital syphilis in the previous calendar year: Strengthen CS morbidity and mortality case review boards at the local and/or state level to help identify causes of CS and develop interventions to address causes</v>
          </cell>
        </row>
        <row r="18">
          <cell r="D18" t="str">
            <v>Colorado</v>
          </cell>
          <cell r="I18" t="str">
            <v>Public Health Care Providers</v>
          </cell>
          <cell r="J18" t="str">
            <v>Public Health Care Providers</v>
          </cell>
          <cell r="K18" t="str">
            <v>Public Health Care Providers</v>
          </cell>
          <cell r="N18">
            <v>9</v>
          </cell>
          <cell r="O18" t="str">
            <v>Conduct health department syphilis disease investigation and intervention for men with syphilis</v>
          </cell>
          <cell r="P18" t="str">
            <v>Conduct Disease Investigation and Intervention</v>
          </cell>
          <cell r="Q18">
            <v>2</v>
          </cell>
          <cell r="T18" t="str">
            <v>5A</v>
          </cell>
          <cell r="U18" t="str">
            <v>Conduct active surveillance of adverse outcomes of adult syphilis including neurosyphilis and otic and ocular syphilis through sentinel approaches, collecting variables including, but not limited to: neurological manifestations, ocular manifestations, otic manifestations, and late clinical manifestations. These are in addition to the stage of syphilis and the core epidemiologic variables listed for P&amp;S syphilis above</v>
          </cell>
        </row>
        <row r="19">
          <cell r="D19" t="str">
            <v>Connecticut</v>
          </cell>
          <cell r="I19" t="str">
            <v>State Agency Partners</v>
          </cell>
          <cell r="J19" t="str">
            <v>School-based Clinics</v>
          </cell>
          <cell r="K19" t="str">
            <v>State Agency Partners</v>
          </cell>
          <cell r="N19">
            <v>10</v>
          </cell>
          <cell r="O19" t="str">
            <v>Promote quality STD specialty care services</v>
          </cell>
          <cell r="P19" t="str">
            <v>Promote CDC-Recommended Screening, Diagnosis, and Treatment</v>
          </cell>
          <cell r="Q19">
            <v>3</v>
          </cell>
          <cell r="T19" t="str">
            <v>6A</v>
          </cell>
          <cell r="U19" t="str">
            <v>Review STD surveillance data by the core epidemiologic variables at regular intervals to identify outbreaks and other significant changes in STD epidemiology</v>
          </cell>
        </row>
        <row r="20">
          <cell r="D20" t="str">
            <v>Delaware</v>
          </cell>
          <cell r="I20" t="str">
            <v>Substance Abuse Tx Centers</v>
          </cell>
          <cell r="J20" t="str">
            <v>State Agency Partners</v>
          </cell>
          <cell r="K20" t="str">
            <v>Other</v>
          </cell>
          <cell r="N20">
            <v>11</v>
          </cell>
          <cell r="O20" t="str">
            <v>Promote CDC-recommended treatment for gonorrhea and syphilis</v>
          </cell>
          <cell r="P20" t="str">
            <v>Promote CDC-Recommended Screening, Diagnosis, and Treatment</v>
          </cell>
          <cell r="Q20">
            <v>3</v>
          </cell>
          <cell r="T20" t="str">
            <v>6B</v>
          </cell>
          <cell r="U20" t="str">
            <v>Develop and maintain an outbreak capacity plan to respond to significant changes in STD epidemiology. Ensure that staff are trained and ready to implement the outbreak capacity plan</v>
          </cell>
        </row>
        <row r="21">
          <cell r="D21" t="str">
            <v>District of Columbia</v>
          </cell>
          <cell r="I21" t="str">
            <v>Training/Capacity Building Center</v>
          </cell>
          <cell r="J21" t="str">
            <v>Substance Abuse Tx Centers</v>
          </cell>
          <cell r="N21">
            <v>12</v>
          </cell>
          <cell r="O21" t="str">
            <v>Promote CDC-recommended screening for, and treatment of, STDs among priority populations</v>
          </cell>
          <cell r="P21" t="str">
            <v>Promote CDC-Recommended Screening, Diagnosis, and Treatment</v>
          </cell>
          <cell r="Q21">
            <v>3</v>
          </cell>
          <cell r="T21" t="str">
            <v>7A</v>
          </cell>
          <cell r="U21" t="str">
            <v>Prioritize for investigation all reported cases among females of reproductive age and reactive serology, including provider follow-up to confirm stage, treatment and pregnancy status</v>
          </cell>
        </row>
        <row r="22">
          <cell r="D22" t="str">
            <v>Florida</v>
          </cell>
          <cell r="I22" t="str">
            <v>Other</v>
          </cell>
          <cell r="J22" t="str">
            <v>Training/Capacity Building Center</v>
          </cell>
          <cell r="N22">
            <v>13</v>
          </cell>
          <cell r="O22" t="str">
            <v>Promote STD prevention to the public</v>
          </cell>
          <cell r="P22" t="str">
            <v>Promote STD Prevention and Policy</v>
          </cell>
          <cell r="Q22">
            <v>4</v>
          </cell>
          <cell r="T22" t="str">
            <v>7B</v>
          </cell>
          <cell r="U22" t="str">
            <v>Regardless of pregnancy status, conduct follow-up on new syphilis cases among women of reproductive age, to obtain more information, if needed, on treatment and other information needed to ensure linkage to related STD, MCH, and HIV prevention and other services. For those who are pregnant, investigation should also include follow-up with the pregnant female, prenatal care providers, birthing centers, and neonatal care providers as needed to ensure adequate maternal follow up and stillbirth and neonatal evaluations per clinical guidelines</v>
          </cell>
        </row>
        <row r="23">
          <cell r="D23" t="str">
            <v>Georgia</v>
          </cell>
          <cell r="J23" t="str">
            <v>Youth Programs/Centers</v>
          </cell>
          <cell r="N23">
            <v>14</v>
          </cell>
          <cell r="O23" t="str">
            <v>Promote STD prevention and reporting to provider community</v>
          </cell>
          <cell r="P23" t="str">
            <v>Promote STD Prevention and Policy</v>
          </cell>
          <cell r="Q23">
            <v>4</v>
          </cell>
          <cell r="T23" t="str">
            <v>7C</v>
          </cell>
          <cell r="U23" t="str">
            <v>Provide timely partner services to all pregnant women who are diagnosed with syphilis and all other women of reproductive age who are diagnosed with early syphilis</v>
          </cell>
        </row>
        <row r="24">
          <cell r="D24" t="str">
            <v>Hawaii</v>
          </cell>
          <cell r="J24" t="str">
            <v>Other</v>
          </cell>
          <cell r="N24">
            <v>15</v>
          </cell>
          <cell r="O24" t="str">
            <v>Monitor STD-related policies and policy development</v>
          </cell>
          <cell r="P24" t="str">
            <v>Promote STD Prevention and Policy</v>
          </cell>
          <cell r="Q24">
            <v>4</v>
          </cell>
          <cell r="T24" t="str">
            <v>8A</v>
          </cell>
          <cell r="U24" t="str">
            <v>Assess EPT practices to identify and prioritize providers, organizations, and areas to target for promotion and improvement. Provide technical assistance and education to promote EPT to providers and organizations who frequently report cases of chlamydia and/or gonorrhea, including cases of repeat infections</v>
          </cell>
        </row>
        <row r="25">
          <cell r="D25" t="str">
            <v>Idaho</v>
          </cell>
          <cell r="N25">
            <v>16</v>
          </cell>
          <cell r="O25" t="str">
            <v>Conduct epidemiologic analysis, translation and dissemination</v>
          </cell>
          <cell r="P25" t="str">
            <v>Analyze and Use Data for Program Improvement</v>
          </cell>
          <cell r="Q25">
            <v>5</v>
          </cell>
          <cell r="T25" t="str">
            <v>9A</v>
          </cell>
          <cell r="U25" t="str">
            <v>Conduct follow-up on primary and secondary syphilis cases among men, to obtain more information, if needed, on treatment, sex of sex partners, HIV serostatus, HIV care status, PrEP use, and other information to ensure linkage to appropriate STD and HIV related prevention services</v>
          </cell>
        </row>
        <row r="26">
          <cell r="D26" t="str">
            <v>Illinois</v>
          </cell>
          <cell r="N26">
            <v>17</v>
          </cell>
          <cell r="O26" t="str">
            <v>Conduct data-driven planning, analysis, monitoring and evaluation for program improvement</v>
          </cell>
          <cell r="P26" t="str">
            <v>Analyze and Use Data for Program Improvement</v>
          </cell>
          <cell r="Q26">
            <v>5</v>
          </cell>
          <cell r="T26" t="str">
            <v>9B</v>
          </cell>
          <cell r="U26" t="str">
            <v>Provide timely and comprehensive partner services to men with primary and secondary syphilis who report pregnant or other female partners of reproductive age</v>
          </cell>
        </row>
        <row r="27">
          <cell r="D27" t="str">
            <v>Indiana</v>
          </cell>
          <cell r="T27" t="str">
            <v>9C</v>
          </cell>
          <cell r="U27" t="str">
            <v>Use program and epidemiologic data to identify subgroups of MSM with primary and secondary syphilis and factors associated with transmission to target for partner services to yield high numbers of all partners treated in a timely fashion and for whom consequence of transmission is the greatest. As resources permit, provide timely partner services including comprehensive STD and HIV testing and linkage to care and needed prevention services to those subgroups of MSM with primary and secondary syphilis</v>
          </cell>
        </row>
        <row r="28">
          <cell r="D28" t="str">
            <v>Iowa</v>
          </cell>
          <cell r="T28" t="str">
            <v>10A</v>
          </cell>
          <cell r="U28" t="str">
            <v>Identify all STD specialty clinics in the project area</v>
          </cell>
        </row>
        <row r="29">
          <cell r="D29" t="str">
            <v>Kansas</v>
          </cell>
          <cell r="T29" t="str">
            <v>10B</v>
          </cell>
          <cell r="U29" t="str">
            <v>Promote quality STD care in those settings based on clinical guidelines and recommendations and promote strategies for expanding access to care in those settings</v>
          </cell>
        </row>
        <row r="30">
          <cell r="D30" t="str">
            <v>Kentucky</v>
          </cell>
          <cell r="T30" t="str">
            <v>11A</v>
          </cell>
          <cell r="U30" t="str">
            <v>Assess GC treatment practices to identify and prioritize providers, organizations, and areas to target for promotion and improvement. Provide education and technical assistance to providers and organizations who prescribe non-recommended treatment for gonorrhea</v>
          </cell>
        </row>
        <row r="31">
          <cell r="D31" t="str">
            <v>Los Angeles</v>
          </cell>
          <cell r="T31" t="str">
            <v>11B</v>
          </cell>
          <cell r="U31" t="str">
            <v>Assess syphilis treatment practices to identify and prioritize providers, organizations, and areas to target for promotion and improvement. Provide education and technical assistance to providers and organizations who prescribe non-recommended treatment for syphilis</v>
          </cell>
        </row>
        <row r="32">
          <cell r="D32" t="str">
            <v>Louisiana</v>
          </cell>
          <cell r="T32" t="str">
            <v>11C</v>
          </cell>
          <cell r="U32" t="str">
            <v>Implement a Benzathine penicillin G forecasting inventory management system to monitor supply, and have a plan to address shortages in the applicant's project area. Assist providers and organizations who are unable to provide timely, recommended treatment for syphilis in getting access to medication or dispensing the treatment to the patient, as needed</v>
          </cell>
        </row>
        <row r="33">
          <cell r="D33" t="str">
            <v>Maine</v>
          </cell>
          <cell r="T33" t="str">
            <v>12A</v>
          </cell>
          <cell r="U33" t="str">
            <v>For pregnant women: Assess screening and treatment practices to identify and prioritize providers, organizations, and areas to target for promotion and improvement. Provide education and technical assistance, for prenatal-care providers and organizations who do not regularly screen for syphilis as recommended</v>
          </cell>
        </row>
        <row r="34">
          <cell r="D34" t="str">
            <v>Maryland</v>
          </cell>
          <cell r="T34" t="str">
            <v>12B</v>
          </cell>
          <cell r="U34" t="str">
            <v>For young adults and adolescents, particularly those seen in family planning clinics, adolescent health clinics, and primary care settings: Assess screening and treatment practices to identify and prioritize providers, organizations, and areas to target for promotion and improvement. Provide education and technical assistance to targeted providers and organizations to promote recommended screening and treatment</v>
          </cell>
        </row>
        <row r="35">
          <cell r="D35" t="str">
            <v>Massachusetts</v>
          </cell>
          <cell r="T35" t="str">
            <v>12C</v>
          </cell>
          <cell r="U35" t="str">
            <v>For MSM, particularly those seen in lesbian, gay, bisexual, transgender and queer/questionning (LGBTQ) health centers, HRSA-funded HIV care settings, primary care settings, and clinics providing HIV PrEP: Assess screening and treatment practices to identify and prioritize providers, organizations, and areas to target for promotion and improvement. Provide education and technical assistance to targeted providers and organizations, to promote recommended screening and treatment</v>
          </cell>
        </row>
        <row r="36">
          <cell r="D36" t="str">
            <v>Michigan</v>
          </cell>
          <cell r="T36" t="str">
            <v>13A</v>
          </cell>
          <cell r="U36" t="str">
            <v>Provide audience-appropriate, 508-compliant, STD-prevention information online, including answers to common STD questions (e.g., symptoms, testing methods, treatment) and places where testing and treatment are available</v>
          </cell>
        </row>
        <row r="37">
          <cell r="D37" t="str">
            <v>Minnesota</v>
          </cell>
          <cell r="T37" t="str">
            <v>14A</v>
          </cell>
          <cell r="U37" t="str">
            <v>Notify local providers and organizations about important or timely STD-related issues, such as outbreaks, emerging diseases, recommended treatment changes, biomedical advances, and reporting requirements</v>
          </cell>
        </row>
        <row r="38">
          <cell r="D38" t="str">
            <v>Mississippi</v>
          </cell>
          <cell r="T38" t="str">
            <v>15A</v>
          </cell>
          <cell r="U38" t="str">
            <v>Work with the CDC, the NNECS recipient, and other partners to identify STD-related policies of interest. Monitor proposed and actual changes in policies that may affect STD prevention programs</v>
          </cell>
        </row>
        <row r="39">
          <cell r="D39" t="str">
            <v>Missouri</v>
          </cell>
          <cell r="T39" t="str">
            <v>15B</v>
          </cell>
          <cell r="U39" t="str">
            <v>Work with local policy liaisons and with partner organizations on the development of policies that enhance the work of the STD prevention program</v>
          </cell>
        </row>
        <row r="40">
          <cell r="D40" t="str">
            <v>Montana</v>
          </cell>
          <cell r="T40" t="str">
            <v>16A</v>
          </cell>
          <cell r="U40" t="str">
            <v>Conduct regular analyses of trends in, geographic distribution of, and factors associated with reported cases using core epidemiologic variables</v>
          </cell>
        </row>
        <row r="41">
          <cell r="D41" t="str">
            <v>Nebraska</v>
          </cell>
          <cell r="T41" t="str">
            <v>16B</v>
          </cell>
          <cell r="U41" t="str">
            <v>Disseminate, interpret, and discuss data and findings with internal and external stakeholders</v>
          </cell>
        </row>
        <row r="42">
          <cell r="D42" t="str">
            <v>Nevada</v>
          </cell>
          <cell r="T42" t="str">
            <v>16C</v>
          </cell>
          <cell r="U42" t="str">
            <v>Assist local jurisdictions with analyzing their data on a regular basis, including analyses of trends, epidemiologic factors, and geographic distribution of cases, and help local areas identify outbreaks, gaps in services, or disparities in the burden of disease that should drive resource allocation</v>
          </cell>
        </row>
        <row r="43">
          <cell r="D43" t="str">
            <v>New Hampshire</v>
          </cell>
          <cell r="T43" t="str">
            <v>17A</v>
          </cell>
          <cell r="U43" t="str">
            <v>Routinely analyze, synthesize and interpret surveillance, epidemiologic, program, and other data to strengthen the program's understanding of local STD epidemiology and program context. Evaluate progress, using scientific methods, program data, performance data, and cost data, and adjust program plans accordingly</v>
          </cell>
        </row>
        <row r="44">
          <cell r="D44" t="str">
            <v>New Jersey</v>
          </cell>
          <cell r="T44" t="str">
            <v>17B</v>
          </cell>
          <cell r="U44" t="str">
            <v>Use findings from those analyses to identify the program's STD prevention and control priorities, populations, and geographic areas, to develop program plans, and to allocate staffing and other resources accordingly</v>
          </cell>
        </row>
        <row r="45">
          <cell r="D45" t="str">
            <v>New Mexico</v>
          </cell>
        </row>
        <row r="46">
          <cell r="D46" t="str">
            <v>New York</v>
          </cell>
        </row>
        <row r="47">
          <cell r="D47" t="str">
            <v>New York City</v>
          </cell>
        </row>
        <row r="48">
          <cell r="D48" t="str">
            <v>North Carolina</v>
          </cell>
        </row>
        <row r="49">
          <cell r="D49" t="str">
            <v>North Dakota</v>
          </cell>
        </row>
        <row r="50">
          <cell r="D50" t="str">
            <v>Ohio</v>
          </cell>
        </row>
        <row r="51">
          <cell r="D51" t="str">
            <v>Oklahoma</v>
          </cell>
        </row>
        <row r="52">
          <cell r="D52" t="str">
            <v>Oregon</v>
          </cell>
        </row>
        <row r="53">
          <cell r="D53" t="str">
            <v>Pennsylvania</v>
          </cell>
        </row>
        <row r="54">
          <cell r="D54" t="str">
            <v>Philadelphia</v>
          </cell>
        </row>
        <row r="55">
          <cell r="D55" t="str">
            <v>Puerto Rico</v>
          </cell>
        </row>
        <row r="56">
          <cell r="D56" t="str">
            <v>Rhode Island</v>
          </cell>
        </row>
        <row r="57">
          <cell r="D57" t="str">
            <v>San Francisco</v>
          </cell>
        </row>
        <row r="58">
          <cell r="D58" t="str">
            <v>South Carolina</v>
          </cell>
        </row>
        <row r="59">
          <cell r="D59" t="str">
            <v>South Dakota</v>
          </cell>
        </row>
        <row r="60">
          <cell r="D60" t="str">
            <v>Tennessee</v>
          </cell>
        </row>
        <row r="61">
          <cell r="D61" t="str">
            <v>Texas</v>
          </cell>
        </row>
        <row r="62">
          <cell r="D62" t="str">
            <v>US Virgin Islands</v>
          </cell>
        </row>
        <row r="63">
          <cell r="D63" t="str">
            <v>Utah</v>
          </cell>
        </row>
        <row r="64">
          <cell r="D64" t="str">
            <v>Vermont</v>
          </cell>
        </row>
        <row r="65">
          <cell r="D65" t="str">
            <v>Virginia</v>
          </cell>
        </row>
        <row r="66">
          <cell r="D66" t="str">
            <v>Washington</v>
          </cell>
        </row>
        <row r="67">
          <cell r="D67" t="str">
            <v>West Virginia</v>
          </cell>
        </row>
        <row r="68">
          <cell r="D68" t="str">
            <v>Wisconsin</v>
          </cell>
        </row>
        <row r="69">
          <cell r="D69" t="str">
            <v>Wyoming</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dc.gov/std/funding/pchd/technical-notes.htm" TargetMode="External"/><Relationship Id="rId2" Type="http://schemas.openxmlformats.org/officeDocument/2006/relationships/hyperlink" Target="https://support.office.com/en-us/article/video-get-to-know-excel-2010-create-your-first-spreadsheet-3323c699-ca68-448e-ab44-12b8e348bbf5" TargetMode="External"/><Relationship Id="rId1" Type="http://schemas.openxmlformats.org/officeDocument/2006/relationships/hyperlink" Target="mailto:STD_PCHD@cdc.gov"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showGridLines="0" tabSelected="1" topLeftCell="A31" zoomScaleNormal="100" workbookViewId="0">
      <selection activeCell="F42" sqref="F42"/>
    </sheetView>
  </sheetViews>
  <sheetFormatPr defaultColWidth="0" defaultRowHeight="15" zeroHeight="1" x14ac:dyDescent="0.25"/>
  <cols>
    <col min="1" max="1" width="3.5703125" customWidth="1"/>
    <col min="2" max="2" width="43.42578125" customWidth="1"/>
    <col min="3" max="3" width="38.5703125" customWidth="1"/>
    <col min="4" max="4" width="32.85546875" customWidth="1"/>
    <col min="5" max="5" width="29" customWidth="1"/>
    <col min="6" max="6" width="3.5703125" customWidth="1"/>
    <col min="7" max="16384" width="8.7109375" hidden="1"/>
  </cols>
  <sheetData>
    <row r="1" spans="2:5" s="52" customFormat="1" x14ac:dyDescent="0.25">
      <c r="E1" s="69" t="s">
        <v>478</v>
      </c>
    </row>
    <row r="2" spans="2:5" x14ac:dyDescent="0.25">
      <c r="E2" s="69" t="s">
        <v>501</v>
      </c>
    </row>
    <row r="3" spans="2:5" x14ac:dyDescent="0.25">
      <c r="B3" s="1"/>
      <c r="C3" s="1"/>
      <c r="D3" s="1"/>
      <c r="E3" s="70" t="s">
        <v>502</v>
      </c>
    </row>
    <row r="4" spans="2:5" ht="23.25" x14ac:dyDescent="0.35">
      <c r="B4" s="2"/>
      <c r="C4" s="137" t="s">
        <v>347</v>
      </c>
      <c r="D4" s="137"/>
      <c r="E4" s="51"/>
    </row>
    <row r="5" spans="2:5" ht="23.25" x14ac:dyDescent="0.35">
      <c r="B5" s="3"/>
      <c r="C5" s="137" t="s">
        <v>0</v>
      </c>
      <c r="D5" s="137"/>
      <c r="E5" s="3"/>
    </row>
    <row r="6" spans="2:5" x14ac:dyDescent="0.25">
      <c r="B6" s="1"/>
      <c r="C6" s="1"/>
      <c r="D6" s="1"/>
      <c r="E6" s="1"/>
    </row>
    <row r="7" spans="2:5" x14ac:dyDescent="0.25">
      <c r="B7" s="4" t="s">
        <v>1</v>
      </c>
      <c r="C7" s="138" t="s">
        <v>2</v>
      </c>
      <c r="D7" s="138"/>
      <c r="E7" s="1"/>
    </row>
    <row r="8" spans="2:5" x14ac:dyDescent="0.25">
      <c r="B8" s="5"/>
      <c r="C8" s="5"/>
      <c r="D8" s="5"/>
      <c r="E8" s="5"/>
    </row>
    <row r="9" spans="2:5" x14ac:dyDescent="0.25">
      <c r="B9" s="4" t="s">
        <v>3</v>
      </c>
      <c r="C9" s="68" t="s">
        <v>4</v>
      </c>
      <c r="D9" s="1"/>
      <c r="E9" s="1"/>
    </row>
    <row r="10" spans="2:5" x14ac:dyDescent="0.25">
      <c r="B10" s="5"/>
      <c r="C10" s="5"/>
      <c r="D10" s="5"/>
      <c r="E10" s="5"/>
    </row>
    <row r="11" spans="2:5" x14ac:dyDescent="0.25">
      <c r="B11" s="4" t="s">
        <v>5</v>
      </c>
      <c r="C11" s="6"/>
      <c r="D11" s="1"/>
      <c r="E11" s="1"/>
    </row>
    <row r="12" spans="2:5" x14ac:dyDescent="0.25">
      <c r="B12" s="1"/>
      <c r="C12" s="1"/>
      <c r="D12" s="1"/>
      <c r="E12" s="1"/>
    </row>
    <row r="13" spans="2:5" ht="30" x14ac:dyDescent="0.25">
      <c r="B13" s="7" t="s">
        <v>6</v>
      </c>
      <c r="C13" s="139" t="s">
        <v>7</v>
      </c>
      <c r="D13" s="139"/>
      <c r="E13" s="1"/>
    </row>
    <row r="14" spans="2:5" x14ac:dyDescent="0.25">
      <c r="B14" s="1"/>
      <c r="C14" s="1"/>
      <c r="D14" s="1"/>
      <c r="E14" s="1"/>
    </row>
    <row r="15" spans="2:5" ht="30" x14ac:dyDescent="0.25">
      <c r="B15" s="7" t="s">
        <v>8</v>
      </c>
      <c r="C15" s="139" t="s">
        <v>7</v>
      </c>
      <c r="D15" s="139"/>
      <c r="E15" s="1"/>
    </row>
    <row r="16" spans="2:5" x14ac:dyDescent="0.25">
      <c r="B16" s="1"/>
      <c r="C16" s="1"/>
      <c r="D16" s="1"/>
      <c r="E16" s="1"/>
    </row>
    <row r="17" spans="2:5" x14ac:dyDescent="0.25">
      <c r="B17" s="3" t="s">
        <v>9</v>
      </c>
      <c r="C17" s="3"/>
      <c r="D17" s="3"/>
      <c r="E17" s="3"/>
    </row>
    <row r="18" spans="2:5" x14ac:dyDescent="0.25">
      <c r="B18" s="3"/>
      <c r="C18" s="3"/>
      <c r="D18" s="3"/>
      <c r="E18" s="3"/>
    </row>
    <row r="19" spans="2:5" ht="19.5" thickBot="1" x14ac:dyDescent="0.35">
      <c r="B19" s="8" t="s">
        <v>10</v>
      </c>
      <c r="C19" s="8"/>
      <c r="D19" s="8"/>
      <c r="E19" s="8"/>
    </row>
    <row r="20" spans="2:5" x14ac:dyDescent="0.25">
      <c r="B20" s="135" t="s">
        <v>334</v>
      </c>
      <c r="C20" s="136"/>
      <c r="D20" s="136"/>
      <c r="E20" s="136"/>
    </row>
    <row r="21" spans="2:5" x14ac:dyDescent="0.25">
      <c r="B21" s="135" t="s">
        <v>335</v>
      </c>
      <c r="C21" s="136"/>
      <c r="D21" s="136"/>
      <c r="E21" s="136"/>
    </row>
    <row r="22" spans="2:5" x14ac:dyDescent="0.25">
      <c r="B22" s="135" t="s">
        <v>336</v>
      </c>
      <c r="C22" s="136"/>
      <c r="D22" s="136"/>
      <c r="E22" s="136"/>
    </row>
    <row r="23" spans="2:5" x14ac:dyDescent="0.25">
      <c r="B23" s="136" t="s">
        <v>11</v>
      </c>
      <c r="C23" s="136"/>
      <c r="D23" s="136"/>
      <c r="E23" s="136"/>
    </row>
    <row r="24" spans="2:5" x14ac:dyDescent="0.25">
      <c r="B24" s="9" t="s">
        <v>12</v>
      </c>
      <c r="C24" s="1"/>
      <c r="D24" s="1"/>
      <c r="E24" s="1"/>
    </row>
    <row r="25" spans="2:5" ht="19.5" thickBot="1" x14ac:dyDescent="0.3">
      <c r="B25" s="10" t="s">
        <v>13</v>
      </c>
      <c r="C25" s="11"/>
      <c r="D25" s="11"/>
      <c r="E25" s="11"/>
    </row>
    <row r="26" spans="2:5" ht="17.25" customHeight="1" x14ac:dyDescent="0.25">
      <c r="B26" s="135" t="s">
        <v>337</v>
      </c>
      <c r="C26" s="136"/>
      <c r="D26" s="136"/>
      <c r="E26" s="136"/>
    </row>
    <row r="27" spans="2:5" x14ac:dyDescent="0.25">
      <c r="B27" s="135" t="s">
        <v>338</v>
      </c>
      <c r="C27" s="136"/>
      <c r="D27" s="136"/>
      <c r="E27" s="136"/>
    </row>
    <row r="28" spans="2:5" s="52" customFormat="1" ht="32.25" customHeight="1" x14ac:dyDescent="0.25">
      <c r="B28" s="140" t="s">
        <v>392</v>
      </c>
      <c r="C28" s="140"/>
      <c r="D28" s="140"/>
      <c r="E28" s="140"/>
    </row>
    <row r="29" spans="2:5" s="52" customFormat="1" x14ac:dyDescent="0.25">
      <c r="B29" s="65"/>
      <c r="C29" s="53"/>
      <c r="D29" s="53"/>
      <c r="E29" s="53"/>
    </row>
    <row r="30" spans="2:5" ht="19.5" thickBot="1" x14ac:dyDescent="0.3">
      <c r="B30" s="10" t="s">
        <v>14</v>
      </c>
      <c r="C30" s="11"/>
      <c r="D30" s="11"/>
      <c r="E30" s="11"/>
    </row>
    <row r="31" spans="2:5" ht="67.5" customHeight="1" x14ac:dyDescent="0.25">
      <c r="B31" s="142" t="s">
        <v>339</v>
      </c>
      <c r="C31" s="142"/>
      <c r="D31" s="142"/>
      <c r="E31" s="142"/>
    </row>
    <row r="32" spans="2:5" ht="50.25" customHeight="1" x14ac:dyDescent="0.25">
      <c r="B32" s="143" t="s">
        <v>20</v>
      </c>
      <c r="C32" s="144"/>
      <c r="D32" s="144"/>
      <c r="E32" s="144"/>
    </row>
    <row r="33" spans="2:5" x14ac:dyDescent="0.25">
      <c r="B33" s="145" t="s">
        <v>340</v>
      </c>
      <c r="C33" s="145"/>
      <c r="D33" s="145"/>
      <c r="E33" s="145"/>
    </row>
    <row r="34" spans="2:5" x14ac:dyDescent="0.25">
      <c r="B34" s="1"/>
      <c r="C34" s="1"/>
      <c r="D34" s="1"/>
      <c r="E34" s="1"/>
    </row>
    <row r="35" spans="2:5" ht="19.5" thickBot="1" x14ac:dyDescent="0.3">
      <c r="B35" s="10" t="s">
        <v>15</v>
      </c>
      <c r="C35" s="11"/>
      <c r="D35" s="11"/>
      <c r="E35" s="11"/>
    </row>
    <row r="36" spans="2:5" x14ac:dyDescent="0.25">
      <c r="B36" s="146" t="s">
        <v>16</v>
      </c>
      <c r="C36" s="146"/>
      <c r="D36" s="146"/>
      <c r="E36" s="146"/>
    </row>
    <row r="37" spans="2:5" x14ac:dyDescent="0.25">
      <c r="B37" s="12" t="s">
        <v>17</v>
      </c>
      <c r="C37" s="13"/>
      <c r="D37" s="13"/>
      <c r="E37" s="13"/>
    </row>
    <row r="38" spans="2:5" x14ac:dyDescent="0.25">
      <c r="B38" s="14" t="s">
        <v>18</v>
      </c>
      <c r="C38" s="1"/>
      <c r="D38" s="1"/>
      <c r="E38" s="1"/>
    </row>
    <row r="39" spans="2:5" x14ac:dyDescent="0.25">
      <c r="B39" s="12" t="s">
        <v>19</v>
      </c>
      <c r="C39" s="1"/>
      <c r="D39" s="1"/>
      <c r="E39" s="1"/>
    </row>
    <row r="40" spans="2:5" x14ac:dyDescent="0.25">
      <c r="B40" s="1"/>
      <c r="C40" s="1"/>
      <c r="D40" s="1"/>
      <c r="E40" s="1"/>
    </row>
    <row r="41" spans="2:5" s="52" customFormat="1" ht="19.5" thickBot="1" x14ac:dyDescent="0.3">
      <c r="B41" s="10" t="s">
        <v>479</v>
      </c>
      <c r="C41" s="11"/>
      <c r="D41" s="11"/>
      <c r="E41" s="11"/>
    </row>
    <row r="42" spans="2:5" ht="195.75" customHeight="1" x14ac:dyDescent="0.25">
      <c r="B42" s="140" t="s">
        <v>503</v>
      </c>
      <c r="C42" s="141"/>
      <c r="D42" s="141"/>
      <c r="E42" s="141"/>
    </row>
    <row r="43" spans="2:5" x14ac:dyDescent="0.25">
      <c r="B43" s="1"/>
      <c r="C43" s="1"/>
      <c r="D43" s="1"/>
      <c r="E43" s="1"/>
    </row>
    <row r="44" spans="2:5" x14ac:dyDescent="0.25"/>
    <row r="45" spans="2:5" x14ac:dyDescent="0.25"/>
    <row r="46" spans="2:5" x14ac:dyDescent="0.25"/>
    <row r="47" spans="2:5" x14ac:dyDescent="0.25"/>
    <row r="48" spans="2:5" x14ac:dyDescent="0.25"/>
    <row r="49" x14ac:dyDescent="0.25"/>
    <row r="50" x14ac:dyDescent="0.25"/>
    <row r="51" x14ac:dyDescent="0.25"/>
    <row r="52" x14ac:dyDescent="0.25"/>
    <row r="53" x14ac:dyDescent="0.25"/>
  </sheetData>
  <mergeCells count="17">
    <mergeCell ref="B28:E28"/>
    <mergeCell ref="B42:E42"/>
    <mergeCell ref="B31:E31"/>
    <mergeCell ref="B32:E32"/>
    <mergeCell ref="B33:E33"/>
    <mergeCell ref="B36:E36"/>
    <mergeCell ref="B27:E27"/>
    <mergeCell ref="C4:D4"/>
    <mergeCell ref="C5:D5"/>
    <mergeCell ref="C7:D7"/>
    <mergeCell ref="C13:D13"/>
    <mergeCell ref="C15:D15"/>
    <mergeCell ref="B20:E20"/>
    <mergeCell ref="B21:E21"/>
    <mergeCell ref="B22:E22"/>
    <mergeCell ref="B23:E23"/>
    <mergeCell ref="B26:E26"/>
  </mergeCells>
  <dataValidations count="1">
    <dataValidation type="date" operator="greaterThan" allowBlank="1" showInputMessage="1" showErrorMessage="1" sqref="C11" xr:uid="{00000000-0002-0000-0000-000000000000}">
      <formula1>43101</formula1>
    </dataValidation>
  </dataValidations>
  <hyperlinks>
    <hyperlink ref="B24" r:id="rId1" xr:uid="{00000000-0004-0000-0000-000000000000}"/>
    <hyperlink ref="B39" r:id="rId2" xr:uid="{00000000-0004-0000-0000-000001000000}"/>
    <hyperlink ref="B37" r:id="rId3" xr:uid="{00000000-0004-0000-0000-000002000000}"/>
  </hyperlinks>
  <pageMargins left="0.7" right="0.7" top="0.75" bottom="0.75" header="0.3" footer="0.3"/>
  <pageSetup scale="61" fitToHeight="0"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'Drop Downs'!$A$2:$A$61</xm:f>
          </x14:formula1>
          <xm:sqref>C7:D7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A0BF-F14F-45DB-8465-FC5D87FDBE5A}">
  <sheetPr>
    <tabColor rgb="FFBF291A"/>
    <pageSetUpPr fitToPage="1"/>
  </sheetPr>
  <dimension ref="A1:G44"/>
  <sheetViews>
    <sheetView showGridLines="0" zoomScaleNormal="100" workbookViewId="0">
      <selection activeCell="C1" sqref="C1"/>
    </sheetView>
  </sheetViews>
  <sheetFormatPr defaultColWidth="0" defaultRowHeight="15" zeroHeight="1" x14ac:dyDescent="0.25"/>
  <cols>
    <col min="1" max="1" width="3.5703125" style="52" customWidth="1"/>
    <col min="2" max="2" width="10.5703125" style="52" customWidth="1"/>
    <col min="3" max="3" width="56.85546875" style="52" customWidth="1"/>
    <col min="4" max="6" width="32.5703125" style="52" customWidth="1"/>
    <col min="7" max="7" width="3.5703125" style="117" customWidth="1"/>
    <col min="8" max="16384" width="8.7109375" style="52" hidden="1"/>
  </cols>
  <sheetData>
    <row r="1" spans="2:6" s="117" customFormat="1" x14ac:dyDescent="0.25">
      <c r="B1" s="52"/>
      <c r="C1" s="134" t="s">
        <v>474</v>
      </c>
      <c r="D1" s="52"/>
      <c r="E1" s="52"/>
      <c r="F1" s="52"/>
    </row>
    <row r="2" spans="2:6" s="117" customFormat="1" ht="15.75" x14ac:dyDescent="0.25">
      <c r="B2" s="181" t="s">
        <v>472</v>
      </c>
      <c r="C2" s="181"/>
      <c r="D2" s="181"/>
      <c r="E2" s="181"/>
      <c r="F2" s="181"/>
    </row>
    <row r="3" spans="2:6" s="117" customFormat="1" ht="15.75" x14ac:dyDescent="0.25">
      <c r="B3" s="131" t="s">
        <v>83</v>
      </c>
      <c r="C3" s="131" t="s">
        <v>279</v>
      </c>
      <c r="D3" s="131" t="s">
        <v>85</v>
      </c>
      <c r="E3" s="131" t="s">
        <v>280</v>
      </c>
      <c r="F3" s="131" t="s">
        <v>85</v>
      </c>
    </row>
    <row r="4" spans="2:6" s="117" customFormat="1" ht="15.75" x14ac:dyDescent="0.25">
      <c r="B4" s="41" t="s">
        <v>269</v>
      </c>
      <c r="C4" s="166" t="s">
        <v>282</v>
      </c>
      <c r="D4" s="166"/>
      <c r="E4" s="187"/>
      <c r="F4" s="187"/>
    </row>
    <row r="5" spans="2:6" s="117" customFormat="1" ht="50.1" customHeight="1" x14ac:dyDescent="0.25">
      <c r="B5" s="41" t="s">
        <v>270</v>
      </c>
      <c r="C5" s="49" t="s">
        <v>284</v>
      </c>
      <c r="D5" s="188" t="s">
        <v>191</v>
      </c>
      <c r="E5" s="189"/>
      <c r="F5" s="190"/>
    </row>
    <row r="6" spans="2:6" s="117" customFormat="1" ht="15.75" x14ac:dyDescent="0.25">
      <c r="B6" s="41"/>
      <c r="C6" s="46" t="s">
        <v>285</v>
      </c>
      <c r="D6" s="57" t="s">
        <v>286</v>
      </c>
      <c r="E6" s="57" t="s">
        <v>287</v>
      </c>
      <c r="F6" s="57" t="s">
        <v>288</v>
      </c>
    </row>
    <row r="7" spans="2:6" s="117" customFormat="1" ht="15.75" x14ac:dyDescent="0.25">
      <c r="B7" s="41" t="s">
        <v>271</v>
      </c>
      <c r="C7" s="130" t="s">
        <v>290</v>
      </c>
      <c r="D7" s="58"/>
      <c r="E7" s="58"/>
      <c r="F7" s="58"/>
    </row>
    <row r="8" spans="2:6" s="117" customFormat="1" ht="15.75" x14ac:dyDescent="0.25">
      <c r="B8" s="41" t="s">
        <v>272</v>
      </c>
      <c r="C8" s="130" t="s">
        <v>292</v>
      </c>
      <c r="D8" s="58"/>
      <c r="E8" s="58"/>
      <c r="F8" s="58"/>
    </row>
    <row r="9" spans="2:6" s="117" customFormat="1" ht="15.75" x14ac:dyDescent="0.25">
      <c r="B9" s="41" t="s">
        <v>434</v>
      </c>
      <c r="C9" s="130" t="s">
        <v>294</v>
      </c>
      <c r="D9" s="58"/>
      <c r="E9" s="58"/>
      <c r="F9" s="58"/>
    </row>
    <row r="10" spans="2:6" s="117" customFormat="1" ht="15.75" x14ac:dyDescent="0.25">
      <c r="B10" s="41" t="s">
        <v>435</v>
      </c>
      <c r="C10" s="130" t="s">
        <v>296</v>
      </c>
      <c r="D10" s="58"/>
      <c r="E10" s="58"/>
      <c r="F10" s="58"/>
    </row>
    <row r="11" spans="2:6" s="117" customFormat="1" ht="15.75" x14ac:dyDescent="0.25">
      <c r="B11" s="41" t="s">
        <v>436</v>
      </c>
      <c r="C11" s="130" t="s">
        <v>298</v>
      </c>
      <c r="D11" s="58"/>
      <c r="E11" s="58"/>
      <c r="F11" s="58"/>
    </row>
    <row r="12" spans="2:6" s="117" customFormat="1" ht="15.75" x14ac:dyDescent="0.25">
      <c r="B12" s="41" t="s">
        <v>281</v>
      </c>
      <c r="C12" s="130" t="s">
        <v>300</v>
      </c>
      <c r="D12" s="58"/>
      <c r="E12" s="58"/>
      <c r="F12" s="58"/>
    </row>
    <row r="13" spans="2:6" s="117" customFormat="1" ht="15.75" x14ac:dyDescent="0.25">
      <c r="B13" s="41" t="s">
        <v>283</v>
      </c>
      <c r="C13" s="130" t="s">
        <v>302</v>
      </c>
      <c r="D13" s="58"/>
      <c r="E13" s="58"/>
      <c r="F13" s="58"/>
    </row>
    <row r="14" spans="2:6" s="117" customFormat="1" ht="15.75" x14ac:dyDescent="0.25">
      <c r="B14" s="41" t="s">
        <v>289</v>
      </c>
      <c r="C14" s="130" t="s">
        <v>304</v>
      </c>
      <c r="D14" s="58"/>
      <c r="E14" s="58"/>
      <c r="F14" s="58"/>
    </row>
    <row r="15" spans="2:6" s="117" customFormat="1" ht="15.75" x14ac:dyDescent="0.25">
      <c r="B15" s="41" t="s">
        <v>291</v>
      </c>
      <c r="C15" s="130" t="s">
        <v>306</v>
      </c>
      <c r="D15" s="58"/>
      <c r="E15" s="58"/>
      <c r="F15" s="58"/>
    </row>
    <row r="16" spans="2:6" s="117" customFormat="1" ht="15.75" x14ac:dyDescent="0.25">
      <c r="B16" s="41"/>
      <c r="C16" s="46" t="s">
        <v>307</v>
      </c>
      <c r="D16" s="57" t="s">
        <v>308</v>
      </c>
      <c r="E16" s="57" t="s">
        <v>309</v>
      </c>
      <c r="F16" s="57" t="s">
        <v>310</v>
      </c>
    </row>
    <row r="17" spans="2:6" s="117" customFormat="1" ht="15.75" x14ac:dyDescent="0.25">
      <c r="B17" s="41" t="s">
        <v>293</v>
      </c>
      <c r="C17" s="130" t="s">
        <v>312</v>
      </c>
      <c r="D17" s="58"/>
      <c r="E17" s="58"/>
      <c r="F17" s="58"/>
    </row>
    <row r="18" spans="2:6" s="117" customFormat="1" ht="15.75" x14ac:dyDescent="0.25">
      <c r="B18" s="41" t="s">
        <v>295</v>
      </c>
      <c r="C18" s="130" t="s">
        <v>292</v>
      </c>
      <c r="D18" s="58"/>
      <c r="E18" s="58"/>
      <c r="F18" s="58"/>
    </row>
    <row r="19" spans="2:6" s="117" customFormat="1" ht="15.75" x14ac:dyDescent="0.25">
      <c r="B19" s="41" t="s">
        <v>297</v>
      </c>
      <c r="C19" s="130" t="s">
        <v>294</v>
      </c>
      <c r="D19" s="58"/>
      <c r="E19" s="58"/>
      <c r="F19" s="58"/>
    </row>
    <row r="20" spans="2:6" s="117" customFormat="1" ht="15.75" x14ac:dyDescent="0.25">
      <c r="B20" s="41" t="s">
        <v>299</v>
      </c>
      <c r="C20" s="130" t="s">
        <v>296</v>
      </c>
      <c r="D20" s="58"/>
      <c r="E20" s="58"/>
      <c r="F20" s="58"/>
    </row>
    <row r="21" spans="2:6" s="117" customFormat="1" ht="15.75" x14ac:dyDescent="0.25">
      <c r="B21" s="41" t="s">
        <v>301</v>
      </c>
      <c r="C21" s="130" t="s">
        <v>298</v>
      </c>
      <c r="D21" s="58"/>
      <c r="E21" s="58"/>
      <c r="F21" s="58"/>
    </row>
    <row r="22" spans="2:6" s="117" customFormat="1" ht="15.75" x14ac:dyDescent="0.25">
      <c r="B22" s="41" t="s">
        <v>303</v>
      </c>
      <c r="C22" s="130" t="s">
        <v>300</v>
      </c>
      <c r="D22" s="58"/>
      <c r="E22" s="58"/>
      <c r="F22" s="58"/>
    </row>
    <row r="23" spans="2:6" s="117" customFormat="1" ht="15.75" x14ac:dyDescent="0.25">
      <c r="B23" s="41" t="s">
        <v>305</v>
      </c>
      <c r="C23" s="130" t="s">
        <v>319</v>
      </c>
      <c r="D23" s="58"/>
      <c r="E23" s="58"/>
      <c r="F23" s="58"/>
    </row>
    <row r="24" spans="2:6" s="117" customFormat="1" ht="15.75" x14ac:dyDescent="0.25">
      <c r="B24" s="41" t="s">
        <v>311</v>
      </c>
      <c r="C24" s="130" t="s">
        <v>304</v>
      </c>
      <c r="D24" s="58"/>
      <c r="E24" s="58"/>
      <c r="F24" s="58"/>
    </row>
    <row r="25" spans="2:6" s="117" customFormat="1" ht="15.75" x14ac:dyDescent="0.25">
      <c r="B25" s="41" t="s">
        <v>313</v>
      </c>
      <c r="C25" s="130" t="s">
        <v>306</v>
      </c>
      <c r="D25" s="58"/>
      <c r="E25" s="58"/>
      <c r="F25" s="58"/>
    </row>
    <row r="26" spans="2:6" s="117" customFormat="1" ht="31.5" x14ac:dyDescent="0.25">
      <c r="B26" s="41"/>
      <c r="C26" s="46" t="s">
        <v>322</v>
      </c>
      <c r="D26" s="57" t="s">
        <v>323</v>
      </c>
      <c r="E26" s="57" t="s">
        <v>324</v>
      </c>
      <c r="F26" s="57" t="s">
        <v>325</v>
      </c>
    </row>
    <row r="27" spans="2:6" s="117" customFormat="1" ht="15.75" x14ac:dyDescent="0.25">
      <c r="B27" s="41" t="s">
        <v>314</v>
      </c>
      <c r="C27" s="130" t="s">
        <v>327</v>
      </c>
      <c r="D27" s="62" t="e">
        <f>D17/D7</f>
        <v>#DIV/0!</v>
      </c>
      <c r="E27" s="62" t="e">
        <f t="shared" ref="E27:F27" si="0">E17/E7</f>
        <v>#DIV/0!</v>
      </c>
      <c r="F27" s="62" t="e">
        <f t="shared" si="0"/>
        <v>#DIV/0!</v>
      </c>
    </row>
    <row r="28" spans="2:6" s="117" customFormat="1" ht="15.75" x14ac:dyDescent="0.25">
      <c r="B28" s="41" t="s">
        <v>315</v>
      </c>
      <c r="C28" s="130" t="s">
        <v>292</v>
      </c>
      <c r="D28" s="62" t="e">
        <f t="shared" ref="D28:F35" si="1">D18/D8</f>
        <v>#DIV/0!</v>
      </c>
      <c r="E28" s="62" t="e">
        <f>E18/E8</f>
        <v>#DIV/0!</v>
      </c>
      <c r="F28" s="62" t="e">
        <f t="shared" si="1"/>
        <v>#DIV/0!</v>
      </c>
    </row>
    <row r="29" spans="2:6" s="117" customFormat="1" ht="15.75" x14ac:dyDescent="0.25">
      <c r="B29" s="41" t="s">
        <v>316</v>
      </c>
      <c r="C29" s="130" t="s">
        <v>294</v>
      </c>
      <c r="D29" s="62" t="e">
        <f t="shared" si="1"/>
        <v>#DIV/0!</v>
      </c>
      <c r="E29" s="62" t="e">
        <f t="shared" si="1"/>
        <v>#DIV/0!</v>
      </c>
      <c r="F29" s="62" t="e">
        <f t="shared" si="1"/>
        <v>#DIV/0!</v>
      </c>
    </row>
    <row r="30" spans="2:6" s="117" customFormat="1" ht="15.75" x14ac:dyDescent="0.25">
      <c r="B30" s="41" t="s">
        <v>317</v>
      </c>
      <c r="C30" s="130" t="s">
        <v>296</v>
      </c>
      <c r="D30" s="62" t="e">
        <f t="shared" si="1"/>
        <v>#DIV/0!</v>
      </c>
      <c r="E30" s="62" t="e">
        <f t="shared" si="1"/>
        <v>#DIV/0!</v>
      </c>
      <c r="F30" s="62" t="e">
        <f t="shared" si="1"/>
        <v>#DIV/0!</v>
      </c>
    </row>
    <row r="31" spans="2:6" s="117" customFormat="1" ht="15.75" x14ac:dyDescent="0.25">
      <c r="B31" s="41" t="s">
        <v>318</v>
      </c>
      <c r="C31" s="130" t="s">
        <v>298</v>
      </c>
      <c r="D31" s="62" t="e">
        <f t="shared" si="1"/>
        <v>#DIV/0!</v>
      </c>
      <c r="E31" s="62" t="e">
        <f t="shared" si="1"/>
        <v>#DIV/0!</v>
      </c>
      <c r="F31" s="62" t="e">
        <f t="shared" si="1"/>
        <v>#DIV/0!</v>
      </c>
    </row>
    <row r="32" spans="2:6" s="117" customFormat="1" ht="15.75" x14ac:dyDescent="0.25">
      <c r="B32" s="41" t="s">
        <v>320</v>
      </c>
      <c r="C32" s="130" t="s">
        <v>300</v>
      </c>
      <c r="D32" s="62" t="e">
        <f t="shared" si="1"/>
        <v>#DIV/0!</v>
      </c>
      <c r="E32" s="62" t="e">
        <f t="shared" si="1"/>
        <v>#DIV/0!</v>
      </c>
      <c r="F32" s="62" t="e">
        <f t="shared" si="1"/>
        <v>#DIV/0!</v>
      </c>
    </row>
    <row r="33" spans="2:7" ht="15.75" x14ac:dyDescent="0.25">
      <c r="B33" s="41" t="s">
        <v>321</v>
      </c>
      <c r="C33" s="130" t="s">
        <v>319</v>
      </c>
      <c r="D33" s="62" t="e">
        <f t="shared" si="1"/>
        <v>#DIV/0!</v>
      </c>
      <c r="E33" s="62" t="e">
        <f t="shared" si="1"/>
        <v>#DIV/0!</v>
      </c>
      <c r="F33" s="62" t="e">
        <f t="shared" si="1"/>
        <v>#DIV/0!</v>
      </c>
    </row>
    <row r="34" spans="2:7" ht="15.75" x14ac:dyDescent="0.25">
      <c r="B34" s="41" t="s">
        <v>326</v>
      </c>
      <c r="C34" s="130" t="s">
        <v>304</v>
      </c>
      <c r="D34" s="62" t="e">
        <f t="shared" si="1"/>
        <v>#DIV/0!</v>
      </c>
      <c r="E34" s="62" t="e">
        <f t="shared" si="1"/>
        <v>#DIV/0!</v>
      </c>
      <c r="F34" s="62" t="e">
        <f t="shared" si="1"/>
        <v>#DIV/0!</v>
      </c>
    </row>
    <row r="35" spans="2:7" ht="15.75" x14ac:dyDescent="0.25">
      <c r="B35" s="41" t="s">
        <v>328</v>
      </c>
      <c r="C35" s="130" t="s">
        <v>306</v>
      </c>
      <c r="D35" s="62" t="e">
        <f t="shared" si="1"/>
        <v>#DIV/0!</v>
      </c>
      <c r="E35" s="62" t="e">
        <f t="shared" si="1"/>
        <v>#DIV/0!</v>
      </c>
      <c r="F35" s="62" t="e">
        <f t="shared" si="1"/>
        <v>#DIV/0!</v>
      </c>
    </row>
    <row r="36" spans="2:7" ht="31.5" x14ac:dyDescent="0.25">
      <c r="B36" s="41"/>
      <c r="C36" s="46" t="s">
        <v>464</v>
      </c>
      <c r="D36" s="57" t="s">
        <v>461</v>
      </c>
      <c r="E36" s="57" t="s">
        <v>459</v>
      </c>
      <c r="F36" s="57" t="s">
        <v>460</v>
      </c>
    </row>
    <row r="37" spans="2:7" ht="47.25" x14ac:dyDescent="0.25">
      <c r="B37" s="41" t="s">
        <v>329</v>
      </c>
      <c r="C37" s="130" t="s">
        <v>468</v>
      </c>
      <c r="D37" s="129"/>
      <c r="E37" s="129"/>
      <c r="F37" s="129"/>
    </row>
    <row r="38" spans="2:7" ht="29.25" customHeight="1" x14ac:dyDescent="0.25">
      <c r="B38" s="41"/>
      <c r="C38" s="183" t="s">
        <v>462</v>
      </c>
      <c r="D38" s="183"/>
      <c r="E38" s="183"/>
      <c r="F38" s="183"/>
    </row>
    <row r="39" spans="2:7" ht="31.5" customHeight="1" x14ac:dyDescent="0.25">
      <c r="B39" s="41" t="s">
        <v>330</v>
      </c>
      <c r="C39" s="184"/>
      <c r="D39" s="185"/>
      <c r="E39" s="185"/>
      <c r="F39" s="186"/>
      <c r="G39" s="117" t="s">
        <v>408</v>
      </c>
    </row>
    <row r="40" spans="2:7" ht="30.75" customHeight="1" x14ac:dyDescent="0.25">
      <c r="B40" s="41"/>
      <c r="C40" s="183" t="s">
        <v>463</v>
      </c>
      <c r="D40" s="183"/>
      <c r="E40" s="183"/>
      <c r="F40" s="183"/>
    </row>
    <row r="41" spans="2:7" ht="36.75" customHeight="1" x14ac:dyDescent="0.25">
      <c r="B41" s="41" t="s">
        <v>331</v>
      </c>
      <c r="C41" s="184"/>
      <c r="D41" s="185"/>
      <c r="E41" s="185"/>
      <c r="F41" s="186"/>
      <c r="G41" s="117" t="s">
        <v>408</v>
      </c>
    </row>
    <row r="42" spans="2:7" x14ac:dyDescent="0.25"/>
    <row r="43" spans="2:7" hidden="1" x14ac:dyDescent="0.25"/>
    <row r="44" spans="2:7" hidden="1" x14ac:dyDescent="0.25"/>
  </sheetData>
  <mergeCells count="8">
    <mergeCell ref="C40:F40"/>
    <mergeCell ref="C41:F41"/>
    <mergeCell ref="B2:F2"/>
    <mergeCell ref="C4:D4"/>
    <mergeCell ref="E4:F4"/>
    <mergeCell ref="D5:F5"/>
    <mergeCell ref="C38:F38"/>
    <mergeCell ref="C39:F39"/>
  </mergeCells>
  <pageMargins left="0.7" right="0.7" top="0.75" bottom="0.75" header="0.3" footer="0.3"/>
  <pageSetup scale="6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7F84B2E-8DA7-44E9-9E6F-4CED903241C9}">
          <x14:formula1>
            <xm:f>'Drop Downs'!$H$2:$H$4</xm:f>
          </x14:formula1>
          <xm:sqref>D5</xm:sqref>
        </x14:dataValidation>
        <x14:dataValidation type="list" allowBlank="1" showInputMessage="1" showErrorMessage="1" xr:uid="{A22EB575-DB59-42AC-94A3-8948AE8655D2}">
          <x14:formula1>
            <xm:f>'Drop Downs'!$I$3:$I$7</xm:f>
          </x14:formula1>
          <xm:sqref>E4:F4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31277-A3A3-45F2-92DE-11308EAC0CBA}">
  <sheetPr>
    <tabColor rgb="FFBF291A"/>
    <pageSetUpPr fitToPage="1"/>
  </sheetPr>
  <dimension ref="A1:G44"/>
  <sheetViews>
    <sheetView showGridLines="0" zoomScaleNormal="100" workbookViewId="0">
      <selection activeCell="D5" sqref="D5:F5"/>
    </sheetView>
  </sheetViews>
  <sheetFormatPr defaultColWidth="0" defaultRowHeight="15" zeroHeight="1" x14ac:dyDescent="0.25"/>
  <cols>
    <col min="1" max="1" width="3.5703125" style="52" customWidth="1"/>
    <col min="2" max="2" width="10.5703125" style="52" customWidth="1"/>
    <col min="3" max="3" width="55.5703125" style="52" customWidth="1"/>
    <col min="4" max="6" width="32.5703125" style="52" customWidth="1"/>
    <col min="7" max="7" width="3.5703125" style="117" customWidth="1"/>
    <col min="8" max="16384" width="8.7109375" style="52" hidden="1"/>
  </cols>
  <sheetData>
    <row r="1" spans="2:6" x14ac:dyDescent="0.25">
      <c r="C1" s="134" t="s">
        <v>475</v>
      </c>
    </row>
    <row r="2" spans="2:6" ht="15.75" x14ac:dyDescent="0.25">
      <c r="B2" s="181" t="s">
        <v>472</v>
      </c>
      <c r="C2" s="181"/>
      <c r="D2" s="181"/>
      <c r="E2" s="181"/>
      <c r="F2" s="181"/>
    </row>
    <row r="3" spans="2:6" ht="15.75" x14ac:dyDescent="0.25">
      <c r="B3" s="131" t="s">
        <v>83</v>
      </c>
      <c r="C3" s="131" t="s">
        <v>279</v>
      </c>
      <c r="D3" s="131" t="s">
        <v>85</v>
      </c>
      <c r="E3" s="131" t="s">
        <v>280</v>
      </c>
      <c r="F3" s="131" t="s">
        <v>85</v>
      </c>
    </row>
    <row r="4" spans="2:6" ht="15.75" x14ac:dyDescent="0.25">
      <c r="B4" s="41" t="s">
        <v>269</v>
      </c>
      <c r="C4" s="49" t="s">
        <v>282</v>
      </c>
      <c r="D4" s="49"/>
      <c r="E4" s="191"/>
      <c r="F4" s="192"/>
    </row>
    <row r="5" spans="2:6" ht="38.25" customHeight="1" x14ac:dyDescent="0.25">
      <c r="B5" s="41" t="s">
        <v>270</v>
      </c>
      <c r="C5" s="49" t="s">
        <v>284</v>
      </c>
      <c r="D5" s="188" t="s">
        <v>191</v>
      </c>
      <c r="E5" s="189"/>
      <c r="F5" s="190"/>
    </row>
    <row r="6" spans="2:6" ht="15.75" x14ac:dyDescent="0.25">
      <c r="B6" s="41"/>
      <c r="C6" s="46" t="s">
        <v>285</v>
      </c>
      <c r="D6" s="57" t="s">
        <v>286</v>
      </c>
      <c r="E6" s="57" t="s">
        <v>287</v>
      </c>
      <c r="F6" s="57" t="s">
        <v>288</v>
      </c>
    </row>
    <row r="7" spans="2:6" ht="15.75" x14ac:dyDescent="0.25">
      <c r="B7" s="41" t="s">
        <v>271</v>
      </c>
      <c r="C7" s="130" t="s">
        <v>290</v>
      </c>
      <c r="D7" s="58"/>
      <c r="E7" s="58"/>
      <c r="F7" s="58"/>
    </row>
    <row r="8" spans="2:6" ht="15.75" x14ac:dyDescent="0.25">
      <c r="B8" s="41" t="s">
        <v>272</v>
      </c>
      <c r="C8" s="130" t="s">
        <v>292</v>
      </c>
      <c r="D8" s="58"/>
      <c r="E8" s="58"/>
      <c r="F8" s="58"/>
    </row>
    <row r="9" spans="2:6" ht="15.75" x14ac:dyDescent="0.25">
      <c r="B9" s="41" t="s">
        <v>434</v>
      </c>
      <c r="C9" s="130" t="s">
        <v>294</v>
      </c>
      <c r="D9" s="58"/>
      <c r="E9" s="58"/>
      <c r="F9" s="58"/>
    </row>
    <row r="10" spans="2:6" ht="15.75" x14ac:dyDescent="0.25">
      <c r="B10" s="41" t="s">
        <v>435</v>
      </c>
      <c r="C10" s="130" t="s">
        <v>296</v>
      </c>
      <c r="D10" s="58"/>
      <c r="E10" s="58"/>
      <c r="F10" s="58"/>
    </row>
    <row r="11" spans="2:6" ht="15.75" x14ac:dyDescent="0.25">
      <c r="B11" s="41" t="s">
        <v>436</v>
      </c>
      <c r="C11" s="130" t="s">
        <v>298</v>
      </c>
      <c r="D11" s="58"/>
      <c r="E11" s="58"/>
      <c r="F11" s="58"/>
    </row>
    <row r="12" spans="2:6" ht="15.75" x14ac:dyDescent="0.25">
      <c r="B12" s="41" t="s">
        <v>281</v>
      </c>
      <c r="C12" s="130" t="s">
        <v>300</v>
      </c>
      <c r="D12" s="58"/>
      <c r="E12" s="58"/>
      <c r="F12" s="58"/>
    </row>
    <row r="13" spans="2:6" ht="15.75" x14ac:dyDescent="0.25">
      <c r="B13" s="41" t="s">
        <v>283</v>
      </c>
      <c r="C13" s="130" t="s">
        <v>302</v>
      </c>
      <c r="D13" s="58"/>
      <c r="E13" s="58"/>
      <c r="F13" s="58"/>
    </row>
    <row r="14" spans="2:6" ht="15.75" x14ac:dyDescent="0.25">
      <c r="B14" s="41" t="s">
        <v>289</v>
      </c>
      <c r="C14" s="130" t="s">
        <v>304</v>
      </c>
      <c r="D14" s="58"/>
      <c r="E14" s="58"/>
      <c r="F14" s="58"/>
    </row>
    <row r="15" spans="2:6" ht="15.75" x14ac:dyDescent="0.25">
      <c r="B15" s="41" t="s">
        <v>291</v>
      </c>
      <c r="C15" s="130" t="s">
        <v>306</v>
      </c>
      <c r="D15" s="58"/>
      <c r="E15" s="58"/>
      <c r="F15" s="58"/>
    </row>
    <row r="16" spans="2:6" ht="15.75" x14ac:dyDescent="0.25">
      <c r="B16" s="41"/>
      <c r="C16" s="46" t="s">
        <v>307</v>
      </c>
      <c r="D16" s="57" t="s">
        <v>308</v>
      </c>
      <c r="E16" s="57" t="s">
        <v>309</v>
      </c>
      <c r="F16" s="57" t="s">
        <v>310</v>
      </c>
    </row>
    <row r="17" spans="2:6" ht="15.75" x14ac:dyDescent="0.25">
      <c r="B17" s="41" t="s">
        <v>293</v>
      </c>
      <c r="C17" s="130" t="s">
        <v>312</v>
      </c>
      <c r="D17" s="58"/>
      <c r="E17" s="58"/>
      <c r="F17" s="58"/>
    </row>
    <row r="18" spans="2:6" ht="15.75" x14ac:dyDescent="0.25">
      <c r="B18" s="41" t="s">
        <v>295</v>
      </c>
      <c r="C18" s="130" t="s">
        <v>292</v>
      </c>
      <c r="D18" s="58"/>
      <c r="E18" s="58"/>
      <c r="F18" s="58"/>
    </row>
    <row r="19" spans="2:6" ht="15.75" x14ac:dyDescent="0.25">
      <c r="B19" s="41" t="s">
        <v>297</v>
      </c>
      <c r="C19" s="130" t="s">
        <v>294</v>
      </c>
      <c r="D19" s="58"/>
      <c r="E19" s="58"/>
      <c r="F19" s="58"/>
    </row>
    <row r="20" spans="2:6" ht="15.75" x14ac:dyDescent="0.25">
      <c r="B20" s="41" t="s">
        <v>299</v>
      </c>
      <c r="C20" s="130" t="s">
        <v>296</v>
      </c>
      <c r="D20" s="58"/>
      <c r="E20" s="58"/>
      <c r="F20" s="58"/>
    </row>
    <row r="21" spans="2:6" ht="15.75" x14ac:dyDescent="0.25">
      <c r="B21" s="41" t="s">
        <v>301</v>
      </c>
      <c r="C21" s="130" t="s">
        <v>298</v>
      </c>
      <c r="D21" s="58"/>
      <c r="E21" s="58"/>
      <c r="F21" s="58"/>
    </row>
    <row r="22" spans="2:6" ht="15.75" x14ac:dyDescent="0.25">
      <c r="B22" s="41" t="s">
        <v>303</v>
      </c>
      <c r="C22" s="130" t="s">
        <v>300</v>
      </c>
      <c r="D22" s="58"/>
      <c r="E22" s="58"/>
      <c r="F22" s="58"/>
    </row>
    <row r="23" spans="2:6" ht="15.75" x14ac:dyDescent="0.25">
      <c r="B23" s="41" t="s">
        <v>305</v>
      </c>
      <c r="C23" s="130" t="s">
        <v>319</v>
      </c>
      <c r="D23" s="58"/>
      <c r="E23" s="58"/>
      <c r="F23" s="58"/>
    </row>
    <row r="24" spans="2:6" ht="15.75" x14ac:dyDescent="0.25">
      <c r="B24" s="41" t="s">
        <v>311</v>
      </c>
      <c r="C24" s="130" t="s">
        <v>304</v>
      </c>
      <c r="D24" s="58"/>
      <c r="E24" s="58"/>
      <c r="F24" s="58"/>
    </row>
    <row r="25" spans="2:6" ht="15.75" x14ac:dyDescent="0.25">
      <c r="B25" s="41" t="s">
        <v>313</v>
      </c>
      <c r="C25" s="130" t="s">
        <v>306</v>
      </c>
      <c r="D25" s="58"/>
      <c r="E25" s="58"/>
      <c r="F25" s="58"/>
    </row>
    <row r="26" spans="2:6" ht="31.5" x14ac:dyDescent="0.25">
      <c r="B26" s="41"/>
      <c r="C26" s="46" t="s">
        <v>322</v>
      </c>
      <c r="D26" s="57" t="s">
        <v>323</v>
      </c>
      <c r="E26" s="57" t="s">
        <v>324</v>
      </c>
      <c r="F26" s="57" t="s">
        <v>325</v>
      </c>
    </row>
    <row r="27" spans="2:6" ht="15.75" x14ac:dyDescent="0.25">
      <c r="B27" s="41" t="s">
        <v>314</v>
      </c>
      <c r="C27" s="130" t="s">
        <v>327</v>
      </c>
      <c r="D27" s="62" t="e">
        <f>D17/D7</f>
        <v>#DIV/0!</v>
      </c>
      <c r="E27" s="62" t="e">
        <f t="shared" ref="E27:F27" si="0">E17/E7</f>
        <v>#DIV/0!</v>
      </c>
      <c r="F27" s="62" t="e">
        <f t="shared" si="0"/>
        <v>#DIV/0!</v>
      </c>
    </row>
    <row r="28" spans="2:6" ht="15.75" x14ac:dyDescent="0.25">
      <c r="B28" s="41" t="s">
        <v>315</v>
      </c>
      <c r="C28" s="130" t="s">
        <v>292</v>
      </c>
      <c r="D28" s="62" t="e">
        <f t="shared" ref="D28:F35" si="1">D18/D8</f>
        <v>#DIV/0!</v>
      </c>
      <c r="E28" s="62" t="e">
        <f>E18/E8</f>
        <v>#DIV/0!</v>
      </c>
      <c r="F28" s="62" t="e">
        <f t="shared" si="1"/>
        <v>#DIV/0!</v>
      </c>
    </row>
    <row r="29" spans="2:6" ht="15.75" x14ac:dyDescent="0.25">
      <c r="B29" s="41" t="s">
        <v>316</v>
      </c>
      <c r="C29" s="130" t="s">
        <v>294</v>
      </c>
      <c r="D29" s="62" t="e">
        <f t="shared" si="1"/>
        <v>#DIV/0!</v>
      </c>
      <c r="E29" s="62" t="e">
        <f t="shared" si="1"/>
        <v>#DIV/0!</v>
      </c>
      <c r="F29" s="62" t="e">
        <f t="shared" si="1"/>
        <v>#DIV/0!</v>
      </c>
    </row>
    <row r="30" spans="2:6" ht="15.75" x14ac:dyDescent="0.25">
      <c r="B30" s="41" t="s">
        <v>317</v>
      </c>
      <c r="C30" s="130" t="s">
        <v>296</v>
      </c>
      <c r="D30" s="62" t="e">
        <f t="shared" si="1"/>
        <v>#DIV/0!</v>
      </c>
      <c r="E30" s="62" t="e">
        <f t="shared" si="1"/>
        <v>#DIV/0!</v>
      </c>
      <c r="F30" s="62" t="e">
        <f t="shared" si="1"/>
        <v>#DIV/0!</v>
      </c>
    </row>
    <row r="31" spans="2:6" ht="15.75" x14ac:dyDescent="0.25">
      <c r="B31" s="41" t="s">
        <v>318</v>
      </c>
      <c r="C31" s="130" t="s">
        <v>298</v>
      </c>
      <c r="D31" s="62" t="e">
        <f t="shared" si="1"/>
        <v>#DIV/0!</v>
      </c>
      <c r="E31" s="62" t="e">
        <f t="shared" si="1"/>
        <v>#DIV/0!</v>
      </c>
      <c r="F31" s="62" t="e">
        <f t="shared" si="1"/>
        <v>#DIV/0!</v>
      </c>
    </row>
    <row r="32" spans="2:6" ht="15.75" x14ac:dyDescent="0.25">
      <c r="B32" s="41" t="s">
        <v>320</v>
      </c>
      <c r="C32" s="130" t="s">
        <v>300</v>
      </c>
      <c r="D32" s="62" t="e">
        <f t="shared" si="1"/>
        <v>#DIV/0!</v>
      </c>
      <c r="E32" s="62" t="e">
        <f t="shared" si="1"/>
        <v>#DIV/0!</v>
      </c>
      <c r="F32" s="62" t="e">
        <f t="shared" si="1"/>
        <v>#DIV/0!</v>
      </c>
    </row>
    <row r="33" spans="2:7" ht="15.75" x14ac:dyDescent="0.25">
      <c r="B33" s="41" t="s">
        <v>321</v>
      </c>
      <c r="C33" s="130" t="s">
        <v>319</v>
      </c>
      <c r="D33" s="62" t="e">
        <f t="shared" si="1"/>
        <v>#DIV/0!</v>
      </c>
      <c r="E33" s="62" t="e">
        <f t="shared" si="1"/>
        <v>#DIV/0!</v>
      </c>
      <c r="F33" s="62" t="e">
        <f t="shared" si="1"/>
        <v>#DIV/0!</v>
      </c>
    </row>
    <row r="34" spans="2:7" ht="15.75" x14ac:dyDescent="0.25">
      <c r="B34" s="41" t="s">
        <v>326</v>
      </c>
      <c r="C34" s="130" t="s">
        <v>304</v>
      </c>
      <c r="D34" s="62" t="e">
        <f t="shared" si="1"/>
        <v>#DIV/0!</v>
      </c>
      <c r="E34" s="62" t="e">
        <f t="shared" si="1"/>
        <v>#DIV/0!</v>
      </c>
      <c r="F34" s="62" t="e">
        <f t="shared" si="1"/>
        <v>#DIV/0!</v>
      </c>
    </row>
    <row r="35" spans="2:7" ht="15.75" x14ac:dyDescent="0.25">
      <c r="B35" s="41" t="s">
        <v>328</v>
      </c>
      <c r="C35" s="130" t="s">
        <v>306</v>
      </c>
      <c r="D35" s="62" t="e">
        <f t="shared" si="1"/>
        <v>#DIV/0!</v>
      </c>
      <c r="E35" s="62" t="e">
        <f t="shared" si="1"/>
        <v>#DIV/0!</v>
      </c>
      <c r="F35" s="62" t="e">
        <f t="shared" si="1"/>
        <v>#DIV/0!</v>
      </c>
    </row>
    <row r="36" spans="2:7" ht="31.5" x14ac:dyDescent="0.25">
      <c r="B36" s="41"/>
      <c r="C36" s="46" t="s">
        <v>464</v>
      </c>
      <c r="D36" s="57" t="s">
        <v>461</v>
      </c>
      <c r="E36" s="57" t="s">
        <v>459</v>
      </c>
      <c r="F36" s="57" t="s">
        <v>460</v>
      </c>
    </row>
    <row r="37" spans="2:7" ht="47.25" x14ac:dyDescent="0.25">
      <c r="B37" s="41" t="s">
        <v>329</v>
      </c>
      <c r="C37" s="130" t="s">
        <v>468</v>
      </c>
      <c r="D37" s="129"/>
      <c r="E37" s="129"/>
      <c r="F37" s="129"/>
    </row>
    <row r="38" spans="2:7" ht="29.25" customHeight="1" x14ac:dyDescent="0.25">
      <c r="B38" s="41"/>
      <c r="C38" s="183" t="s">
        <v>462</v>
      </c>
      <c r="D38" s="183"/>
      <c r="E38" s="183"/>
      <c r="F38" s="183"/>
    </row>
    <row r="39" spans="2:7" ht="31.5" customHeight="1" x14ac:dyDescent="0.25">
      <c r="B39" s="41" t="s">
        <v>330</v>
      </c>
      <c r="C39" s="184"/>
      <c r="D39" s="185"/>
      <c r="E39" s="185"/>
      <c r="F39" s="186"/>
      <c r="G39" s="117" t="s">
        <v>408</v>
      </c>
    </row>
    <row r="40" spans="2:7" ht="30.75" customHeight="1" x14ac:dyDescent="0.25">
      <c r="B40" s="41"/>
      <c r="C40" s="183" t="s">
        <v>463</v>
      </c>
      <c r="D40" s="183"/>
      <c r="E40" s="183"/>
      <c r="F40" s="183"/>
    </row>
    <row r="41" spans="2:7" ht="36.75" customHeight="1" x14ac:dyDescent="0.25">
      <c r="B41" s="41" t="s">
        <v>331</v>
      </c>
      <c r="C41" s="184"/>
      <c r="D41" s="185"/>
      <c r="E41" s="185"/>
      <c r="F41" s="186"/>
      <c r="G41" s="117" t="s">
        <v>408</v>
      </c>
    </row>
    <row r="42" spans="2:7" x14ac:dyDescent="0.25"/>
    <row r="43" spans="2:7" hidden="1" x14ac:dyDescent="0.25"/>
    <row r="44" spans="2:7" hidden="1" x14ac:dyDescent="0.25"/>
  </sheetData>
  <mergeCells count="7">
    <mergeCell ref="C40:F40"/>
    <mergeCell ref="C41:F41"/>
    <mergeCell ref="B2:F2"/>
    <mergeCell ref="E4:F4"/>
    <mergeCell ref="D5:F5"/>
    <mergeCell ref="C38:F38"/>
    <mergeCell ref="C39:F39"/>
  </mergeCells>
  <pageMargins left="0.7" right="0.7" top="0.75" bottom="0.75" header="0.3" footer="0.3"/>
  <pageSetup scale="6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63A7719-F978-475E-98CC-4ED36639F311}">
          <x14:formula1>
            <xm:f>'Drop Downs'!$I$3:$I$7</xm:f>
          </x14:formula1>
          <xm:sqref>E4</xm:sqref>
        </x14:dataValidation>
        <x14:dataValidation type="list" allowBlank="1" showInputMessage="1" showErrorMessage="1" xr:uid="{0FA7373A-B3C4-4CCC-BD77-DCC9BE135182}">
          <x14:formula1>
            <xm:f>'Drop Downs'!$H$2:$H$4</xm:f>
          </x14:formula1>
          <xm:sqref>D5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61"/>
  <sheetViews>
    <sheetView zoomScaleNormal="100" workbookViewId="0">
      <selection activeCell="A13" sqref="A13"/>
    </sheetView>
  </sheetViews>
  <sheetFormatPr defaultRowHeight="15" x14ac:dyDescent="0.25"/>
  <cols>
    <col min="1" max="1" width="17.5703125" bestFit="1" customWidth="1"/>
    <col min="2" max="2" width="30.5703125" bestFit="1" customWidth="1"/>
    <col min="3" max="3" width="18.5703125" customWidth="1"/>
    <col min="4" max="4" width="21.140625" bestFit="1" customWidth="1"/>
    <col min="5" max="5" width="30.42578125" customWidth="1"/>
    <col min="6" max="6" width="37" style="42" customWidth="1"/>
    <col min="7" max="7" width="5.7109375" bestFit="1" customWidth="1"/>
    <col min="8" max="8" width="45.7109375" style="42" customWidth="1"/>
    <col min="9" max="9" width="31.7109375" customWidth="1"/>
  </cols>
  <sheetData>
    <row r="1" spans="1:9" s="71" customFormat="1" x14ac:dyDescent="0.25">
      <c r="A1" s="15" t="s">
        <v>21</v>
      </c>
      <c r="B1" s="15" t="s">
        <v>354</v>
      </c>
      <c r="C1" s="71" t="s">
        <v>359</v>
      </c>
      <c r="D1" s="71" t="s">
        <v>190</v>
      </c>
      <c r="E1" s="72" t="s">
        <v>192</v>
      </c>
      <c r="F1" s="72" t="s">
        <v>194</v>
      </c>
      <c r="G1" s="71" t="s">
        <v>360</v>
      </c>
      <c r="H1" s="72" t="s">
        <v>271</v>
      </c>
      <c r="I1" s="71" t="s">
        <v>269</v>
      </c>
    </row>
    <row r="2" spans="1:9" x14ac:dyDescent="0.25">
      <c r="A2" s="21" t="s">
        <v>2</v>
      </c>
      <c r="B2" s="18" t="s">
        <v>355</v>
      </c>
      <c r="C2" t="s">
        <v>357</v>
      </c>
      <c r="D2" s="45" t="s">
        <v>191</v>
      </c>
      <c r="E2" s="44"/>
      <c r="F2" s="44"/>
      <c r="G2" s="44"/>
      <c r="H2" s="42" t="s">
        <v>191</v>
      </c>
      <c r="I2" t="s">
        <v>444</v>
      </c>
    </row>
    <row r="3" spans="1:9" ht="60" x14ac:dyDescent="0.25">
      <c r="A3" s="16" t="s">
        <v>22</v>
      </c>
      <c r="B3" s="18" t="s">
        <v>356</v>
      </c>
      <c r="C3" t="s">
        <v>358</v>
      </c>
      <c r="D3" s="43" t="s">
        <v>278</v>
      </c>
      <c r="E3" s="43"/>
      <c r="F3" s="43"/>
      <c r="G3" t="s">
        <v>346</v>
      </c>
      <c r="H3" s="42" t="s">
        <v>344</v>
      </c>
      <c r="I3" s="42" t="s">
        <v>442</v>
      </c>
    </row>
    <row r="4" spans="1:9" ht="60" x14ac:dyDescent="0.25">
      <c r="A4" s="16" t="s">
        <v>23</v>
      </c>
      <c r="B4" s="17"/>
      <c r="D4" s="43" t="s">
        <v>277</v>
      </c>
      <c r="E4" s="43"/>
      <c r="F4" s="43"/>
      <c r="H4" s="42" t="s">
        <v>345</v>
      </c>
      <c r="I4" s="42" t="s">
        <v>443</v>
      </c>
    </row>
    <row r="5" spans="1:9" ht="60" x14ac:dyDescent="0.25">
      <c r="A5" s="16" t="s">
        <v>24</v>
      </c>
      <c r="D5" s="43" t="s">
        <v>276</v>
      </c>
      <c r="E5" s="43"/>
      <c r="F5" s="43"/>
      <c r="I5" s="42" t="s">
        <v>353</v>
      </c>
    </row>
    <row r="6" spans="1:9" ht="60" x14ac:dyDescent="0.25">
      <c r="A6" s="16" t="s">
        <v>25</v>
      </c>
      <c r="D6" s="43" t="s">
        <v>275</v>
      </c>
      <c r="E6" s="43"/>
      <c r="F6" s="43"/>
      <c r="I6" s="42" t="s">
        <v>429</v>
      </c>
    </row>
    <row r="7" spans="1:9" ht="60" x14ac:dyDescent="0.25">
      <c r="A7" s="16" t="s">
        <v>27</v>
      </c>
      <c r="D7" s="43" t="s">
        <v>274</v>
      </c>
      <c r="E7" s="44"/>
      <c r="F7" s="43"/>
      <c r="I7" s="42" t="s">
        <v>253</v>
      </c>
    </row>
    <row r="8" spans="1:9" ht="30" x14ac:dyDescent="0.25">
      <c r="A8" s="16" t="s">
        <v>28</v>
      </c>
      <c r="B8" s="18"/>
      <c r="D8" s="45"/>
      <c r="E8" s="44"/>
      <c r="F8" s="43"/>
      <c r="I8" s="42" t="s">
        <v>273</v>
      </c>
    </row>
    <row r="9" spans="1:9" x14ac:dyDescent="0.25">
      <c r="A9" s="16" t="s">
        <v>29</v>
      </c>
      <c r="B9" s="18"/>
      <c r="E9" s="42"/>
      <c r="F9" s="43"/>
    </row>
    <row r="10" spans="1:9" x14ac:dyDescent="0.25">
      <c r="A10" s="16" t="s">
        <v>30</v>
      </c>
      <c r="B10" s="18"/>
      <c r="C10" t="s">
        <v>354</v>
      </c>
      <c r="E10" s="42"/>
    </row>
    <row r="11" spans="1:9" x14ac:dyDescent="0.25">
      <c r="A11" s="16" t="s">
        <v>31</v>
      </c>
      <c r="C11" t="s">
        <v>404</v>
      </c>
      <c r="E11" s="42"/>
    </row>
    <row r="12" spans="1:9" x14ac:dyDescent="0.25">
      <c r="A12" s="16" t="s">
        <v>32</v>
      </c>
      <c r="B12" s="17"/>
      <c r="C12" t="s">
        <v>405</v>
      </c>
      <c r="E12" s="42"/>
    </row>
    <row r="13" spans="1:9" ht="30" x14ac:dyDescent="0.25">
      <c r="A13" s="19" t="s">
        <v>33</v>
      </c>
      <c r="B13" s="15"/>
      <c r="E13" s="42"/>
    </row>
    <row r="14" spans="1:9" x14ac:dyDescent="0.25">
      <c r="A14" s="16" t="s">
        <v>34</v>
      </c>
      <c r="B14" s="18"/>
    </row>
    <row r="15" spans="1:9" x14ac:dyDescent="0.25">
      <c r="A15" s="16" t="s">
        <v>35</v>
      </c>
      <c r="B15" s="18"/>
    </row>
    <row r="16" spans="1:9" x14ac:dyDescent="0.25">
      <c r="A16" s="16" t="s">
        <v>36</v>
      </c>
      <c r="B16" s="18"/>
    </row>
    <row r="17" spans="1:2" x14ac:dyDescent="0.25">
      <c r="A17" s="16" t="s">
        <v>37</v>
      </c>
      <c r="B17" s="18"/>
    </row>
    <row r="18" spans="1:2" x14ac:dyDescent="0.25">
      <c r="A18" s="16" t="s">
        <v>38</v>
      </c>
      <c r="B18" s="17"/>
    </row>
    <row r="19" spans="1:2" x14ac:dyDescent="0.25">
      <c r="A19" s="16" t="s">
        <v>39</v>
      </c>
      <c r="B19" s="17"/>
    </row>
    <row r="20" spans="1:2" x14ac:dyDescent="0.25">
      <c r="A20" s="16" t="s">
        <v>40</v>
      </c>
      <c r="B20" s="17"/>
    </row>
    <row r="21" spans="1:2" x14ac:dyDescent="0.25">
      <c r="A21" s="16" t="s">
        <v>41</v>
      </c>
      <c r="B21" s="17"/>
    </row>
    <row r="22" spans="1:2" x14ac:dyDescent="0.25">
      <c r="A22" s="16" t="s">
        <v>42</v>
      </c>
      <c r="B22" s="17"/>
    </row>
    <row r="23" spans="1:2" x14ac:dyDescent="0.25">
      <c r="A23" s="16" t="s">
        <v>43</v>
      </c>
      <c r="B23" s="17"/>
    </row>
    <row r="24" spans="1:2" x14ac:dyDescent="0.25">
      <c r="A24" s="16" t="s">
        <v>44</v>
      </c>
      <c r="B24" s="17"/>
    </row>
    <row r="25" spans="1:2" x14ac:dyDescent="0.25">
      <c r="A25" s="16" t="s">
        <v>45</v>
      </c>
      <c r="B25" s="17"/>
    </row>
    <row r="26" spans="1:2" x14ac:dyDescent="0.25">
      <c r="A26" s="16" t="s">
        <v>46</v>
      </c>
      <c r="B26" s="17"/>
    </row>
    <row r="27" spans="1:2" x14ac:dyDescent="0.25">
      <c r="A27" s="16" t="s">
        <v>47</v>
      </c>
      <c r="B27" s="17"/>
    </row>
    <row r="28" spans="1:2" x14ac:dyDescent="0.25">
      <c r="A28" s="16" t="s">
        <v>48</v>
      </c>
      <c r="B28" s="17"/>
    </row>
    <row r="29" spans="1:2" x14ac:dyDescent="0.25">
      <c r="A29" s="16" t="s">
        <v>49</v>
      </c>
      <c r="B29" s="17"/>
    </row>
    <row r="30" spans="1:2" x14ac:dyDescent="0.25">
      <c r="A30" s="16" t="s">
        <v>50</v>
      </c>
      <c r="B30" s="17"/>
    </row>
    <row r="31" spans="1:2" x14ac:dyDescent="0.25">
      <c r="A31" s="16" t="s">
        <v>51</v>
      </c>
      <c r="B31" s="17"/>
    </row>
    <row r="32" spans="1:2" x14ac:dyDescent="0.25">
      <c r="A32" s="16" t="s">
        <v>52</v>
      </c>
      <c r="B32" s="17"/>
    </row>
    <row r="33" spans="1:2" x14ac:dyDescent="0.25">
      <c r="A33" s="16" t="s">
        <v>53</v>
      </c>
      <c r="B33" s="17"/>
    </row>
    <row r="34" spans="1:2" x14ac:dyDescent="0.25">
      <c r="A34" s="16" t="s">
        <v>54</v>
      </c>
      <c r="B34" s="17"/>
    </row>
    <row r="35" spans="1:2" x14ac:dyDescent="0.25">
      <c r="A35" s="16" t="s">
        <v>55</v>
      </c>
      <c r="B35" s="17"/>
    </row>
    <row r="36" spans="1:2" x14ac:dyDescent="0.25">
      <c r="A36" s="16" t="s">
        <v>56</v>
      </c>
      <c r="B36" s="17"/>
    </row>
    <row r="37" spans="1:2" x14ac:dyDescent="0.25">
      <c r="A37" s="16" t="s">
        <v>57</v>
      </c>
      <c r="B37" s="17"/>
    </row>
    <row r="38" spans="1:2" x14ac:dyDescent="0.25">
      <c r="A38" s="16" t="s">
        <v>58</v>
      </c>
      <c r="B38" s="17"/>
    </row>
    <row r="39" spans="1:2" x14ac:dyDescent="0.25">
      <c r="A39" s="16" t="s">
        <v>59</v>
      </c>
      <c r="B39" s="17"/>
    </row>
    <row r="40" spans="1:2" x14ac:dyDescent="0.25">
      <c r="A40" s="16" t="s">
        <v>60</v>
      </c>
      <c r="B40" s="17"/>
    </row>
    <row r="41" spans="1:2" x14ac:dyDescent="0.25">
      <c r="A41" s="16" t="s">
        <v>61</v>
      </c>
      <c r="B41" s="17"/>
    </row>
    <row r="42" spans="1:2" x14ac:dyDescent="0.25">
      <c r="A42" s="16" t="s">
        <v>62</v>
      </c>
      <c r="B42" s="17"/>
    </row>
    <row r="43" spans="1:2" x14ac:dyDescent="0.25">
      <c r="A43" s="16" t="s">
        <v>63</v>
      </c>
      <c r="B43" s="17"/>
    </row>
    <row r="44" spans="1:2" x14ac:dyDescent="0.25">
      <c r="A44" s="16" t="s">
        <v>64</v>
      </c>
      <c r="B44" s="17"/>
    </row>
    <row r="45" spans="1:2" x14ac:dyDescent="0.25">
      <c r="A45" s="16" t="s">
        <v>65</v>
      </c>
      <c r="B45" s="17"/>
    </row>
    <row r="46" spans="1:2" x14ac:dyDescent="0.25">
      <c r="A46" s="16" t="s">
        <v>66</v>
      </c>
      <c r="B46" s="17"/>
    </row>
    <row r="47" spans="1:2" x14ac:dyDescent="0.25">
      <c r="A47" s="16" t="s">
        <v>67</v>
      </c>
      <c r="B47" s="17"/>
    </row>
    <row r="48" spans="1:2" x14ac:dyDescent="0.25">
      <c r="A48" s="16" t="s">
        <v>68</v>
      </c>
      <c r="B48" s="17"/>
    </row>
    <row r="49" spans="1:2" x14ac:dyDescent="0.25">
      <c r="A49" s="16" t="s">
        <v>69</v>
      </c>
      <c r="B49" s="17"/>
    </row>
    <row r="50" spans="1:2" x14ac:dyDescent="0.25">
      <c r="A50" s="16" t="s">
        <v>70</v>
      </c>
      <c r="B50" s="17"/>
    </row>
    <row r="51" spans="1:2" x14ac:dyDescent="0.25">
      <c r="A51" s="16" t="s">
        <v>71</v>
      </c>
      <c r="B51" s="17"/>
    </row>
    <row r="52" spans="1:2" x14ac:dyDescent="0.25">
      <c r="A52" s="16" t="s">
        <v>72</v>
      </c>
      <c r="B52" s="17"/>
    </row>
    <row r="53" spans="1:2" x14ac:dyDescent="0.25">
      <c r="A53" s="16" t="s">
        <v>73</v>
      </c>
      <c r="B53" s="17"/>
    </row>
    <row r="54" spans="1:2" x14ac:dyDescent="0.25">
      <c r="A54" s="16" t="s">
        <v>74</v>
      </c>
      <c r="B54" s="17"/>
    </row>
    <row r="55" spans="1:2" x14ac:dyDescent="0.25">
      <c r="A55" s="20" t="s">
        <v>75</v>
      </c>
      <c r="B55" s="17"/>
    </row>
    <row r="56" spans="1:2" x14ac:dyDescent="0.25">
      <c r="A56" s="20" t="s">
        <v>76</v>
      </c>
      <c r="B56" s="17"/>
    </row>
    <row r="57" spans="1:2" x14ac:dyDescent="0.25">
      <c r="A57" s="20" t="s">
        <v>77</v>
      </c>
      <c r="B57" s="17"/>
    </row>
    <row r="58" spans="1:2" x14ac:dyDescent="0.25">
      <c r="A58" s="16" t="s">
        <v>78</v>
      </c>
      <c r="B58" s="17"/>
    </row>
    <row r="59" spans="1:2" x14ac:dyDescent="0.25">
      <c r="A59" s="16" t="s">
        <v>79</v>
      </c>
      <c r="B59" s="17"/>
    </row>
    <row r="60" spans="1:2" x14ac:dyDescent="0.25">
      <c r="A60" s="16" t="s">
        <v>80</v>
      </c>
      <c r="B60" s="17"/>
    </row>
    <row r="61" spans="1:2" x14ac:dyDescent="0.25">
      <c r="A61" s="16" t="s">
        <v>81</v>
      </c>
      <c r="B61"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28F"/>
    <pageSetUpPr fitToPage="1"/>
  </sheetPr>
  <dimension ref="A1:E31"/>
  <sheetViews>
    <sheetView showGridLines="0" zoomScaleNormal="100" workbookViewId="0">
      <selection activeCell="E5" sqref="E5"/>
    </sheetView>
  </sheetViews>
  <sheetFormatPr defaultColWidth="0" defaultRowHeight="15" zeroHeight="1" x14ac:dyDescent="0.25"/>
  <cols>
    <col min="1" max="1" width="3.5703125" customWidth="1"/>
    <col min="2" max="2" width="10.5703125" customWidth="1"/>
    <col min="3" max="3" width="55.5703125" customWidth="1"/>
    <col min="4" max="4" width="32.85546875" customWidth="1"/>
    <col min="5" max="5" width="8.5703125" style="97" customWidth="1"/>
    <col min="6" max="16384" width="8.7109375" hidden="1"/>
  </cols>
  <sheetData>
    <row r="1" spans="2:5" x14ac:dyDescent="0.25"/>
    <row r="2" spans="2:5" ht="15.75" x14ac:dyDescent="0.25">
      <c r="B2" s="147" t="s">
        <v>84</v>
      </c>
      <c r="C2" s="148"/>
      <c r="D2" s="149"/>
    </row>
    <row r="3" spans="2:5" ht="15.75" x14ac:dyDescent="0.25">
      <c r="B3" s="22" t="s">
        <v>83</v>
      </c>
      <c r="C3" s="22" t="s">
        <v>82</v>
      </c>
      <c r="D3" s="22" t="s">
        <v>85</v>
      </c>
    </row>
    <row r="4" spans="2:5" ht="47.25" x14ac:dyDescent="0.25">
      <c r="B4" s="23" t="s">
        <v>86</v>
      </c>
      <c r="C4" s="24" t="s">
        <v>87</v>
      </c>
      <c r="D4" s="25"/>
      <c r="E4" s="97" t="s">
        <v>403</v>
      </c>
    </row>
    <row r="5" spans="2:5" ht="55.15" customHeight="1" x14ac:dyDescent="0.25">
      <c r="B5" s="23" t="s">
        <v>88</v>
      </c>
      <c r="C5" s="24" t="s">
        <v>467</v>
      </c>
      <c r="D5" s="25"/>
      <c r="E5" s="97" t="s">
        <v>406</v>
      </c>
    </row>
    <row r="6" spans="2:5" ht="39" customHeight="1" x14ac:dyDescent="0.25">
      <c r="B6" s="23" t="s">
        <v>89</v>
      </c>
      <c r="C6" s="24" t="s">
        <v>413</v>
      </c>
      <c r="D6" s="25"/>
    </row>
    <row r="7" spans="2:5" ht="31.5" x14ac:dyDescent="0.25">
      <c r="B7" s="23" t="s">
        <v>90</v>
      </c>
      <c r="C7" s="24" t="s">
        <v>91</v>
      </c>
      <c r="D7" s="25"/>
    </row>
    <row r="8" spans="2:5" ht="31.5" x14ac:dyDescent="0.25">
      <c r="B8" s="23" t="s">
        <v>92</v>
      </c>
      <c r="C8" s="24" t="s">
        <v>465</v>
      </c>
      <c r="D8" s="25"/>
    </row>
    <row r="9" spans="2:5" ht="31.5" x14ac:dyDescent="0.25">
      <c r="B9" s="23" t="s">
        <v>93</v>
      </c>
      <c r="C9" s="24" t="s">
        <v>469</v>
      </c>
      <c r="D9" s="25"/>
    </row>
    <row r="10" spans="2:5" ht="50.25" customHeight="1" x14ac:dyDescent="0.25">
      <c r="B10" s="23" t="s">
        <v>94</v>
      </c>
      <c r="C10" s="66" t="s">
        <v>95</v>
      </c>
      <c r="D10" s="121" t="e">
        <f>D9/D8</f>
        <v>#DIV/0!</v>
      </c>
      <c r="E10" s="97" t="s">
        <v>402</v>
      </c>
    </row>
    <row r="11" spans="2:5" ht="22.5" x14ac:dyDescent="0.25">
      <c r="B11" s="23" t="s">
        <v>96</v>
      </c>
      <c r="C11" s="24" t="s">
        <v>97</v>
      </c>
      <c r="D11" s="64"/>
      <c r="E11" s="97" t="s">
        <v>403</v>
      </c>
    </row>
    <row r="12" spans="2:5" ht="41.45" customHeight="1" x14ac:dyDescent="0.25">
      <c r="B12" s="23" t="s">
        <v>98</v>
      </c>
      <c r="C12" s="24" t="s">
        <v>99</v>
      </c>
      <c r="D12" s="25"/>
      <c r="E12" s="97" t="s">
        <v>406</v>
      </c>
    </row>
    <row r="13" spans="2:5" s="52" customFormat="1" ht="15.75" x14ac:dyDescent="0.25">
      <c r="B13" s="54"/>
      <c r="C13" s="54" t="s">
        <v>342</v>
      </c>
      <c r="D13" s="54"/>
      <c r="E13" s="97"/>
    </row>
    <row r="14" spans="2:5" ht="15.75" x14ac:dyDescent="0.25">
      <c r="B14" s="23" t="s">
        <v>100</v>
      </c>
      <c r="C14" s="24" t="s">
        <v>101</v>
      </c>
      <c r="D14" s="25"/>
    </row>
    <row r="15" spans="2:5" ht="31.5" x14ac:dyDescent="0.25">
      <c r="B15" s="23" t="s">
        <v>102</v>
      </c>
      <c r="C15" s="24" t="s">
        <v>103</v>
      </c>
      <c r="D15" s="25"/>
    </row>
    <row r="16" spans="2:5" ht="31.5" x14ac:dyDescent="0.25">
      <c r="B16" s="23" t="s">
        <v>104</v>
      </c>
      <c r="C16" s="24" t="s">
        <v>105</v>
      </c>
      <c r="D16" s="25"/>
    </row>
    <row r="17" spans="2:5" ht="33.6" customHeight="1" x14ac:dyDescent="0.25">
      <c r="B17" s="23" t="s">
        <v>106</v>
      </c>
      <c r="C17" s="24" t="s">
        <v>107</v>
      </c>
      <c r="D17" s="25"/>
    </row>
    <row r="18" spans="2:5" ht="47.25" x14ac:dyDescent="0.25">
      <c r="B18" s="23" t="s">
        <v>108</v>
      </c>
      <c r="C18" s="75" t="s">
        <v>109</v>
      </c>
      <c r="D18" s="26" t="e">
        <f>(D16+D15)/D14</f>
        <v>#DIV/0!</v>
      </c>
      <c r="E18" s="97" t="s">
        <v>402</v>
      </c>
    </row>
    <row r="19" spans="2:5" ht="31.5" x14ac:dyDescent="0.25">
      <c r="B19" s="23" t="s">
        <v>110</v>
      </c>
      <c r="C19" s="24" t="s">
        <v>111</v>
      </c>
      <c r="D19" s="25"/>
      <c r="E19" s="97" t="s">
        <v>403</v>
      </c>
    </row>
    <row r="20" spans="2:5" ht="47.25" x14ac:dyDescent="0.25">
      <c r="B20" s="23" t="s">
        <v>112</v>
      </c>
      <c r="C20" s="24" t="s">
        <v>466</v>
      </c>
      <c r="D20" s="27"/>
    </row>
    <row r="21" spans="2:5" ht="63" x14ac:dyDescent="0.25">
      <c r="B21" s="23" t="s">
        <v>113</v>
      </c>
      <c r="C21" s="66" t="s">
        <v>114</v>
      </c>
      <c r="D21" s="26" t="e">
        <f>D20/D14</f>
        <v>#DIV/0!</v>
      </c>
      <c r="E21" s="97" t="s">
        <v>402</v>
      </c>
    </row>
    <row r="22" spans="2:5" ht="22.5" x14ac:dyDescent="0.25">
      <c r="B22" s="23" t="s">
        <v>115</v>
      </c>
      <c r="C22" s="24" t="s">
        <v>97</v>
      </c>
      <c r="D22" s="64"/>
      <c r="E22" s="97" t="s">
        <v>403</v>
      </c>
    </row>
    <row r="23" spans="2:5" ht="21.6" customHeight="1" x14ac:dyDescent="0.25">
      <c r="B23" s="23" t="s">
        <v>116</v>
      </c>
      <c r="C23" s="24" t="s">
        <v>99</v>
      </c>
      <c r="D23" s="73"/>
      <c r="E23" s="97" t="s">
        <v>406</v>
      </c>
    </row>
    <row r="24" spans="2:5" x14ac:dyDescent="0.25"/>
    <row r="25" spans="2:5" x14ac:dyDescent="0.25"/>
    <row r="26" spans="2:5" hidden="1" x14ac:dyDescent="0.25"/>
    <row r="27" spans="2:5" hidden="1" x14ac:dyDescent="0.25"/>
    <row r="28" spans="2:5" hidden="1" x14ac:dyDescent="0.25"/>
    <row r="29" spans="2:5" hidden="1" x14ac:dyDescent="0.25"/>
    <row r="30" spans="2:5" hidden="1" x14ac:dyDescent="0.25"/>
    <row r="31" spans="2:5" hidden="1" x14ac:dyDescent="0.25"/>
  </sheetData>
  <mergeCells count="1">
    <mergeCell ref="B2:D2"/>
  </mergeCells>
  <dataValidations count="1">
    <dataValidation type="list" allowBlank="1" showInputMessage="1" showErrorMessage="1" sqref="D5" xr:uid="{00000000-0002-0000-0100-000000000000}">
      <formula1>DD_ProjectArea</formula1>
    </dataValidation>
  </dataValidations>
  <pageMargins left="0.7" right="0.7" top="0.75" bottom="0.75" header="0.3" footer="0.3"/>
  <pageSetup scale="81"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4D22C85-C0FD-455F-A0C4-86785065DE94}">
          <x14:formula1>
            <xm:f>'Drop Downs'!$C$2:$C$3</xm:f>
          </x14:formula1>
          <xm:sqref>D19</xm:sqref>
        </x14:dataValidation>
        <x14:dataValidation type="list" allowBlank="1" showInputMessage="1" showErrorMessage="1" xr:uid="{0697E20A-DC23-48F9-B7DF-BE040ED92608}">
          <x14:formula1>
            <xm:f>'Drop Downs'!$C$11:$C$12</xm:f>
          </x14:formula1>
          <xm:sqref>D11 D22</xm:sqref>
        </x14:dataValidation>
        <x14:dataValidation type="list" allowBlank="1" showInputMessage="1" showErrorMessage="1" xr:uid="{E8A74F7C-5631-4976-8500-CFD4EE0A404B}">
          <x14:formula1>
            <xm:f>'Drop Downs'!C2:C3</xm:f>
          </x14:formula1>
          <xm:sqref>D4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28F"/>
    <pageSetUpPr fitToPage="1"/>
  </sheetPr>
  <dimension ref="A1:E26"/>
  <sheetViews>
    <sheetView showGridLines="0" workbookViewId="0">
      <selection activeCell="D10" sqref="D10"/>
    </sheetView>
  </sheetViews>
  <sheetFormatPr defaultColWidth="0" defaultRowHeight="15" zeroHeight="1" x14ac:dyDescent="0.25"/>
  <cols>
    <col min="1" max="1" width="3.5703125" customWidth="1"/>
    <col min="2" max="2" width="10.5703125" customWidth="1"/>
    <col min="3" max="3" width="55.5703125" style="94" customWidth="1"/>
    <col min="4" max="4" width="32.5703125" customWidth="1"/>
    <col min="5" max="5" width="10.140625" style="95" customWidth="1"/>
    <col min="6" max="16384" width="8.7109375" hidden="1"/>
  </cols>
  <sheetData>
    <row r="1" spans="2:5" x14ac:dyDescent="0.25"/>
    <row r="2" spans="2:5" ht="15.75" x14ac:dyDescent="0.25">
      <c r="B2" s="147" t="s">
        <v>117</v>
      </c>
      <c r="C2" s="148"/>
      <c r="D2" s="149"/>
    </row>
    <row r="3" spans="2:5" ht="15.75" x14ac:dyDescent="0.25">
      <c r="B3" s="22" t="s">
        <v>83</v>
      </c>
      <c r="C3" s="57" t="s">
        <v>470</v>
      </c>
      <c r="D3" s="28" t="s">
        <v>85</v>
      </c>
    </row>
    <row r="4" spans="2:5" ht="31.5" x14ac:dyDescent="0.25">
      <c r="B4" s="23" t="s">
        <v>118</v>
      </c>
      <c r="C4" s="99" t="s">
        <v>414</v>
      </c>
      <c r="D4" s="104"/>
    </row>
    <row r="5" spans="2:5" ht="15.75" x14ac:dyDescent="0.25">
      <c r="B5" s="23" t="s">
        <v>119</v>
      </c>
      <c r="C5" s="99" t="s">
        <v>120</v>
      </c>
      <c r="D5" s="103"/>
    </row>
    <row r="6" spans="2:5" ht="22.5" x14ac:dyDescent="0.25">
      <c r="B6" s="23" t="s">
        <v>121</v>
      </c>
      <c r="C6" s="98" t="s">
        <v>122</v>
      </c>
      <c r="D6" s="29" t="e">
        <f>D5/D4</f>
        <v>#DIV/0!</v>
      </c>
      <c r="E6" s="97" t="s">
        <v>402</v>
      </c>
    </row>
    <row r="7" spans="2:5" ht="31.5" x14ac:dyDescent="0.25">
      <c r="B7" s="23" t="s">
        <v>123</v>
      </c>
      <c r="C7" s="99" t="s">
        <v>124</v>
      </c>
      <c r="D7" s="103"/>
    </row>
    <row r="8" spans="2:5" ht="22.5" x14ac:dyDescent="0.25">
      <c r="B8" s="23" t="s">
        <v>125</v>
      </c>
      <c r="C8" s="98" t="s">
        <v>407</v>
      </c>
      <c r="D8" s="132">
        <f>D5-D7</f>
        <v>0</v>
      </c>
      <c r="E8" s="124" t="s">
        <v>402</v>
      </c>
    </row>
    <row r="9" spans="2:5" ht="31.5" x14ac:dyDescent="0.25">
      <c r="B9" s="23" t="s">
        <v>126</v>
      </c>
      <c r="C9" s="100" t="s">
        <v>127</v>
      </c>
      <c r="D9" s="29" t="e">
        <f>(D5-D7)/D5</f>
        <v>#DIV/0!</v>
      </c>
      <c r="E9" s="97" t="s">
        <v>402</v>
      </c>
    </row>
    <row r="10" spans="2:5" ht="23.25" x14ac:dyDescent="0.25">
      <c r="B10" s="23" t="s">
        <v>128</v>
      </c>
      <c r="C10" s="99" t="s">
        <v>97</v>
      </c>
      <c r="D10" s="64"/>
      <c r="E10" s="96" t="s">
        <v>403</v>
      </c>
    </row>
    <row r="11" spans="2:5" ht="15.75" x14ac:dyDescent="0.25">
      <c r="B11" s="23" t="s">
        <v>129</v>
      </c>
      <c r="C11" s="102" t="s">
        <v>99</v>
      </c>
      <c r="D11" s="74"/>
      <c r="E11" s="95" t="s">
        <v>406</v>
      </c>
    </row>
    <row r="12" spans="2:5" x14ac:dyDescent="0.25"/>
    <row r="13" spans="2:5" hidden="1" x14ac:dyDescent="0.25"/>
    <row r="14" spans="2:5" hidden="1" x14ac:dyDescent="0.25"/>
    <row r="15" spans="2:5" hidden="1" x14ac:dyDescent="0.25"/>
    <row r="16" spans="2:5"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x14ac:dyDescent="0.25"/>
    <row r="26" x14ac:dyDescent="0.25"/>
  </sheetData>
  <mergeCells count="1">
    <mergeCell ref="B2:D2"/>
  </mergeCells>
  <pageMargins left="0.7" right="0.7" top="0.75" bottom="0.75" header="0.3" footer="0.3"/>
  <pageSetup scale="8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 Downs'!$C$11:$C$12</xm:f>
          </x14:formula1>
          <xm:sqref>D10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A4E9E"/>
    <pageSetUpPr fitToPage="1"/>
  </sheetPr>
  <dimension ref="A1:XFC29"/>
  <sheetViews>
    <sheetView showGridLines="0" workbookViewId="0">
      <selection activeCell="E1" sqref="E1:E1048576"/>
    </sheetView>
  </sheetViews>
  <sheetFormatPr defaultColWidth="0" defaultRowHeight="15" zeroHeight="1" x14ac:dyDescent="0.25"/>
  <cols>
    <col min="1" max="1" width="3.5703125" customWidth="1"/>
    <col min="2" max="2" width="10.5703125" customWidth="1"/>
    <col min="3" max="3" width="55.5703125" customWidth="1"/>
    <col min="4" max="4" width="32.5703125" customWidth="1"/>
    <col min="5" max="5" width="9" style="95" customWidth="1"/>
    <col min="6" max="16383" width="8.7109375" hidden="1"/>
    <col min="16384" max="16384" width="8.140625" hidden="1"/>
  </cols>
  <sheetData>
    <row r="1" spans="2:5" x14ac:dyDescent="0.25"/>
    <row r="2" spans="2:5" ht="15.75" x14ac:dyDescent="0.25">
      <c r="B2" s="150" t="s">
        <v>179</v>
      </c>
      <c r="C2" s="151"/>
      <c r="D2" s="152"/>
    </row>
    <row r="3" spans="2:5" ht="15.75" x14ac:dyDescent="0.25">
      <c r="B3" s="36" t="s">
        <v>130</v>
      </c>
      <c r="C3" s="36" t="s">
        <v>180</v>
      </c>
      <c r="D3" s="36" t="s">
        <v>85</v>
      </c>
    </row>
    <row r="4" spans="2:5" ht="15.75" x14ac:dyDescent="0.25">
      <c r="B4" s="23"/>
      <c r="C4" s="153" t="s">
        <v>181</v>
      </c>
      <c r="D4" s="154"/>
    </row>
    <row r="5" spans="2:5" ht="31.5" x14ac:dyDescent="0.25">
      <c r="B5" s="23" t="s">
        <v>136</v>
      </c>
      <c r="C5" s="37" t="s">
        <v>415</v>
      </c>
      <c r="D5" s="120"/>
    </row>
    <row r="6" spans="2:5" ht="31.5" x14ac:dyDescent="0.25">
      <c r="B6" s="55" t="s">
        <v>137</v>
      </c>
      <c r="C6" s="37" t="s">
        <v>182</v>
      </c>
      <c r="D6" s="120"/>
    </row>
    <row r="7" spans="2:5" ht="31.5" x14ac:dyDescent="0.25">
      <c r="B7" s="55" t="s">
        <v>139</v>
      </c>
      <c r="C7" s="37" t="s">
        <v>183</v>
      </c>
      <c r="D7" s="120"/>
    </row>
    <row r="8" spans="2:5" ht="31.5" x14ac:dyDescent="0.25">
      <c r="B8" s="55" t="s">
        <v>141</v>
      </c>
      <c r="C8" s="88" t="s">
        <v>394</v>
      </c>
      <c r="D8" s="105">
        <f>(D5+D6+D7)</f>
        <v>0</v>
      </c>
      <c r="E8" s="133" t="s">
        <v>402</v>
      </c>
    </row>
    <row r="9" spans="2:5" ht="15.75" x14ac:dyDescent="0.25">
      <c r="B9" s="55"/>
      <c r="C9" s="153" t="s">
        <v>184</v>
      </c>
      <c r="D9" s="154"/>
    </row>
    <row r="10" spans="2:5" ht="47.25" x14ac:dyDescent="0.25">
      <c r="B10" s="55" t="s">
        <v>143</v>
      </c>
      <c r="C10" s="39" t="s">
        <v>185</v>
      </c>
      <c r="D10" s="38"/>
    </row>
    <row r="11" spans="2:5" ht="63" x14ac:dyDescent="0.25">
      <c r="B11" s="55" t="s">
        <v>145</v>
      </c>
      <c r="C11" s="39" t="s">
        <v>186</v>
      </c>
      <c r="D11" s="38"/>
    </row>
    <row r="12" spans="2:5" s="52" customFormat="1" ht="22.5" x14ac:dyDescent="0.25">
      <c r="B12" s="55" t="s">
        <v>147</v>
      </c>
      <c r="C12" s="89" t="s">
        <v>393</v>
      </c>
      <c r="D12" s="105">
        <f>D10+D11</f>
        <v>0</v>
      </c>
      <c r="E12" s="133" t="s">
        <v>402</v>
      </c>
    </row>
    <row r="13" spans="2:5" ht="47.25" x14ac:dyDescent="0.25">
      <c r="B13" s="55" t="s">
        <v>148</v>
      </c>
      <c r="C13" s="39" t="s">
        <v>187</v>
      </c>
      <c r="D13" s="38"/>
    </row>
    <row r="14" spans="2:5" ht="15.75" x14ac:dyDescent="0.25">
      <c r="B14" s="55"/>
      <c r="C14" s="153" t="s">
        <v>26</v>
      </c>
      <c r="D14" s="154"/>
    </row>
    <row r="15" spans="2:5" ht="22.5" x14ac:dyDescent="0.25">
      <c r="B15" s="55" t="s">
        <v>150</v>
      </c>
      <c r="C15" s="40" t="s">
        <v>97</v>
      </c>
      <c r="D15" s="64"/>
      <c r="E15" s="97" t="s">
        <v>403</v>
      </c>
    </row>
    <row r="16" spans="2:5" ht="15.75" x14ac:dyDescent="0.25">
      <c r="B16" s="55" t="s">
        <v>151</v>
      </c>
      <c r="C16" s="40" t="s">
        <v>99</v>
      </c>
      <c r="D16" s="73"/>
      <c r="E16" s="97" t="s">
        <v>406</v>
      </c>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sheetData>
  <mergeCells count="4">
    <mergeCell ref="B2:D2"/>
    <mergeCell ref="C4:D4"/>
    <mergeCell ref="C9:D9"/>
    <mergeCell ref="C14:D14"/>
  </mergeCells>
  <pageMargins left="0.7" right="0.7" top="0.75" bottom="0.75" header="0.3" footer="0.3"/>
  <pageSetup scale="8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E072306-5798-479C-BB6D-48A81977F709}">
          <x14:formula1>
            <xm:f>'Drop Downs'!$C$11:$C$12</xm:f>
          </x14:formula1>
          <xm:sqref>D15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A4E9E"/>
    <pageSetUpPr fitToPage="1"/>
  </sheetPr>
  <dimension ref="A1:I35"/>
  <sheetViews>
    <sheetView showGridLines="0" workbookViewId="0">
      <selection activeCell="F12" sqref="F12"/>
    </sheetView>
  </sheetViews>
  <sheetFormatPr defaultColWidth="0" defaultRowHeight="15" zeroHeight="1" x14ac:dyDescent="0.25"/>
  <cols>
    <col min="1" max="1" width="3.5703125" customWidth="1"/>
    <col min="2" max="2" width="10.5703125" customWidth="1"/>
    <col min="3" max="3" width="44.5703125" style="94" customWidth="1"/>
    <col min="4" max="4" width="23" style="115" customWidth="1"/>
    <col min="5" max="5" width="20.140625" style="115" bestFit="1" customWidth="1"/>
    <col min="6" max="6" width="21.42578125" style="115" bestFit="1" customWidth="1"/>
    <col min="7" max="7" width="23.140625" style="115" bestFit="1" customWidth="1"/>
    <col min="8" max="8" width="21.7109375" style="115" bestFit="1" customWidth="1"/>
    <col min="9" max="9" width="15.7109375" style="97" customWidth="1"/>
    <col min="10" max="16384" width="8.7109375" hidden="1"/>
  </cols>
  <sheetData>
    <row r="1" spans="2:9" x14ac:dyDescent="0.25"/>
    <row r="2" spans="2:9" ht="15.75" x14ac:dyDescent="0.25">
      <c r="B2" s="150" t="s">
        <v>341</v>
      </c>
      <c r="C2" s="151"/>
      <c r="D2" s="151"/>
      <c r="E2" s="151"/>
      <c r="F2" s="151"/>
      <c r="G2" s="151"/>
      <c r="H2" s="152"/>
    </row>
    <row r="3" spans="2:9" ht="47.25" x14ac:dyDescent="0.25">
      <c r="B3" s="22" t="s">
        <v>130</v>
      </c>
      <c r="C3" s="54" t="s">
        <v>131</v>
      </c>
      <c r="D3" s="57" t="s">
        <v>132</v>
      </c>
      <c r="E3" s="57" t="s">
        <v>133</v>
      </c>
      <c r="F3" s="57" t="s">
        <v>134</v>
      </c>
      <c r="G3" s="57" t="s">
        <v>135</v>
      </c>
      <c r="H3" s="57" t="s">
        <v>412</v>
      </c>
    </row>
    <row r="4" spans="2:9" ht="31.5" x14ac:dyDescent="0.25">
      <c r="B4" s="23" t="s">
        <v>156</v>
      </c>
      <c r="C4" s="102" t="s">
        <v>416</v>
      </c>
      <c r="D4" s="114"/>
      <c r="E4" s="114"/>
      <c r="F4" s="106"/>
      <c r="G4" s="106"/>
      <c r="H4" s="105">
        <f>D4+E4+F4+G4</f>
        <v>0</v>
      </c>
    </row>
    <row r="5" spans="2:9" ht="15.75" x14ac:dyDescent="0.25">
      <c r="B5" s="55" t="s">
        <v>157</v>
      </c>
      <c r="C5" s="102" t="s">
        <v>138</v>
      </c>
      <c r="D5" s="114"/>
      <c r="E5" s="114"/>
      <c r="F5" s="106"/>
      <c r="G5" s="106"/>
      <c r="H5" s="105">
        <f t="shared" ref="H5:H15" si="0">D5+E5+F5+G5</f>
        <v>0</v>
      </c>
    </row>
    <row r="6" spans="2:9" ht="15.75" x14ac:dyDescent="0.25">
      <c r="B6" s="55" t="s">
        <v>158</v>
      </c>
      <c r="C6" s="102" t="s">
        <v>140</v>
      </c>
      <c r="D6" s="114"/>
      <c r="E6" s="114"/>
      <c r="F6" s="106"/>
      <c r="G6" s="106"/>
      <c r="H6" s="105">
        <f t="shared" si="0"/>
        <v>0</v>
      </c>
    </row>
    <row r="7" spans="2:9" ht="15.75" x14ac:dyDescent="0.25">
      <c r="B7" s="55" t="s">
        <v>159</v>
      </c>
      <c r="C7" s="108" t="s">
        <v>142</v>
      </c>
      <c r="D7" s="56" t="e">
        <f>D6/D5</f>
        <v>#DIV/0!</v>
      </c>
      <c r="E7" s="56" t="e">
        <f t="shared" ref="E7:F7" si="1">E6/E5</f>
        <v>#DIV/0!</v>
      </c>
      <c r="F7" s="56" t="e">
        <f t="shared" si="1"/>
        <v>#DIV/0!</v>
      </c>
      <c r="G7" s="56" t="e">
        <f>G6/G5</f>
        <v>#DIV/0!</v>
      </c>
      <c r="H7" s="113"/>
      <c r="I7" s="97" t="s">
        <v>402</v>
      </c>
    </row>
    <row r="8" spans="2:9" ht="31.5" x14ac:dyDescent="0.25">
      <c r="B8" s="55" t="s">
        <v>160</v>
      </c>
      <c r="C8" s="102" t="s">
        <v>144</v>
      </c>
      <c r="D8" s="114"/>
      <c r="E8" s="114"/>
      <c r="F8" s="106"/>
      <c r="G8" s="106"/>
      <c r="H8" s="105">
        <f t="shared" si="0"/>
        <v>0</v>
      </c>
    </row>
    <row r="9" spans="2:9" ht="15.75" x14ac:dyDescent="0.25">
      <c r="B9" s="55" t="s">
        <v>161</v>
      </c>
      <c r="C9" s="108" t="s">
        <v>146</v>
      </c>
      <c r="D9" s="56" t="e">
        <f>D8/D4</f>
        <v>#DIV/0!</v>
      </c>
      <c r="E9" s="56" t="e">
        <f t="shared" ref="E9:G9" si="2">E8/E4</f>
        <v>#DIV/0!</v>
      </c>
      <c r="F9" s="56" t="e">
        <f t="shared" si="2"/>
        <v>#DIV/0!</v>
      </c>
      <c r="G9" s="56" t="e">
        <f t="shared" si="2"/>
        <v>#DIV/0!</v>
      </c>
      <c r="H9" s="112"/>
      <c r="I9" s="97" t="s">
        <v>402</v>
      </c>
    </row>
    <row r="10" spans="2:9" ht="63" x14ac:dyDescent="0.25">
      <c r="B10" s="55" t="s">
        <v>162</v>
      </c>
      <c r="C10" s="102" t="s">
        <v>396</v>
      </c>
      <c r="D10" s="33"/>
      <c r="E10" s="33"/>
      <c r="F10" s="58"/>
      <c r="G10" s="58"/>
      <c r="H10" s="105">
        <f t="shared" si="0"/>
        <v>0</v>
      </c>
    </row>
    <row r="11" spans="2:9" ht="15.75" x14ac:dyDescent="0.25">
      <c r="B11" s="55" t="s">
        <v>163</v>
      </c>
      <c r="C11" s="108" t="s">
        <v>149</v>
      </c>
      <c r="D11" s="56" t="e">
        <f>D10/D8</f>
        <v>#DIV/0!</v>
      </c>
      <c r="E11" s="56" t="e">
        <f t="shared" ref="E11:G11" si="3">E10/E8</f>
        <v>#DIV/0!</v>
      </c>
      <c r="F11" s="56" t="e">
        <f t="shared" si="3"/>
        <v>#DIV/0!</v>
      </c>
      <c r="G11" s="56" t="e">
        <f t="shared" si="3"/>
        <v>#DIV/0!</v>
      </c>
      <c r="H11" s="112"/>
      <c r="I11" s="97" t="s">
        <v>402</v>
      </c>
    </row>
    <row r="12" spans="2:9" ht="47.25" x14ac:dyDescent="0.25">
      <c r="B12" s="55" t="s">
        <v>164</v>
      </c>
      <c r="C12" s="102" t="s">
        <v>397</v>
      </c>
      <c r="D12" s="33"/>
      <c r="E12" s="33"/>
      <c r="F12" s="58"/>
      <c r="G12" s="58"/>
      <c r="H12" s="105">
        <f t="shared" si="0"/>
        <v>0</v>
      </c>
    </row>
    <row r="13" spans="2:9" ht="47.25" x14ac:dyDescent="0.25">
      <c r="B13" s="55" t="s">
        <v>165</v>
      </c>
      <c r="C13" s="102" t="s">
        <v>398</v>
      </c>
      <c r="D13" s="33"/>
      <c r="E13" s="33"/>
      <c r="F13" s="58"/>
      <c r="G13" s="58"/>
      <c r="H13" s="105">
        <f t="shared" si="0"/>
        <v>0</v>
      </c>
    </row>
    <row r="14" spans="2:9" ht="47.25" x14ac:dyDescent="0.25">
      <c r="B14" s="55" t="s">
        <v>166</v>
      </c>
      <c r="C14" s="109" t="s">
        <v>399</v>
      </c>
      <c r="D14" s="93"/>
      <c r="E14" s="93"/>
      <c r="F14" s="31"/>
      <c r="G14" s="31"/>
      <c r="H14" s="105">
        <f t="shared" si="0"/>
        <v>0</v>
      </c>
    </row>
    <row r="15" spans="2:9" ht="52.9" customHeight="1" x14ac:dyDescent="0.25">
      <c r="B15" s="55" t="s">
        <v>167</v>
      </c>
      <c r="C15" s="102" t="s">
        <v>400</v>
      </c>
      <c r="D15" s="33"/>
      <c r="E15" s="33"/>
      <c r="F15" s="58"/>
      <c r="G15" s="58"/>
      <c r="H15" s="105">
        <f t="shared" si="0"/>
        <v>0</v>
      </c>
    </row>
    <row r="16" spans="2:9" ht="15.75" x14ac:dyDescent="0.25">
      <c r="B16" s="55" t="s">
        <v>168</v>
      </c>
      <c r="C16" s="108" t="s">
        <v>152</v>
      </c>
      <c r="D16" s="56" t="e">
        <f>(D12+D13+D14+D15)/D4</f>
        <v>#DIV/0!</v>
      </c>
      <c r="E16" s="56" t="e">
        <f t="shared" ref="E16:G16" si="4">(E12+E13+E14+E15)/E4</f>
        <v>#DIV/0!</v>
      </c>
      <c r="F16" s="56" t="e">
        <f t="shared" si="4"/>
        <v>#DIV/0!</v>
      </c>
      <c r="G16" s="56" t="e">
        <f t="shared" si="4"/>
        <v>#DIV/0!</v>
      </c>
      <c r="H16" s="112"/>
      <c r="I16" s="97" t="s">
        <v>402</v>
      </c>
    </row>
    <row r="17" spans="2:9" ht="63" x14ac:dyDescent="0.25">
      <c r="B17" s="55" t="s">
        <v>169</v>
      </c>
      <c r="C17" s="102" t="s">
        <v>395</v>
      </c>
      <c r="D17" s="33"/>
      <c r="E17" s="33"/>
      <c r="F17" s="58"/>
      <c r="G17" s="58"/>
      <c r="H17" s="105">
        <f>D17+E17+F17+G17</f>
        <v>0</v>
      </c>
    </row>
    <row r="18" spans="2:9" ht="15.75" x14ac:dyDescent="0.25">
      <c r="B18" s="55" t="s">
        <v>170</v>
      </c>
      <c r="C18" s="108" t="s">
        <v>153</v>
      </c>
      <c r="D18" s="56" t="e">
        <f>D17/D4</f>
        <v>#DIV/0!</v>
      </c>
      <c r="E18" s="56" t="e">
        <f t="shared" ref="E18:G18" si="5">E17/E4</f>
        <v>#DIV/0!</v>
      </c>
      <c r="F18" s="56" t="e">
        <f t="shared" si="5"/>
        <v>#DIV/0!</v>
      </c>
      <c r="G18" s="56" t="e">
        <f t="shared" si="5"/>
        <v>#DIV/0!</v>
      </c>
      <c r="H18" s="112"/>
      <c r="I18" s="97" t="s">
        <v>402</v>
      </c>
    </row>
    <row r="19" spans="2:9" ht="31.5" x14ac:dyDescent="0.25">
      <c r="B19" s="55" t="s">
        <v>171</v>
      </c>
      <c r="C19" s="101" t="s">
        <v>154</v>
      </c>
      <c r="D19" s="107">
        <f>D15</f>
        <v>0</v>
      </c>
      <c r="E19" s="107">
        <f t="shared" ref="E19:F19" si="6">E15</f>
        <v>0</v>
      </c>
      <c r="F19" s="107">
        <f t="shared" si="6"/>
        <v>0</v>
      </c>
      <c r="G19" s="107">
        <f>G15</f>
        <v>0</v>
      </c>
      <c r="H19" s="107">
        <f>D19+E19+F19+G19</f>
        <v>0</v>
      </c>
      <c r="I19" s="97" t="s">
        <v>402</v>
      </c>
    </row>
    <row r="20" spans="2:9" ht="31.5" x14ac:dyDescent="0.25">
      <c r="B20" s="55" t="s">
        <v>172</v>
      </c>
      <c r="C20" s="110" t="s">
        <v>155</v>
      </c>
      <c r="D20" s="107">
        <f>D12+D13+D14+D15</f>
        <v>0</v>
      </c>
      <c r="E20" s="107">
        <f t="shared" ref="E20:G20" si="7">E12+E13+E14+E15</f>
        <v>0</v>
      </c>
      <c r="F20" s="107">
        <f t="shared" si="7"/>
        <v>0</v>
      </c>
      <c r="G20" s="107">
        <f t="shared" si="7"/>
        <v>0</v>
      </c>
      <c r="H20" s="32">
        <f>D20+E20+F20+G20</f>
        <v>0</v>
      </c>
      <c r="I20" s="97" t="s">
        <v>402</v>
      </c>
    </row>
    <row r="21" spans="2:9" ht="15.75" x14ac:dyDescent="0.25">
      <c r="B21" s="55" t="s">
        <v>173</v>
      </c>
      <c r="C21" s="102" t="s">
        <v>97</v>
      </c>
      <c r="D21" s="158"/>
      <c r="E21" s="159"/>
      <c r="F21" s="159"/>
      <c r="G21" s="160"/>
      <c r="H21" s="111"/>
      <c r="I21" s="97" t="s">
        <v>403</v>
      </c>
    </row>
    <row r="22" spans="2:9" ht="31.5" x14ac:dyDescent="0.25">
      <c r="B22" s="55" t="s">
        <v>174</v>
      </c>
      <c r="C22" s="102" t="s">
        <v>99</v>
      </c>
      <c r="D22" s="155"/>
      <c r="E22" s="156"/>
      <c r="F22" s="156"/>
      <c r="G22" s="157"/>
      <c r="H22" s="111"/>
      <c r="I22" s="97" t="s">
        <v>406</v>
      </c>
    </row>
    <row r="23" spans="2:9" x14ac:dyDescent="0.25"/>
    <row r="24" spans="2:9" hidden="1" x14ac:dyDescent="0.25"/>
    <row r="25" spans="2:9" hidden="1" x14ac:dyDescent="0.25"/>
    <row r="26" spans="2:9" hidden="1" x14ac:dyDescent="0.25"/>
    <row r="27" spans="2:9" hidden="1" x14ac:dyDescent="0.25"/>
    <row r="28" spans="2:9" hidden="1" x14ac:dyDescent="0.25"/>
    <row r="29" spans="2:9" hidden="1" x14ac:dyDescent="0.25"/>
    <row r="30" spans="2:9" hidden="1" x14ac:dyDescent="0.25"/>
    <row r="31" spans="2:9" hidden="1" x14ac:dyDescent="0.25"/>
    <row r="32" spans="2:9" hidden="1" x14ac:dyDescent="0.25"/>
    <row r="33" hidden="1" x14ac:dyDescent="0.25"/>
    <row r="34" hidden="1" x14ac:dyDescent="0.25"/>
    <row r="35" hidden="1" x14ac:dyDescent="0.25"/>
  </sheetData>
  <mergeCells count="3">
    <mergeCell ref="B2:H2"/>
    <mergeCell ref="D22:G22"/>
    <mergeCell ref="D21:G21"/>
  </mergeCells>
  <pageMargins left="0.7" right="0.7" top="0.75" bottom="0.75" header="0.3" footer="0.3"/>
  <pageSetup scale="6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B3A0FF2-CE95-455B-AA84-6994A8EBC15B}">
          <x14:formula1>
            <xm:f>'Drop Downs'!$C$11:$C$12</xm:f>
          </x14:formula1>
          <xm:sqref>D21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7B17A-DA2B-4C10-A055-99AA81EA0CCD}">
  <sheetPr>
    <tabColor theme="1" tint="0.249977111117893"/>
    <pageSetUpPr fitToPage="1"/>
  </sheetPr>
  <dimension ref="B1:I21"/>
  <sheetViews>
    <sheetView showGridLines="0" topLeftCell="A12" zoomScaleNormal="100" workbookViewId="0">
      <selection activeCell="B3" sqref="B3:B20"/>
    </sheetView>
  </sheetViews>
  <sheetFormatPr defaultColWidth="9.140625" defaultRowHeight="15" x14ac:dyDescent="0.25"/>
  <cols>
    <col min="1" max="1" width="4.140625" style="52" customWidth="1"/>
    <col min="2" max="2" width="7.7109375" style="52" customWidth="1"/>
    <col min="3" max="3" width="53.5703125" style="80" customWidth="1"/>
    <col min="4" max="8" width="23" style="81" customWidth="1"/>
    <col min="9" max="9" width="13.7109375" style="95" customWidth="1"/>
    <col min="10" max="16384" width="9.140625" style="52"/>
  </cols>
  <sheetData>
    <row r="1" spans="2:9" x14ac:dyDescent="0.25">
      <c r="C1" s="79"/>
      <c r="D1" s="45"/>
      <c r="E1" s="45"/>
      <c r="F1" s="45"/>
      <c r="G1" s="45"/>
      <c r="H1" s="45"/>
    </row>
    <row r="2" spans="2:9" ht="31.5" customHeight="1" x14ac:dyDescent="0.25">
      <c r="B2" s="90" t="s">
        <v>372</v>
      </c>
      <c r="C2" s="122" t="s">
        <v>373</v>
      </c>
      <c r="D2" s="162" t="s">
        <v>361</v>
      </c>
      <c r="E2" s="162"/>
      <c r="F2" s="162"/>
      <c r="G2" s="162"/>
      <c r="H2" s="123" t="s">
        <v>457</v>
      </c>
    </row>
    <row r="3" spans="2:9" ht="69.75" customHeight="1" x14ac:dyDescent="0.25">
      <c r="B3" s="91" t="s">
        <v>480</v>
      </c>
      <c r="C3" s="82"/>
      <c r="D3" s="125" t="s">
        <v>362</v>
      </c>
      <c r="E3" s="125" t="s">
        <v>363</v>
      </c>
      <c r="F3" s="125" t="s">
        <v>364</v>
      </c>
      <c r="G3" s="125" t="s">
        <v>365</v>
      </c>
      <c r="H3" s="125" t="s">
        <v>456</v>
      </c>
    </row>
    <row r="4" spans="2:9" ht="32.25" customHeight="1" x14ac:dyDescent="0.25">
      <c r="B4" s="91" t="s">
        <v>481</v>
      </c>
      <c r="C4" s="83" t="s">
        <v>417</v>
      </c>
      <c r="D4" s="76">
        <f ca="1">'E_HIV prevention DII'!D4</f>
        <v>0</v>
      </c>
      <c r="E4" s="76">
        <f ca="1">'E_HIV prevention DII'!E4</f>
        <v>0</v>
      </c>
      <c r="F4" s="76">
        <f ca="1">'E_HIV prevention DII'!F4</f>
        <v>0</v>
      </c>
      <c r="G4" s="76">
        <f ca="1">'E_HIV prevention DII'!G4</f>
        <v>0</v>
      </c>
      <c r="H4" s="85"/>
      <c r="I4" s="97" t="s">
        <v>411</v>
      </c>
    </row>
    <row r="5" spans="2:9" ht="24.6" customHeight="1" x14ac:dyDescent="0.25">
      <c r="B5" s="91" t="s">
        <v>482</v>
      </c>
      <c r="C5" s="83" t="s">
        <v>138</v>
      </c>
      <c r="D5" s="76">
        <f ca="1">'E_HIV prevention DII'!D5</f>
        <v>0</v>
      </c>
      <c r="E5" s="76">
        <f ca="1">'E_HIV prevention DII'!E5</f>
        <v>0</v>
      </c>
      <c r="F5" s="76">
        <f ca="1">'E_HIV prevention DII'!F5</f>
        <v>0</v>
      </c>
      <c r="G5" s="76">
        <f ca="1">'E_HIV prevention DII'!G5</f>
        <v>0</v>
      </c>
      <c r="H5" s="85"/>
      <c r="I5" s="97" t="s">
        <v>411</v>
      </c>
    </row>
    <row r="6" spans="2:9" ht="22.9" customHeight="1" x14ac:dyDescent="0.25">
      <c r="B6" s="91" t="s">
        <v>483</v>
      </c>
      <c r="C6" s="84" t="s">
        <v>140</v>
      </c>
      <c r="D6" s="76">
        <f ca="1">'E_HIV prevention DII'!D6</f>
        <v>0</v>
      </c>
      <c r="E6" s="76">
        <f ca="1">'E_HIV prevention DII'!E6</f>
        <v>0</v>
      </c>
      <c r="F6" s="76">
        <f ca="1">'E_HIV prevention DII'!F6</f>
        <v>0</v>
      </c>
      <c r="G6" s="76">
        <f ca="1">'E_HIV prevention DII'!G6</f>
        <v>0</v>
      </c>
      <c r="H6" s="85"/>
      <c r="I6" s="97" t="s">
        <v>411</v>
      </c>
    </row>
    <row r="7" spans="2:9" ht="50.1" customHeight="1" x14ac:dyDescent="0.25">
      <c r="B7" s="91" t="s">
        <v>484</v>
      </c>
      <c r="C7" s="82" t="s">
        <v>366</v>
      </c>
      <c r="D7" s="85"/>
      <c r="E7" s="85"/>
      <c r="F7" s="85"/>
      <c r="G7" s="85"/>
      <c r="H7" s="85"/>
    </row>
    <row r="8" spans="2:9" ht="50.1" customHeight="1" x14ac:dyDescent="0.25">
      <c r="B8" s="91" t="s">
        <v>485</v>
      </c>
      <c r="C8" s="82" t="s">
        <v>367</v>
      </c>
      <c r="D8" s="85"/>
      <c r="E8" s="85"/>
      <c r="F8" s="85"/>
      <c r="G8" s="85"/>
      <c r="H8" s="85"/>
    </row>
    <row r="9" spans="2:9" ht="50.1" customHeight="1" x14ac:dyDescent="0.25">
      <c r="B9" s="91" t="s">
        <v>486</v>
      </c>
      <c r="C9" s="82" t="s">
        <v>458</v>
      </c>
      <c r="D9" s="85"/>
      <c r="E9" s="85"/>
      <c r="F9" s="85"/>
      <c r="G9" s="85"/>
      <c r="H9" s="85"/>
    </row>
    <row r="10" spans="2:9" ht="45" customHeight="1" x14ac:dyDescent="0.25">
      <c r="B10" s="91" t="s">
        <v>487</v>
      </c>
      <c r="C10" s="82" t="s">
        <v>368</v>
      </c>
      <c r="D10" s="85"/>
      <c r="E10" s="85"/>
      <c r="F10" s="85"/>
      <c r="G10" s="85"/>
      <c r="H10" s="85"/>
    </row>
    <row r="11" spans="2:9" ht="39.6" customHeight="1" x14ac:dyDescent="0.25">
      <c r="B11" s="91" t="s">
        <v>488</v>
      </c>
      <c r="C11" s="83" t="s">
        <v>445</v>
      </c>
      <c r="D11" s="56">
        <f ca="1">D7/D6</f>
        <v>0</v>
      </c>
      <c r="E11" s="56">
        <f t="shared" ref="E11:H11" ca="1" si="0">E7/E6</f>
        <v>0</v>
      </c>
      <c r="F11" s="56">
        <f ca="1">F7/F6</f>
        <v>0</v>
      </c>
      <c r="G11" s="56">
        <f ca="1">G7/G6</f>
        <v>0</v>
      </c>
      <c r="H11" s="56" t="e">
        <f t="shared" si="0"/>
        <v>#DIV/0!</v>
      </c>
    </row>
    <row r="12" spans="2:9" ht="60" customHeight="1" x14ac:dyDescent="0.25">
      <c r="B12" s="91" t="s">
        <v>489</v>
      </c>
      <c r="C12" s="86" t="s">
        <v>446</v>
      </c>
      <c r="D12" s="56">
        <f ca="1">D8/(D6-D7)</f>
        <v>0</v>
      </c>
      <c r="E12" s="56">
        <f t="shared" ref="E12:H12" ca="1" si="1">E8/(E6-E7)</f>
        <v>0</v>
      </c>
      <c r="F12" s="56">
        <f t="shared" ca="1" si="1"/>
        <v>0</v>
      </c>
      <c r="G12" s="56">
        <f t="shared" ca="1" si="1"/>
        <v>0</v>
      </c>
      <c r="H12" s="56" t="e">
        <f t="shared" si="1"/>
        <v>#DIV/0!</v>
      </c>
    </row>
    <row r="13" spans="2:9" ht="38.450000000000003" customHeight="1" x14ac:dyDescent="0.25">
      <c r="B13" s="91" t="s">
        <v>490</v>
      </c>
      <c r="C13" s="87" t="s">
        <v>369</v>
      </c>
      <c r="D13" s="161"/>
      <c r="E13" s="161"/>
      <c r="F13" s="161"/>
      <c r="G13" s="161"/>
      <c r="H13" s="161"/>
      <c r="I13" s="97" t="s">
        <v>403</v>
      </c>
    </row>
    <row r="14" spans="2:9" ht="31.5" x14ac:dyDescent="0.25">
      <c r="B14" s="91" t="s">
        <v>491</v>
      </c>
      <c r="C14" s="87" t="s">
        <v>99</v>
      </c>
      <c r="D14" s="161"/>
      <c r="E14" s="161"/>
      <c r="F14" s="161"/>
      <c r="G14" s="161"/>
      <c r="H14" s="161"/>
      <c r="I14" s="117" t="s">
        <v>406</v>
      </c>
    </row>
    <row r="15" spans="2:9" ht="60" customHeight="1" x14ac:dyDescent="0.25">
      <c r="B15" s="91" t="s">
        <v>492</v>
      </c>
      <c r="C15" s="86" t="s">
        <v>370</v>
      </c>
      <c r="D15" s="56" t="e">
        <f>D9/D8</f>
        <v>#DIV/0!</v>
      </c>
      <c r="E15" s="56" t="e">
        <f t="shared" ref="E15:H15" si="2">E9/E8</f>
        <v>#DIV/0!</v>
      </c>
      <c r="F15" s="56" t="e">
        <f t="shared" si="2"/>
        <v>#DIV/0!</v>
      </c>
      <c r="G15" s="56" t="e">
        <f t="shared" si="2"/>
        <v>#DIV/0!</v>
      </c>
      <c r="H15" s="56" t="e">
        <f t="shared" si="2"/>
        <v>#DIV/0!</v>
      </c>
    </row>
    <row r="16" spans="2:9" ht="38.450000000000003" customHeight="1" x14ac:dyDescent="0.25">
      <c r="B16" s="91" t="s">
        <v>493</v>
      </c>
      <c r="C16" s="87" t="s">
        <v>97</v>
      </c>
      <c r="D16" s="161"/>
      <c r="E16" s="161"/>
      <c r="F16" s="161"/>
      <c r="G16" s="161"/>
      <c r="H16" s="161"/>
      <c r="I16" s="97" t="s">
        <v>403</v>
      </c>
    </row>
    <row r="17" spans="2:9" ht="31.5" x14ac:dyDescent="0.25">
      <c r="B17" s="91" t="s">
        <v>494</v>
      </c>
      <c r="C17" s="87" t="s">
        <v>99</v>
      </c>
      <c r="D17" s="161"/>
      <c r="E17" s="161"/>
      <c r="F17" s="161"/>
      <c r="G17" s="161"/>
      <c r="H17" s="161"/>
      <c r="I17" s="117" t="s">
        <v>406</v>
      </c>
    </row>
    <row r="18" spans="2:9" ht="55.15" customHeight="1" x14ac:dyDescent="0.25">
      <c r="B18" s="91" t="s">
        <v>495</v>
      </c>
      <c r="C18" s="86" t="s">
        <v>371</v>
      </c>
      <c r="D18" s="56">
        <f ca="1">D10/(D6-D7-D8)</f>
        <v>0</v>
      </c>
      <c r="E18" s="56">
        <f t="shared" ref="E18:H18" ca="1" si="3">E10/(E6-E7-E8)</f>
        <v>0</v>
      </c>
      <c r="F18" s="56">
        <f t="shared" ca="1" si="3"/>
        <v>0</v>
      </c>
      <c r="G18" s="56">
        <f t="shared" ca="1" si="3"/>
        <v>0</v>
      </c>
      <c r="H18" s="56" t="e">
        <f t="shared" si="3"/>
        <v>#DIV/0!</v>
      </c>
    </row>
    <row r="19" spans="2:9" ht="38.450000000000003" customHeight="1" x14ac:dyDescent="0.25">
      <c r="B19" s="91" t="s">
        <v>496</v>
      </c>
      <c r="C19" s="87" t="s">
        <v>97</v>
      </c>
      <c r="D19" s="161"/>
      <c r="E19" s="161"/>
      <c r="F19" s="161"/>
      <c r="G19" s="161"/>
      <c r="H19" s="161"/>
      <c r="I19" s="97" t="s">
        <v>403</v>
      </c>
    </row>
    <row r="20" spans="2:9" ht="31.5" x14ac:dyDescent="0.25">
      <c r="B20" s="91" t="s">
        <v>497</v>
      </c>
      <c r="C20" s="87" t="s">
        <v>99</v>
      </c>
      <c r="D20" s="161"/>
      <c r="E20" s="161"/>
      <c r="F20" s="161"/>
      <c r="G20" s="161"/>
      <c r="H20" s="161"/>
      <c r="I20" s="117" t="s">
        <v>406</v>
      </c>
    </row>
    <row r="21" spans="2:9" x14ac:dyDescent="0.25">
      <c r="C21" s="79"/>
      <c r="D21" s="45"/>
      <c r="E21" s="45"/>
      <c r="F21" s="45"/>
      <c r="G21" s="45"/>
      <c r="H21" s="45"/>
    </row>
  </sheetData>
  <sheetProtection selectLockedCells="1"/>
  <mergeCells count="7">
    <mergeCell ref="D19:H19"/>
    <mergeCell ref="D20:H20"/>
    <mergeCell ref="D2:G2"/>
    <mergeCell ref="D13:H13"/>
    <mergeCell ref="D14:H14"/>
    <mergeCell ref="D16:H16"/>
    <mergeCell ref="D17:H17"/>
  </mergeCells>
  <pageMargins left="0.7" right="0.7" top="0.75" bottom="0.75" header="0.3" footer="0.3"/>
  <pageSetup scale="6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A4B33FC-4FA8-40EC-A7CA-79BD349E73D9}">
          <x14:formula1>
            <xm:f>'Drop Downs'!$C$11:$C$12</xm:f>
          </x14:formula1>
          <xm:sqref>D13:H13 D16:H16 D19:H19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F291A"/>
    <pageSetUpPr fitToPage="1"/>
  </sheetPr>
  <dimension ref="A1:E27"/>
  <sheetViews>
    <sheetView showGridLines="0" zoomScaleNormal="100" workbookViewId="0">
      <selection activeCell="D25" sqref="D25"/>
    </sheetView>
  </sheetViews>
  <sheetFormatPr defaultColWidth="0" defaultRowHeight="15" zeroHeight="1" x14ac:dyDescent="0.25"/>
  <cols>
    <col min="1" max="1" width="3.5703125" customWidth="1"/>
    <col min="2" max="2" width="10.5703125" customWidth="1"/>
    <col min="3" max="3" width="55.5703125" customWidth="1"/>
    <col min="4" max="4" width="32.5703125" customWidth="1"/>
    <col min="5" max="5" width="8.5703125" style="97" customWidth="1"/>
    <col min="6" max="16384" width="8.7109375" hidden="1"/>
  </cols>
  <sheetData>
    <row r="1" spans="1:5" x14ac:dyDescent="0.25"/>
    <row r="2" spans="1:5" ht="15.75" x14ac:dyDescent="0.25">
      <c r="B2" s="163" t="s">
        <v>332</v>
      </c>
      <c r="C2" s="164"/>
      <c r="D2" s="165"/>
    </row>
    <row r="3" spans="1:5" ht="15.75" x14ac:dyDescent="0.25">
      <c r="B3" s="22" t="s">
        <v>130</v>
      </c>
      <c r="C3" s="22" t="s">
        <v>333</v>
      </c>
      <c r="D3" s="22" t="s">
        <v>85</v>
      </c>
    </row>
    <row r="4" spans="1:5" ht="31.5" x14ac:dyDescent="0.25">
      <c r="B4" s="23" t="s">
        <v>374</v>
      </c>
      <c r="C4" s="34" t="s">
        <v>418</v>
      </c>
      <c r="D4" s="35"/>
    </row>
    <row r="5" spans="1:5" ht="31.5" x14ac:dyDescent="0.25">
      <c r="B5" s="55" t="s">
        <v>375</v>
      </c>
      <c r="C5" s="34" t="s">
        <v>424</v>
      </c>
      <c r="D5" s="35"/>
    </row>
    <row r="6" spans="1:5" ht="47.25" x14ac:dyDescent="0.25">
      <c r="B6" s="55" t="s">
        <v>376</v>
      </c>
      <c r="C6" s="34" t="s">
        <v>175</v>
      </c>
      <c r="D6" s="30"/>
    </row>
    <row r="7" spans="1:5" ht="31.5" x14ac:dyDescent="0.25">
      <c r="B7" s="55" t="s">
        <v>377</v>
      </c>
      <c r="C7" s="78" t="s">
        <v>176</v>
      </c>
      <c r="D7" s="26" t="e">
        <f>D5/D4</f>
        <v>#DIV/0!</v>
      </c>
      <c r="E7" s="97" t="s">
        <v>409</v>
      </c>
    </row>
    <row r="8" spans="1:5" ht="31.5" x14ac:dyDescent="0.25">
      <c r="B8" s="55" t="s">
        <v>378</v>
      </c>
      <c r="C8" s="78" t="s">
        <v>177</v>
      </c>
      <c r="D8" s="26" t="e">
        <f>D6/D4</f>
        <v>#DIV/0!</v>
      </c>
      <c r="E8" s="97" t="s">
        <v>409</v>
      </c>
    </row>
    <row r="9" spans="1:5" ht="47.25" x14ac:dyDescent="0.25">
      <c r="B9" s="55" t="s">
        <v>379</v>
      </c>
      <c r="C9" s="34" t="s">
        <v>425</v>
      </c>
      <c r="D9" s="35"/>
    </row>
    <row r="10" spans="1:5" ht="31.5" x14ac:dyDescent="0.25">
      <c r="B10" s="55" t="s">
        <v>380</v>
      </c>
      <c r="C10" s="63" t="s">
        <v>178</v>
      </c>
      <c r="D10" s="56" t="e">
        <f>D9/D4</f>
        <v>#DIV/0!</v>
      </c>
    </row>
    <row r="11" spans="1:5" ht="22.5" x14ac:dyDescent="0.25">
      <c r="B11" s="55" t="s">
        <v>381</v>
      </c>
      <c r="C11" s="34" t="s">
        <v>97</v>
      </c>
      <c r="D11" s="64"/>
      <c r="E11" s="97" t="s">
        <v>403</v>
      </c>
    </row>
    <row r="12" spans="1:5" ht="15.75" x14ac:dyDescent="0.25">
      <c r="B12" s="55" t="s">
        <v>382</v>
      </c>
      <c r="C12" s="34" t="s">
        <v>99</v>
      </c>
      <c r="D12" s="77"/>
      <c r="E12" s="97" t="s">
        <v>408</v>
      </c>
    </row>
    <row r="13" spans="1:5" s="52" customFormat="1" ht="15.75" x14ac:dyDescent="0.25">
      <c r="B13" s="54"/>
      <c r="C13" s="54" t="s">
        <v>426</v>
      </c>
      <c r="D13" s="54"/>
      <c r="E13" s="97"/>
    </row>
    <row r="14" spans="1:5" s="52" customFormat="1" ht="63" x14ac:dyDescent="0.25">
      <c r="B14" s="128" t="s">
        <v>383</v>
      </c>
      <c r="C14" s="127" t="s">
        <v>471</v>
      </c>
      <c r="D14" s="58"/>
      <c r="E14" s="97" t="s">
        <v>477</v>
      </c>
    </row>
    <row r="15" spans="1:5" ht="31.5" x14ac:dyDescent="0.25">
      <c r="A15" s="50"/>
      <c r="B15" s="128" t="s">
        <v>384</v>
      </c>
      <c r="C15" s="60" t="s">
        <v>455</v>
      </c>
      <c r="D15" s="58"/>
    </row>
    <row r="16" spans="1:5" ht="31.5" x14ac:dyDescent="0.25">
      <c r="A16" s="50"/>
      <c r="B16" s="128" t="s">
        <v>385</v>
      </c>
      <c r="C16" s="60" t="s">
        <v>447</v>
      </c>
      <c r="D16" s="61"/>
    </row>
    <row r="17" spans="1:5" ht="47.25" x14ac:dyDescent="0.25">
      <c r="A17" s="50"/>
      <c r="B17" s="128" t="s">
        <v>386</v>
      </c>
      <c r="C17" s="60" t="s">
        <v>448</v>
      </c>
      <c r="D17" s="59"/>
    </row>
    <row r="18" spans="1:5" ht="31.5" x14ac:dyDescent="0.25">
      <c r="A18" s="50"/>
      <c r="B18" s="128" t="s">
        <v>387</v>
      </c>
      <c r="C18" s="78" t="s">
        <v>449</v>
      </c>
      <c r="D18" s="56" t="e">
        <f>D16/D15</f>
        <v>#DIV/0!</v>
      </c>
      <c r="E18" s="97" t="s">
        <v>409</v>
      </c>
    </row>
    <row r="19" spans="1:5" ht="47.25" x14ac:dyDescent="0.25">
      <c r="A19" s="50"/>
      <c r="B19" s="128" t="s">
        <v>388</v>
      </c>
      <c r="C19" s="78" t="s">
        <v>450</v>
      </c>
      <c r="D19" s="56" t="e">
        <f>D17/D15</f>
        <v>#DIV/0!</v>
      </c>
      <c r="E19" s="97" t="s">
        <v>409</v>
      </c>
    </row>
    <row r="20" spans="1:5" ht="47.25" x14ac:dyDescent="0.25">
      <c r="A20" s="50"/>
      <c r="B20" s="128" t="s">
        <v>389</v>
      </c>
      <c r="C20" s="60" t="s">
        <v>451</v>
      </c>
      <c r="D20" s="58"/>
    </row>
    <row r="21" spans="1:5" ht="63" x14ac:dyDescent="0.25">
      <c r="A21" s="50"/>
      <c r="B21" s="128" t="s">
        <v>390</v>
      </c>
      <c r="C21" s="60" t="s">
        <v>452</v>
      </c>
      <c r="D21" s="61"/>
    </row>
    <row r="22" spans="1:5" ht="47.25" x14ac:dyDescent="0.25">
      <c r="A22" s="50"/>
      <c r="B22" s="128" t="s">
        <v>391</v>
      </c>
      <c r="C22" s="78" t="s">
        <v>453</v>
      </c>
      <c r="D22" s="56" t="e">
        <f>D20/D15</f>
        <v>#DIV/0!</v>
      </c>
      <c r="E22" s="97" t="s">
        <v>409</v>
      </c>
    </row>
    <row r="23" spans="1:5" ht="63" x14ac:dyDescent="0.25">
      <c r="A23" s="50"/>
      <c r="B23" s="128" t="s">
        <v>498</v>
      </c>
      <c r="C23" s="63" t="s">
        <v>454</v>
      </c>
      <c r="D23" s="56" t="e">
        <f>D21/D15</f>
        <v>#DIV/0!</v>
      </c>
      <c r="E23" s="97" t="s">
        <v>409</v>
      </c>
    </row>
    <row r="24" spans="1:5" ht="22.5" x14ac:dyDescent="0.25">
      <c r="A24" s="50"/>
      <c r="B24" s="128" t="s">
        <v>499</v>
      </c>
      <c r="C24" s="60" t="s">
        <v>97</v>
      </c>
      <c r="D24" s="64"/>
      <c r="E24" s="97" t="s">
        <v>403</v>
      </c>
    </row>
    <row r="25" spans="1:5" ht="21.75" customHeight="1" x14ac:dyDescent="0.25">
      <c r="A25" s="50"/>
      <c r="B25" s="128" t="s">
        <v>500</v>
      </c>
      <c r="C25" s="60" t="s">
        <v>99</v>
      </c>
      <c r="D25" s="77"/>
      <c r="E25" s="97" t="s">
        <v>408</v>
      </c>
    </row>
    <row r="26" spans="1:5" x14ac:dyDescent="0.25"/>
    <row r="27" spans="1:5" x14ac:dyDescent="0.25"/>
  </sheetData>
  <mergeCells count="1">
    <mergeCell ref="B2:D2"/>
  </mergeCells>
  <pageMargins left="0.7" right="0.7" top="0.75" bottom="0.75" header="0.3" footer="0.3"/>
  <pageSetup scale="82"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8720F30-67CB-4CCF-8538-9A5AD11FD1DE}">
          <x14:formula1>
            <xm:f>'Drop Downs'!$C$11:$C$12</xm:f>
          </x14:formula1>
          <xm:sqref>D11 D24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BF291A"/>
    <pageSetUpPr fitToPage="1"/>
  </sheetPr>
  <dimension ref="A1:F71"/>
  <sheetViews>
    <sheetView showGridLines="0" zoomScaleNormal="100" workbookViewId="0">
      <selection activeCell="C9" sqref="C9:C15"/>
    </sheetView>
  </sheetViews>
  <sheetFormatPr defaultColWidth="0" defaultRowHeight="15" zeroHeight="1" x14ac:dyDescent="0.25"/>
  <cols>
    <col min="1" max="1" width="3.5703125" customWidth="1"/>
    <col min="2" max="2" width="10.5703125" customWidth="1"/>
    <col min="3" max="3" width="55.5703125" style="67" customWidth="1"/>
    <col min="4" max="4" width="55.5703125" customWidth="1"/>
    <col min="5" max="5" width="40.140625" style="116" customWidth="1"/>
    <col min="6" max="6" width="12.7109375" style="95" customWidth="1"/>
    <col min="7" max="16384" width="8.7109375" hidden="1"/>
  </cols>
  <sheetData>
    <row r="1" spans="2:6" x14ac:dyDescent="0.25"/>
    <row r="2" spans="2:6" ht="15.75" x14ac:dyDescent="0.25">
      <c r="B2" s="181" t="s">
        <v>188</v>
      </c>
      <c r="C2" s="181"/>
      <c r="D2" s="181"/>
      <c r="E2" s="181"/>
    </row>
    <row r="3" spans="2:6" ht="15.75" x14ac:dyDescent="0.25">
      <c r="B3" s="36" t="s">
        <v>83</v>
      </c>
      <c r="C3" s="182" t="s">
        <v>189</v>
      </c>
      <c r="D3" s="182"/>
      <c r="E3" s="118" t="s">
        <v>85</v>
      </c>
    </row>
    <row r="4" spans="2:6" ht="62.45" customHeight="1" x14ac:dyDescent="0.25">
      <c r="B4" s="41" t="s">
        <v>190</v>
      </c>
      <c r="C4" s="60" t="s">
        <v>419</v>
      </c>
      <c r="D4" s="34"/>
      <c r="E4" s="119"/>
      <c r="F4" s="96" t="s">
        <v>410</v>
      </c>
    </row>
    <row r="5" spans="2:6" ht="15.75" x14ac:dyDescent="0.25">
      <c r="B5" s="41" t="s">
        <v>192</v>
      </c>
      <c r="C5" s="167" t="s">
        <v>420</v>
      </c>
      <c r="D5" s="48" t="s">
        <v>193</v>
      </c>
      <c r="E5" s="119"/>
    </row>
    <row r="6" spans="2:6" ht="15.75" x14ac:dyDescent="0.25">
      <c r="B6" s="41" t="s">
        <v>194</v>
      </c>
      <c r="C6" s="168"/>
      <c r="D6" s="48" t="s">
        <v>195</v>
      </c>
      <c r="E6" s="119"/>
    </row>
    <row r="7" spans="2:6" ht="15.75" x14ac:dyDescent="0.25">
      <c r="B7" s="41" t="s">
        <v>196</v>
      </c>
      <c r="C7" s="168"/>
      <c r="D7" s="48" t="s">
        <v>197</v>
      </c>
      <c r="E7" s="119"/>
    </row>
    <row r="8" spans="2:6" ht="31.5" x14ac:dyDescent="0.25">
      <c r="B8" s="41" t="s">
        <v>198</v>
      </c>
      <c r="C8" s="169"/>
      <c r="D8" s="48" t="s">
        <v>348</v>
      </c>
      <c r="E8" s="119"/>
    </row>
    <row r="9" spans="2:6" ht="15.75" x14ac:dyDescent="0.25">
      <c r="B9" s="41" t="s">
        <v>199</v>
      </c>
      <c r="C9" s="167" t="s">
        <v>401</v>
      </c>
      <c r="D9" s="48" t="s">
        <v>200</v>
      </c>
      <c r="E9" s="119"/>
    </row>
    <row r="10" spans="2:6" ht="31.5" x14ac:dyDescent="0.25">
      <c r="B10" s="41" t="s">
        <v>201</v>
      </c>
      <c r="C10" s="168"/>
      <c r="D10" s="48" t="s">
        <v>202</v>
      </c>
      <c r="E10" s="119"/>
    </row>
    <row r="11" spans="2:6" ht="15.75" x14ac:dyDescent="0.25">
      <c r="B11" s="41" t="s">
        <v>203</v>
      </c>
      <c r="C11" s="168"/>
      <c r="D11" s="48" t="s">
        <v>204</v>
      </c>
      <c r="E11" s="119"/>
    </row>
    <row r="12" spans="2:6" ht="31.5" x14ac:dyDescent="0.25">
      <c r="B12" s="41" t="s">
        <v>205</v>
      </c>
      <c r="C12" s="168"/>
      <c r="D12" s="48" t="s">
        <v>206</v>
      </c>
      <c r="E12" s="119"/>
    </row>
    <row r="13" spans="2:6" ht="15.75" x14ac:dyDescent="0.25">
      <c r="B13" s="41" t="s">
        <v>207</v>
      </c>
      <c r="C13" s="168"/>
      <c r="D13" s="48" t="s">
        <v>208</v>
      </c>
      <c r="E13" s="119"/>
    </row>
    <row r="14" spans="2:6" ht="15.75" x14ac:dyDescent="0.25">
      <c r="B14" s="41" t="s">
        <v>209</v>
      </c>
      <c r="C14" s="168"/>
      <c r="D14" s="48" t="s">
        <v>210</v>
      </c>
      <c r="E14" s="119"/>
    </row>
    <row r="15" spans="2:6" ht="15.75" x14ac:dyDescent="0.25">
      <c r="B15" s="41" t="s">
        <v>211</v>
      </c>
      <c r="C15" s="169"/>
      <c r="D15" s="48" t="s">
        <v>440</v>
      </c>
      <c r="E15" s="119"/>
    </row>
    <row r="16" spans="2:6" ht="15.75" x14ac:dyDescent="0.25">
      <c r="B16" s="41" t="s">
        <v>212</v>
      </c>
      <c r="C16" s="166" t="s">
        <v>213</v>
      </c>
      <c r="D16" s="48" t="s">
        <v>214</v>
      </c>
      <c r="E16" s="119"/>
    </row>
    <row r="17" spans="2:6" ht="15.75" x14ac:dyDescent="0.25">
      <c r="B17" s="41" t="s">
        <v>215</v>
      </c>
      <c r="C17" s="166"/>
      <c r="D17" s="48" t="s">
        <v>216</v>
      </c>
      <c r="E17" s="119"/>
    </row>
    <row r="18" spans="2:6" ht="15.75" x14ac:dyDescent="0.25">
      <c r="B18" s="41" t="s">
        <v>217</v>
      </c>
      <c r="C18" s="166"/>
      <c r="D18" s="48" t="s">
        <v>427</v>
      </c>
      <c r="E18" s="119"/>
    </row>
    <row r="19" spans="2:6" ht="15.75" x14ac:dyDescent="0.25">
      <c r="B19" s="41" t="s">
        <v>218</v>
      </c>
      <c r="C19" s="166"/>
      <c r="D19" s="48" t="s">
        <v>219</v>
      </c>
      <c r="E19" s="119"/>
    </row>
    <row r="20" spans="2:6" ht="15.75" x14ac:dyDescent="0.25">
      <c r="B20" s="41" t="s">
        <v>220</v>
      </c>
      <c r="C20" s="166"/>
      <c r="D20" s="48" t="s">
        <v>221</v>
      </c>
      <c r="E20" s="119"/>
    </row>
    <row r="21" spans="2:6" ht="31.5" x14ac:dyDescent="0.25">
      <c r="B21" s="41" t="s">
        <v>222</v>
      </c>
      <c r="C21" s="166"/>
      <c r="D21" s="48" t="s">
        <v>439</v>
      </c>
      <c r="E21" s="119"/>
    </row>
    <row r="22" spans="2:6" ht="15.75" x14ac:dyDescent="0.25">
      <c r="B22" s="41" t="s">
        <v>223</v>
      </c>
      <c r="C22" s="166" t="s">
        <v>421</v>
      </c>
      <c r="D22" s="48" t="s">
        <v>224</v>
      </c>
      <c r="E22" s="119"/>
    </row>
    <row r="23" spans="2:6" ht="15.75" x14ac:dyDescent="0.25">
      <c r="B23" s="41" t="s">
        <v>225</v>
      </c>
      <c r="C23" s="166"/>
      <c r="D23" s="48" t="s">
        <v>226</v>
      </c>
      <c r="E23" s="119"/>
    </row>
    <row r="24" spans="2:6" ht="15.75" x14ac:dyDescent="0.25">
      <c r="B24" s="41" t="s">
        <v>227</v>
      </c>
      <c r="C24" s="166"/>
      <c r="D24" s="48" t="s">
        <v>228</v>
      </c>
      <c r="E24" s="119"/>
    </row>
    <row r="25" spans="2:6" ht="15.75" x14ac:dyDescent="0.25">
      <c r="B25" s="41" t="s">
        <v>229</v>
      </c>
      <c r="C25" s="166"/>
      <c r="D25" s="48" t="s">
        <v>230</v>
      </c>
      <c r="E25" s="119"/>
    </row>
    <row r="26" spans="2:6" ht="15.75" x14ac:dyDescent="0.25">
      <c r="B26" s="41" t="s">
        <v>231</v>
      </c>
      <c r="C26" s="166"/>
      <c r="D26" s="48" t="s">
        <v>232</v>
      </c>
      <c r="E26" s="119"/>
    </row>
    <row r="27" spans="2:6" ht="31.5" x14ac:dyDescent="0.25">
      <c r="B27" s="41" t="s">
        <v>233</v>
      </c>
      <c r="C27" s="166"/>
      <c r="D27" s="48" t="s">
        <v>234</v>
      </c>
      <c r="E27" s="119"/>
    </row>
    <row r="28" spans="2:6" ht="31.5" x14ac:dyDescent="0.25">
      <c r="B28" s="41" t="s">
        <v>235</v>
      </c>
      <c r="C28" s="166"/>
      <c r="D28" s="48" t="s">
        <v>236</v>
      </c>
      <c r="E28" s="119"/>
    </row>
    <row r="29" spans="2:6" ht="15.75" x14ac:dyDescent="0.25">
      <c r="B29" s="41" t="s">
        <v>238</v>
      </c>
      <c r="C29" s="166"/>
      <c r="D29" s="48" t="s">
        <v>349</v>
      </c>
      <c r="E29" s="119"/>
    </row>
    <row r="30" spans="2:6" ht="15.75" x14ac:dyDescent="0.25">
      <c r="B30" s="41" t="s">
        <v>239</v>
      </c>
      <c r="C30" s="166"/>
      <c r="D30" s="48" t="s">
        <v>350</v>
      </c>
      <c r="E30" s="119"/>
    </row>
    <row r="31" spans="2:6" ht="15.75" x14ac:dyDescent="0.25">
      <c r="B31" s="41" t="s">
        <v>240</v>
      </c>
      <c r="C31" s="166"/>
      <c r="D31" s="48" t="s">
        <v>351</v>
      </c>
      <c r="E31" s="119"/>
    </row>
    <row r="32" spans="2:6" s="52" customFormat="1" ht="31.5" x14ac:dyDescent="0.25">
      <c r="B32" s="41"/>
      <c r="C32" s="166"/>
      <c r="D32" s="48" t="s">
        <v>352</v>
      </c>
      <c r="E32" s="119"/>
      <c r="F32" s="95"/>
    </row>
    <row r="33" spans="2:6" s="52" customFormat="1" ht="15.75" x14ac:dyDescent="0.25">
      <c r="B33" s="41"/>
      <c r="C33" s="166"/>
      <c r="D33" s="48" t="s">
        <v>237</v>
      </c>
      <c r="E33" s="119"/>
      <c r="F33" s="95"/>
    </row>
    <row r="34" spans="2:6" ht="31.5" x14ac:dyDescent="0.25">
      <c r="B34" s="41" t="s">
        <v>241</v>
      </c>
      <c r="C34" s="166"/>
      <c r="D34" s="48" t="s">
        <v>438</v>
      </c>
      <c r="E34" s="119"/>
    </row>
    <row r="35" spans="2:6" ht="15.75" x14ac:dyDescent="0.25">
      <c r="B35" s="41" t="s">
        <v>242</v>
      </c>
      <c r="C35" s="166"/>
      <c r="D35" s="48" t="s">
        <v>243</v>
      </c>
      <c r="E35" s="119"/>
    </row>
    <row r="36" spans="2:6" ht="15.75" x14ac:dyDescent="0.25">
      <c r="B36" s="41"/>
      <c r="C36" s="166" t="s">
        <v>422</v>
      </c>
      <c r="D36" s="170" t="s">
        <v>244</v>
      </c>
      <c r="E36" s="154"/>
    </row>
    <row r="37" spans="2:6" ht="31.5" x14ac:dyDescent="0.25">
      <c r="B37" s="41" t="s">
        <v>245</v>
      </c>
      <c r="C37" s="166"/>
      <c r="D37" s="48" t="s">
        <v>246</v>
      </c>
      <c r="E37" s="119"/>
    </row>
    <row r="38" spans="2:6" ht="47.25" x14ac:dyDescent="0.25">
      <c r="B38" s="41" t="s">
        <v>247</v>
      </c>
      <c r="C38" s="166"/>
      <c r="D38" s="48" t="s">
        <v>248</v>
      </c>
      <c r="E38" s="119"/>
    </row>
    <row r="39" spans="2:6" ht="31.5" x14ac:dyDescent="0.25">
      <c r="B39" s="41" t="s">
        <v>249</v>
      </c>
      <c r="C39" s="166"/>
      <c r="D39" s="48" t="s">
        <v>353</v>
      </c>
      <c r="E39" s="119"/>
    </row>
    <row r="40" spans="2:6" ht="15.75" x14ac:dyDescent="0.25">
      <c r="B40" s="41"/>
      <c r="C40" s="166"/>
      <c r="D40" s="170" t="s">
        <v>250</v>
      </c>
      <c r="E40" s="154" t="s">
        <v>191</v>
      </c>
    </row>
    <row r="41" spans="2:6" ht="31.5" x14ac:dyDescent="0.25">
      <c r="B41" s="41" t="s">
        <v>251</v>
      </c>
      <c r="C41" s="166"/>
      <c r="D41" s="48" t="s">
        <v>428</v>
      </c>
      <c r="E41" s="119"/>
    </row>
    <row r="42" spans="2:6" ht="31.5" x14ac:dyDescent="0.25">
      <c r="B42" s="41" t="s">
        <v>252</v>
      </c>
      <c r="C42" s="166"/>
      <c r="D42" s="48" t="s">
        <v>253</v>
      </c>
      <c r="E42" s="119"/>
    </row>
    <row r="43" spans="2:6" ht="31.5" x14ac:dyDescent="0.25">
      <c r="B43" s="41" t="s">
        <v>254</v>
      </c>
      <c r="C43" s="166"/>
      <c r="D43" s="48" t="s">
        <v>437</v>
      </c>
      <c r="E43" s="119"/>
    </row>
    <row r="44" spans="2:6" ht="31.5" x14ac:dyDescent="0.25">
      <c r="B44" s="41" t="s">
        <v>255</v>
      </c>
      <c r="C44" s="166" t="s">
        <v>423</v>
      </c>
      <c r="D44" s="49" t="s">
        <v>433</v>
      </c>
      <c r="E44" s="119"/>
    </row>
    <row r="45" spans="2:6" ht="15.75" x14ac:dyDescent="0.25">
      <c r="B45" s="41" t="s">
        <v>256</v>
      </c>
      <c r="C45" s="166"/>
      <c r="D45" s="49" t="s">
        <v>430</v>
      </c>
      <c r="E45" s="119"/>
    </row>
    <row r="46" spans="2:6" ht="15.75" x14ac:dyDescent="0.25">
      <c r="B46" s="41" t="s">
        <v>257</v>
      </c>
      <c r="C46" s="166"/>
      <c r="D46" s="49" t="s">
        <v>431</v>
      </c>
      <c r="E46" s="119"/>
    </row>
    <row r="47" spans="2:6" ht="30" customHeight="1" x14ac:dyDescent="0.25">
      <c r="B47" s="41" t="s">
        <v>258</v>
      </c>
      <c r="C47" s="166"/>
      <c r="D47" s="49" t="s">
        <v>263</v>
      </c>
      <c r="E47" s="119"/>
    </row>
    <row r="48" spans="2:6" ht="21" customHeight="1" x14ac:dyDescent="0.25">
      <c r="B48" s="41" t="s">
        <v>259</v>
      </c>
      <c r="C48" s="166"/>
      <c r="D48" s="49" t="s">
        <v>432</v>
      </c>
      <c r="E48" s="119"/>
    </row>
    <row r="49" spans="2:6" s="52" customFormat="1" ht="29.25" customHeight="1" x14ac:dyDescent="0.25">
      <c r="B49" s="41"/>
      <c r="C49" s="175" t="s">
        <v>343</v>
      </c>
      <c r="D49" s="176"/>
      <c r="E49" s="177"/>
      <c r="F49" s="95"/>
    </row>
    <row r="50" spans="2:6" s="52" customFormat="1" ht="31.5" customHeight="1" x14ac:dyDescent="0.25">
      <c r="B50" s="41" t="s">
        <v>260</v>
      </c>
      <c r="C50" s="178"/>
      <c r="D50" s="179"/>
      <c r="E50" s="180"/>
      <c r="F50" s="117" t="s">
        <v>408</v>
      </c>
    </row>
    <row r="51" spans="2:6" ht="15.75" x14ac:dyDescent="0.25">
      <c r="B51" s="41"/>
      <c r="C51" s="167" t="s">
        <v>473</v>
      </c>
      <c r="D51" s="170" t="s">
        <v>244</v>
      </c>
      <c r="E51" s="171"/>
    </row>
    <row r="52" spans="2:6" ht="31.5" x14ac:dyDescent="0.25">
      <c r="B52" s="41" t="s">
        <v>261</v>
      </c>
      <c r="C52" s="168"/>
      <c r="D52" s="49" t="s">
        <v>246</v>
      </c>
      <c r="E52" s="119"/>
    </row>
    <row r="53" spans="2:6" ht="47.25" x14ac:dyDescent="0.25">
      <c r="B53" s="41" t="s">
        <v>262</v>
      </c>
      <c r="C53" s="168"/>
      <c r="D53" s="49" t="s">
        <v>248</v>
      </c>
      <c r="E53" s="119"/>
    </row>
    <row r="54" spans="2:6" ht="31.5" x14ac:dyDescent="0.25">
      <c r="B54" s="41" t="s">
        <v>264</v>
      </c>
      <c r="C54" s="168"/>
      <c r="D54" s="49" t="s">
        <v>353</v>
      </c>
      <c r="E54" s="119"/>
    </row>
    <row r="55" spans="2:6" ht="15.75" x14ac:dyDescent="0.25">
      <c r="B55" s="41"/>
      <c r="C55" s="168"/>
      <c r="D55" s="170" t="s">
        <v>250</v>
      </c>
      <c r="E55" s="171"/>
    </row>
    <row r="56" spans="2:6" ht="31.5" x14ac:dyDescent="0.25">
      <c r="B56" s="41" t="s">
        <v>265</v>
      </c>
      <c r="C56" s="168"/>
      <c r="D56" s="49" t="s">
        <v>429</v>
      </c>
      <c r="E56" s="119"/>
    </row>
    <row r="57" spans="2:6" ht="31.5" x14ac:dyDescent="0.25">
      <c r="B57" s="41" t="s">
        <v>266</v>
      </c>
      <c r="C57" s="168"/>
      <c r="D57" s="49" t="s">
        <v>253</v>
      </c>
      <c r="E57" s="119"/>
    </row>
    <row r="58" spans="2:6" ht="15.75" x14ac:dyDescent="0.25">
      <c r="B58" s="41" t="s">
        <v>267</v>
      </c>
      <c r="C58" s="168"/>
      <c r="D58" s="49" t="s">
        <v>273</v>
      </c>
      <c r="E58" s="119"/>
    </row>
    <row r="59" spans="2:6" ht="31.5" x14ac:dyDescent="0.25">
      <c r="B59" s="41" t="s">
        <v>268</v>
      </c>
      <c r="C59" s="169"/>
      <c r="D59" s="49" t="s">
        <v>441</v>
      </c>
      <c r="E59" s="119"/>
    </row>
    <row r="60" spans="2:6" ht="15.75" x14ac:dyDescent="0.25">
      <c r="B60" s="172" t="s">
        <v>476</v>
      </c>
      <c r="C60" s="173"/>
      <c r="D60" s="173"/>
      <c r="E60" s="174"/>
    </row>
    <row r="61" spans="2:6" x14ac:dyDescent="0.25"/>
    <row r="62" spans="2:6" x14ac:dyDescent="0.25"/>
    <row r="63" spans="2:6" x14ac:dyDescent="0.25"/>
    <row r="64" spans="2:6" x14ac:dyDescent="0.25"/>
    <row r="65" x14ac:dyDescent="0.25"/>
    <row r="66" x14ac:dyDescent="0.25"/>
    <row r="67" x14ac:dyDescent="0.25"/>
    <row r="68" x14ac:dyDescent="0.25"/>
    <row r="69" x14ac:dyDescent="0.25"/>
    <row r="70" x14ac:dyDescent="0.25"/>
    <row r="71" x14ac:dyDescent="0.25"/>
  </sheetData>
  <mergeCells count="16">
    <mergeCell ref="C22:C35"/>
    <mergeCell ref="C36:C43"/>
    <mergeCell ref="D36:E36"/>
    <mergeCell ref="D40:E40"/>
    <mergeCell ref="B2:E2"/>
    <mergeCell ref="C3:D3"/>
    <mergeCell ref="C5:C8"/>
    <mergeCell ref="C9:C15"/>
    <mergeCell ref="C16:C21"/>
    <mergeCell ref="C44:C48"/>
    <mergeCell ref="C51:C59"/>
    <mergeCell ref="D51:E51"/>
    <mergeCell ref="D55:E55"/>
    <mergeCell ref="B60:E60"/>
    <mergeCell ref="C49:E49"/>
    <mergeCell ref="C50:E50"/>
  </mergeCells>
  <dataValidations count="1">
    <dataValidation type="list" allowBlank="1" showInputMessage="1" showErrorMessage="1" sqref="E40" xr:uid="{00000000-0002-0000-0700-000000000000}">
      <formula1>#REF!</formula1>
    </dataValidation>
  </dataValidations>
  <pageMargins left="0.7" right="0.7" top="0.75" bottom="0.75" header="0.3" footer="0.3"/>
  <pageSetup scale="6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5000000}">
          <x14:formula1>
            <xm:f>'Drop Downs'!$D$2:$D$7</xm:f>
          </x14:formula1>
          <xm:sqref>E4</xm:sqref>
        </x14:dataValidation>
        <x14:dataValidation type="list" allowBlank="1" showInputMessage="1" showErrorMessage="1" xr:uid="{506C3FE2-D709-45AF-A0F8-95FDD3EDF047}">
          <x14:formula1>
            <xm:f>'Drop Downs'!$C$2:$C$3</xm:f>
          </x14:formula1>
          <xm:sqref>E5:E35 E37:E39 E52:E54 E56:E59 E41:E48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BF291A"/>
    <pageSetUpPr fitToPage="1"/>
  </sheetPr>
  <dimension ref="B1:XFC44"/>
  <sheetViews>
    <sheetView showGridLines="0" zoomScaleNormal="100" workbookViewId="0">
      <selection activeCell="C7" sqref="C7"/>
    </sheetView>
  </sheetViews>
  <sheetFormatPr defaultColWidth="0" defaultRowHeight="15" zeroHeight="1" x14ac:dyDescent="0.25"/>
  <cols>
    <col min="1" max="1" width="3.5703125" customWidth="1"/>
    <col min="2" max="2" width="10.5703125" customWidth="1"/>
    <col min="3" max="3" width="55.5703125" customWidth="1"/>
    <col min="4" max="6" width="32.5703125" customWidth="1"/>
    <col min="7" max="7" width="3.5703125" style="117" customWidth="1"/>
    <col min="8" max="16383" width="8.7109375" hidden="1"/>
    <col min="16384" max="16384" width="1.42578125" customWidth="1"/>
  </cols>
  <sheetData>
    <row r="1" spans="2:6" x14ac:dyDescent="0.25"/>
    <row r="2" spans="2:6" ht="15.75" x14ac:dyDescent="0.25">
      <c r="B2" s="181" t="s">
        <v>472</v>
      </c>
      <c r="C2" s="181"/>
      <c r="D2" s="181"/>
      <c r="E2" s="181"/>
      <c r="F2" s="181"/>
    </row>
    <row r="3" spans="2:6" ht="15.75" x14ac:dyDescent="0.25">
      <c r="B3" s="36" t="s">
        <v>83</v>
      </c>
      <c r="C3" s="36" t="s">
        <v>279</v>
      </c>
      <c r="D3" s="36" t="s">
        <v>85</v>
      </c>
      <c r="E3" s="36" t="s">
        <v>280</v>
      </c>
      <c r="F3" s="36" t="s">
        <v>85</v>
      </c>
    </row>
    <row r="4" spans="2:6" ht="15.75" x14ac:dyDescent="0.25">
      <c r="B4" s="41" t="s">
        <v>269</v>
      </c>
      <c r="C4" s="166" t="s">
        <v>282</v>
      </c>
      <c r="D4" s="166"/>
      <c r="E4" s="187"/>
      <c r="F4" s="187"/>
    </row>
    <row r="5" spans="2:6" ht="50.1" customHeight="1" x14ac:dyDescent="0.25">
      <c r="B5" s="41" t="s">
        <v>270</v>
      </c>
      <c r="C5" s="49" t="s">
        <v>284</v>
      </c>
      <c r="D5" s="188" t="s">
        <v>191</v>
      </c>
      <c r="E5" s="189"/>
      <c r="F5" s="190"/>
    </row>
    <row r="6" spans="2:6" ht="15.75" x14ac:dyDescent="0.25">
      <c r="B6" s="41"/>
      <c r="C6" s="46" t="s">
        <v>285</v>
      </c>
      <c r="D6" s="57" t="s">
        <v>286</v>
      </c>
      <c r="E6" s="57" t="s">
        <v>287</v>
      </c>
      <c r="F6" s="57" t="s">
        <v>288</v>
      </c>
    </row>
    <row r="7" spans="2:6" ht="15.75" x14ac:dyDescent="0.25">
      <c r="B7" s="41" t="s">
        <v>271</v>
      </c>
      <c r="C7" s="92" t="s">
        <v>290</v>
      </c>
      <c r="D7" s="58"/>
      <c r="E7" s="58"/>
      <c r="F7" s="58"/>
    </row>
    <row r="8" spans="2:6" ht="15.75" x14ac:dyDescent="0.25">
      <c r="B8" s="41" t="s">
        <v>272</v>
      </c>
      <c r="C8" s="92" t="s">
        <v>292</v>
      </c>
      <c r="D8" s="58"/>
      <c r="E8" s="58"/>
      <c r="F8" s="58"/>
    </row>
    <row r="9" spans="2:6" ht="15.75" x14ac:dyDescent="0.25">
      <c r="B9" s="41" t="s">
        <v>434</v>
      </c>
      <c r="C9" s="92" t="s">
        <v>294</v>
      </c>
      <c r="D9" s="58"/>
      <c r="E9" s="58"/>
      <c r="F9" s="58"/>
    </row>
    <row r="10" spans="2:6" ht="15.75" x14ac:dyDescent="0.25">
      <c r="B10" s="41" t="s">
        <v>435</v>
      </c>
      <c r="C10" s="92" t="s">
        <v>296</v>
      </c>
      <c r="D10" s="58"/>
      <c r="E10" s="58"/>
      <c r="F10" s="58"/>
    </row>
    <row r="11" spans="2:6" ht="15.75" x14ac:dyDescent="0.25">
      <c r="B11" s="41" t="s">
        <v>436</v>
      </c>
      <c r="C11" s="92" t="s">
        <v>298</v>
      </c>
      <c r="D11" s="58"/>
      <c r="E11" s="58"/>
      <c r="F11" s="58"/>
    </row>
    <row r="12" spans="2:6" ht="15.75" x14ac:dyDescent="0.25">
      <c r="B12" s="41" t="s">
        <v>281</v>
      </c>
      <c r="C12" s="92" t="s">
        <v>300</v>
      </c>
      <c r="D12" s="58"/>
      <c r="E12" s="58"/>
      <c r="F12" s="58"/>
    </row>
    <row r="13" spans="2:6" ht="15.75" x14ac:dyDescent="0.25">
      <c r="B13" s="41" t="s">
        <v>283</v>
      </c>
      <c r="C13" s="92" t="s">
        <v>302</v>
      </c>
      <c r="D13" s="58"/>
      <c r="E13" s="58"/>
      <c r="F13" s="58"/>
    </row>
    <row r="14" spans="2:6" ht="15.75" x14ac:dyDescent="0.25">
      <c r="B14" s="41" t="s">
        <v>289</v>
      </c>
      <c r="C14" s="92" t="s">
        <v>304</v>
      </c>
      <c r="D14" s="58"/>
      <c r="E14" s="58"/>
      <c r="F14" s="58"/>
    </row>
    <row r="15" spans="2:6" ht="15.75" x14ac:dyDescent="0.25">
      <c r="B15" s="41" t="s">
        <v>291</v>
      </c>
      <c r="C15" s="92" t="s">
        <v>306</v>
      </c>
      <c r="D15" s="58"/>
      <c r="E15" s="58"/>
      <c r="F15" s="58"/>
    </row>
    <row r="16" spans="2:6" ht="15.75" x14ac:dyDescent="0.25">
      <c r="B16" s="41"/>
      <c r="C16" s="46" t="s">
        <v>307</v>
      </c>
      <c r="D16" s="57" t="s">
        <v>308</v>
      </c>
      <c r="E16" s="57" t="s">
        <v>309</v>
      </c>
      <c r="F16" s="57" t="s">
        <v>310</v>
      </c>
    </row>
    <row r="17" spans="2:6" ht="15.75" x14ac:dyDescent="0.25">
      <c r="B17" s="41" t="s">
        <v>293</v>
      </c>
      <c r="C17" s="48" t="s">
        <v>312</v>
      </c>
      <c r="D17" s="58"/>
      <c r="E17" s="58"/>
      <c r="F17" s="58"/>
    </row>
    <row r="18" spans="2:6" ht="15.75" x14ac:dyDescent="0.25">
      <c r="B18" s="41" t="s">
        <v>295</v>
      </c>
      <c r="C18" s="48" t="s">
        <v>292</v>
      </c>
      <c r="D18" s="58"/>
      <c r="E18" s="58"/>
      <c r="F18" s="58"/>
    </row>
    <row r="19" spans="2:6" ht="15.75" x14ac:dyDescent="0.25">
      <c r="B19" s="41" t="s">
        <v>297</v>
      </c>
      <c r="C19" s="48" t="s">
        <v>294</v>
      </c>
      <c r="D19" s="58"/>
      <c r="E19" s="58"/>
      <c r="F19" s="58"/>
    </row>
    <row r="20" spans="2:6" ht="15.75" x14ac:dyDescent="0.25">
      <c r="B20" s="41" t="s">
        <v>299</v>
      </c>
      <c r="C20" s="48" t="s">
        <v>296</v>
      </c>
      <c r="D20" s="58"/>
      <c r="E20" s="58"/>
      <c r="F20" s="58"/>
    </row>
    <row r="21" spans="2:6" ht="15.75" x14ac:dyDescent="0.25">
      <c r="B21" s="41" t="s">
        <v>301</v>
      </c>
      <c r="C21" s="48" t="s">
        <v>298</v>
      </c>
      <c r="D21" s="58"/>
      <c r="E21" s="58"/>
      <c r="F21" s="58"/>
    </row>
    <row r="22" spans="2:6" ht="15.75" x14ac:dyDescent="0.25">
      <c r="B22" s="41" t="s">
        <v>303</v>
      </c>
      <c r="C22" s="48" t="s">
        <v>300</v>
      </c>
      <c r="D22" s="58"/>
      <c r="E22" s="58"/>
      <c r="F22" s="58"/>
    </row>
    <row r="23" spans="2:6" ht="15.75" x14ac:dyDescent="0.25">
      <c r="B23" s="41" t="s">
        <v>305</v>
      </c>
      <c r="C23" s="48" t="s">
        <v>319</v>
      </c>
      <c r="D23" s="58"/>
      <c r="E23" s="58"/>
      <c r="F23" s="58"/>
    </row>
    <row r="24" spans="2:6" ht="15.75" x14ac:dyDescent="0.25">
      <c r="B24" s="41" t="s">
        <v>311</v>
      </c>
      <c r="C24" s="48" t="s">
        <v>304</v>
      </c>
      <c r="D24" s="58"/>
      <c r="E24" s="58"/>
      <c r="F24" s="58"/>
    </row>
    <row r="25" spans="2:6" ht="15.75" x14ac:dyDescent="0.25">
      <c r="B25" s="41" t="s">
        <v>313</v>
      </c>
      <c r="C25" s="48" t="s">
        <v>306</v>
      </c>
      <c r="D25" s="58"/>
      <c r="E25" s="58"/>
      <c r="F25" s="58"/>
    </row>
    <row r="26" spans="2:6" ht="31.5" x14ac:dyDescent="0.25">
      <c r="B26" s="41"/>
      <c r="C26" s="46" t="s">
        <v>322</v>
      </c>
      <c r="D26" s="57" t="s">
        <v>323</v>
      </c>
      <c r="E26" s="57" t="s">
        <v>324</v>
      </c>
      <c r="F26" s="57" t="s">
        <v>325</v>
      </c>
    </row>
    <row r="27" spans="2:6" ht="15.75" x14ac:dyDescent="0.25">
      <c r="B27" s="41" t="s">
        <v>314</v>
      </c>
      <c r="C27" s="92" t="s">
        <v>327</v>
      </c>
      <c r="D27" s="47" t="e">
        <f>D17/D7</f>
        <v>#DIV/0!</v>
      </c>
      <c r="E27" s="62" t="e">
        <f t="shared" ref="E27:F27" si="0">E17/E7</f>
        <v>#DIV/0!</v>
      </c>
      <c r="F27" s="62" t="e">
        <f t="shared" si="0"/>
        <v>#DIV/0!</v>
      </c>
    </row>
    <row r="28" spans="2:6" ht="15.75" x14ac:dyDescent="0.25">
      <c r="B28" s="41" t="s">
        <v>315</v>
      </c>
      <c r="C28" s="92" t="s">
        <v>292</v>
      </c>
      <c r="D28" s="62" t="e">
        <f t="shared" ref="D28:F35" si="1">D18/D8</f>
        <v>#DIV/0!</v>
      </c>
      <c r="E28" s="62" t="e">
        <f>E18/E8</f>
        <v>#DIV/0!</v>
      </c>
      <c r="F28" s="62" t="e">
        <f t="shared" si="1"/>
        <v>#DIV/0!</v>
      </c>
    </row>
    <row r="29" spans="2:6" ht="15.75" x14ac:dyDescent="0.25">
      <c r="B29" s="41" t="s">
        <v>316</v>
      </c>
      <c r="C29" s="92" t="s">
        <v>294</v>
      </c>
      <c r="D29" s="62" t="e">
        <f t="shared" si="1"/>
        <v>#DIV/0!</v>
      </c>
      <c r="E29" s="62" t="e">
        <f t="shared" si="1"/>
        <v>#DIV/0!</v>
      </c>
      <c r="F29" s="62" t="e">
        <f t="shared" si="1"/>
        <v>#DIV/0!</v>
      </c>
    </row>
    <row r="30" spans="2:6" ht="15.75" x14ac:dyDescent="0.25">
      <c r="B30" s="41" t="s">
        <v>317</v>
      </c>
      <c r="C30" s="92" t="s">
        <v>296</v>
      </c>
      <c r="D30" s="62" t="e">
        <f t="shared" si="1"/>
        <v>#DIV/0!</v>
      </c>
      <c r="E30" s="62" t="e">
        <f t="shared" si="1"/>
        <v>#DIV/0!</v>
      </c>
      <c r="F30" s="62" t="e">
        <f t="shared" si="1"/>
        <v>#DIV/0!</v>
      </c>
    </row>
    <row r="31" spans="2:6" ht="15.75" x14ac:dyDescent="0.25">
      <c r="B31" s="41" t="s">
        <v>318</v>
      </c>
      <c r="C31" s="92" t="s">
        <v>298</v>
      </c>
      <c r="D31" s="62" t="e">
        <f t="shared" si="1"/>
        <v>#DIV/0!</v>
      </c>
      <c r="E31" s="62" t="e">
        <f t="shared" si="1"/>
        <v>#DIV/0!</v>
      </c>
      <c r="F31" s="62" t="e">
        <f t="shared" si="1"/>
        <v>#DIV/0!</v>
      </c>
    </row>
    <row r="32" spans="2:6" ht="15.75" x14ac:dyDescent="0.25">
      <c r="B32" s="41" t="s">
        <v>320</v>
      </c>
      <c r="C32" s="92" t="s">
        <v>300</v>
      </c>
      <c r="D32" s="62" t="e">
        <f t="shared" si="1"/>
        <v>#DIV/0!</v>
      </c>
      <c r="E32" s="62" t="e">
        <f t="shared" si="1"/>
        <v>#DIV/0!</v>
      </c>
      <c r="F32" s="62" t="e">
        <f t="shared" si="1"/>
        <v>#DIV/0!</v>
      </c>
    </row>
    <row r="33" spans="2:7" ht="15.75" x14ac:dyDescent="0.25">
      <c r="B33" s="41" t="s">
        <v>321</v>
      </c>
      <c r="C33" s="92" t="s">
        <v>319</v>
      </c>
      <c r="D33" s="62" t="e">
        <f t="shared" si="1"/>
        <v>#DIV/0!</v>
      </c>
      <c r="E33" s="62" t="e">
        <f t="shared" si="1"/>
        <v>#DIV/0!</v>
      </c>
      <c r="F33" s="62" t="e">
        <f t="shared" si="1"/>
        <v>#DIV/0!</v>
      </c>
    </row>
    <row r="34" spans="2:7" ht="15.75" x14ac:dyDescent="0.25">
      <c r="B34" s="41" t="s">
        <v>326</v>
      </c>
      <c r="C34" s="92" t="s">
        <v>304</v>
      </c>
      <c r="D34" s="62" t="e">
        <f t="shared" si="1"/>
        <v>#DIV/0!</v>
      </c>
      <c r="E34" s="62" t="e">
        <f t="shared" si="1"/>
        <v>#DIV/0!</v>
      </c>
      <c r="F34" s="62" t="e">
        <f t="shared" si="1"/>
        <v>#DIV/0!</v>
      </c>
    </row>
    <row r="35" spans="2:7" ht="15.75" x14ac:dyDescent="0.25">
      <c r="B35" s="41" t="s">
        <v>328</v>
      </c>
      <c r="C35" s="92" t="s">
        <v>306</v>
      </c>
      <c r="D35" s="62" t="e">
        <f t="shared" si="1"/>
        <v>#DIV/0!</v>
      </c>
      <c r="E35" s="62" t="e">
        <f t="shared" si="1"/>
        <v>#DIV/0!</v>
      </c>
      <c r="F35" s="62" t="e">
        <f t="shared" si="1"/>
        <v>#DIV/0!</v>
      </c>
    </row>
    <row r="36" spans="2:7" s="52" customFormat="1" ht="31.5" x14ac:dyDescent="0.25">
      <c r="B36" s="41"/>
      <c r="C36" s="46" t="s">
        <v>464</v>
      </c>
      <c r="D36" s="57" t="s">
        <v>461</v>
      </c>
      <c r="E36" s="57" t="s">
        <v>459</v>
      </c>
      <c r="F36" s="57" t="s">
        <v>460</v>
      </c>
      <c r="G36" s="117"/>
    </row>
    <row r="37" spans="2:7" s="52" customFormat="1" ht="47.25" x14ac:dyDescent="0.25">
      <c r="B37" s="41" t="s">
        <v>329</v>
      </c>
      <c r="C37" s="126" t="s">
        <v>468</v>
      </c>
      <c r="D37" s="129"/>
      <c r="E37" s="129"/>
      <c r="F37" s="129"/>
      <c r="G37" s="117"/>
    </row>
    <row r="38" spans="2:7" ht="29.25" customHeight="1" x14ac:dyDescent="0.25">
      <c r="B38" s="41"/>
      <c r="C38" s="183" t="s">
        <v>462</v>
      </c>
      <c r="D38" s="183"/>
      <c r="E38" s="183"/>
      <c r="F38" s="183"/>
    </row>
    <row r="39" spans="2:7" ht="31.5" customHeight="1" x14ac:dyDescent="0.25">
      <c r="B39" s="41" t="s">
        <v>330</v>
      </c>
      <c r="C39" s="184"/>
      <c r="D39" s="185"/>
      <c r="E39" s="185"/>
      <c r="F39" s="186"/>
      <c r="G39" s="117" t="s">
        <v>408</v>
      </c>
    </row>
    <row r="40" spans="2:7" ht="30.75" customHeight="1" x14ac:dyDescent="0.25">
      <c r="B40" s="41"/>
      <c r="C40" s="183" t="s">
        <v>463</v>
      </c>
      <c r="D40" s="183"/>
      <c r="E40" s="183"/>
      <c r="F40" s="183"/>
    </row>
    <row r="41" spans="2:7" ht="36.75" customHeight="1" x14ac:dyDescent="0.25">
      <c r="B41" s="41" t="s">
        <v>331</v>
      </c>
      <c r="C41" s="184"/>
      <c r="D41" s="185"/>
      <c r="E41" s="185"/>
      <c r="F41" s="186"/>
      <c r="G41" s="117" t="s">
        <v>408</v>
      </c>
    </row>
    <row r="42" spans="2:7" x14ac:dyDescent="0.25"/>
    <row r="43" spans="2:7" hidden="1" x14ac:dyDescent="0.25"/>
    <row r="44" spans="2:7" hidden="1" x14ac:dyDescent="0.25"/>
  </sheetData>
  <mergeCells count="8">
    <mergeCell ref="C40:F40"/>
    <mergeCell ref="C41:F41"/>
    <mergeCell ref="B2:F2"/>
    <mergeCell ref="C4:D4"/>
    <mergeCell ref="E4:F4"/>
    <mergeCell ref="C38:F38"/>
    <mergeCell ref="C39:F39"/>
    <mergeCell ref="D5:F5"/>
  </mergeCells>
  <pageMargins left="0.7" right="0.7" top="0.75" bottom="0.75" header="0.3" footer="0.3"/>
  <pageSetup scale="6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071197D-7D45-4E5A-9D9E-D6ABC0182400}">
          <x14:formula1>
            <xm:f>'Drop Downs'!$I$3:$I$7</xm:f>
          </x14:formula1>
          <xm:sqref>E4:F4</xm:sqref>
        </x14:dataValidation>
        <x14:dataValidation type="list" allowBlank="1" showInputMessage="1" showErrorMessage="1" xr:uid="{00000000-0002-0000-0800-000000000000}">
          <x14:formula1>
            <xm:f>'Drop Downs'!$H$2:$H$4</xm:f>
          </x14:formula1>
          <xm:sqref>D5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Home Page </vt:lpstr>
      <vt:lpstr>A_Surveillance</vt:lpstr>
      <vt:lpstr>B_Congenital syphilis</vt:lpstr>
      <vt:lpstr>C_Outbreak</vt:lpstr>
      <vt:lpstr>D_Syphilis DII</vt:lpstr>
      <vt:lpstr>E_HIV prevention DII</vt:lpstr>
      <vt:lpstr>F_Treatment</vt:lpstr>
      <vt:lpstr>G_SNA_overall</vt:lpstr>
      <vt:lpstr>H_SNA_test_TX_data_1</vt:lpstr>
      <vt:lpstr>SNA_test_TX_data_2</vt:lpstr>
      <vt:lpstr>SNA_test_TX_data_3</vt:lpstr>
      <vt:lpstr>Drop Downs</vt:lpstr>
      <vt:lpstr>'E_HIV prevention DII'!Print_Area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Patel, Vrajesh</dc:creator>
  <cp:lastModifiedBy>Macaluso, Renita (CDC/DDPHSS/OS/OSI)</cp:lastModifiedBy>
  <cp:lastPrinted>2019-11-18T20:25:21Z</cp:lastPrinted>
  <dcterms:created xsi:type="dcterms:W3CDTF">2019-07-24T15:29:25Z</dcterms:created>
  <dcterms:modified xsi:type="dcterms:W3CDTF">2020-02-24T20:12:38Z</dcterms:modified>
</cp:coreProperties>
</file>