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ristina.Sandberg\Documents\0584-0609 WIC Participant and Program Characteristics Study\ICR from PO 8.29.19\"/>
    </mc:Choice>
  </mc:AlternateContent>
  <bookViews>
    <workbookView xWindow="-120" yWindow="-120" windowWidth="29040" windowHeight="15840"/>
  </bookViews>
  <sheets>
    <sheet name="Sheet1" sheetId="1" r:id="rId1"/>
  </sheets>
  <definedNames>
    <definedName name="_xlnm.Print_Area" localSheetId="0">Sheet1!$B$1:$L$31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7" i="1" l="1"/>
  <c r="L17" i="1" s="1"/>
  <c r="J20" i="1"/>
  <c r="L20" i="1" s="1"/>
  <c r="J19" i="1"/>
  <c r="L19" i="1" s="1"/>
  <c r="J8" i="1"/>
  <c r="L8" i="1" s="1"/>
  <c r="H14" i="1"/>
  <c r="J7" i="1"/>
  <c r="L7" i="1" s="1"/>
  <c r="J5" i="1"/>
  <c r="L5" i="1" s="1"/>
  <c r="F28" i="1" l="1"/>
  <c r="H26" i="1"/>
  <c r="G26" i="1" s="1"/>
  <c r="J25" i="1"/>
  <c r="L25" i="1" s="1"/>
  <c r="J24" i="1"/>
  <c r="H23" i="1"/>
  <c r="G23" i="1" s="1"/>
  <c r="J22" i="1"/>
  <c r="L22" i="1" s="1"/>
  <c r="J21" i="1"/>
  <c r="L21" i="1" s="1"/>
  <c r="J18" i="1"/>
  <c r="L18" i="1" s="1"/>
  <c r="J16" i="1"/>
  <c r="G14" i="1"/>
  <c r="H11" i="1"/>
  <c r="G11" i="1" s="1"/>
  <c r="J26" i="1" l="1"/>
  <c r="L24" i="1"/>
  <c r="H15" i="1"/>
  <c r="G15" i="1" s="1"/>
  <c r="J23" i="1"/>
  <c r="L23" i="1" s="1"/>
  <c r="L16" i="1"/>
  <c r="H27" i="1"/>
  <c r="J13" i="1"/>
  <c r="L13" i="1" s="1"/>
  <c r="J12" i="1"/>
  <c r="J10" i="1"/>
  <c r="L10" i="1" s="1"/>
  <c r="J9" i="1"/>
  <c r="L9" i="1" s="1"/>
  <c r="J6" i="1"/>
  <c r="L6" i="1" s="1"/>
  <c r="J4" i="1"/>
  <c r="L4" i="1" s="1"/>
  <c r="I23" i="1" l="1"/>
  <c r="J14" i="1"/>
  <c r="J27" i="1"/>
  <c r="I27" i="1" s="1"/>
  <c r="L12" i="1"/>
  <c r="I26" i="1"/>
  <c r="L26" i="1"/>
  <c r="L27" i="1" s="1"/>
  <c r="G27" i="1"/>
  <c r="H28" i="1"/>
  <c r="G28" i="1" s="1"/>
  <c r="J11" i="1"/>
  <c r="I14" i="1" l="1"/>
  <c r="L14" i="1"/>
  <c r="I11" i="1"/>
  <c r="L11" i="1"/>
  <c r="J15" i="1"/>
  <c r="L15" i="1" l="1"/>
  <c r="L28" i="1" s="1"/>
  <c r="I15" i="1"/>
  <c r="J28" i="1"/>
  <c r="I28" i="1" s="1"/>
</calcChain>
</file>

<file path=xl/sharedStrings.xml><?xml version="1.0" encoding="utf-8"?>
<sst xmlns="http://schemas.openxmlformats.org/spreadsheetml/2006/main" count="79" uniqueCount="43">
  <si>
    <t>Hourly Wage Rate</t>
  </si>
  <si>
    <t>Total Annualized Cost of Respondent Burden</t>
  </si>
  <si>
    <t>Total for PC Iteration</t>
  </si>
  <si>
    <t>State WIC Agency Officials (2020)</t>
  </si>
  <si>
    <t>State Database Administrator</t>
  </si>
  <si>
    <t>Type of Respondent</t>
  </si>
  <si>
    <t>Respondent Category</t>
  </si>
  <si>
    <t>Subtotal for State Database Administrator</t>
  </si>
  <si>
    <t>Total for PC2020 and PC2022</t>
  </si>
  <si>
    <t>Office and Administrative Support Staff</t>
  </si>
  <si>
    <t>Subtotal for Office and Administrative Support Staff</t>
  </si>
  <si>
    <t>State WIC Agency Officials (2022)</t>
  </si>
  <si>
    <t>Data Collection Activity</t>
  </si>
  <si>
    <t>Estimated Number of Respondents</t>
  </si>
  <si>
    <t>Frequency of Response</t>
  </si>
  <si>
    <t>Total Annual Responses</t>
  </si>
  <si>
    <t>Average Burden Hours per Response</t>
  </si>
  <si>
    <t>Total Annual Burden Hours</t>
  </si>
  <si>
    <t xml:space="preserve">MDS Reports </t>
  </si>
  <si>
    <t xml:space="preserve">SDS Reports </t>
  </si>
  <si>
    <t>Nutritional Risk Crosswalk</t>
  </si>
  <si>
    <t xml:space="preserve">Reminder Email </t>
  </si>
  <si>
    <t xml:space="preserve">Nutritional Risk Crosswalk </t>
  </si>
  <si>
    <t>Contact Request Form</t>
  </si>
  <si>
    <t>Food Code Documentation</t>
  </si>
  <si>
    <t>Follow-up Email and Phone Call</t>
  </si>
  <si>
    <t>Local Agency Directory Updates</t>
  </si>
  <si>
    <t>May 2018 National Occupational Employment and Wage Estimates [Web page]. Retrieved from</t>
  </si>
  <si>
    <t>https://www.bls.gov/oes/2018/may/oes_nat</t>
  </si>
  <si>
    <t>Follow-Up Email and Phone Call</t>
  </si>
  <si>
    <t>Appendix</t>
  </si>
  <si>
    <t>Note:  Hourly wage rate uses median hourly wage for Bureau of Labor Statistics labor category. Source: U.S. Department of Labor, Bureau of Labor Statistics. (2019, August).</t>
  </si>
  <si>
    <t>Cover Letter and Guidance</t>
  </si>
  <si>
    <t>N/A</t>
  </si>
  <si>
    <t xml:space="preserve">N/A = not applicable; no documentation is provided to or requested from State agencies. This activity is a reminder. </t>
  </si>
  <si>
    <t>C, D</t>
  </si>
  <si>
    <t>C,D</t>
  </si>
  <si>
    <t>I</t>
  </si>
  <si>
    <t>J</t>
  </si>
  <si>
    <t>K</t>
  </si>
  <si>
    <t>L,M</t>
  </si>
  <si>
    <t>H</t>
  </si>
  <si>
    <t xml:space="preserve">Appendix G.
Excel Table of Total Public Burden Hours and Respondent Costs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</si>
</sst>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  <font>
      <sz val="9"/>
      <name val="Calibri"/>
      <family val="2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Lucida Sans"/>
      <family val="2"/>
    </font>
    <font>
      <b/>
      <sz val="9"/>
      <name val="Lucida Sans"/>
      <family val="2"/>
    </font>
    <font>
      <b/>
      <sz val="18"/>
      <color theme="1"/>
      <name val="Candara"/>
      <family val="2"/>
    </font>
    <font>
      <b/>
      <i/>
      <sz val="9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A4A4A4"/>
      </left>
      <right style="thin">
        <color rgb="FFA4A4A4"/>
      </right>
      <top style="medium">
        <color rgb="FFB12732"/>
      </top>
      <bottom style="thin">
        <color rgb="FFA4A4A4"/>
      </bottom>
      <diagonal/>
    </border>
    <border>
      <left style="thin">
        <color rgb="FFA4A4A4"/>
      </left>
      <right/>
      <top style="medium">
        <color rgb="FFB12732"/>
      </top>
      <bottom style="thin">
        <color rgb="FFA4A4A4"/>
      </bottom>
      <diagonal/>
    </border>
    <border>
      <left/>
      <right style="thin">
        <color rgb="FFA4A4A4"/>
      </right>
      <top style="thin">
        <color rgb="FFA4A4A4"/>
      </top>
      <bottom style="thin">
        <color rgb="FFA4A4A4"/>
      </bottom>
      <diagonal/>
    </border>
    <border>
      <left style="thin">
        <color rgb="FFA4A4A4"/>
      </left>
      <right style="thin">
        <color rgb="FFA4A4A4"/>
      </right>
      <top style="thin">
        <color rgb="FFA4A4A4"/>
      </top>
      <bottom style="thin">
        <color rgb="FFA4A4A4"/>
      </bottom>
      <diagonal/>
    </border>
    <border>
      <left style="thin">
        <color rgb="FFA4A4A4"/>
      </left>
      <right/>
      <top style="thin">
        <color rgb="FFA4A4A4"/>
      </top>
      <bottom style="thin">
        <color rgb="FFA4A4A4"/>
      </bottom>
      <diagonal/>
    </border>
    <border>
      <left/>
      <right style="thin">
        <color rgb="FFA4A4A4"/>
      </right>
      <top style="thin">
        <color rgb="FFA4A4A4"/>
      </top>
      <bottom style="thick">
        <color theme="1" tint="0.34998626667073579"/>
      </bottom>
      <diagonal/>
    </border>
    <border>
      <left style="thin">
        <color rgb="FFA4A4A4"/>
      </left>
      <right style="thin">
        <color rgb="FFA4A4A4"/>
      </right>
      <top style="thin">
        <color rgb="FFA4A4A4"/>
      </top>
      <bottom style="thick">
        <color theme="1" tint="0.34998626667073579"/>
      </bottom>
      <diagonal/>
    </border>
    <border>
      <left style="thin">
        <color rgb="FFA4A4A4"/>
      </left>
      <right/>
      <top style="thin">
        <color rgb="FFA4A4A4"/>
      </top>
      <bottom style="thick">
        <color theme="1" tint="0.34998626667073579"/>
      </bottom>
      <diagonal/>
    </border>
    <border>
      <left/>
      <right/>
      <top style="medium">
        <color rgb="FFB12732"/>
      </top>
      <bottom style="medium">
        <color rgb="FFB12732"/>
      </bottom>
      <diagonal/>
    </border>
    <border>
      <left/>
      <right/>
      <top/>
      <bottom style="medium">
        <color rgb="FFB12732"/>
      </bottom>
      <diagonal/>
    </border>
    <border>
      <left/>
      <right style="thin">
        <color rgb="FFA4A4A4"/>
      </right>
      <top/>
      <bottom style="thin">
        <color rgb="FFA4A4A4"/>
      </bottom>
      <diagonal/>
    </border>
    <border>
      <left style="thin">
        <color rgb="FFA4A4A4"/>
      </left>
      <right style="thin">
        <color rgb="FFA4A4A4"/>
      </right>
      <top/>
      <bottom style="thin">
        <color rgb="FFA4A4A4"/>
      </bottom>
      <diagonal/>
    </border>
    <border>
      <left/>
      <right style="thin">
        <color rgb="FFA4A4A4"/>
      </right>
      <top style="medium">
        <color rgb="FFB12732"/>
      </top>
      <bottom/>
      <diagonal/>
    </border>
    <border>
      <left/>
      <right style="thin">
        <color rgb="FFA4A4A4"/>
      </right>
      <top/>
      <bottom/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61">
    <xf numFmtId="0" fontId="0" fillId="0" borderId="0" xfId="0"/>
    <xf numFmtId="164" fontId="0" fillId="0" borderId="0" xfId="0" applyNumberFormat="1"/>
    <xf numFmtId="0" fontId="0" fillId="0" borderId="0" xfId="0" applyFill="1"/>
    <xf numFmtId="0" fontId="2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right" vertical="center" wrapText="1"/>
    </xf>
    <xf numFmtId="2" fontId="3" fillId="2" borderId="1" xfId="0" applyNumberFormat="1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right" vertical="center"/>
    </xf>
    <xf numFmtId="164" fontId="3" fillId="0" borderId="2" xfId="0" applyNumberFormat="1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right" vertical="center" wrapText="1"/>
    </xf>
    <xf numFmtId="2" fontId="3" fillId="2" borderId="4" xfId="0" applyNumberFormat="1" applyFont="1" applyFill="1" applyBorder="1" applyAlignment="1">
      <alignment horizontal="right" vertical="center" wrapText="1"/>
    </xf>
    <xf numFmtId="2" fontId="1" fillId="2" borderId="4" xfId="0" applyNumberFormat="1" applyFont="1" applyFill="1" applyBorder="1" applyAlignment="1">
      <alignment horizontal="right" vertical="center" wrapText="1"/>
    </xf>
    <xf numFmtId="164" fontId="2" fillId="0" borderId="4" xfId="0" applyNumberFormat="1" applyFont="1" applyFill="1" applyBorder="1" applyAlignment="1">
      <alignment horizontal="right" vertical="center"/>
    </xf>
    <xf numFmtId="164" fontId="3" fillId="0" borderId="5" xfId="0" applyNumberFormat="1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3" fillId="4" borderId="4" xfId="0" applyFont="1" applyFill="1" applyBorder="1" applyAlignment="1">
      <alignment horizontal="right" vertical="center" wrapText="1"/>
    </xf>
    <xf numFmtId="2" fontId="3" fillId="4" borderId="4" xfId="0" applyNumberFormat="1" applyFont="1" applyFill="1" applyBorder="1" applyAlignment="1">
      <alignment horizontal="right" vertical="center" wrapText="1"/>
    </xf>
    <xf numFmtId="2" fontId="1" fillId="4" borderId="4" xfId="0" applyNumberFormat="1" applyFont="1" applyFill="1" applyBorder="1" applyAlignment="1">
      <alignment horizontal="right" vertical="center" wrapText="1"/>
    </xf>
    <xf numFmtId="164" fontId="2" fillId="4" borderId="4" xfId="0" applyNumberFormat="1" applyFont="1" applyFill="1" applyBorder="1" applyAlignment="1">
      <alignment horizontal="right" vertical="center"/>
    </xf>
    <xf numFmtId="164" fontId="3" fillId="4" borderId="5" xfId="0" applyNumberFormat="1" applyFont="1" applyFill="1" applyBorder="1" applyAlignment="1">
      <alignment horizontal="right" vertical="center" wrapText="1"/>
    </xf>
    <xf numFmtId="0" fontId="1" fillId="4" borderId="4" xfId="0" applyFont="1" applyFill="1" applyBorder="1" applyAlignment="1">
      <alignment horizontal="right" vertical="center" wrapText="1"/>
    </xf>
    <xf numFmtId="164" fontId="1" fillId="4" borderId="5" xfId="1" applyNumberFormat="1" applyFont="1" applyFill="1" applyBorder="1" applyAlignment="1">
      <alignment horizontal="right" vertical="center" wrapText="1"/>
    </xf>
    <xf numFmtId="0" fontId="1" fillId="3" borderId="4" xfId="0" applyFont="1" applyFill="1" applyBorder="1" applyAlignment="1">
      <alignment horizontal="right" vertical="center" wrapText="1"/>
    </xf>
    <xf numFmtId="2" fontId="1" fillId="3" borderId="4" xfId="0" applyNumberFormat="1" applyFont="1" applyFill="1" applyBorder="1" applyAlignment="1">
      <alignment horizontal="right" vertical="center" wrapText="1"/>
    </xf>
    <xf numFmtId="164" fontId="2" fillId="3" borderId="4" xfId="0" applyNumberFormat="1" applyFont="1" applyFill="1" applyBorder="1" applyAlignment="1">
      <alignment horizontal="right" vertical="center"/>
    </xf>
    <xf numFmtId="164" fontId="2" fillId="3" borderId="5" xfId="0" applyNumberFormat="1" applyFont="1" applyFill="1" applyBorder="1" applyAlignment="1">
      <alignment horizontal="right" vertical="center"/>
    </xf>
    <xf numFmtId="0" fontId="7" fillId="0" borderId="9" xfId="0" applyFont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164" fontId="3" fillId="3" borderId="5" xfId="0" applyNumberFormat="1" applyFont="1" applyFill="1" applyBorder="1" applyAlignment="1">
      <alignment horizontal="right" vertical="center" wrapText="1"/>
    </xf>
    <xf numFmtId="0" fontId="4" fillId="5" borderId="7" xfId="0" applyFont="1" applyFill="1" applyBorder="1" applyAlignment="1">
      <alignment vertical="center"/>
    </xf>
    <xf numFmtId="2" fontId="4" fillId="5" borderId="7" xfId="0" applyNumberFormat="1" applyFont="1" applyFill="1" applyBorder="1" applyAlignment="1">
      <alignment vertical="center"/>
    </xf>
    <xf numFmtId="0" fontId="5" fillId="5" borderId="7" xfId="0" applyFont="1" applyFill="1" applyBorder="1" applyAlignment="1">
      <alignment vertical="center"/>
    </xf>
    <xf numFmtId="164" fontId="4" fillId="5" borderId="8" xfId="0" applyNumberFormat="1" applyFont="1" applyFill="1" applyBorder="1" applyAlignment="1">
      <alignment vertical="center"/>
    </xf>
    <xf numFmtId="0" fontId="4" fillId="5" borderId="7" xfId="0" applyFont="1" applyFill="1" applyBorder="1" applyAlignment="1">
      <alignment horizontal="right" vertical="center"/>
    </xf>
    <xf numFmtId="0" fontId="10" fillId="3" borderId="4" xfId="0" applyFont="1" applyFill="1" applyBorder="1" applyAlignment="1">
      <alignment horizontal="righ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right" vertical="center" wrapText="1"/>
    </xf>
    <xf numFmtId="2" fontId="3" fillId="2" borderId="12" xfId="0" applyNumberFormat="1" applyFont="1" applyFill="1" applyBorder="1" applyAlignment="1">
      <alignment horizontal="right" vertical="center" wrapText="1"/>
    </xf>
    <xf numFmtId="0" fontId="11" fillId="0" borderId="0" xfId="2" applyFill="1"/>
    <xf numFmtId="0" fontId="3" fillId="4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4" fillId="5" borderId="6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right" vertical="center"/>
    </xf>
    <xf numFmtId="0" fontId="10" fillId="3" borderId="3" xfId="0" applyFont="1" applyFill="1" applyBorder="1" applyAlignment="1">
      <alignment horizontal="right" vertical="center" wrapText="1"/>
    </xf>
    <xf numFmtId="0" fontId="10" fillId="3" borderId="4" xfId="0" applyFont="1" applyFill="1" applyBorder="1" applyAlignment="1">
      <alignment horizontal="right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99CCFF"/>
      <color rgb="FFB12732"/>
      <color rgb="FFA4A4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ls.gov/oes/2018/may/oes_n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33"/>
  <sheetViews>
    <sheetView tabSelected="1" topLeftCell="A22" zoomScaleNormal="100" zoomScaleSheetLayoutView="100" zoomScalePageLayoutView="75" workbookViewId="0">
      <selection activeCell="B1" sqref="B1:L2"/>
    </sheetView>
  </sheetViews>
  <sheetFormatPr defaultColWidth="5.54296875" defaultRowHeight="23.25" customHeight="1" x14ac:dyDescent="0.35"/>
  <cols>
    <col min="1" max="1" width="0.7265625" customWidth="1"/>
    <col min="2" max="2" width="12.7265625" customWidth="1"/>
    <col min="3" max="4" width="18.26953125" customWidth="1"/>
    <col min="5" max="5" width="15.453125" customWidth="1"/>
    <col min="6" max="10" width="15.7265625" customWidth="1"/>
    <col min="11" max="12" width="15.7265625" style="2" customWidth="1"/>
    <col min="13" max="13" width="0.7265625" customWidth="1"/>
    <col min="14" max="14" width="10.1796875" bestFit="1" customWidth="1"/>
    <col min="15" max="15" width="7.54296875" bestFit="1" customWidth="1"/>
    <col min="19" max="19" width="10.1796875" bestFit="1" customWidth="1"/>
  </cols>
  <sheetData>
    <row r="1" spans="2:15" ht="23.25" customHeight="1" x14ac:dyDescent="0.35">
      <c r="B1" s="51" t="s">
        <v>42</v>
      </c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2:15" ht="32.25" customHeight="1" thickBot="1" x14ac:dyDescent="0.4"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2:15" ht="59.25" customHeight="1" thickBot="1" x14ac:dyDescent="0.4">
      <c r="B3" s="29" t="s">
        <v>6</v>
      </c>
      <c r="C3" s="30" t="s">
        <v>5</v>
      </c>
      <c r="D3" s="30" t="s">
        <v>12</v>
      </c>
      <c r="E3" s="30" t="s">
        <v>30</v>
      </c>
      <c r="F3" s="30" t="s">
        <v>13</v>
      </c>
      <c r="G3" s="30" t="s">
        <v>14</v>
      </c>
      <c r="H3" s="30" t="s">
        <v>15</v>
      </c>
      <c r="I3" s="30" t="s">
        <v>16</v>
      </c>
      <c r="J3" s="30" t="s">
        <v>17</v>
      </c>
      <c r="K3" s="31" t="s">
        <v>0</v>
      </c>
      <c r="L3" s="31" t="s">
        <v>1</v>
      </c>
    </row>
    <row r="4" spans="2:15" ht="39.75" customHeight="1" x14ac:dyDescent="0.35">
      <c r="B4" s="58" t="s">
        <v>3</v>
      </c>
      <c r="C4" s="4" t="s">
        <v>9</v>
      </c>
      <c r="D4" s="4" t="s">
        <v>32</v>
      </c>
      <c r="E4" s="44" t="s">
        <v>35</v>
      </c>
      <c r="F4" s="5">
        <v>90</v>
      </c>
      <c r="G4" s="5">
        <v>1</v>
      </c>
      <c r="H4" s="5">
        <v>90</v>
      </c>
      <c r="I4" s="6">
        <v>0.5</v>
      </c>
      <c r="J4" s="7">
        <f t="shared" ref="J4:J10" si="0">H4*I4</f>
        <v>45</v>
      </c>
      <c r="K4" s="8">
        <v>17.190000000000001</v>
      </c>
      <c r="L4" s="9">
        <f>J4*K4</f>
        <v>773.55000000000007</v>
      </c>
      <c r="N4" s="1"/>
    </row>
    <row r="5" spans="2:15" ht="39.75" customHeight="1" x14ac:dyDescent="0.35">
      <c r="B5" s="59"/>
      <c r="C5" s="10" t="s">
        <v>9</v>
      </c>
      <c r="D5" s="39" t="s">
        <v>23</v>
      </c>
      <c r="E5" s="45" t="s">
        <v>38</v>
      </c>
      <c r="F5" s="40">
        <v>90</v>
      </c>
      <c r="G5" s="40">
        <v>1</v>
      </c>
      <c r="H5" s="40">
        <v>90</v>
      </c>
      <c r="I5" s="41">
        <v>0.1</v>
      </c>
      <c r="J5" s="13">
        <f t="shared" si="0"/>
        <v>9</v>
      </c>
      <c r="K5" s="14">
        <v>17.190000000000001</v>
      </c>
      <c r="L5" s="15">
        <f t="shared" ref="L5" si="1">J5*K5</f>
        <v>154.71</v>
      </c>
    </row>
    <row r="6" spans="2:15" ht="39" customHeight="1" x14ac:dyDescent="0.35">
      <c r="B6" s="59"/>
      <c r="C6" s="10" t="s">
        <v>9</v>
      </c>
      <c r="D6" s="10" t="s">
        <v>20</v>
      </c>
      <c r="E6" s="46" t="s">
        <v>37</v>
      </c>
      <c r="F6" s="11">
        <v>40</v>
      </c>
      <c r="G6" s="11">
        <v>1</v>
      </c>
      <c r="H6" s="11">
        <v>40</v>
      </c>
      <c r="I6" s="12">
        <v>0.5</v>
      </c>
      <c r="J6" s="13">
        <f t="shared" si="0"/>
        <v>20</v>
      </c>
      <c r="K6" s="14">
        <v>17.190000000000001</v>
      </c>
      <c r="L6" s="15">
        <f t="shared" ref="L6:L14" si="2">J6*K6</f>
        <v>343.8</v>
      </c>
      <c r="N6" s="1"/>
    </row>
    <row r="7" spans="2:15" ht="39" customHeight="1" x14ac:dyDescent="0.35">
      <c r="B7" s="59"/>
      <c r="C7" s="10" t="s">
        <v>9</v>
      </c>
      <c r="D7" s="10" t="s">
        <v>24</v>
      </c>
      <c r="E7" s="49" t="s">
        <v>33</v>
      </c>
      <c r="F7" s="11">
        <v>90</v>
      </c>
      <c r="G7" s="11">
        <v>1</v>
      </c>
      <c r="H7" s="11">
        <v>90</v>
      </c>
      <c r="I7" s="12">
        <v>0.1</v>
      </c>
      <c r="J7" s="13">
        <f t="shared" si="0"/>
        <v>9</v>
      </c>
      <c r="K7" s="14">
        <v>17.190000000000001</v>
      </c>
      <c r="L7" s="15">
        <f t="shared" si="2"/>
        <v>154.71</v>
      </c>
      <c r="N7" s="1"/>
      <c r="O7" s="1"/>
    </row>
    <row r="8" spans="2:15" ht="39" customHeight="1" x14ac:dyDescent="0.35">
      <c r="B8" s="59"/>
      <c r="C8" s="10" t="s">
        <v>9</v>
      </c>
      <c r="D8" s="10" t="s">
        <v>26</v>
      </c>
      <c r="E8" s="49" t="s">
        <v>33</v>
      </c>
      <c r="F8" s="11">
        <v>90</v>
      </c>
      <c r="G8" s="11">
        <v>1</v>
      </c>
      <c r="H8" s="11">
        <v>90</v>
      </c>
      <c r="I8" s="12">
        <v>0.1</v>
      </c>
      <c r="J8" s="13">
        <f t="shared" si="0"/>
        <v>9</v>
      </c>
      <c r="K8" s="14">
        <v>17.190000000000001</v>
      </c>
      <c r="L8" s="15">
        <f t="shared" si="2"/>
        <v>154.71</v>
      </c>
    </row>
    <row r="9" spans="2:15" ht="23.25" customHeight="1" x14ac:dyDescent="0.35">
      <c r="B9" s="59"/>
      <c r="C9" s="10" t="s">
        <v>9</v>
      </c>
      <c r="D9" s="16" t="s">
        <v>21</v>
      </c>
      <c r="E9" s="47" t="s">
        <v>39</v>
      </c>
      <c r="F9" s="17">
        <v>30</v>
      </c>
      <c r="G9" s="17">
        <v>1</v>
      </c>
      <c r="H9" s="17">
        <v>30</v>
      </c>
      <c r="I9" s="13">
        <v>0.05</v>
      </c>
      <c r="J9" s="13">
        <f t="shared" si="0"/>
        <v>1.5</v>
      </c>
      <c r="K9" s="14">
        <v>17.190000000000001</v>
      </c>
      <c r="L9" s="15">
        <f t="shared" si="2"/>
        <v>25.785000000000004</v>
      </c>
      <c r="N9" s="1"/>
    </row>
    <row r="10" spans="2:15" ht="23.25" customHeight="1" x14ac:dyDescent="0.35">
      <c r="B10" s="59"/>
      <c r="C10" s="10" t="s">
        <v>9</v>
      </c>
      <c r="D10" s="16" t="s">
        <v>25</v>
      </c>
      <c r="E10" s="47" t="s">
        <v>40</v>
      </c>
      <c r="F10" s="17">
        <v>90</v>
      </c>
      <c r="G10" s="17">
        <v>1</v>
      </c>
      <c r="H10" s="17">
        <v>90</v>
      </c>
      <c r="I10" s="13">
        <v>0.5</v>
      </c>
      <c r="J10" s="13">
        <f t="shared" si="0"/>
        <v>45</v>
      </c>
      <c r="K10" s="14">
        <v>17.190000000000001</v>
      </c>
      <c r="L10" s="15">
        <f t="shared" si="2"/>
        <v>773.55000000000007</v>
      </c>
      <c r="N10" s="1"/>
    </row>
    <row r="11" spans="2:15" ht="23.25" customHeight="1" x14ac:dyDescent="0.35">
      <c r="B11" s="59"/>
      <c r="C11" s="57" t="s">
        <v>10</v>
      </c>
      <c r="D11" s="57"/>
      <c r="E11" s="43"/>
      <c r="F11" s="18">
        <v>90</v>
      </c>
      <c r="G11" s="19">
        <f>H11/F11</f>
        <v>5.7777777777777777</v>
      </c>
      <c r="H11" s="18">
        <f>SUM(H4:H10)</f>
        <v>520</v>
      </c>
      <c r="I11" s="19">
        <f>J11/H11</f>
        <v>0.26634615384615384</v>
      </c>
      <c r="J11" s="20">
        <f>SUM(J4:J10)</f>
        <v>138.5</v>
      </c>
      <c r="K11" s="21">
        <v>17.190000000000001</v>
      </c>
      <c r="L11" s="22">
        <f t="shared" si="2"/>
        <v>2380.8150000000001</v>
      </c>
    </row>
    <row r="12" spans="2:15" ht="23.25" customHeight="1" x14ac:dyDescent="0.35">
      <c r="B12" s="59"/>
      <c r="C12" s="10" t="s">
        <v>4</v>
      </c>
      <c r="D12" s="16" t="s">
        <v>18</v>
      </c>
      <c r="E12" s="50" t="s">
        <v>41</v>
      </c>
      <c r="F12" s="17">
        <v>90</v>
      </c>
      <c r="G12" s="17">
        <v>1</v>
      </c>
      <c r="H12" s="17">
        <v>90</v>
      </c>
      <c r="I12" s="13">
        <v>1</v>
      </c>
      <c r="J12" s="13">
        <f>H12*I12</f>
        <v>90</v>
      </c>
      <c r="K12" s="14">
        <v>43.31</v>
      </c>
      <c r="L12" s="15">
        <f t="shared" si="2"/>
        <v>3897.9</v>
      </c>
    </row>
    <row r="13" spans="2:15" ht="23.25" customHeight="1" x14ac:dyDescent="0.35">
      <c r="B13" s="59"/>
      <c r="C13" s="10" t="s">
        <v>4</v>
      </c>
      <c r="D13" s="16" t="s">
        <v>19</v>
      </c>
      <c r="E13" s="50" t="s">
        <v>33</v>
      </c>
      <c r="F13" s="17">
        <v>86</v>
      </c>
      <c r="G13" s="17">
        <v>1</v>
      </c>
      <c r="H13" s="17">
        <v>86</v>
      </c>
      <c r="I13" s="13">
        <v>1</v>
      </c>
      <c r="J13" s="13">
        <f>H13*I13</f>
        <v>86</v>
      </c>
      <c r="K13" s="14">
        <v>43.31</v>
      </c>
      <c r="L13" s="15">
        <f>J13*K13</f>
        <v>3724.6600000000003</v>
      </c>
    </row>
    <row r="14" spans="2:15" ht="23.25" customHeight="1" x14ac:dyDescent="0.35">
      <c r="B14" s="60"/>
      <c r="C14" s="57" t="s">
        <v>7</v>
      </c>
      <c r="D14" s="57"/>
      <c r="E14" s="43"/>
      <c r="F14" s="23">
        <v>90</v>
      </c>
      <c r="G14" s="20">
        <f>H14/F14</f>
        <v>1.9555555555555555</v>
      </c>
      <c r="H14" s="23">
        <f>SUM(H12:H13)</f>
        <v>176</v>
      </c>
      <c r="I14" s="19">
        <f>J14/H14</f>
        <v>1</v>
      </c>
      <c r="J14" s="20">
        <f>SUM(J12:J13)</f>
        <v>176</v>
      </c>
      <c r="K14" s="21">
        <v>43.31</v>
      </c>
      <c r="L14" s="24">
        <f t="shared" si="2"/>
        <v>7622.56</v>
      </c>
      <c r="N14" s="1"/>
    </row>
    <row r="15" spans="2:15" ht="23.25" customHeight="1" x14ac:dyDescent="0.35">
      <c r="B15" s="55" t="s">
        <v>2</v>
      </c>
      <c r="C15" s="56"/>
      <c r="D15" s="56"/>
      <c r="E15" s="48"/>
      <c r="F15" s="25">
        <v>180</v>
      </c>
      <c r="G15" s="26">
        <f>H15/F15</f>
        <v>3.8666666666666667</v>
      </c>
      <c r="H15" s="25">
        <f>H14+H11</f>
        <v>696</v>
      </c>
      <c r="I15" s="26">
        <f>J15/H15</f>
        <v>0.45186781609195403</v>
      </c>
      <c r="J15" s="26">
        <f>J11+J14</f>
        <v>314.5</v>
      </c>
      <c r="K15" s="27"/>
      <c r="L15" s="28">
        <f>L11+L14</f>
        <v>10003.375</v>
      </c>
    </row>
    <row r="16" spans="2:15" ht="46.5" customHeight="1" x14ac:dyDescent="0.35">
      <c r="B16" s="59" t="s">
        <v>11</v>
      </c>
      <c r="C16" s="39" t="s">
        <v>9</v>
      </c>
      <c r="D16" s="39" t="s">
        <v>32</v>
      </c>
      <c r="E16" s="45" t="s">
        <v>36</v>
      </c>
      <c r="F16" s="11">
        <v>90</v>
      </c>
      <c r="G16" s="11">
        <v>1</v>
      </c>
      <c r="H16" s="11">
        <v>90</v>
      </c>
      <c r="I16" s="12">
        <v>0.5</v>
      </c>
      <c r="J16" s="13">
        <f t="shared" ref="J16:J22" si="3">H16*I16</f>
        <v>45</v>
      </c>
      <c r="K16" s="14">
        <v>17.190000000000001</v>
      </c>
      <c r="L16" s="15">
        <f>J16*K16</f>
        <v>773.55000000000007</v>
      </c>
      <c r="M16" s="1"/>
    </row>
    <row r="17" spans="2:19" ht="46.5" customHeight="1" x14ac:dyDescent="0.35">
      <c r="B17" s="59"/>
      <c r="C17" s="10" t="s">
        <v>9</v>
      </c>
      <c r="D17" s="39" t="s">
        <v>23</v>
      </c>
      <c r="E17" s="45" t="s">
        <v>38</v>
      </c>
      <c r="F17" s="40">
        <v>90</v>
      </c>
      <c r="G17" s="40">
        <v>1</v>
      </c>
      <c r="H17" s="40">
        <v>90</v>
      </c>
      <c r="I17" s="41">
        <v>0.1</v>
      </c>
      <c r="J17" s="13">
        <f t="shared" si="3"/>
        <v>9</v>
      </c>
      <c r="K17" s="14">
        <v>17.190000000000001</v>
      </c>
      <c r="L17" s="15">
        <f t="shared" ref="L17" si="4">J17*K17</f>
        <v>154.71</v>
      </c>
      <c r="M17" s="1"/>
    </row>
    <row r="18" spans="2:19" ht="43.5" customHeight="1" x14ac:dyDescent="0.35">
      <c r="B18" s="59"/>
      <c r="C18" s="10" t="s">
        <v>9</v>
      </c>
      <c r="D18" s="10" t="s">
        <v>22</v>
      </c>
      <c r="E18" s="46" t="s">
        <v>37</v>
      </c>
      <c r="F18" s="11">
        <v>40</v>
      </c>
      <c r="G18" s="11">
        <v>1</v>
      </c>
      <c r="H18" s="11">
        <v>40</v>
      </c>
      <c r="I18" s="12">
        <v>0.5</v>
      </c>
      <c r="J18" s="13">
        <f t="shared" si="3"/>
        <v>20</v>
      </c>
      <c r="K18" s="14">
        <v>17.190000000000001</v>
      </c>
      <c r="L18" s="15">
        <f t="shared" ref="L18:L26" si="5">J18*K18</f>
        <v>343.8</v>
      </c>
      <c r="M18" s="1"/>
    </row>
    <row r="19" spans="2:19" ht="43.5" customHeight="1" x14ac:dyDescent="0.35">
      <c r="B19" s="59"/>
      <c r="C19" s="10" t="s">
        <v>9</v>
      </c>
      <c r="D19" s="10" t="s">
        <v>24</v>
      </c>
      <c r="E19" s="49" t="s">
        <v>33</v>
      </c>
      <c r="F19" s="11">
        <v>90</v>
      </c>
      <c r="G19" s="11">
        <v>1</v>
      </c>
      <c r="H19" s="11">
        <v>90</v>
      </c>
      <c r="I19" s="12">
        <v>0.1</v>
      </c>
      <c r="J19" s="13">
        <f t="shared" si="3"/>
        <v>9</v>
      </c>
      <c r="K19" s="14">
        <v>17.190000000000001</v>
      </c>
      <c r="L19" s="15">
        <f t="shared" si="5"/>
        <v>154.71</v>
      </c>
      <c r="M19" s="1"/>
    </row>
    <row r="20" spans="2:19" ht="43.5" customHeight="1" x14ac:dyDescent="0.35">
      <c r="B20" s="59"/>
      <c r="C20" s="10" t="s">
        <v>9</v>
      </c>
      <c r="D20" s="10" t="s">
        <v>26</v>
      </c>
      <c r="E20" s="49" t="s">
        <v>33</v>
      </c>
      <c r="F20" s="11">
        <v>90</v>
      </c>
      <c r="G20" s="11">
        <v>1</v>
      </c>
      <c r="H20" s="11">
        <v>90</v>
      </c>
      <c r="I20" s="12">
        <v>0.1</v>
      </c>
      <c r="J20" s="13">
        <f t="shared" si="3"/>
        <v>9</v>
      </c>
      <c r="K20" s="14">
        <v>17.190000000000001</v>
      </c>
      <c r="L20" s="15">
        <f t="shared" si="5"/>
        <v>154.71</v>
      </c>
      <c r="M20" s="1"/>
    </row>
    <row r="21" spans="2:19" ht="23.25" customHeight="1" x14ac:dyDescent="0.35">
      <c r="B21" s="59"/>
      <c r="C21" s="10" t="s">
        <v>9</v>
      </c>
      <c r="D21" s="16" t="s">
        <v>21</v>
      </c>
      <c r="E21" s="47" t="s">
        <v>39</v>
      </c>
      <c r="F21" s="17">
        <v>30</v>
      </c>
      <c r="G21" s="17">
        <v>1</v>
      </c>
      <c r="H21" s="17">
        <v>30</v>
      </c>
      <c r="I21" s="13">
        <v>0.05</v>
      </c>
      <c r="J21" s="13">
        <f t="shared" si="3"/>
        <v>1.5</v>
      </c>
      <c r="K21" s="14">
        <v>17.190000000000001</v>
      </c>
      <c r="L21" s="15">
        <f t="shared" si="5"/>
        <v>25.785000000000004</v>
      </c>
    </row>
    <row r="22" spans="2:19" ht="23.25" customHeight="1" x14ac:dyDescent="0.35">
      <c r="B22" s="59"/>
      <c r="C22" s="10" t="s">
        <v>9</v>
      </c>
      <c r="D22" s="16" t="s">
        <v>29</v>
      </c>
      <c r="E22" s="47" t="s">
        <v>40</v>
      </c>
      <c r="F22" s="17">
        <v>90</v>
      </c>
      <c r="G22" s="17">
        <v>1</v>
      </c>
      <c r="H22" s="17">
        <v>90</v>
      </c>
      <c r="I22" s="13">
        <v>0.5</v>
      </c>
      <c r="J22" s="13">
        <f t="shared" si="3"/>
        <v>45</v>
      </c>
      <c r="K22" s="14">
        <v>17.190000000000001</v>
      </c>
      <c r="L22" s="15">
        <f t="shared" si="5"/>
        <v>773.55000000000007</v>
      </c>
      <c r="M22" s="1"/>
    </row>
    <row r="23" spans="2:19" ht="23.25" customHeight="1" x14ac:dyDescent="0.35">
      <c r="B23" s="59"/>
      <c r="C23" s="57" t="s">
        <v>10</v>
      </c>
      <c r="D23" s="57"/>
      <c r="E23" s="43"/>
      <c r="F23" s="18">
        <v>90</v>
      </c>
      <c r="G23" s="19">
        <f>H23/F23</f>
        <v>5.7777777777777777</v>
      </c>
      <c r="H23" s="18">
        <f>SUM(H16:H22)</f>
        <v>520</v>
      </c>
      <c r="I23" s="19">
        <f>J23/H23</f>
        <v>0.26634615384615384</v>
      </c>
      <c r="J23" s="20">
        <f>SUM(J16:J22)</f>
        <v>138.5</v>
      </c>
      <c r="K23" s="21">
        <v>17.190000000000001</v>
      </c>
      <c r="L23" s="22">
        <f t="shared" si="5"/>
        <v>2380.8150000000001</v>
      </c>
      <c r="M23" s="1"/>
    </row>
    <row r="24" spans="2:19" ht="23.25" customHeight="1" x14ac:dyDescent="0.35">
      <c r="B24" s="59"/>
      <c r="C24" s="10" t="s">
        <v>4</v>
      </c>
      <c r="D24" s="16" t="s">
        <v>18</v>
      </c>
      <c r="E24" s="50" t="s">
        <v>41</v>
      </c>
      <c r="F24" s="17">
        <v>90</v>
      </c>
      <c r="G24" s="17">
        <v>1</v>
      </c>
      <c r="H24" s="17">
        <v>90</v>
      </c>
      <c r="I24" s="13">
        <v>1</v>
      </c>
      <c r="J24" s="13">
        <f>H24*I24</f>
        <v>90</v>
      </c>
      <c r="K24" s="14">
        <v>43.31</v>
      </c>
      <c r="L24" s="15">
        <f t="shared" si="5"/>
        <v>3897.9</v>
      </c>
      <c r="M24" s="1"/>
    </row>
    <row r="25" spans="2:19" ht="23.25" customHeight="1" x14ac:dyDescent="0.35">
      <c r="B25" s="59"/>
      <c r="C25" s="10" t="s">
        <v>4</v>
      </c>
      <c r="D25" s="16" t="s">
        <v>19</v>
      </c>
      <c r="E25" s="50" t="s">
        <v>33</v>
      </c>
      <c r="F25" s="17">
        <v>86</v>
      </c>
      <c r="G25" s="17">
        <v>1</v>
      </c>
      <c r="H25" s="17">
        <v>86</v>
      </c>
      <c r="I25" s="13">
        <v>1</v>
      </c>
      <c r="J25" s="13">
        <f>H25*I25</f>
        <v>86</v>
      </c>
      <c r="K25" s="14">
        <v>43.31</v>
      </c>
      <c r="L25" s="15">
        <f t="shared" si="5"/>
        <v>3724.6600000000003</v>
      </c>
    </row>
    <row r="26" spans="2:19" ht="23.25" customHeight="1" x14ac:dyDescent="0.35">
      <c r="B26" s="60"/>
      <c r="C26" s="57" t="s">
        <v>7</v>
      </c>
      <c r="D26" s="57"/>
      <c r="E26" s="43"/>
      <c r="F26" s="23">
        <v>90</v>
      </c>
      <c r="G26" s="20">
        <f>H26/F26</f>
        <v>1.9555555555555555</v>
      </c>
      <c r="H26" s="23">
        <f>SUM(H24:H25)</f>
        <v>176</v>
      </c>
      <c r="I26" s="20">
        <f>J26/H26</f>
        <v>1</v>
      </c>
      <c r="J26" s="20">
        <f>SUM(J24:J25)</f>
        <v>176</v>
      </c>
      <c r="K26" s="21">
        <v>43.31</v>
      </c>
      <c r="L26" s="22">
        <f t="shared" si="5"/>
        <v>7622.56</v>
      </c>
    </row>
    <row r="27" spans="2:19" ht="23.25" customHeight="1" x14ac:dyDescent="0.35">
      <c r="B27" s="55" t="s">
        <v>2</v>
      </c>
      <c r="C27" s="56"/>
      <c r="D27" s="56"/>
      <c r="E27" s="38"/>
      <c r="F27" s="25">
        <v>180</v>
      </c>
      <c r="G27" s="26">
        <f>H27/F27</f>
        <v>3.8666666666666667</v>
      </c>
      <c r="H27" s="25">
        <f>H26+H23</f>
        <v>696</v>
      </c>
      <c r="I27" s="26">
        <f>J27/H27</f>
        <v>0.45186781609195403</v>
      </c>
      <c r="J27" s="26">
        <f>J23+J26</f>
        <v>314.5</v>
      </c>
      <c r="K27" s="27"/>
      <c r="L27" s="32">
        <f>L23+L26</f>
        <v>10003.375</v>
      </c>
    </row>
    <row r="28" spans="2:19" ht="23.25" customHeight="1" thickBot="1" x14ac:dyDescent="0.4">
      <c r="B28" s="53" t="s">
        <v>8</v>
      </c>
      <c r="C28" s="54"/>
      <c r="D28" s="54"/>
      <c r="E28" s="37"/>
      <c r="F28" s="33">
        <f>F27+F15</f>
        <v>360</v>
      </c>
      <c r="G28" s="34">
        <f>H28/F28</f>
        <v>3.8666666666666667</v>
      </c>
      <c r="H28" s="33">
        <f>H27+H15</f>
        <v>1392</v>
      </c>
      <c r="I28" s="34">
        <f>J28/H28</f>
        <v>0.45186781609195403</v>
      </c>
      <c r="J28" s="34">
        <f>J27+J15</f>
        <v>629</v>
      </c>
      <c r="K28" s="35"/>
      <c r="L28" s="36">
        <f>L15+L27</f>
        <v>20006.75</v>
      </c>
    </row>
    <row r="29" spans="2:19" ht="23.25" customHeight="1" thickTop="1" x14ac:dyDescent="0.35">
      <c r="B29" s="3" t="s">
        <v>31</v>
      </c>
    </row>
    <row r="30" spans="2:19" ht="23.25" customHeight="1" x14ac:dyDescent="0.35">
      <c r="B30" s="3" t="s">
        <v>27</v>
      </c>
    </row>
    <row r="31" spans="2:19" ht="23.25" customHeight="1" x14ac:dyDescent="0.35">
      <c r="B31" s="42" t="s">
        <v>28</v>
      </c>
    </row>
    <row r="32" spans="2:19" ht="23.25" customHeight="1" x14ac:dyDescent="0.35">
      <c r="B32" s="3" t="s">
        <v>34</v>
      </c>
      <c r="S32" s="1"/>
    </row>
    <row r="33" spans="19:19" ht="23.25" customHeight="1" x14ac:dyDescent="0.35">
      <c r="S33" s="1"/>
    </row>
  </sheetData>
  <mergeCells count="10">
    <mergeCell ref="B1:L2"/>
    <mergeCell ref="B28:D28"/>
    <mergeCell ref="B27:D27"/>
    <mergeCell ref="B15:D15"/>
    <mergeCell ref="C11:D11"/>
    <mergeCell ref="C14:D14"/>
    <mergeCell ref="C23:D23"/>
    <mergeCell ref="C26:D26"/>
    <mergeCell ref="B4:B14"/>
    <mergeCell ref="B16:B26"/>
  </mergeCells>
  <hyperlinks>
    <hyperlink ref="B31" r:id="rId1"/>
  </hyperlinks>
  <pageMargins left="0.5" right="0.5" top="0.5" bottom="0.5" header="0.3" footer="0.3"/>
  <pageSetup scale="80" orientation="landscape" r:id="rId2"/>
  <ignoredErrors>
    <ignoredError sqref="L15 I28 G28 H26:H27 H23 J23 H15 H11 J1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Elaine Ayo</dc:creator>
  <cp:lastModifiedBy>Sandberg, Christina - FNS</cp:lastModifiedBy>
  <cp:lastPrinted>2018-11-27T16:48:50Z</cp:lastPrinted>
  <dcterms:created xsi:type="dcterms:W3CDTF">2015-06-30T14:03:23Z</dcterms:created>
  <dcterms:modified xsi:type="dcterms:W3CDTF">2019-08-29T17:38:30Z</dcterms:modified>
</cp:coreProperties>
</file>