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60" windowHeight="53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'Sheet1'!$A$1:$K$336</definedName>
    <definedName name="_xlnm.Print_Titles" localSheetId="0">'Sheet1'!$1:$15</definedName>
  </definedNames>
  <calcPr fullCalcOnLoad="1"/>
</workbook>
</file>

<file path=xl/sharedStrings.xml><?xml version="1.0" encoding="utf-8"?>
<sst xmlns="http://schemas.openxmlformats.org/spreadsheetml/2006/main" count="722" uniqueCount="255">
  <si>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</si>
  <si>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</si>
  <si>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</si>
  <si>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</si>
  <si>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</si>
  <si>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</si>
  <si>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</si>
  <si>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</si>
  <si>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</si>
  <si>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</si>
  <si>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</si>
  <si>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</si>
  <si>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</si>
  <si>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</si>
  <si>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</si>
  <si>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</si>
  <si>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</si>
  <si>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</si>
  <si>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</si>
  <si>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</si>
  <si>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</si>
  <si>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</si>
  <si>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</si>
  <si>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</si>
  <si>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</si>
  <si>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</si>
  <si>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</si>
  <si>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</si>
  <si>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</si>
  <si>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</si>
  <si>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</si>
  <si>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</si>
  <si>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</si>
  <si>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</si>
  <si>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</si>
  <si>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</si>
  <si>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</si>
  <si>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</si>
  <si>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</si>
  <si>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</si>
  <si>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</si>
  <si>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</si>
  <si>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</si>
  <si>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</si>
  <si>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</si>
  <si>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</si>
  <si>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</si>
  <si>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</si>
  <si>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</si>
  <si>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</si>
  <si>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</si>
  <si>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</si>
  <si>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</si>
  <si>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</si>
  <si>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</si>
  <si>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</si>
  <si>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</si>
  <si>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</si>
  <si>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        IDENTIFICATION  OF  REPORTING  AND  RECORDKEEPING  REQUIREMENTS</t>
  </si>
  <si>
    <t>Telecommunication Engineering &amp; Construction</t>
  </si>
  <si>
    <t>Contracts</t>
  </si>
  <si>
    <t>0572-0059</t>
  </si>
  <si>
    <t>Construction Certification Program</t>
  </si>
  <si>
    <t>Construction Work Plan and Cost Distribution</t>
  </si>
  <si>
    <t>Subpart J</t>
  </si>
  <si>
    <t xml:space="preserve">Certification of Contractor or Force Account Proposal </t>
  </si>
  <si>
    <t>Approval</t>
  </si>
  <si>
    <t>Summary of Completed Construction</t>
  </si>
  <si>
    <t xml:space="preserve">Certification Borrower Contract Addendum </t>
  </si>
  <si>
    <t>N/A</t>
  </si>
  <si>
    <t>1753, 1788</t>
  </si>
  <si>
    <t>Contractor's Bond</t>
  </si>
  <si>
    <t>168b</t>
  </si>
  <si>
    <t>Contractor's Bond (less than $1 million)</t>
  </si>
  <si>
    <t>168c</t>
  </si>
  <si>
    <t>Architects and Engineers Qualifications</t>
  </si>
  <si>
    <t>1753.30</t>
  </si>
  <si>
    <t>Certificate of Completion - Contract Construction for Building</t>
  </si>
  <si>
    <t>Closeout of Contract Form 257 for Building Construction.</t>
  </si>
  <si>
    <t>Certificate ("Buy American")</t>
  </si>
  <si>
    <t>1753.48(g)</t>
  </si>
  <si>
    <t>Construction Change Order</t>
  </si>
  <si>
    <t xml:space="preserve">engineer will prepare a construction change order.  A copy </t>
  </si>
  <si>
    <t>of each is attached to the construction inventory required</t>
  </si>
  <si>
    <t>to close out the contract</t>
  </si>
  <si>
    <t>Engineering and Architectural Services</t>
  </si>
  <si>
    <t>Postloan Engineering Service Contract</t>
  </si>
  <si>
    <t>Subpart B</t>
  </si>
  <si>
    <t xml:space="preserve">●  Approval of Postloan Engineering Service Contract </t>
  </si>
  <si>
    <t>●  Approval of Postloan Engineering… - Broadband Program</t>
  </si>
  <si>
    <t>The Postloan Engr. Serv. Contract inclds. using the following forms:</t>
  </si>
  <si>
    <t xml:space="preserve">RUS Form 217a-Project Design, Assistance and Coordination:  </t>
  </si>
  <si>
    <t>RUS Form 217b-Central Office Equipment Engineering Services;</t>
  </si>
  <si>
    <t>RUS Form 217c-Transmission Facilities Engineering Services;</t>
  </si>
  <si>
    <t>RUS Form 217d-Building Engineering Services;</t>
  </si>
  <si>
    <t>RUS Form 217e-Outside Plant Staking Services;</t>
  </si>
  <si>
    <t>RUS Form 217f-Outside Plant Contract Doc. Phase Engr. Servs.</t>
  </si>
  <si>
    <t>RUS Form 217g-Outside Plant Construction Phase Engr. Servs.</t>
  </si>
  <si>
    <t>Architectural Services Contract</t>
  </si>
  <si>
    <t>Form approved under OMB Docket No. 0572-0118</t>
  </si>
  <si>
    <t>1753.30,</t>
  </si>
  <si>
    <t>Waiver and Release of Lien</t>
  </si>
  <si>
    <t>39, 49</t>
  </si>
  <si>
    <t>●  Closeout of Contract Form 257 for building construction</t>
  </si>
  <si>
    <t>●  Closeout of major outside plant contraction by contract</t>
  </si>
  <si>
    <t>Certificate of Contractor</t>
  </si>
  <si>
    <t>1753.11,</t>
  </si>
  <si>
    <t>28, 38, 68</t>
  </si>
  <si>
    <t>Miscellaneous Engineering Services Forms</t>
  </si>
  <si>
    <t>Assignment of Engineering Service Contract</t>
  </si>
  <si>
    <t>1753.15,</t>
  </si>
  <si>
    <t>Engineering Service Contract - Special Services - Telephone</t>
  </si>
  <si>
    <t xml:space="preserve">●  Engineering services for minor construction may be </t>
  </si>
  <si>
    <t xml:space="preserve">contracted using Form 245 (This contract form does not </t>
  </si>
  <si>
    <t>require RUS approval).</t>
  </si>
  <si>
    <t>Contract to Construct Building</t>
  </si>
  <si>
    <t>Subpart D</t>
  </si>
  <si>
    <t>RE Act</t>
  </si>
  <si>
    <t>Equal Opportunity Addendum</t>
  </si>
  <si>
    <t>NAFTA</t>
  </si>
  <si>
    <t>●  Form 773 issued for minor construction by contract.</t>
  </si>
  <si>
    <t>●  Form 773, small scale constuction - Broadband Program</t>
  </si>
  <si>
    <t>Bidder's Qualifications</t>
  </si>
  <si>
    <t xml:space="preserve">●  Submission of bidders' qualifications to the borrower and its </t>
  </si>
  <si>
    <t>engineer.</t>
  </si>
  <si>
    <t>Bidder's Qualifications for Buried Plant Construction</t>
  </si>
  <si>
    <t>●  Submission of bidders' qualifications to the borrower and its</t>
  </si>
  <si>
    <t>Tabulation of Materials Furnished by Borrower</t>
  </si>
  <si>
    <t>●  Closeout of major outside plans construction by contract.</t>
  </si>
  <si>
    <t>1753.8(b)</t>
  </si>
  <si>
    <t>Subcontracts (Under Construction or Equipment)</t>
  </si>
  <si>
    <t>●  Approval of subcontracts (per 1753.8(b))</t>
  </si>
  <si>
    <t>Certificate of Architect</t>
  </si>
  <si>
    <t>●  Approval of final statement of cost-architectural services</t>
  </si>
  <si>
    <t>●  Approval of final statement… - Broadband Program</t>
  </si>
  <si>
    <t>Bid Bond</t>
  </si>
  <si>
    <t>Interim Financing Construction</t>
  </si>
  <si>
    <t>Subpart E</t>
  </si>
  <si>
    <t>Telecommunications Program</t>
  </si>
  <si>
    <t>Broadband Program</t>
  </si>
  <si>
    <t>1753.38</t>
  </si>
  <si>
    <t>Software License Agreement</t>
  </si>
  <si>
    <t>Financial Requirements Statement</t>
  </si>
  <si>
    <t>Form approved under OMB Docket No. 0572-0023</t>
  </si>
  <si>
    <t>Statement of Engineering Fees - Telecommunications</t>
  </si>
  <si>
    <t xml:space="preserve">●  Estimates </t>
  </si>
  <si>
    <t>●  Estimates - Broadband Program</t>
  </si>
  <si>
    <t>●  Final</t>
  </si>
  <si>
    <t>●  Final - Broadband Program</t>
  </si>
  <si>
    <t>Major Outside Plant Construction</t>
  </si>
  <si>
    <t>Telephone System Construction Contract (Labor and Materials)</t>
  </si>
  <si>
    <t>●  Approval of plans and specifications for major outside</t>
  </si>
  <si>
    <t>plant construction by contract</t>
  </si>
  <si>
    <t>●  Approval of the outside plant contract</t>
  </si>
  <si>
    <t>plant construction by contract - Broadband Program</t>
  </si>
  <si>
    <t>●  Approval of the outside plant contract - Broadband</t>
  </si>
  <si>
    <t>●  Owner-Furnished Materials</t>
  </si>
  <si>
    <t>Information included under RUS Form 787 below.</t>
  </si>
  <si>
    <t>●  Approval of negotiated contracts</t>
  </si>
  <si>
    <t>●  Approval of negotiated contracts - Broadband</t>
  </si>
  <si>
    <t>Results of Acceptance Test</t>
  </si>
  <si>
    <t>1753.57</t>
  </si>
  <si>
    <t>Biweekly Progress Report of Telephone Construction</t>
  </si>
  <si>
    <t>and Engineering Service</t>
  </si>
  <si>
    <t>Statement of Construction Telephone System - Outside Plant</t>
  </si>
  <si>
    <t>●  Closeout of major outside plant construction by contract</t>
  </si>
  <si>
    <t>Certification of Authority</t>
  </si>
  <si>
    <t>Miscellaneous Outside Plant Construction Forms</t>
  </si>
  <si>
    <t xml:space="preserve">Final Inventory, Telephone Construction Contract </t>
  </si>
  <si>
    <t>(Labor and Materials)</t>
  </si>
  <si>
    <t>Final Inventory, Telephone Construction Contract</t>
  </si>
  <si>
    <t>(Labor and Materials) - Detailed</t>
  </si>
  <si>
    <t>724a</t>
  </si>
  <si>
    <t>●  Tabulation of Assembly Units</t>
  </si>
  <si>
    <t>724b</t>
  </si>
  <si>
    <t>●  Removals</t>
  </si>
  <si>
    <t>1753.78</t>
  </si>
  <si>
    <t xml:space="preserve">Certificate of Contractor and Indemnity Agreement </t>
  </si>
  <si>
    <t>(Line Extensions)</t>
  </si>
  <si>
    <t xml:space="preserve">●  Upon completion and inspection the borrower obtains </t>
  </si>
  <si>
    <t>from the contractor a final invoice and Form 743</t>
  </si>
  <si>
    <t>from the contractor a final invoice and Form 743 - Broadband</t>
  </si>
  <si>
    <t>Contract Closeout Certification</t>
  </si>
  <si>
    <t>● Non-form certification</t>
  </si>
  <si>
    <t>● Broadband Program</t>
  </si>
  <si>
    <t>1753.81-82</t>
  </si>
  <si>
    <t>Summary of Work Order</t>
  </si>
  <si>
    <t>Inspection by GFR</t>
  </si>
  <si>
    <t>Inspection by licensed Engineer or Borrower's Staff Engineer</t>
  </si>
  <si>
    <t>771a</t>
  </si>
  <si>
    <t>Miscellaneous Construction Work and Maintenance</t>
  </si>
  <si>
    <t>Service Contract</t>
  </si>
  <si>
    <t>●  Issued for minor construction by contract</t>
  </si>
  <si>
    <t>●  Issued for  small-scale construction -Broadband Program</t>
  </si>
  <si>
    <t>1753.48 (f)</t>
  </si>
  <si>
    <t>Supplement A to Construction Contract RUS Form 515</t>
  </si>
  <si>
    <t>●  Approval  for the borrower to furnished materials for  outside</t>
  </si>
  <si>
    <t>plant construction by contract - Broadband</t>
  </si>
  <si>
    <t>Telephone Force Account Construction - Final Inventory</t>
  </si>
  <si>
    <t xml:space="preserve">   Closeout of major outside plant construction by force account</t>
  </si>
  <si>
    <t>817a</t>
  </si>
  <si>
    <t>817b</t>
  </si>
  <si>
    <t xml:space="preserve">Preloan Engineering Service Contract, Telephone </t>
  </si>
  <si>
    <t xml:space="preserve"> (a)(2)</t>
  </si>
  <si>
    <t>System Design</t>
  </si>
  <si>
    <t>1753.80 (g)</t>
  </si>
  <si>
    <t>Minor construction - request to establish a work order fund</t>
  </si>
  <si>
    <t>for specific construction project</t>
  </si>
  <si>
    <t>n/a</t>
  </si>
  <si>
    <t>for specific construction project - Broadband</t>
  </si>
  <si>
    <t>Construction of building - award of contract</t>
  </si>
  <si>
    <t>1753.48 (a)</t>
  </si>
  <si>
    <t xml:space="preserve">Outside plant major construction - award of construction in </t>
  </si>
  <si>
    <t>accordance with procedures</t>
  </si>
  <si>
    <t>1753.48 (b)</t>
  </si>
  <si>
    <t xml:space="preserve">Outside plant major construction - RUS approval of negotiated </t>
  </si>
  <si>
    <t>proposals</t>
  </si>
  <si>
    <t>1753.68 (b)</t>
  </si>
  <si>
    <t xml:space="preserve">Special  equipment  - approval of the </t>
  </si>
  <si>
    <t>proposal for initial purchase of equipment</t>
  </si>
  <si>
    <t xml:space="preserve">Core network and access equipment  - approval of the </t>
  </si>
  <si>
    <t>proposal for initial purchase of equipment - Broadband</t>
  </si>
  <si>
    <t>Core network and access equipment - request for approval</t>
  </si>
  <si>
    <t xml:space="preserve">to negotiate for the purpose of standardization on a </t>
  </si>
  <si>
    <t>system basis</t>
  </si>
  <si>
    <t>During the preconstruction review, obtain approval for any</t>
  </si>
  <si>
    <t xml:space="preserve">construction that does not conform to RUS standards and </t>
  </si>
  <si>
    <t>specifications or the approved Loan Design</t>
  </si>
  <si>
    <t>Approval to use other than new or nonstandard materials</t>
  </si>
  <si>
    <t>and equipment</t>
  </si>
  <si>
    <t>and equipment - Broadband</t>
  </si>
  <si>
    <t>Form approved under OMB Docket No. 0572-0074</t>
  </si>
  <si>
    <t>system basis - Broadband</t>
  </si>
  <si>
    <t>Forms approved under OMB Docket No. 0572-0107</t>
  </si>
  <si>
    <t>Construction or Equipment Contract Amendment</t>
  </si>
  <si>
    <t>FORMS APPROVED UNDER OTHER OMB DOCKETS</t>
  </si>
  <si>
    <r>
      <t xml:space="preserve">Total burden hours for </t>
    </r>
    <r>
      <rPr>
        <b/>
        <i/>
        <sz val="10"/>
        <rFont val="Arial"/>
        <family val="2"/>
      </rPr>
      <t>forms approved under other OMB Dockets</t>
    </r>
  </si>
  <si>
    <r>
      <t>Total burden hours for</t>
    </r>
    <r>
      <rPr>
        <b/>
        <i/>
        <sz val="10"/>
        <rFont val="Arial"/>
        <family val="2"/>
      </rPr>
      <t xml:space="preserve"> forms approved under OMB Docket 0572-0059 </t>
    </r>
  </si>
  <si>
    <t>1753.37, 38,</t>
  </si>
  <si>
    <t xml:space="preserve">Certificate of Completion, Equipment Contract </t>
  </si>
  <si>
    <t>395a</t>
  </si>
  <si>
    <t>39, 68</t>
  </si>
  <si>
    <t>(Including Installation)</t>
  </si>
  <si>
    <t>395b</t>
  </si>
  <si>
    <t>(Not Including Installation)</t>
  </si>
  <si>
    <t>395c</t>
  </si>
  <si>
    <t>(Use only for installation contracts)</t>
  </si>
  <si>
    <t xml:space="preserve">Report in writing, including all measurements, any </t>
  </si>
  <si>
    <t>395d</t>
  </si>
  <si>
    <t xml:space="preserve">acceptance test report and other information required under </t>
  </si>
  <si>
    <t xml:space="preserve"> Part II of applicable specifications</t>
  </si>
  <si>
    <t>Subpart F</t>
  </si>
  <si>
    <t>1753.49</t>
  </si>
  <si>
    <r>
      <t>●</t>
    </r>
    <r>
      <rPr>
        <sz val="10"/>
        <rFont val="Times New Roman"/>
        <family val="1"/>
      </rPr>
      <t xml:space="preserve">  When changes or correction are necessary the borrower's </t>
    </r>
  </si>
  <si>
    <t>●  Owner-Furnished Materials - Broadband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</si>
</sst>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mmmm\-yy"/>
    <numFmt numFmtId="170" formatCode="#,##0.000_);\(#,##0.000\)"/>
    <numFmt numFmtId="171" formatCode="#,##0.0000_);\(#,##0.0000\)"/>
  </numFmts>
  <fonts count="80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MSRMN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TMSRMN"/>
      <family val="0"/>
    </font>
    <font>
      <b/>
      <sz val="10"/>
      <name val="Times New Roman"/>
      <family val="1"/>
    </font>
    <font>
      <sz val="10"/>
      <color indexed="53"/>
      <name val="Arial"/>
      <family val="2"/>
    </font>
    <font>
      <sz val="10"/>
      <color indexed="53"/>
      <name val="TMSRMN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MSRMN"/>
      <family val="0"/>
    </font>
    <font>
      <sz val="12"/>
      <color indexed="8"/>
      <name val="TMSRMN"/>
      <family val="0"/>
    </font>
    <font>
      <b/>
      <i/>
      <sz val="10"/>
      <name val="Arial"/>
      <family val="2"/>
    </font>
    <font>
      <b/>
      <sz val="10"/>
      <color indexed="53"/>
      <name val="TMSRMN"/>
      <family val="0"/>
    </font>
    <font>
      <b/>
      <sz val="10"/>
      <name val="TMSRMN"/>
      <family val="0"/>
    </font>
    <font>
      <sz val="10"/>
      <name val="DUTCH"/>
      <family val="0"/>
    </font>
    <font>
      <sz val="8"/>
      <name val="DUTCH"/>
      <family val="0"/>
    </font>
    <font>
      <sz val="7"/>
      <name val="DUTCH"/>
      <family val="0"/>
    </font>
    <font>
      <i/>
      <sz val="7"/>
      <name val="DUTCH"/>
      <family val="0"/>
    </font>
    <font>
      <i/>
      <sz val="8"/>
      <name val="DUTCH"/>
      <family val="0"/>
    </font>
    <font>
      <b/>
      <sz val="12"/>
      <name val="TMSRM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MSRMN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TMSRMN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37" fontId="1" fillId="0" borderId="1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6" fillId="0" borderId="20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 horizontal="center"/>
      <protection/>
    </xf>
    <xf numFmtId="37" fontId="1" fillId="0" borderId="20" xfId="0" applyNumberFormat="1" applyFont="1" applyBorder="1" applyAlignment="1" applyProtection="1">
      <alignment/>
      <protection/>
    </xf>
    <xf numFmtId="37" fontId="1" fillId="0" borderId="16" xfId="0" applyNumberFormat="1" applyFont="1" applyBorder="1" applyAlignment="1" applyProtection="1">
      <alignment/>
      <protection/>
    </xf>
    <xf numFmtId="37" fontId="1" fillId="0" borderId="19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 horizontal="center"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37" fontId="1" fillId="0" borderId="18" xfId="0" applyNumberFormat="1" applyFont="1" applyBorder="1" applyAlignment="1" applyProtection="1">
      <alignment horizontal="center"/>
      <protection/>
    </xf>
    <xf numFmtId="37" fontId="2" fillId="0" borderId="22" xfId="0" applyNumberFormat="1" applyFont="1" applyBorder="1" applyAlignment="1" applyProtection="1">
      <alignment horizontal="center"/>
      <protection/>
    </xf>
    <xf numFmtId="37" fontId="8" fillId="0" borderId="23" xfId="0" applyNumberFormat="1" applyFont="1" applyBorder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 horizontal="center"/>
      <protection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25" xfId="0" applyNumberFormat="1" applyFont="1" applyBorder="1" applyAlignment="1" applyProtection="1">
      <alignment horizontal="center"/>
      <protection/>
    </xf>
    <xf numFmtId="37" fontId="7" fillId="0" borderId="20" xfId="0" applyNumberFormat="1" applyFont="1" applyBorder="1" applyAlignment="1" applyProtection="1">
      <alignment horizontal="center"/>
      <protection/>
    </xf>
    <xf numFmtId="37" fontId="7" fillId="0" borderId="16" xfId="0" applyNumberFormat="1" applyFont="1" applyBorder="1" applyAlignment="1" applyProtection="1">
      <alignment horizontal="center"/>
      <protection/>
    </xf>
    <xf numFmtId="37" fontId="9" fillId="0" borderId="22" xfId="0" applyNumberFormat="1" applyFont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/>
    </xf>
    <xf numFmtId="37" fontId="9" fillId="0" borderId="2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37" fontId="9" fillId="0" borderId="28" xfId="0" applyNumberFormat="1" applyFont="1" applyBorder="1" applyAlignment="1" applyProtection="1">
      <alignment/>
      <protection/>
    </xf>
    <xf numFmtId="37" fontId="9" fillId="0" borderId="22" xfId="0" applyNumberFormat="1" applyFont="1" applyBorder="1" applyAlignment="1" applyProtection="1">
      <alignment horizontal="right"/>
      <protection/>
    </xf>
    <xf numFmtId="37" fontId="9" fillId="0" borderId="23" xfId="0" applyNumberFormat="1" applyFont="1" applyBorder="1" applyAlignment="1" applyProtection="1">
      <alignment horizontal="right"/>
      <protection/>
    </xf>
    <xf numFmtId="37" fontId="9" fillId="0" borderId="18" xfId="0" applyNumberFormat="1" applyFont="1" applyBorder="1" applyAlignment="1" applyProtection="1">
      <alignment horizontal="right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7" fontId="9" fillId="0" borderId="34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left"/>
      <protection/>
    </xf>
    <xf numFmtId="37" fontId="7" fillId="0" borderId="19" xfId="0" applyNumberFormat="1" applyFont="1" applyBorder="1" applyAlignment="1" applyProtection="1">
      <alignment horizontal="left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37" fontId="13" fillId="0" borderId="21" xfId="0" applyNumberFormat="1" applyFont="1" applyBorder="1" applyAlignment="1" applyProtection="1">
      <alignment/>
      <protection/>
    </xf>
    <xf numFmtId="2" fontId="13" fillId="0" borderId="21" xfId="0" applyNumberFormat="1" applyFont="1" applyBorder="1" applyAlignment="1" applyProtection="1">
      <alignment/>
      <protection/>
    </xf>
    <xf numFmtId="2" fontId="9" fillId="0" borderId="35" xfId="0" applyNumberFormat="1" applyFont="1" applyBorder="1" applyAlignment="1" applyProtection="1">
      <alignment/>
      <protection/>
    </xf>
    <xf numFmtId="1" fontId="13" fillId="0" borderId="35" xfId="42" applyNumberFormat="1" applyFont="1" applyBorder="1" applyAlignment="1" applyProtection="1">
      <alignment/>
      <protection/>
    </xf>
    <xf numFmtId="1" fontId="9" fillId="0" borderId="21" xfId="0" applyNumberFormat="1" applyFont="1" applyBorder="1" applyAlignment="1" applyProtection="1">
      <alignment/>
      <protection/>
    </xf>
    <xf numFmtId="37" fontId="13" fillId="0" borderId="36" xfId="0" applyNumberFormat="1" applyFont="1" applyBorder="1" applyAlignment="1" applyProtection="1">
      <alignment/>
      <protection/>
    </xf>
    <xf numFmtId="2" fontId="13" fillId="0" borderId="36" xfId="0" applyNumberFormat="1" applyFont="1" applyBorder="1" applyAlignment="1" applyProtection="1">
      <alignment/>
      <protection/>
    </xf>
    <xf numFmtId="1" fontId="13" fillId="0" borderId="37" xfId="42" applyNumberFormat="1" applyFont="1" applyBorder="1" applyAlignment="1" applyProtection="1">
      <alignment/>
      <protection/>
    </xf>
    <xf numFmtId="37" fontId="13" fillId="0" borderId="30" xfId="0" applyNumberFormat="1" applyFont="1" applyBorder="1" applyAlignment="1" applyProtection="1">
      <alignment/>
      <protection/>
    </xf>
    <xf numFmtId="2" fontId="13" fillId="0" borderId="30" xfId="0" applyNumberFormat="1" applyFont="1" applyBorder="1" applyAlignment="1" applyProtection="1">
      <alignment/>
      <protection/>
    </xf>
    <xf numFmtId="1" fontId="13" fillId="0" borderId="32" xfId="42" applyNumberFormat="1" applyFont="1" applyBorder="1" applyAlignment="1" applyProtection="1">
      <alignment/>
      <protection/>
    </xf>
    <xf numFmtId="2" fontId="0" fillId="0" borderId="21" xfId="0" applyNumberFormat="1" applyBorder="1" applyAlignment="1">
      <alignment/>
    </xf>
    <xf numFmtId="37" fontId="9" fillId="0" borderId="21" xfId="0" applyNumberFormat="1" applyFont="1" applyBorder="1" applyAlignment="1" applyProtection="1">
      <alignment/>
      <protection/>
    </xf>
    <xf numFmtId="2" fontId="9" fillId="0" borderId="21" xfId="0" applyNumberFormat="1" applyFont="1" applyBorder="1" applyAlignment="1" applyProtection="1">
      <alignment/>
      <protection/>
    </xf>
    <xf numFmtId="1" fontId="9" fillId="0" borderId="35" xfId="42" applyNumberFormat="1" applyFont="1" applyBorder="1" applyAlignment="1" applyProtection="1">
      <alignment/>
      <protection/>
    </xf>
    <xf numFmtId="1" fontId="9" fillId="0" borderId="35" xfId="0" applyNumberFormat="1" applyFont="1" applyBorder="1" applyAlignment="1" applyProtection="1">
      <alignment/>
      <protection/>
    </xf>
    <xf numFmtId="2" fontId="0" fillId="0" borderId="21" xfId="0" applyNumberFormat="1" applyBorder="1" applyAlignment="1">
      <alignment horizontal="right"/>
    </xf>
    <xf numFmtId="2" fontId="13" fillId="0" borderId="35" xfId="42" applyNumberFormat="1" applyFont="1" applyBorder="1" applyAlignment="1" applyProtection="1">
      <alignment/>
      <protection/>
    </xf>
    <xf numFmtId="37" fontId="1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9" fillId="0" borderId="40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/>
      <protection/>
    </xf>
    <xf numFmtId="37" fontId="9" fillId="0" borderId="13" xfId="0" applyNumberFormat="1" applyFont="1" applyBorder="1" applyAlignment="1" applyProtection="1">
      <alignment/>
      <protection/>
    </xf>
    <xf numFmtId="49" fontId="0" fillId="0" borderId="22" xfId="0" applyNumberFormat="1" applyBorder="1" applyAlignment="1">
      <alignment horizontal="left" wrapText="1"/>
    </xf>
    <xf numFmtId="0" fontId="10" fillId="0" borderId="21" xfId="0" applyFont="1" applyBorder="1" applyAlignment="1">
      <alignment horizontal="center"/>
    </xf>
    <xf numFmtId="37" fontId="11" fillId="0" borderId="21" xfId="0" applyNumberFormat="1" applyFont="1" applyBorder="1" applyAlignment="1" applyProtection="1">
      <alignment horizontal="left"/>
      <protection/>
    </xf>
    <xf numFmtId="49" fontId="0" fillId="0" borderId="24" xfId="0" applyNumberFormat="1" applyBorder="1" applyAlignment="1">
      <alignment horizontal="left" wrapText="1"/>
    </xf>
    <xf numFmtId="49" fontId="0" fillId="0" borderId="33" xfId="0" applyNumberFormat="1" applyBorder="1" applyAlignment="1">
      <alignment horizontal="left" wrapText="1"/>
    </xf>
    <xf numFmtId="49" fontId="0" fillId="0" borderId="22" xfId="0" applyNumberFormat="1" applyBorder="1" applyAlignment="1" quotePrefix="1">
      <alignment horizontal="left" wrapText="1"/>
    </xf>
    <xf numFmtId="0" fontId="15" fillId="0" borderId="21" xfId="0" applyFont="1" applyBorder="1" applyAlignment="1">
      <alignment/>
    </xf>
    <xf numFmtId="49" fontId="0" fillId="0" borderId="26" xfId="0" applyNumberFormat="1" applyBorder="1" applyAlignment="1">
      <alignment horizontal="left" wrapText="1"/>
    </xf>
    <xf numFmtId="37" fontId="12" fillId="0" borderId="21" xfId="0" applyNumberFormat="1" applyFont="1" applyBorder="1" applyAlignment="1" applyProtection="1">
      <alignment horizontal="center"/>
      <protection/>
    </xf>
    <xf numFmtId="37" fontId="9" fillId="0" borderId="42" xfId="0" applyNumberFormat="1" applyFont="1" applyBorder="1" applyAlignment="1" applyProtection="1">
      <alignment/>
      <protection/>
    </xf>
    <xf numFmtId="1" fontId="0" fillId="0" borderId="21" xfId="0" applyNumberFormat="1" applyBorder="1" applyAlignment="1">
      <alignment/>
    </xf>
    <xf numFmtId="1" fontId="0" fillId="0" borderId="35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3" fillId="0" borderId="21" xfId="0" applyNumberFormat="1" applyFont="1" applyBorder="1" applyAlignment="1" applyProtection="1">
      <alignment/>
      <protection/>
    </xf>
    <xf numFmtId="1" fontId="9" fillId="0" borderId="30" xfId="0" applyNumberFormat="1" applyFont="1" applyBorder="1" applyAlignment="1" applyProtection="1">
      <alignment/>
      <protection/>
    </xf>
    <xf numFmtId="1" fontId="9" fillId="0" borderId="32" xfId="0" applyNumberFormat="1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1" fontId="20" fillId="0" borderId="21" xfId="0" applyNumberFormat="1" applyFont="1" applyBorder="1" applyAlignment="1" applyProtection="1">
      <alignment/>
      <protection/>
    </xf>
    <xf numFmtId="2" fontId="19" fillId="0" borderId="21" xfId="0" applyNumberFormat="1" applyFont="1" applyBorder="1" applyAlignment="1">
      <alignment/>
    </xf>
    <xf numFmtId="1" fontId="20" fillId="0" borderId="35" xfId="0" applyNumberFormat="1" applyFont="1" applyBorder="1" applyAlignment="1" applyProtection="1">
      <alignment/>
      <protection/>
    </xf>
    <xf numFmtId="1" fontId="9" fillId="0" borderId="42" xfId="0" applyNumberFormat="1" applyFont="1" applyBorder="1" applyAlignment="1" applyProtection="1">
      <alignment/>
      <protection/>
    </xf>
    <xf numFmtId="2" fontId="9" fillId="0" borderId="42" xfId="0" applyNumberFormat="1" applyFont="1" applyBorder="1" applyAlignment="1" applyProtection="1">
      <alignment/>
      <protection/>
    </xf>
    <xf numFmtId="1" fontId="9" fillId="0" borderId="43" xfId="0" applyNumberFormat="1" applyFont="1" applyBorder="1" applyAlignment="1" applyProtection="1">
      <alignment/>
      <protection/>
    </xf>
    <xf numFmtId="2" fontId="9" fillId="0" borderId="17" xfId="0" applyNumberFormat="1" applyFont="1" applyBorder="1" applyAlignment="1" applyProtection="1">
      <alignment/>
      <protection/>
    </xf>
    <xf numFmtId="1" fontId="17" fillId="0" borderId="21" xfId="0" applyNumberFormat="1" applyFont="1" applyBorder="1" applyAlignment="1" applyProtection="1">
      <alignment/>
      <protection/>
    </xf>
    <xf numFmtId="0" fontId="0" fillId="0" borderId="21" xfId="0" applyFill="1" applyBorder="1" applyAlignment="1">
      <alignment/>
    </xf>
    <xf numFmtId="1" fontId="9" fillId="0" borderId="21" xfId="0" applyNumberFormat="1" applyFont="1" applyFill="1" applyBorder="1" applyAlignment="1" applyProtection="1">
      <alignment/>
      <protection/>
    </xf>
    <xf numFmtId="2" fontId="0" fillId="0" borderId="21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1" fontId="17" fillId="0" borderId="17" xfId="0" applyNumberFormat="1" applyFont="1" applyBorder="1" applyAlignment="1" applyProtection="1">
      <alignment/>
      <protection/>
    </xf>
    <xf numFmtId="1" fontId="9" fillId="0" borderId="17" xfId="0" applyNumberFormat="1" applyFont="1" applyBorder="1" applyAlignment="1" applyProtection="1">
      <alignment/>
      <protection/>
    </xf>
    <xf numFmtId="0" fontId="22" fillId="0" borderId="21" xfId="0" applyFont="1" applyBorder="1" applyAlignment="1">
      <alignment/>
    </xf>
    <xf numFmtId="1" fontId="23" fillId="0" borderId="21" xfId="0" applyNumberFormat="1" applyFont="1" applyBorder="1" applyAlignment="1" applyProtection="1">
      <alignment/>
      <protection/>
    </xf>
    <xf numFmtId="2" fontId="22" fillId="0" borderId="21" xfId="0" applyNumberFormat="1" applyFont="1" applyBorder="1" applyAlignment="1">
      <alignment/>
    </xf>
    <xf numFmtId="0" fontId="10" fillId="0" borderId="21" xfId="0" applyFont="1" applyBorder="1" applyAlignment="1">
      <alignment/>
    </xf>
    <xf numFmtId="1" fontId="10" fillId="0" borderId="21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1" fontId="9" fillId="0" borderId="29" xfId="0" applyNumberFormat="1" applyFont="1" applyBorder="1" applyAlignment="1" applyProtection="1">
      <alignment/>
      <protection/>
    </xf>
    <xf numFmtId="2" fontId="9" fillId="0" borderId="29" xfId="0" applyNumberFormat="1" applyFont="1" applyBorder="1" applyAlignment="1" applyProtection="1">
      <alignment/>
      <protection/>
    </xf>
    <xf numFmtId="2" fontId="17" fillId="0" borderId="17" xfId="0" applyNumberFormat="1" applyFont="1" applyBorder="1" applyAlignment="1" applyProtection="1">
      <alignment/>
      <protection/>
    </xf>
    <xf numFmtId="2" fontId="9" fillId="0" borderId="17" xfId="0" applyNumberFormat="1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2" fontId="0" fillId="0" borderId="42" xfId="0" applyNumberFormat="1" applyBorder="1" applyAlignment="1">
      <alignment/>
    </xf>
    <xf numFmtId="37" fontId="13" fillId="0" borderId="44" xfId="0" applyNumberFormat="1" applyFont="1" applyBorder="1" applyAlignment="1" applyProtection="1">
      <alignment/>
      <protection/>
    </xf>
    <xf numFmtId="1" fontId="0" fillId="0" borderId="17" xfId="0" applyNumberFormat="1" applyBorder="1" applyAlignment="1">
      <alignment/>
    </xf>
    <xf numFmtId="1" fontId="9" fillId="0" borderId="45" xfId="0" applyNumberFormat="1" applyFont="1" applyBorder="1" applyAlignment="1" applyProtection="1">
      <alignment/>
      <protection/>
    </xf>
    <xf numFmtId="37" fontId="16" fillId="0" borderId="21" xfId="0" applyNumberFormat="1" applyFont="1" applyBorder="1" applyAlignment="1" applyProtection="1">
      <alignment horizontal="left"/>
      <protection/>
    </xf>
    <xf numFmtId="0" fontId="16" fillId="0" borderId="17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8" fillId="0" borderId="46" xfId="0" applyFont="1" applyBorder="1" applyAlignment="1">
      <alignment horizontal="center"/>
    </xf>
    <xf numFmtId="37" fontId="10" fillId="0" borderId="21" xfId="0" applyNumberFormat="1" applyFont="1" applyBorder="1" applyAlignment="1" applyProtection="1">
      <alignment horizontal="center"/>
      <protection/>
    </xf>
    <xf numFmtId="37" fontId="17" fillId="0" borderId="21" xfId="0" applyNumberFormat="1" applyFont="1" applyBorder="1" applyAlignment="1" applyProtection="1">
      <alignment/>
      <protection/>
    </xf>
    <xf numFmtId="37" fontId="10" fillId="0" borderId="21" xfId="0" applyNumberFormat="1" applyFont="1" applyBorder="1" applyAlignment="1" applyProtection="1">
      <alignment/>
      <protection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0" fontId="16" fillId="0" borderId="21" xfId="0" applyFont="1" applyBorder="1" applyAlignment="1">
      <alignment wrapText="1"/>
    </xf>
    <xf numFmtId="49" fontId="0" fillId="0" borderId="33" xfId="0" applyNumberFormat="1" applyBorder="1" applyAlignment="1">
      <alignment/>
    </xf>
    <xf numFmtId="0" fontId="16" fillId="0" borderId="21" xfId="0" applyFont="1" applyFill="1" applyBorder="1" applyAlignment="1">
      <alignment/>
    </xf>
    <xf numFmtId="49" fontId="0" fillId="0" borderId="26" xfId="0" applyNumberForma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fill"/>
      <protection/>
    </xf>
    <xf numFmtId="37" fontId="8" fillId="0" borderId="0" xfId="0" applyNumberFormat="1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/>
      <protection/>
    </xf>
    <xf numFmtId="3" fontId="9" fillId="0" borderId="50" xfId="0" applyNumberFormat="1" applyFont="1" applyBorder="1" applyAlignment="1" applyProtection="1">
      <alignment/>
      <protection/>
    </xf>
    <xf numFmtId="0" fontId="0" fillId="0" borderId="51" xfId="0" applyBorder="1" applyAlignment="1">
      <alignment/>
    </xf>
    <xf numFmtId="49" fontId="0" fillId="0" borderId="14" xfId="0" applyNumberFormat="1" applyBorder="1" applyAlignment="1">
      <alignment/>
    </xf>
    <xf numFmtId="3" fontId="9" fillId="0" borderId="21" xfId="0" applyNumberFormat="1" applyFont="1" applyBorder="1" applyAlignment="1" applyProtection="1">
      <alignment/>
      <protection/>
    </xf>
    <xf numFmtId="39" fontId="9" fillId="0" borderId="21" xfId="0" applyNumberFormat="1" applyFont="1" applyBorder="1" applyAlignment="1" applyProtection="1">
      <alignment/>
      <protection/>
    </xf>
    <xf numFmtId="39" fontId="9" fillId="0" borderId="17" xfId="0" applyNumberFormat="1" applyFont="1" applyBorder="1" applyAlignment="1" applyProtection="1">
      <alignment/>
      <protection/>
    </xf>
    <xf numFmtId="37" fontId="13" fillId="0" borderId="22" xfId="0" applyNumberFormat="1" applyFont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/>
    </xf>
    <xf numFmtId="2" fontId="0" fillId="0" borderId="35" xfId="0" applyNumberFormat="1" applyBorder="1" applyAlignment="1">
      <alignment/>
    </xf>
    <xf numFmtId="49" fontId="0" fillId="0" borderId="22" xfId="0" applyNumberFormat="1" applyFont="1" applyBorder="1" applyAlignment="1">
      <alignment horizontal="left" wrapText="1"/>
    </xf>
    <xf numFmtId="37" fontId="24" fillId="0" borderId="21" xfId="0" applyNumberFormat="1" applyFont="1" applyBorder="1" applyAlignment="1" applyProtection="1">
      <alignment/>
      <protection/>
    </xf>
    <xf numFmtId="3" fontId="24" fillId="0" borderId="21" xfId="0" applyNumberFormat="1" applyFont="1" applyBorder="1" applyAlignment="1" applyProtection="1">
      <alignment/>
      <protection/>
    </xf>
    <xf numFmtId="39" fontId="24" fillId="0" borderId="21" xfId="0" applyNumberFormat="1" applyFont="1" applyBorder="1" applyAlignment="1" applyProtection="1">
      <alignment/>
      <protection/>
    </xf>
    <xf numFmtId="39" fontId="24" fillId="0" borderId="17" xfId="0" applyNumberFormat="1" applyFont="1" applyBorder="1" applyAlignment="1" applyProtection="1">
      <alignment/>
      <protection/>
    </xf>
    <xf numFmtId="0" fontId="76" fillId="33" borderId="51" xfId="0" applyFont="1" applyFill="1" applyBorder="1" applyAlignment="1">
      <alignment/>
    </xf>
    <xf numFmtId="4" fontId="0" fillId="33" borderId="51" xfId="0" applyNumberFormat="1" applyFill="1" applyBorder="1" applyAlignment="1">
      <alignment/>
    </xf>
    <xf numFmtId="4" fontId="10" fillId="33" borderId="51" xfId="0" applyNumberFormat="1" applyFont="1" applyFill="1" applyBorder="1" applyAlignment="1">
      <alignment/>
    </xf>
    <xf numFmtId="0" fontId="10" fillId="33" borderId="51" xfId="0" applyFont="1" applyFill="1" applyBorder="1" applyAlignment="1">
      <alignment/>
    </xf>
    <xf numFmtId="3" fontId="14" fillId="10" borderId="34" xfId="0" applyNumberFormat="1" applyFont="1" applyFill="1" applyBorder="1" applyAlignment="1" applyProtection="1">
      <alignment/>
      <protection/>
    </xf>
    <xf numFmtId="39" fontId="14" fillId="10" borderId="52" xfId="0" applyNumberFormat="1" applyFont="1" applyFill="1" applyBorder="1" applyAlignment="1" applyProtection="1">
      <alignment/>
      <protection/>
    </xf>
    <xf numFmtId="49" fontId="10" fillId="10" borderId="53" xfId="0" applyNumberFormat="1" applyFont="1" applyFill="1" applyBorder="1" applyAlignment="1">
      <alignment/>
    </xf>
    <xf numFmtId="0" fontId="0" fillId="0" borderId="54" xfId="0" applyBorder="1" applyAlignment="1">
      <alignment/>
    </xf>
    <xf numFmtId="4" fontId="10" fillId="33" borderId="55" xfId="0" applyNumberFormat="1" applyFont="1" applyFill="1" applyBorder="1" applyAlignment="1">
      <alignment/>
    </xf>
    <xf numFmtId="49" fontId="0" fillId="0" borderId="0" xfId="0" applyNumberFormat="1" applyBorder="1" applyAlignment="1">
      <alignment horizontal="left" wrapText="1"/>
    </xf>
    <xf numFmtId="37" fontId="11" fillId="0" borderId="0" xfId="0" applyNumberFormat="1" applyFont="1" applyBorder="1" applyAlignment="1" applyProtection="1">
      <alignment horizontal="left"/>
      <protection/>
    </xf>
    <xf numFmtId="4" fontId="12" fillId="0" borderId="0" xfId="0" applyNumberFormat="1" applyFont="1" applyBorder="1" applyAlignment="1" applyProtection="1">
      <alignment horizontal="center"/>
      <protection/>
    </xf>
    <xf numFmtId="4" fontId="14" fillId="0" borderId="0" xfId="0" applyNumberFormat="1" applyFont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 applyProtection="1">
      <alignment/>
      <protection/>
    </xf>
    <xf numFmtId="39" fontId="14" fillId="0" borderId="0" xfId="0" applyNumberFormat="1" applyFont="1" applyFill="1" applyBorder="1" applyAlignment="1" applyProtection="1">
      <alignment/>
      <protection/>
    </xf>
    <xf numFmtId="37" fontId="14" fillId="33" borderId="56" xfId="0" applyNumberFormat="1" applyFont="1" applyFill="1" applyBorder="1" applyAlignment="1" applyProtection="1">
      <alignment/>
      <protection/>
    </xf>
    <xf numFmtId="39" fontId="14" fillId="33" borderId="56" xfId="0" applyNumberFormat="1" applyFont="1" applyFill="1" applyBorder="1" applyAlignment="1" applyProtection="1">
      <alignment/>
      <protection/>
    </xf>
    <xf numFmtId="49" fontId="22" fillId="0" borderId="22" xfId="0" applyNumberFormat="1" applyFont="1" applyBorder="1" applyAlignment="1">
      <alignment horizontal="left" wrapText="1"/>
    </xf>
    <xf numFmtId="0" fontId="22" fillId="0" borderId="21" xfId="0" applyFont="1" applyBorder="1" applyAlignment="1">
      <alignment/>
    </xf>
    <xf numFmtId="2" fontId="23" fillId="0" borderId="57" xfId="42" applyNumberFormat="1" applyFont="1" applyBorder="1" applyAlignment="1" applyProtection="1">
      <alignment/>
      <protection/>
    </xf>
    <xf numFmtId="49" fontId="0" fillId="0" borderId="0" xfId="0" applyNumberFormat="1" applyAlignment="1">
      <alignment/>
    </xf>
    <xf numFmtId="49" fontId="22" fillId="0" borderId="22" xfId="0" applyNumberFormat="1" applyFont="1" applyFill="1" applyBorder="1" applyAlignment="1">
      <alignment horizontal="left" wrapText="1"/>
    </xf>
    <xf numFmtId="2" fontId="22" fillId="0" borderId="21" xfId="0" applyNumberFormat="1" applyFont="1" applyFill="1" applyBorder="1" applyAlignment="1">
      <alignment/>
    </xf>
    <xf numFmtId="2" fontId="23" fillId="0" borderId="35" xfId="0" applyNumberFormat="1" applyFont="1" applyFill="1" applyBorder="1" applyAlignment="1" applyProtection="1">
      <alignment/>
      <protection/>
    </xf>
    <xf numFmtId="0" fontId="21" fillId="0" borderId="23" xfId="0" applyFont="1" applyBorder="1" applyAlignment="1">
      <alignment horizontal="center"/>
    </xf>
    <xf numFmtId="2" fontId="23" fillId="0" borderId="35" xfId="0" applyNumberFormat="1" applyFont="1" applyBorder="1" applyAlignment="1" applyProtection="1">
      <alignment/>
      <protection/>
    </xf>
    <xf numFmtId="0" fontId="0" fillId="0" borderId="21" xfId="0" applyFont="1" applyFill="1" applyBorder="1" applyAlignment="1">
      <alignment/>
    </xf>
    <xf numFmtId="170" fontId="14" fillId="10" borderId="34" xfId="0" applyNumberFormat="1" applyFont="1" applyFill="1" applyBorder="1" applyAlignment="1" applyProtection="1">
      <alignment/>
      <protection/>
    </xf>
    <xf numFmtId="171" fontId="14" fillId="10" borderId="34" xfId="0" applyNumberFormat="1" applyFont="1" applyFill="1" applyBorder="1" applyAlignment="1" applyProtection="1">
      <alignment/>
      <protection/>
    </xf>
    <xf numFmtId="37" fontId="77" fillId="0" borderId="23" xfId="0" applyNumberFormat="1" applyFont="1" applyBorder="1" applyAlignment="1" applyProtection="1">
      <alignment/>
      <protection/>
    </xf>
    <xf numFmtId="0" fontId="78" fillId="0" borderId="21" xfId="0" applyFont="1" applyBorder="1" applyAlignment="1">
      <alignment/>
    </xf>
    <xf numFmtId="37" fontId="77" fillId="0" borderId="21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79" fillId="0" borderId="21" xfId="0" applyNumberFormat="1" applyFont="1" applyBorder="1" applyAlignment="1" applyProtection="1">
      <alignment/>
      <protection/>
    </xf>
    <xf numFmtId="1" fontId="77" fillId="0" borderId="21" xfId="0" applyNumberFormat="1" applyFont="1" applyBorder="1" applyAlignment="1" applyProtection="1">
      <alignment/>
      <protection/>
    </xf>
    <xf numFmtId="0" fontId="79" fillId="0" borderId="21" xfId="0" applyFont="1" applyBorder="1" applyAlignment="1">
      <alignment/>
    </xf>
    <xf numFmtId="1" fontId="26" fillId="0" borderId="21" xfId="0" applyNumberFormat="1" applyFont="1" applyBorder="1" applyAlignment="1" applyProtection="1">
      <alignment/>
      <protection/>
    </xf>
    <xf numFmtId="37" fontId="77" fillId="0" borderId="23" xfId="0" applyNumberFormat="1" applyFont="1" applyBorder="1" applyAlignment="1" applyProtection="1">
      <alignment horizontal="right"/>
      <protection/>
    </xf>
    <xf numFmtId="0" fontId="0" fillId="0" borderId="21" xfId="0" applyFont="1" applyFill="1" applyBorder="1" applyAlignment="1">
      <alignment/>
    </xf>
    <xf numFmtId="0" fontId="0" fillId="0" borderId="0" xfId="0" applyFont="1" applyAlignment="1">
      <alignment/>
    </xf>
    <xf numFmtId="37" fontId="77" fillId="34" borderId="23" xfId="0" applyNumberFormat="1" applyFont="1" applyFill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 horizontal="left"/>
      <protection/>
    </xf>
    <xf numFmtId="37" fontId="0" fillId="0" borderId="36" xfId="0" applyNumberFormat="1" applyFont="1" applyBorder="1" applyAlignment="1" applyProtection="1">
      <alignment horizontal="left"/>
      <protection/>
    </xf>
    <xf numFmtId="37" fontId="10" fillId="0" borderId="36" xfId="0" applyNumberFormat="1" applyFont="1" applyBorder="1" applyAlignment="1" applyProtection="1">
      <alignment horizontal="center"/>
      <protection/>
    </xf>
    <xf numFmtId="37" fontId="0" fillId="0" borderId="36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 horizontal="left"/>
      <protection/>
    </xf>
    <xf numFmtId="37" fontId="10" fillId="0" borderId="30" xfId="0" applyNumberFormat="1" applyFont="1" applyBorder="1" applyAlignment="1" applyProtection="1">
      <alignment horizontal="center"/>
      <protection/>
    </xf>
    <xf numFmtId="37" fontId="0" fillId="0" borderId="30" xfId="0" applyNumberFormat="1" applyFont="1" applyBorder="1" applyAlignment="1" applyProtection="1">
      <alignment/>
      <protection/>
    </xf>
    <xf numFmtId="37" fontId="27" fillId="0" borderId="21" xfId="0" applyNumberFormat="1" applyFont="1" applyBorder="1" applyAlignment="1" applyProtection="1">
      <alignment/>
      <protection/>
    </xf>
    <xf numFmtId="37" fontId="16" fillId="0" borderId="42" xfId="0" applyNumberFormat="1" applyFont="1" applyBorder="1" applyAlignment="1" applyProtection="1">
      <alignment horizontal="left"/>
      <protection/>
    </xf>
    <xf numFmtId="37" fontId="10" fillId="0" borderId="42" xfId="0" applyNumberFormat="1" applyFont="1" applyBorder="1" applyAlignment="1" applyProtection="1">
      <alignment/>
      <protection/>
    </xf>
    <xf numFmtId="37" fontId="17" fillId="0" borderId="42" xfId="0" applyNumberFormat="1" applyFont="1" applyBorder="1" applyAlignment="1" applyProtection="1">
      <alignment/>
      <protection/>
    </xf>
    <xf numFmtId="37" fontId="28" fillId="0" borderId="39" xfId="0" applyNumberFormat="1" applyFont="1" applyBorder="1" applyAlignment="1" applyProtection="1">
      <alignment/>
      <protection/>
    </xf>
    <xf numFmtId="37" fontId="28" fillId="0" borderId="58" xfId="0" applyNumberFormat="1" applyFont="1" applyBorder="1" applyAlignment="1" applyProtection="1">
      <alignment/>
      <protection/>
    </xf>
    <xf numFmtId="37" fontId="29" fillId="0" borderId="23" xfId="0" applyNumberFormat="1" applyFont="1" applyBorder="1" applyAlignment="1" applyProtection="1">
      <alignment/>
      <protection/>
    </xf>
    <xf numFmtId="37" fontId="29" fillId="0" borderId="23" xfId="0" applyNumberFormat="1" applyFont="1" applyBorder="1" applyAlignment="1" applyProtection="1">
      <alignment horizontal="center"/>
      <protection/>
    </xf>
    <xf numFmtId="37" fontId="29" fillId="0" borderId="20" xfId="0" applyNumberFormat="1" applyFont="1" applyBorder="1" applyAlignment="1" applyProtection="1">
      <alignment/>
      <protection/>
    </xf>
    <xf numFmtId="37" fontId="30" fillId="0" borderId="23" xfId="0" applyNumberFormat="1" applyFont="1" applyBorder="1" applyAlignment="1" applyProtection="1">
      <alignment horizontal="center"/>
      <protection/>
    </xf>
    <xf numFmtId="37" fontId="31" fillId="0" borderId="23" xfId="0" applyNumberFormat="1" applyFont="1" applyBorder="1" applyAlignment="1" applyProtection="1">
      <alignment horizontal="center"/>
      <protection/>
    </xf>
    <xf numFmtId="37" fontId="30" fillId="0" borderId="23" xfId="0" applyNumberFormat="1" applyFont="1" applyBorder="1" applyAlignment="1" applyProtection="1">
      <alignment/>
      <protection/>
    </xf>
    <xf numFmtId="37" fontId="32" fillId="0" borderId="25" xfId="0" applyNumberFormat="1" applyFont="1" applyBorder="1" applyAlignment="1" applyProtection="1">
      <alignment horizontal="center"/>
      <protection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37" fontId="16" fillId="0" borderId="17" xfId="0" applyNumberFormat="1" applyFont="1" applyBorder="1" applyAlignment="1" applyProtection="1">
      <alignment horizontal="left"/>
      <protection/>
    </xf>
    <xf numFmtId="0" fontId="0" fillId="0" borderId="21" xfId="0" applyFont="1" applyBorder="1" applyAlignment="1">
      <alignment/>
    </xf>
    <xf numFmtId="37" fontId="0" fillId="0" borderId="42" xfId="0" applyNumberFormat="1" applyFont="1" applyBorder="1" applyAlignment="1" applyProtection="1">
      <alignment horizontal="left"/>
      <protection/>
    </xf>
    <xf numFmtId="0" fontId="0" fillId="0" borderId="42" xfId="0" applyFont="1" applyBorder="1" applyAlignment="1">
      <alignment/>
    </xf>
    <xf numFmtId="37" fontId="10" fillId="10" borderId="59" xfId="0" applyNumberFormat="1" applyFont="1" applyFill="1" applyBorder="1" applyAlignment="1" applyProtection="1">
      <alignment horizontal="left"/>
      <protection/>
    </xf>
    <xf numFmtId="37" fontId="10" fillId="10" borderId="52" xfId="0" applyNumberFormat="1" applyFont="1" applyFill="1" applyBorder="1" applyAlignment="1" applyProtection="1">
      <alignment/>
      <protection/>
    </xf>
    <xf numFmtId="37" fontId="10" fillId="10" borderId="44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 horizontal="left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10" fillId="0" borderId="23" xfId="0" applyNumberFormat="1" applyFont="1" applyFill="1" applyBorder="1" applyAlignment="1" applyProtection="1">
      <alignment horizontal="left"/>
      <protection/>
    </xf>
    <xf numFmtId="37" fontId="33" fillId="0" borderId="21" xfId="0" applyNumberFormat="1" applyFont="1" applyBorder="1" applyAlignment="1" applyProtection="1">
      <alignment/>
      <protection/>
    </xf>
    <xf numFmtId="37" fontId="34" fillId="0" borderId="21" xfId="0" applyNumberFormat="1" applyFont="1" applyBorder="1" applyAlignment="1" applyProtection="1">
      <alignment horizontal="left"/>
      <protection/>
    </xf>
    <xf numFmtId="37" fontId="10" fillId="0" borderId="23" xfId="0" applyNumberFormat="1" applyFont="1" applyBorder="1" applyAlignment="1" applyProtection="1">
      <alignment horizontal="center"/>
      <protection/>
    </xf>
    <xf numFmtId="37" fontId="10" fillId="0" borderId="23" xfId="0" applyNumberFormat="1" applyFont="1" applyBorder="1" applyAlignment="1" applyProtection="1">
      <alignment/>
      <protection/>
    </xf>
    <xf numFmtId="37" fontId="16" fillId="0" borderId="30" xfId="0" applyNumberFormat="1" applyFont="1" applyBorder="1" applyAlignment="1" applyProtection="1">
      <alignment horizontal="left"/>
      <protection/>
    </xf>
    <xf numFmtId="37" fontId="10" fillId="0" borderId="31" xfId="0" applyNumberFormat="1" applyFont="1" applyBorder="1" applyAlignment="1" applyProtection="1">
      <alignment horizontal="center"/>
      <protection/>
    </xf>
    <xf numFmtId="37" fontId="27" fillId="0" borderId="30" xfId="0" applyNumberFormat="1" applyFont="1" applyBorder="1" applyAlignment="1" applyProtection="1">
      <alignment/>
      <protection/>
    </xf>
    <xf numFmtId="37" fontId="16" fillId="0" borderId="46" xfId="0" applyNumberFormat="1" applyFont="1" applyBorder="1" applyAlignment="1" applyProtection="1">
      <alignment horizontal="left"/>
      <protection/>
    </xf>
    <xf numFmtId="37" fontId="10" fillId="0" borderId="48" xfId="0" applyNumberFormat="1" applyFont="1" applyBorder="1" applyAlignment="1" applyProtection="1">
      <alignment horizontal="center"/>
      <protection/>
    </xf>
    <xf numFmtId="37" fontId="10" fillId="0" borderId="48" xfId="0" applyNumberFormat="1" applyFont="1" applyFill="1" applyBorder="1" applyAlignment="1" applyProtection="1">
      <alignment horizontal="center"/>
      <protection/>
    </xf>
    <xf numFmtId="37" fontId="16" fillId="0" borderId="46" xfId="0" applyNumberFormat="1" applyFont="1" applyBorder="1" applyAlignment="1" applyProtection="1">
      <alignment/>
      <protection/>
    </xf>
    <xf numFmtId="37" fontId="28" fillId="0" borderId="21" xfId="0" applyNumberFormat="1" applyFont="1" applyBorder="1" applyAlignment="1" applyProtection="1">
      <alignment/>
      <protection/>
    </xf>
    <xf numFmtId="49" fontId="0" fillId="0" borderId="22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/>
    </xf>
    <xf numFmtId="0" fontId="4" fillId="0" borderId="15" xfId="0" applyNumberFormat="1" applyFont="1" applyBorder="1" applyAlignment="1" applyProtection="1">
      <alignment horizontal="center"/>
      <protection/>
    </xf>
    <xf numFmtId="0" fontId="10" fillId="0" borderId="2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638175</xdr:colOff>
      <xdr:row>182</xdr:row>
      <xdr:rowOff>0</xdr:rowOff>
    </xdr:from>
    <xdr:ext cx="57150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7762875" y="26184225"/>
          <a:ext cx="5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ven.Levine\AppData\Local\Microsoft\Windows\Temporary%20Internet%20Files\Content.Outlook\WENYHOGI\2013-Spreadsheet%20-01-03-14%20mpd-submitted%20req.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A19">
            <v>1753</v>
          </cell>
          <cell r="B19" t="str">
            <v>Equipment Contract  </v>
          </cell>
          <cell r="C19">
            <v>395</v>
          </cell>
          <cell r="G19">
            <v>1.5</v>
          </cell>
          <cell r="H19">
            <v>418.5</v>
          </cell>
        </row>
        <row r="20">
          <cell r="A20" t="str">
            <v>Subpart E, 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0"/>
  <sheetViews>
    <sheetView tabSelected="1" zoomScalePageLayoutView="0" workbookViewId="0" topLeftCell="A264">
      <selection activeCell="F287" sqref="F287"/>
    </sheetView>
  </sheetViews>
  <sheetFormatPr defaultColWidth="9.140625" defaultRowHeight="12.75"/>
  <cols>
    <col min="1" max="1" width="12.57421875" style="0" customWidth="1"/>
    <col min="2" max="2" width="48.57421875" style="0" customWidth="1"/>
    <col min="8" max="8" width="10.421875" style="0" customWidth="1"/>
  </cols>
  <sheetData>
    <row r="1" spans="1:11" ht="12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4"/>
      <c r="K1" s="5"/>
    </row>
    <row r="2" spans="1:11" ht="15">
      <c r="A2" s="6"/>
      <c r="B2" s="158"/>
      <c r="C2" s="58" t="s">
        <v>59</v>
      </c>
      <c r="D2" s="158"/>
      <c r="E2" s="158"/>
      <c r="F2" s="158"/>
      <c r="G2" s="158"/>
      <c r="H2" s="158"/>
      <c r="I2" s="7"/>
      <c r="J2" s="60" t="s">
        <v>61</v>
      </c>
      <c r="K2" s="8"/>
    </row>
    <row r="3" spans="1:11" ht="15">
      <c r="A3" s="9" t="s">
        <v>4</v>
      </c>
      <c r="B3" s="158"/>
      <c r="C3" s="10" t="s">
        <v>60</v>
      </c>
      <c r="D3" s="158"/>
      <c r="E3" s="158"/>
      <c r="F3" s="158"/>
      <c r="G3" s="158"/>
      <c r="H3" s="158"/>
      <c r="I3" s="11" t="s">
        <v>5</v>
      </c>
      <c r="J3" s="159"/>
      <c r="K3" s="12"/>
    </row>
    <row r="4" spans="1:11" ht="15">
      <c r="A4" s="13"/>
      <c r="B4" s="15"/>
      <c r="C4" s="16"/>
      <c r="D4" s="14"/>
      <c r="E4" s="14"/>
      <c r="F4" s="14"/>
      <c r="G4" s="14"/>
      <c r="H4" s="14"/>
      <c r="I4" s="277">
        <v>2020</v>
      </c>
      <c r="J4" s="278"/>
      <c r="K4" s="279"/>
    </row>
    <row r="5" spans="1:11" ht="12">
      <c r="A5" s="17" t="s">
        <v>6</v>
      </c>
      <c r="B5" s="160" t="s">
        <v>3</v>
      </c>
      <c r="C5" s="158"/>
      <c r="D5" s="158"/>
      <c r="E5" s="158" t="s">
        <v>7</v>
      </c>
      <c r="F5" s="161" t="s">
        <v>8</v>
      </c>
      <c r="G5" s="162"/>
      <c r="H5" s="161" t="s">
        <v>9</v>
      </c>
      <c r="I5" s="162"/>
      <c r="J5" s="161" t="s">
        <v>10</v>
      </c>
      <c r="K5" s="18"/>
    </row>
    <row r="6" spans="1:11" ht="12">
      <c r="A6" s="61" t="s">
        <v>11</v>
      </c>
      <c r="B6" s="158"/>
      <c r="C6" s="158"/>
      <c r="D6" s="158"/>
      <c r="E6" s="158" t="s">
        <v>7</v>
      </c>
      <c r="F6" s="163" t="s">
        <v>12</v>
      </c>
      <c r="G6" s="162" t="s">
        <v>13</v>
      </c>
      <c r="H6" s="163" t="s">
        <v>12</v>
      </c>
      <c r="I6" s="162" t="s">
        <v>14</v>
      </c>
      <c r="J6" s="163" t="s">
        <v>12</v>
      </c>
      <c r="K6" s="18" t="s">
        <v>15</v>
      </c>
    </row>
    <row r="7" spans="1:11" ht="12">
      <c r="A7" s="59" t="s">
        <v>16</v>
      </c>
      <c r="B7" s="14"/>
      <c r="C7" s="14"/>
      <c r="D7" s="14"/>
      <c r="E7" s="14" t="s">
        <v>7</v>
      </c>
      <c r="F7" s="19" t="s">
        <v>17</v>
      </c>
      <c r="G7" s="20"/>
      <c r="H7" s="19" t="s">
        <v>8</v>
      </c>
      <c r="I7" s="20"/>
      <c r="J7" s="19" t="s">
        <v>18</v>
      </c>
      <c r="K7" s="21"/>
    </row>
    <row r="8" spans="1:11" ht="11.25" customHeight="1">
      <c r="A8" s="22" t="s">
        <v>58</v>
      </c>
      <c r="B8" s="14"/>
      <c r="C8" s="23"/>
      <c r="D8" s="14"/>
      <c r="E8" s="14"/>
      <c r="F8" s="14"/>
      <c r="G8" s="14" t="s">
        <v>19</v>
      </c>
      <c r="H8" s="14"/>
      <c r="I8" s="14"/>
      <c r="J8" s="14"/>
      <c r="K8" s="8"/>
    </row>
    <row r="9" spans="1:11" ht="11.25" customHeight="1">
      <c r="A9" s="24"/>
      <c r="B9" s="25"/>
      <c r="C9" s="26" t="s">
        <v>20</v>
      </c>
      <c r="D9" s="27"/>
      <c r="E9" s="27"/>
      <c r="F9" s="28" t="s">
        <v>21</v>
      </c>
      <c r="G9" s="27"/>
      <c r="H9" s="27"/>
      <c r="I9" s="29"/>
      <c r="J9" s="28" t="s">
        <v>22</v>
      </c>
      <c r="K9" s="30"/>
    </row>
    <row r="10" spans="1:11" ht="11.25" customHeight="1">
      <c r="A10" s="24"/>
      <c r="B10" s="25"/>
      <c r="C10" s="26" t="s">
        <v>23</v>
      </c>
      <c r="D10" s="31" t="s">
        <v>24</v>
      </c>
      <c r="E10" s="31" t="s">
        <v>24</v>
      </c>
      <c r="F10" s="31" t="s">
        <v>25</v>
      </c>
      <c r="G10" s="31" t="s">
        <v>26</v>
      </c>
      <c r="H10" s="161" t="s">
        <v>25</v>
      </c>
      <c r="I10" s="32" t="s">
        <v>24</v>
      </c>
      <c r="J10" s="31" t="s">
        <v>27</v>
      </c>
      <c r="K10" s="33" t="s">
        <v>25</v>
      </c>
    </row>
    <row r="11" spans="1:11" ht="11.25" customHeight="1">
      <c r="A11" s="34" t="s">
        <v>28</v>
      </c>
      <c r="B11" s="25"/>
      <c r="C11" s="35" t="s">
        <v>29</v>
      </c>
      <c r="D11" s="31" t="s">
        <v>30</v>
      </c>
      <c r="E11" s="31" t="s">
        <v>31</v>
      </c>
      <c r="F11" s="31" t="s">
        <v>27</v>
      </c>
      <c r="G11" s="31" t="s">
        <v>32</v>
      </c>
      <c r="H11" s="161" t="s">
        <v>26</v>
      </c>
      <c r="I11" s="32" t="s">
        <v>33</v>
      </c>
      <c r="J11" s="31" t="s">
        <v>34</v>
      </c>
      <c r="K11" s="33" t="s">
        <v>33</v>
      </c>
    </row>
    <row r="12" spans="1:11" ht="11.25" customHeight="1">
      <c r="A12" s="34" t="s">
        <v>35</v>
      </c>
      <c r="B12" s="26" t="s">
        <v>36</v>
      </c>
      <c r="C12" s="35" t="s">
        <v>37</v>
      </c>
      <c r="D12" s="31" t="s">
        <v>38</v>
      </c>
      <c r="E12" s="31" t="s">
        <v>32</v>
      </c>
      <c r="F12" s="31" t="s">
        <v>31</v>
      </c>
      <c r="G12" s="31" t="s">
        <v>39</v>
      </c>
      <c r="H12" s="164" t="s">
        <v>40</v>
      </c>
      <c r="I12" s="32" t="s">
        <v>41</v>
      </c>
      <c r="J12" s="31" t="s">
        <v>33</v>
      </c>
      <c r="K12" s="33" t="s">
        <v>42</v>
      </c>
    </row>
    <row r="13" spans="1:11" ht="11.25" customHeight="1">
      <c r="A13" s="24"/>
      <c r="B13" s="26"/>
      <c r="C13" s="25"/>
      <c r="D13" s="36"/>
      <c r="E13" s="31" t="s">
        <v>30</v>
      </c>
      <c r="F13" s="35" t="s">
        <v>43</v>
      </c>
      <c r="G13" s="25"/>
      <c r="H13" s="165"/>
      <c r="I13" s="37"/>
      <c r="J13" s="31" t="s">
        <v>44</v>
      </c>
      <c r="K13" s="33" t="s">
        <v>26</v>
      </c>
    </row>
    <row r="14" spans="1:11" ht="11.25" customHeight="1">
      <c r="A14" s="24"/>
      <c r="B14" s="26"/>
      <c r="C14" s="25"/>
      <c r="D14" s="36"/>
      <c r="E14" s="31" t="s">
        <v>45</v>
      </c>
      <c r="F14" s="25"/>
      <c r="G14" s="25"/>
      <c r="H14" s="165"/>
      <c r="I14" s="24"/>
      <c r="J14" s="25"/>
      <c r="K14" s="38" t="s">
        <v>46</v>
      </c>
    </row>
    <row r="15" spans="1:11" ht="11.25" customHeight="1">
      <c r="A15" s="39" t="s">
        <v>47</v>
      </c>
      <c r="B15" s="40" t="s">
        <v>48</v>
      </c>
      <c r="C15" s="40" t="s">
        <v>49</v>
      </c>
      <c r="D15" s="40" t="s">
        <v>50</v>
      </c>
      <c r="E15" s="40" t="s">
        <v>51</v>
      </c>
      <c r="F15" s="40" t="s">
        <v>52</v>
      </c>
      <c r="G15" s="40" t="s">
        <v>53</v>
      </c>
      <c r="H15" s="41" t="s">
        <v>54</v>
      </c>
      <c r="I15" s="39" t="s">
        <v>55</v>
      </c>
      <c r="J15" s="40" t="s">
        <v>56</v>
      </c>
      <c r="K15" s="42" t="s">
        <v>57</v>
      </c>
    </row>
    <row r="16" spans="1:11" ht="11.25" customHeight="1">
      <c r="A16" s="56"/>
      <c r="B16" s="52"/>
      <c r="C16" s="53"/>
      <c r="D16" s="53"/>
      <c r="E16" s="53"/>
      <c r="F16" s="53"/>
      <c r="G16" s="53"/>
      <c r="H16" s="55"/>
      <c r="I16" s="54"/>
      <c r="J16" s="53"/>
      <c r="K16" s="55"/>
    </row>
    <row r="17" spans="1:11" ht="11.25" customHeight="1">
      <c r="A17" s="88"/>
      <c r="B17" s="89" t="s">
        <v>62</v>
      </c>
      <c r="C17" s="63"/>
      <c r="D17" s="63"/>
      <c r="E17" s="63"/>
      <c r="F17" s="63"/>
      <c r="G17" s="81"/>
      <c r="H17" s="64"/>
      <c r="I17" s="49" t="s">
        <v>3</v>
      </c>
      <c r="J17" s="50" t="s">
        <v>3</v>
      </c>
      <c r="K17" s="51" t="s">
        <v>3</v>
      </c>
    </row>
    <row r="18" spans="1:11" ht="11.25" customHeight="1">
      <c r="A18" s="88"/>
      <c r="B18" s="63"/>
      <c r="C18" s="63"/>
      <c r="D18" s="63"/>
      <c r="E18" s="63"/>
      <c r="F18" s="63"/>
      <c r="G18" s="81"/>
      <c r="H18" s="64"/>
      <c r="I18" s="49"/>
      <c r="J18" s="50"/>
      <c r="K18" s="51" t="s">
        <v>3</v>
      </c>
    </row>
    <row r="19" spans="1:12" ht="11.25" customHeight="1">
      <c r="A19" s="88">
        <v>1753</v>
      </c>
      <c r="B19" s="136" t="s">
        <v>63</v>
      </c>
      <c r="C19" s="141">
        <v>157</v>
      </c>
      <c r="D19" s="228">
        <v>8</v>
      </c>
      <c r="E19" s="65">
        <v>1</v>
      </c>
      <c r="F19" s="65">
        <v>8</v>
      </c>
      <c r="G19" s="66">
        <v>12</v>
      </c>
      <c r="H19" s="67">
        <f>+G19*F19</f>
        <v>96</v>
      </c>
      <c r="I19" s="49" t="s">
        <v>3</v>
      </c>
      <c r="J19" s="50" t="s">
        <v>3</v>
      </c>
      <c r="K19" s="51" t="s">
        <v>3</v>
      </c>
      <c r="L19" s="219"/>
    </row>
    <row r="20" spans="1:11" ht="11.25" customHeight="1">
      <c r="A20" s="88" t="s">
        <v>64</v>
      </c>
      <c r="B20" s="136"/>
      <c r="C20" s="141"/>
      <c r="D20" s="143"/>
      <c r="E20" s="220"/>
      <c r="F20" s="220"/>
      <c r="G20" s="66"/>
      <c r="H20" s="82"/>
      <c r="I20" s="49"/>
      <c r="J20" s="224"/>
      <c r="K20" s="51"/>
    </row>
    <row r="21" spans="1:11" ht="11.25" customHeight="1">
      <c r="A21" s="88"/>
      <c r="B21" s="136"/>
      <c r="C21" s="141"/>
      <c r="D21" s="228"/>
      <c r="E21" s="65"/>
      <c r="F21" s="65"/>
      <c r="G21" s="66"/>
      <c r="H21" s="82"/>
      <c r="I21" s="49"/>
      <c r="J21" s="50"/>
      <c r="K21" s="51"/>
    </row>
    <row r="22" spans="1:11" ht="11.25" customHeight="1">
      <c r="A22" s="88">
        <v>1753</v>
      </c>
      <c r="B22" s="229" t="s">
        <v>65</v>
      </c>
      <c r="C22" s="141">
        <v>158</v>
      </c>
      <c r="D22" s="228">
        <v>8</v>
      </c>
      <c r="E22" s="65">
        <v>1</v>
      </c>
      <c r="F22" s="69">
        <v>8</v>
      </c>
      <c r="G22" s="66">
        <v>3</v>
      </c>
      <c r="H22" s="67">
        <f>+G22*F22</f>
        <v>24</v>
      </c>
      <c r="I22" s="49" t="s">
        <v>3</v>
      </c>
      <c r="J22" s="50" t="s">
        <v>3</v>
      </c>
      <c r="K22" s="51" t="s">
        <v>3</v>
      </c>
    </row>
    <row r="23" spans="1:11" ht="11.25" customHeight="1">
      <c r="A23" s="88" t="s">
        <v>64</v>
      </c>
      <c r="B23" s="229" t="s">
        <v>66</v>
      </c>
      <c r="C23" s="141"/>
      <c r="D23" s="143"/>
      <c r="E23" s="220"/>
      <c r="F23" s="220"/>
      <c r="G23" s="66"/>
      <c r="H23" s="82"/>
      <c r="I23" s="43"/>
      <c r="J23" s="216"/>
      <c r="K23" s="45"/>
    </row>
    <row r="24" spans="1:11" ht="11.25" customHeight="1">
      <c r="A24" s="88"/>
      <c r="B24" s="229"/>
      <c r="C24" s="141"/>
      <c r="D24" s="228"/>
      <c r="E24" s="65"/>
      <c r="F24" s="65"/>
      <c r="G24" s="66"/>
      <c r="H24" s="82"/>
      <c r="I24" s="43"/>
      <c r="J24" s="44"/>
      <c r="K24" s="45"/>
    </row>
    <row r="25" spans="1:11" ht="11.25" customHeight="1">
      <c r="A25" s="88">
        <v>1753</v>
      </c>
      <c r="B25" s="229" t="s">
        <v>67</v>
      </c>
      <c r="C25" s="141">
        <v>159</v>
      </c>
      <c r="D25" s="228">
        <v>2</v>
      </c>
      <c r="E25" s="65">
        <v>1</v>
      </c>
      <c r="F25" s="69">
        <f>+E25*D25</f>
        <v>2</v>
      </c>
      <c r="G25" s="66">
        <v>6</v>
      </c>
      <c r="H25" s="67">
        <f>+G25*F25</f>
        <v>12</v>
      </c>
      <c r="I25" s="43"/>
      <c r="J25" s="44"/>
      <c r="K25" s="45"/>
    </row>
    <row r="26" spans="1:11" ht="11.25" customHeight="1">
      <c r="A26" s="88" t="s">
        <v>64</v>
      </c>
      <c r="B26" s="229"/>
      <c r="C26" s="141"/>
      <c r="D26" s="143"/>
      <c r="E26" s="220"/>
      <c r="F26" s="220"/>
      <c r="G26" s="66"/>
      <c r="H26" s="82"/>
      <c r="I26" s="43"/>
      <c r="J26" s="216"/>
      <c r="K26" s="45"/>
    </row>
    <row r="27" spans="1:11" ht="11.25" customHeight="1">
      <c r="A27" s="88"/>
      <c r="B27" s="229"/>
      <c r="C27" s="141"/>
      <c r="D27" s="228"/>
      <c r="E27" s="65"/>
      <c r="F27" s="65"/>
      <c r="G27" s="66"/>
      <c r="H27" s="82"/>
      <c r="I27" s="43"/>
      <c r="J27" s="44"/>
      <c r="K27" s="45"/>
    </row>
    <row r="28" spans="1:11" ht="11.25" customHeight="1">
      <c r="A28" s="88">
        <v>1753</v>
      </c>
      <c r="B28" s="229" t="s">
        <v>68</v>
      </c>
      <c r="C28" s="141" t="s">
        <v>69</v>
      </c>
      <c r="D28" s="228">
        <v>0</v>
      </c>
      <c r="E28" s="65">
        <v>0</v>
      </c>
      <c r="F28" s="69">
        <f>+E28*D28</f>
        <v>0</v>
      </c>
      <c r="G28" s="66">
        <v>1</v>
      </c>
      <c r="H28" s="67">
        <f>+G28*F28</f>
        <v>0</v>
      </c>
      <c r="I28" s="43"/>
      <c r="J28" s="44"/>
      <c r="K28" s="45"/>
    </row>
    <row r="29" spans="1:11" ht="11.25" customHeight="1">
      <c r="A29" s="88" t="s">
        <v>64</v>
      </c>
      <c r="B29" s="229"/>
      <c r="C29" s="141"/>
      <c r="D29" s="228">
        <v>0</v>
      </c>
      <c r="E29" s="65">
        <v>0</v>
      </c>
      <c r="F29" s="65">
        <v>0</v>
      </c>
      <c r="G29" s="66"/>
      <c r="H29" s="68"/>
      <c r="I29" s="43"/>
      <c r="J29" s="44"/>
      <c r="K29" s="45"/>
    </row>
    <row r="30" spans="1:11" ht="11.25" customHeight="1">
      <c r="A30" s="91"/>
      <c r="B30" s="230"/>
      <c r="C30" s="231"/>
      <c r="D30" s="232"/>
      <c r="E30" s="70"/>
      <c r="F30" s="70"/>
      <c r="G30" s="71"/>
      <c r="H30" s="72"/>
      <c r="I30" s="43"/>
      <c r="J30" s="44"/>
      <c r="K30" s="45"/>
    </row>
    <row r="31" spans="1:11" ht="11.25" customHeight="1">
      <c r="A31" s="92"/>
      <c r="B31" s="233"/>
      <c r="C31" s="234"/>
      <c r="D31" s="235"/>
      <c r="E31" s="73"/>
      <c r="F31" s="73"/>
      <c r="G31" s="74"/>
      <c r="H31" s="75"/>
      <c r="I31" s="43"/>
      <c r="J31" s="44"/>
      <c r="K31" s="45"/>
    </row>
    <row r="32" spans="1:11" ht="11.25" customHeight="1">
      <c r="A32" s="88"/>
      <c r="B32" s="136"/>
      <c r="C32" s="141"/>
      <c r="D32" s="142"/>
      <c r="E32" s="77"/>
      <c r="F32" s="69"/>
      <c r="G32" s="78"/>
      <c r="H32" s="79"/>
      <c r="I32" s="43"/>
      <c r="J32" s="44"/>
      <c r="K32" s="45"/>
    </row>
    <row r="33" spans="1:11" ht="11.25" customHeight="1">
      <c r="A33" s="88"/>
      <c r="B33" s="136"/>
      <c r="C33" s="141"/>
      <c r="D33" s="142"/>
      <c r="E33" s="77"/>
      <c r="F33" s="69"/>
      <c r="G33" s="78"/>
      <c r="H33" s="79"/>
      <c r="I33" s="43"/>
      <c r="J33" s="44"/>
      <c r="K33" s="45"/>
    </row>
    <row r="34" spans="1:11" ht="11.25" customHeight="1">
      <c r="A34" s="88"/>
      <c r="B34" s="136" t="s">
        <v>75</v>
      </c>
      <c r="C34" s="141">
        <v>179</v>
      </c>
      <c r="D34" s="142">
        <v>6</v>
      </c>
      <c r="E34" s="77">
        <v>1</v>
      </c>
      <c r="F34" s="69">
        <f>+E34*D34</f>
        <v>6</v>
      </c>
      <c r="G34" s="78">
        <v>2</v>
      </c>
      <c r="H34" s="67">
        <f>+G34*F34</f>
        <v>12</v>
      </c>
      <c r="I34" s="43"/>
      <c r="J34" s="216"/>
      <c r="K34" s="45"/>
    </row>
    <row r="35" spans="1:11" ht="11.25" customHeight="1">
      <c r="A35" s="88"/>
      <c r="B35" s="136"/>
      <c r="C35" s="141"/>
      <c r="D35" s="236"/>
      <c r="E35" s="218"/>
      <c r="F35" s="221"/>
      <c r="G35" s="78"/>
      <c r="H35" s="79"/>
      <c r="I35" s="43"/>
      <c r="J35" s="44"/>
      <c r="K35" s="45"/>
    </row>
    <row r="36" spans="1:11" ht="11.25" customHeight="1">
      <c r="A36" s="88"/>
      <c r="B36" s="136"/>
      <c r="C36" s="143"/>
      <c r="D36" s="142"/>
      <c r="E36" s="77"/>
      <c r="F36" s="69" t="s">
        <v>3</v>
      </c>
      <c r="G36" s="78"/>
      <c r="H36" s="80" t="s">
        <v>3</v>
      </c>
      <c r="I36" s="43"/>
      <c r="J36" s="44"/>
      <c r="K36" s="45"/>
    </row>
    <row r="37" spans="1:11" ht="11.25" customHeight="1">
      <c r="A37" s="88" t="s">
        <v>80</v>
      </c>
      <c r="B37" s="136" t="s">
        <v>81</v>
      </c>
      <c r="C37" s="141">
        <v>216</v>
      </c>
      <c r="D37" s="142">
        <v>60</v>
      </c>
      <c r="E37" s="77">
        <v>1</v>
      </c>
      <c r="F37" s="69">
        <f>+E37*D37</f>
        <v>60</v>
      </c>
      <c r="G37" s="78">
        <v>1</v>
      </c>
      <c r="H37" s="67">
        <f>+G37*F37</f>
        <v>60</v>
      </c>
      <c r="I37" s="43"/>
      <c r="J37" s="44"/>
      <c r="K37" s="45"/>
    </row>
    <row r="38" spans="1:11" ht="11.25" customHeight="1">
      <c r="A38" s="88"/>
      <c r="B38" s="229" t="s">
        <v>253</v>
      </c>
      <c r="C38" s="143"/>
      <c r="D38" s="236"/>
      <c r="E38" s="218"/>
      <c r="F38" s="221"/>
      <c r="G38" s="78"/>
      <c r="H38" s="80" t="s">
        <v>3</v>
      </c>
      <c r="I38" s="43"/>
      <c r="J38" s="216"/>
      <c r="K38" s="45"/>
    </row>
    <row r="39" spans="1:11" ht="11.25" customHeight="1">
      <c r="A39" s="88"/>
      <c r="B39" s="136" t="s">
        <v>82</v>
      </c>
      <c r="C39" s="143"/>
      <c r="D39" s="142"/>
      <c r="E39" s="77"/>
      <c r="F39" s="69" t="s">
        <v>3</v>
      </c>
      <c r="G39" s="78"/>
      <c r="H39" s="80" t="s">
        <v>3</v>
      </c>
      <c r="I39" s="43"/>
      <c r="J39" s="44"/>
      <c r="K39" s="45"/>
    </row>
    <row r="40" spans="1:11" ht="11.25" customHeight="1">
      <c r="A40" s="88"/>
      <c r="B40" s="136" t="s">
        <v>83</v>
      </c>
      <c r="C40" s="143"/>
      <c r="D40" s="142"/>
      <c r="E40" s="77"/>
      <c r="F40" s="69" t="s">
        <v>3</v>
      </c>
      <c r="G40" s="78"/>
      <c r="H40" s="80" t="s">
        <v>3</v>
      </c>
      <c r="I40" s="43"/>
      <c r="J40" s="44"/>
      <c r="K40" s="45"/>
    </row>
    <row r="41" spans="1:11" ht="11.25" customHeight="1">
      <c r="A41" s="88"/>
      <c r="B41" s="136" t="s">
        <v>84</v>
      </c>
      <c r="C41" s="143"/>
      <c r="D41" s="142"/>
      <c r="E41" s="77"/>
      <c r="F41" s="69" t="s">
        <v>3</v>
      </c>
      <c r="G41" s="78"/>
      <c r="H41" s="80" t="s">
        <v>3</v>
      </c>
      <c r="I41" s="43"/>
      <c r="J41" s="44"/>
      <c r="K41" s="45"/>
    </row>
    <row r="42" spans="1:11" ht="11.25" customHeight="1" thickBot="1">
      <c r="A42" s="95"/>
      <c r="B42" s="237"/>
      <c r="C42" s="238"/>
      <c r="D42" s="239"/>
      <c r="E42" s="97"/>
      <c r="F42" s="110"/>
      <c r="G42" s="111"/>
      <c r="H42" s="112"/>
      <c r="I42" s="46"/>
      <c r="J42" s="47"/>
      <c r="K42" s="48"/>
    </row>
    <row r="43" spans="1:11" ht="11.25" customHeight="1">
      <c r="A43" s="83" t="s">
        <v>58</v>
      </c>
      <c r="B43" s="240"/>
      <c r="C43" s="241"/>
      <c r="D43" s="240"/>
      <c r="E43" s="84"/>
      <c r="F43" s="84"/>
      <c r="G43" s="84" t="s">
        <v>19</v>
      </c>
      <c r="H43" s="84"/>
      <c r="I43" s="85"/>
      <c r="J43" s="86"/>
      <c r="K43" s="87"/>
    </row>
    <row r="44" spans="1:11" ht="11.25" customHeight="1">
      <c r="A44" s="24"/>
      <c r="B44" s="242"/>
      <c r="C44" s="243" t="s">
        <v>20</v>
      </c>
      <c r="D44" s="244"/>
      <c r="E44" s="27"/>
      <c r="F44" s="28" t="s">
        <v>21</v>
      </c>
      <c r="G44" s="27"/>
      <c r="H44" s="27"/>
      <c r="I44" s="43"/>
      <c r="J44" s="44"/>
      <c r="K44" s="45"/>
    </row>
    <row r="45" spans="1:11" ht="11.25" customHeight="1">
      <c r="A45" s="24"/>
      <c r="B45" s="242"/>
      <c r="C45" s="243" t="s">
        <v>23</v>
      </c>
      <c r="D45" s="245" t="s">
        <v>24</v>
      </c>
      <c r="E45" s="31" t="s">
        <v>24</v>
      </c>
      <c r="F45" s="31" t="s">
        <v>25</v>
      </c>
      <c r="G45" s="31" t="s">
        <v>26</v>
      </c>
      <c r="H45" s="161" t="s">
        <v>25</v>
      </c>
      <c r="I45" s="43"/>
      <c r="J45" s="44"/>
      <c r="K45" s="45"/>
    </row>
    <row r="46" spans="1:11" ht="11.25" customHeight="1">
      <c r="A46" s="34" t="s">
        <v>28</v>
      </c>
      <c r="B46" s="242"/>
      <c r="C46" s="246" t="s">
        <v>29</v>
      </c>
      <c r="D46" s="245" t="s">
        <v>30</v>
      </c>
      <c r="E46" s="31" t="s">
        <v>31</v>
      </c>
      <c r="F46" s="31" t="s">
        <v>27</v>
      </c>
      <c r="G46" s="31" t="s">
        <v>32</v>
      </c>
      <c r="H46" s="161" t="s">
        <v>26</v>
      </c>
      <c r="I46" s="43"/>
      <c r="J46" s="44"/>
      <c r="K46" s="45"/>
    </row>
    <row r="47" spans="1:11" ht="11.25" customHeight="1">
      <c r="A47" s="34" t="s">
        <v>35</v>
      </c>
      <c r="B47" s="243" t="s">
        <v>36</v>
      </c>
      <c r="C47" s="246" t="s">
        <v>37</v>
      </c>
      <c r="D47" s="245" t="s">
        <v>38</v>
      </c>
      <c r="E47" s="31" t="s">
        <v>32</v>
      </c>
      <c r="F47" s="31" t="s">
        <v>31</v>
      </c>
      <c r="G47" s="31" t="s">
        <v>39</v>
      </c>
      <c r="H47" s="164" t="s">
        <v>40</v>
      </c>
      <c r="I47" s="43"/>
      <c r="J47" s="44"/>
      <c r="K47" s="45"/>
    </row>
    <row r="48" spans="1:11" ht="11.25" customHeight="1">
      <c r="A48" s="24"/>
      <c r="B48" s="243"/>
      <c r="C48" s="242"/>
      <c r="D48" s="247"/>
      <c r="E48" s="31" t="s">
        <v>30</v>
      </c>
      <c r="F48" s="35" t="s">
        <v>43</v>
      </c>
      <c r="G48" s="25"/>
      <c r="H48" s="165"/>
      <c r="I48" s="43"/>
      <c r="J48" s="44"/>
      <c r="K48" s="45"/>
    </row>
    <row r="49" spans="1:11" ht="11.25" customHeight="1">
      <c r="A49" s="24"/>
      <c r="B49" s="243"/>
      <c r="C49" s="242"/>
      <c r="D49" s="247"/>
      <c r="E49" s="31" t="s">
        <v>45</v>
      </c>
      <c r="F49" s="25"/>
      <c r="G49" s="25"/>
      <c r="H49" s="165"/>
      <c r="I49" s="43"/>
      <c r="J49" s="44"/>
      <c r="K49" s="45"/>
    </row>
    <row r="50" spans="1:11" ht="11.25" customHeight="1">
      <c r="A50" s="39" t="s">
        <v>47</v>
      </c>
      <c r="B50" s="248" t="s">
        <v>48</v>
      </c>
      <c r="C50" s="248" t="s">
        <v>49</v>
      </c>
      <c r="D50" s="248" t="s">
        <v>50</v>
      </c>
      <c r="E50" s="40" t="s">
        <v>51</v>
      </c>
      <c r="F50" s="40" t="s">
        <v>52</v>
      </c>
      <c r="G50" s="40" t="s">
        <v>53</v>
      </c>
      <c r="H50" s="41" t="s">
        <v>54</v>
      </c>
      <c r="I50" s="43"/>
      <c r="J50" s="44"/>
      <c r="K50" s="45"/>
    </row>
    <row r="51" spans="1:11" ht="11.25" customHeight="1">
      <c r="A51" s="56"/>
      <c r="B51" s="249"/>
      <c r="C51" s="250"/>
      <c r="D51" s="250"/>
      <c r="E51" s="53"/>
      <c r="F51" s="53"/>
      <c r="G51" s="53"/>
      <c r="H51" s="55"/>
      <c r="I51" s="54"/>
      <c r="J51" s="53"/>
      <c r="K51" s="55"/>
    </row>
    <row r="52" spans="1:11" ht="11.25" customHeight="1">
      <c r="A52" s="88"/>
      <c r="B52" s="251" t="s">
        <v>85</v>
      </c>
      <c r="C52" s="143"/>
      <c r="D52" s="142"/>
      <c r="E52" s="77"/>
      <c r="F52" s="69"/>
      <c r="G52" s="78"/>
      <c r="H52" s="80"/>
      <c r="I52" s="43"/>
      <c r="J52" s="44"/>
      <c r="K52" s="45"/>
    </row>
    <row r="53" spans="1:11" ht="11.25" customHeight="1">
      <c r="A53" s="88"/>
      <c r="B53" s="136"/>
      <c r="C53" s="143"/>
      <c r="D53" s="142"/>
      <c r="E53" s="77"/>
      <c r="F53" s="69" t="s">
        <v>3</v>
      </c>
      <c r="G53" s="78"/>
      <c r="H53" s="80" t="s">
        <v>3</v>
      </c>
      <c r="I53" s="43"/>
      <c r="J53" s="44"/>
      <c r="K53" s="45"/>
    </row>
    <row r="54" spans="1:11" ht="11.25" customHeight="1">
      <c r="A54" s="88">
        <v>1753</v>
      </c>
      <c r="B54" s="136" t="s">
        <v>86</v>
      </c>
      <c r="C54" s="141">
        <v>217</v>
      </c>
      <c r="D54" s="142"/>
      <c r="E54" s="77"/>
      <c r="F54" s="69"/>
      <c r="G54" s="78"/>
      <c r="H54" s="80"/>
      <c r="I54" s="43"/>
      <c r="J54" s="216"/>
      <c r="K54" s="45"/>
    </row>
    <row r="55" spans="1:11" ht="11.25" customHeight="1">
      <c r="A55" s="88" t="s">
        <v>87</v>
      </c>
      <c r="B55" s="136" t="s">
        <v>88</v>
      </c>
      <c r="C55" s="143"/>
      <c r="D55" s="142">
        <v>66</v>
      </c>
      <c r="E55" s="77">
        <v>1</v>
      </c>
      <c r="F55" s="69">
        <f>+E55*D55</f>
        <v>66</v>
      </c>
      <c r="G55" s="78">
        <v>7</v>
      </c>
      <c r="H55" s="67">
        <f>+G55*F55</f>
        <v>462</v>
      </c>
      <c r="I55" s="43"/>
      <c r="J55" s="44"/>
      <c r="K55" s="45"/>
    </row>
    <row r="56" spans="1:11" ht="11.25" customHeight="1">
      <c r="A56" s="88"/>
      <c r="B56" s="136" t="s">
        <v>89</v>
      </c>
      <c r="C56" s="143"/>
      <c r="D56" s="142">
        <v>5</v>
      </c>
      <c r="E56" s="77">
        <v>1</v>
      </c>
      <c r="F56" s="69">
        <f>+E56*D56</f>
        <v>5</v>
      </c>
      <c r="G56" s="78">
        <v>7</v>
      </c>
      <c r="H56" s="67">
        <f>+G56*F56</f>
        <v>35</v>
      </c>
      <c r="I56" s="43"/>
      <c r="J56" s="216"/>
      <c r="K56" s="45"/>
    </row>
    <row r="57" spans="1:11" ht="11.25" customHeight="1">
      <c r="A57" s="88"/>
      <c r="B57" s="252" t="s">
        <v>90</v>
      </c>
      <c r="C57" s="143"/>
      <c r="D57" s="142"/>
      <c r="E57" s="77"/>
      <c r="F57" s="69"/>
      <c r="G57" s="78"/>
      <c r="H57" s="80"/>
      <c r="I57" s="43"/>
      <c r="J57" s="44"/>
      <c r="K57" s="45"/>
    </row>
    <row r="58" spans="1:11" ht="11.25" customHeight="1">
      <c r="A58" s="88"/>
      <c r="B58" s="137" t="s">
        <v>91</v>
      </c>
      <c r="C58" s="143"/>
      <c r="D58" s="142"/>
      <c r="E58" s="77"/>
      <c r="F58" s="69"/>
      <c r="G58" s="78"/>
      <c r="H58" s="80"/>
      <c r="I58" s="43"/>
      <c r="J58" s="44"/>
      <c r="K58" s="45"/>
    </row>
    <row r="59" spans="1:11" ht="11.25" customHeight="1">
      <c r="A59" s="88"/>
      <c r="B59" s="137" t="s">
        <v>92</v>
      </c>
      <c r="C59" s="143"/>
      <c r="D59" s="142"/>
      <c r="E59" s="77"/>
      <c r="F59" s="69"/>
      <c r="G59" s="78"/>
      <c r="H59" s="80"/>
      <c r="I59" s="43"/>
      <c r="J59" s="44"/>
      <c r="K59" s="45"/>
    </row>
    <row r="60" spans="1:11" ht="11.25" customHeight="1">
      <c r="A60" s="88"/>
      <c r="B60" s="137" t="s">
        <v>93</v>
      </c>
      <c r="C60" s="143"/>
      <c r="D60" s="142"/>
      <c r="E60" s="77"/>
      <c r="F60" s="69"/>
      <c r="G60" s="78"/>
      <c r="H60" s="80"/>
      <c r="I60" s="43"/>
      <c r="J60" s="44"/>
      <c r="K60" s="45"/>
    </row>
    <row r="61" spans="1:11" ht="11.25" customHeight="1">
      <c r="A61" s="88"/>
      <c r="B61" s="137" t="s">
        <v>94</v>
      </c>
      <c r="C61" s="143"/>
      <c r="D61" s="142"/>
      <c r="E61" s="77"/>
      <c r="F61" s="69"/>
      <c r="G61" s="78"/>
      <c r="H61" s="80"/>
      <c r="I61" s="43"/>
      <c r="J61" s="44"/>
      <c r="K61" s="45"/>
    </row>
    <row r="62" spans="1:11" ht="11.25" customHeight="1">
      <c r="A62" s="88"/>
      <c r="B62" s="137" t="s">
        <v>95</v>
      </c>
      <c r="C62" s="143"/>
      <c r="D62" s="142"/>
      <c r="E62" s="77"/>
      <c r="F62" s="69"/>
      <c r="G62" s="78"/>
      <c r="H62" s="80"/>
      <c r="I62" s="43"/>
      <c r="J62" s="44"/>
      <c r="K62" s="45"/>
    </row>
    <row r="63" spans="1:11" ht="11.25" customHeight="1">
      <c r="A63" s="88"/>
      <c r="B63" s="137" t="s">
        <v>96</v>
      </c>
      <c r="C63" s="143"/>
      <c r="D63" s="142"/>
      <c r="E63" s="77"/>
      <c r="F63" s="69"/>
      <c r="G63" s="78"/>
      <c r="H63" s="80"/>
      <c r="I63" s="43"/>
      <c r="J63" s="44"/>
      <c r="K63" s="45"/>
    </row>
    <row r="64" spans="1:11" ht="11.25" customHeight="1">
      <c r="A64" s="88"/>
      <c r="B64" s="137" t="s">
        <v>97</v>
      </c>
      <c r="C64" s="143"/>
      <c r="D64" s="142"/>
      <c r="E64" s="77"/>
      <c r="F64" s="69"/>
      <c r="G64" s="78"/>
      <c r="H64" s="80"/>
      <c r="I64" s="43"/>
      <c r="J64" s="44"/>
      <c r="K64" s="45"/>
    </row>
    <row r="65" spans="1:11" ht="11.25" customHeight="1">
      <c r="A65" s="88"/>
      <c r="B65" s="136"/>
      <c r="C65" s="143"/>
      <c r="D65" s="253"/>
      <c r="E65" s="63"/>
      <c r="F65" s="98"/>
      <c r="G65" s="76"/>
      <c r="H65" s="99"/>
      <c r="I65" s="43"/>
      <c r="J65" s="44"/>
      <c r="K65" s="45"/>
    </row>
    <row r="66" spans="1:11" ht="11.25" customHeight="1">
      <c r="A66" s="88"/>
      <c r="B66" s="138"/>
      <c r="C66" s="144"/>
      <c r="D66" s="253"/>
      <c r="E66" s="63"/>
      <c r="F66" s="69"/>
      <c r="G66" s="76"/>
      <c r="H66" s="80"/>
      <c r="I66" s="43"/>
      <c r="J66" s="44"/>
      <c r="K66" s="45"/>
    </row>
    <row r="67" spans="1:11" ht="11.25" customHeight="1">
      <c r="A67" s="92"/>
      <c r="B67" s="139"/>
      <c r="C67" s="145"/>
      <c r="D67" s="250"/>
      <c r="E67" s="53"/>
      <c r="F67" s="102"/>
      <c r="G67" s="100"/>
      <c r="H67" s="103"/>
      <c r="I67" s="43"/>
      <c r="J67" s="44"/>
      <c r="K67" s="45"/>
    </row>
    <row r="68" spans="1:11" ht="11.25" customHeight="1">
      <c r="A68" s="88"/>
      <c r="B68" s="140" t="s">
        <v>108</v>
      </c>
      <c r="C68" s="144"/>
      <c r="D68" s="253"/>
      <c r="E68" s="63"/>
      <c r="F68" s="69"/>
      <c r="G68" s="76"/>
      <c r="H68" s="80"/>
      <c r="I68" s="43"/>
      <c r="J68" s="44"/>
      <c r="K68" s="45"/>
    </row>
    <row r="69" spans="1:11" ht="11.25" customHeight="1">
      <c r="A69" s="88"/>
      <c r="B69" s="138"/>
      <c r="C69" s="144"/>
      <c r="D69" s="253"/>
      <c r="E69" s="63"/>
      <c r="F69" s="69"/>
      <c r="G69" s="76"/>
      <c r="H69" s="80"/>
      <c r="I69" s="43"/>
      <c r="J69" s="44"/>
      <c r="K69" s="45"/>
    </row>
    <row r="70" spans="1:12" ht="11.25" customHeight="1">
      <c r="A70" s="88"/>
      <c r="B70" s="138" t="s">
        <v>109</v>
      </c>
      <c r="C70" s="144">
        <v>242</v>
      </c>
      <c r="D70" s="253">
        <v>0</v>
      </c>
      <c r="E70" s="63">
        <v>0</v>
      </c>
      <c r="F70" s="69">
        <f>+E70*D70</f>
        <v>0</v>
      </c>
      <c r="G70" s="76">
        <v>0.5</v>
      </c>
      <c r="H70" s="67">
        <f>+G70*F70</f>
        <v>0</v>
      </c>
      <c r="I70" s="43"/>
      <c r="J70" s="216"/>
      <c r="K70" s="45"/>
      <c r="L70" s="226"/>
    </row>
    <row r="71" spans="1:11" ht="11.25" customHeight="1">
      <c r="A71" s="88"/>
      <c r="B71" s="138"/>
      <c r="C71" s="144"/>
      <c r="D71" s="253"/>
      <c r="E71" s="63"/>
      <c r="F71" s="69"/>
      <c r="G71" s="76"/>
      <c r="H71" s="113"/>
      <c r="I71" s="43"/>
      <c r="J71" s="44"/>
      <c r="K71" s="45"/>
    </row>
    <row r="72" spans="1:12" ht="11.25" customHeight="1">
      <c r="A72" s="88" t="s">
        <v>110</v>
      </c>
      <c r="B72" s="138" t="s">
        <v>111</v>
      </c>
      <c r="C72" s="144">
        <v>245</v>
      </c>
      <c r="D72" s="253">
        <v>1</v>
      </c>
      <c r="E72" s="63">
        <v>1</v>
      </c>
      <c r="F72" s="69">
        <f>+E72*D72</f>
        <v>1</v>
      </c>
      <c r="G72" s="76">
        <v>0.75</v>
      </c>
      <c r="H72" s="67">
        <f>+G72*F72</f>
        <v>0.75</v>
      </c>
      <c r="I72" s="43"/>
      <c r="J72" s="216"/>
      <c r="K72" s="45"/>
      <c r="L72" s="226"/>
    </row>
    <row r="73" spans="1:11" ht="11.25" customHeight="1">
      <c r="A73" s="88">
        <v>81</v>
      </c>
      <c r="B73" s="138" t="s">
        <v>112</v>
      </c>
      <c r="C73" s="144"/>
      <c r="D73" s="253"/>
      <c r="E73" s="63"/>
      <c r="F73" s="63"/>
      <c r="G73" s="76"/>
      <c r="H73" s="64"/>
      <c r="I73" s="43"/>
      <c r="J73" s="44"/>
      <c r="K73" s="45"/>
    </row>
    <row r="74" spans="1:11" ht="11.25" customHeight="1">
      <c r="A74" s="88"/>
      <c r="B74" s="138" t="s">
        <v>113</v>
      </c>
      <c r="C74" s="144"/>
      <c r="D74" s="253"/>
      <c r="E74" s="63"/>
      <c r="F74" s="69" t="s">
        <v>3</v>
      </c>
      <c r="G74" s="76" t="s">
        <v>3</v>
      </c>
      <c r="H74" s="80" t="s">
        <v>3</v>
      </c>
      <c r="I74" s="43"/>
      <c r="J74" s="44"/>
      <c r="K74" s="45"/>
    </row>
    <row r="75" spans="1:11" ht="11.25" customHeight="1">
      <c r="A75" s="88"/>
      <c r="B75" s="138" t="s">
        <v>114</v>
      </c>
      <c r="C75" s="144"/>
      <c r="D75" s="253"/>
      <c r="E75" s="63"/>
      <c r="F75" s="69" t="s">
        <v>3</v>
      </c>
      <c r="G75" s="76"/>
      <c r="H75" s="80" t="s">
        <v>3</v>
      </c>
      <c r="I75" s="43"/>
      <c r="J75" s="44"/>
      <c r="K75" s="45"/>
    </row>
    <row r="76" spans="1:11" ht="11.25" customHeight="1">
      <c r="A76" s="88"/>
      <c r="B76" s="138"/>
      <c r="C76" s="144"/>
      <c r="D76" s="253"/>
      <c r="E76" s="63"/>
      <c r="F76" s="69"/>
      <c r="G76" s="76"/>
      <c r="H76" s="80"/>
      <c r="I76" s="43"/>
      <c r="J76" s="44"/>
      <c r="K76" s="45"/>
    </row>
    <row r="77" spans="1:11" ht="11.25" customHeight="1">
      <c r="A77" s="92"/>
      <c r="B77" s="139"/>
      <c r="C77" s="145"/>
      <c r="D77" s="250"/>
      <c r="E77" s="53"/>
      <c r="F77" s="102"/>
      <c r="G77" s="100"/>
      <c r="H77" s="103"/>
      <c r="I77" s="43"/>
      <c r="J77" s="44"/>
      <c r="K77" s="45"/>
    </row>
    <row r="78" spans="1:11" ht="11.25" customHeight="1">
      <c r="A78" s="88"/>
      <c r="B78" s="138"/>
      <c r="C78" s="144"/>
      <c r="D78" s="253"/>
      <c r="E78" s="106"/>
      <c r="F78" s="107"/>
      <c r="G78" s="108"/>
      <c r="H78" s="109"/>
      <c r="I78" s="43"/>
      <c r="J78" s="44"/>
      <c r="K78" s="45"/>
    </row>
    <row r="79" spans="1:11" ht="11.25" customHeight="1">
      <c r="A79" s="88" t="s">
        <v>117</v>
      </c>
      <c r="B79" s="138" t="s">
        <v>118</v>
      </c>
      <c r="C79" s="144">
        <v>270</v>
      </c>
      <c r="D79" s="253"/>
      <c r="E79" s="63"/>
      <c r="F79" s="69"/>
      <c r="G79" s="76"/>
      <c r="H79" s="80"/>
      <c r="I79" s="43"/>
      <c r="J79" s="44"/>
      <c r="K79" s="45"/>
    </row>
    <row r="80" spans="1:11" ht="11.25" customHeight="1">
      <c r="A80" s="88" t="s">
        <v>119</v>
      </c>
      <c r="B80" s="138" t="s">
        <v>120</v>
      </c>
      <c r="C80" s="144"/>
      <c r="D80" s="225">
        <v>26</v>
      </c>
      <c r="E80" s="115">
        <v>2.22</v>
      </c>
      <c r="F80" s="69">
        <f>+E80*D80</f>
        <v>57.720000000000006</v>
      </c>
      <c r="G80" s="76">
        <v>0.25</v>
      </c>
      <c r="H80" s="67">
        <f>+G80*F80</f>
        <v>14.430000000000001</v>
      </c>
      <c r="I80" s="43"/>
      <c r="J80" s="216"/>
      <c r="K80" s="45"/>
    </row>
    <row r="81" spans="1:11" ht="11.25" customHeight="1">
      <c r="A81" s="88"/>
      <c r="B81" s="138" t="s">
        <v>121</v>
      </c>
      <c r="C81" s="144"/>
      <c r="D81" s="225">
        <v>4</v>
      </c>
      <c r="E81" s="115">
        <v>3.33</v>
      </c>
      <c r="F81" s="69">
        <f>+E81*D81</f>
        <v>13.32</v>
      </c>
      <c r="G81" s="76">
        <v>0.25</v>
      </c>
      <c r="H81" s="67">
        <f>+G81*F81</f>
        <v>3.33</v>
      </c>
      <c r="I81" s="43"/>
      <c r="J81" s="216"/>
      <c r="K81" s="45"/>
    </row>
    <row r="82" spans="1:11" ht="11.25" customHeight="1" thickBot="1">
      <c r="A82" s="95"/>
      <c r="B82" s="237"/>
      <c r="C82" s="238"/>
      <c r="D82" s="239"/>
      <c r="E82" s="97"/>
      <c r="F82" s="110"/>
      <c r="G82" s="111"/>
      <c r="H82" s="112"/>
      <c r="I82" s="46"/>
      <c r="J82" s="47"/>
      <c r="K82" s="48"/>
    </row>
    <row r="83" spans="1:11" ht="11.25" customHeight="1">
      <c r="A83" s="83" t="s">
        <v>58</v>
      </c>
      <c r="B83" s="240"/>
      <c r="C83" s="241"/>
      <c r="D83" s="240"/>
      <c r="E83" s="84"/>
      <c r="F83" s="84"/>
      <c r="G83" s="84" t="s">
        <v>19</v>
      </c>
      <c r="H83" s="84"/>
      <c r="I83" s="85"/>
      <c r="J83" s="86"/>
      <c r="K83" s="87"/>
    </row>
    <row r="84" spans="1:11" ht="11.25" customHeight="1">
      <c r="A84" s="24"/>
      <c r="B84" s="242"/>
      <c r="C84" s="243" t="s">
        <v>20</v>
      </c>
      <c r="D84" s="244"/>
      <c r="E84" s="27"/>
      <c r="F84" s="28" t="s">
        <v>21</v>
      </c>
      <c r="G84" s="27"/>
      <c r="H84" s="27"/>
      <c r="I84" s="43"/>
      <c r="J84" s="44"/>
      <c r="K84" s="45"/>
    </row>
    <row r="85" spans="1:11" ht="11.25" customHeight="1">
      <c r="A85" s="24"/>
      <c r="B85" s="242"/>
      <c r="C85" s="243" t="s">
        <v>23</v>
      </c>
      <c r="D85" s="245" t="s">
        <v>24</v>
      </c>
      <c r="E85" s="31" t="s">
        <v>24</v>
      </c>
      <c r="F85" s="31" t="s">
        <v>25</v>
      </c>
      <c r="G85" s="31" t="s">
        <v>26</v>
      </c>
      <c r="H85" s="161" t="s">
        <v>25</v>
      </c>
      <c r="I85" s="43"/>
      <c r="J85" s="44"/>
      <c r="K85" s="45"/>
    </row>
    <row r="86" spans="1:11" ht="11.25" customHeight="1">
      <c r="A86" s="34" t="s">
        <v>28</v>
      </c>
      <c r="B86" s="242"/>
      <c r="C86" s="246" t="s">
        <v>29</v>
      </c>
      <c r="D86" s="245" t="s">
        <v>30</v>
      </c>
      <c r="E86" s="31" t="s">
        <v>31</v>
      </c>
      <c r="F86" s="31" t="s">
        <v>27</v>
      </c>
      <c r="G86" s="31" t="s">
        <v>32</v>
      </c>
      <c r="H86" s="161" t="s">
        <v>26</v>
      </c>
      <c r="I86" s="43"/>
      <c r="J86" s="44"/>
      <c r="K86" s="45"/>
    </row>
    <row r="87" spans="1:11" ht="11.25" customHeight="1">
      <c r="A87" s="34" t="s">
        <v>35</v>
      </c>
      <c r="B87" s="243" t="s">
        <v>36</v>
      </c>
      <c r="C87" s="246" t="s">
        <v>37</v>
      </c>
      <c r="D87" s="245" t="s">
        <v>38</v>
      </c>
      <c r="E87" s="31" t="s">
        <v>32</v>
      </c>
      <c r="F87" s="31" t="s">
        <v>31</v>
      </c>
      <c r="G87" s="31" t="s">
        <v>39</v>
      </c>
      <c r="H87" s="164" t="s">
        <v>40</v>
      </c>
      <c r="I87" s="43"/>
      <c r="J87" s="44"/>
      <c r="K87" s="45"/>
    </row>
    <row r="88" spans="1:11" ht="11.25" customHeight="1">
      <c r="A88" s="24"/>
      <c r="B88" s="243"/>
      <c r="C88" s="242"/>
      <c r="D88" s="247"/>
      <c r="E88" s="31" t="s">
        <v>30</v>
      </c>
      <c r="F88" s="35" t="s">
        <v>43</v>
      </c>
      <c r="G88" s="25"/>
      <c r="H88" s="165"/>
      <c r="I88" s="43"/>
      <c r="J88" s="44"/>
      <c r="K88" s="45"/>
    </row>
    <row r="89" spans="1:11" ht="11.25" customHeight="1">
      <c r="A89" s="24"/>
      <c r="B89" s="243"/>
      <c r="C89" s="242"/>
      <c r="D89" s="247"/>
      <c r="E89" s="31" t="s">
        <v>45</v>
      </c>
      <c r="F89" s="25"/>
      <c r="G89" s="25"/>
      <c r="H89" s="165"/>
      <c r="I89" s="43"/>
      <c r="J89" s="44"/>
      <c r="K89" s="45"/>
    </row>
    <row r="90" spans="1:11" ht="11.25" customHeight="1">
      <c r="A90" s="39" t="s">
        <v>47</v>
      </c>
      <c r="B90" s="248" t="s">
        <v>48</v>
      </c>
      <c r="C90" s="248" t="s">
        <v>49</v>
      </c>
      <c r="D90" s="248" t="s">
        <v>50</v>
      </c>
      <c r="E90" s="40" t="s">
        <v>51</v>
      </c>
      <c r="F90" s="40" t="s">
        <v>52</v>
      </c>
      <c r="G90" s="40" t="s">
        <v>53</v>
      </c>
      <c r="H90" s="41" t="s">
        <v>54</v>
      </c>
      <c r="I90" s="43"/>
      <c r="J90" s="44"/>
      <c r="K90" s="45"/>
    </row>
    <row r="91" spans="1:11" ht="11.25" customHeight="1">
      <c r="A91" s="92"/>
      <c r="B91" s="146"/>
      <c r="C91" s="147"/>
      <c r="D91" s="250"/>
      <c r="E91" s="63"/>
      <c r="F91" s="69"/>
      <c r="G91" s="76"/>
      <c r="H91" s="80"/>
      <c r="I91" s="54"/>
      <c r="J91" s="53"/>
      <c r="K91" s="55"/>
    </row>
    <row r="92" spans="1:11" ht="11.25" customHeight="1">
      <c r="A92" s="88">
        <v>1753.49</v>
      </c>
      <c r="B92" s="148" t="s">
        <v>122</v>
      </c>
      <c r="C92" s="89"/>
      <c r="D92" s="253"/>
      <c r="E92" s="63"/>
      <c r="F92" s="69"/>
      <c r="G92" s="76"/>
      <c r="H92" s="80"/>
      <c r="I92" s="43"/>
      <c r="J92" s="44"/>
      <c r="K92" s="45"/>
    </row>
    <row r="93" spans="1:11" ht="11.25" customHeight="1">
      <c r="A93" s="88"/>
      <c r="B93" s="148" t="s">
        <v>123</v>
      </c>
      <c r="C93" s="89">
        <v>274</v>
      </c>
      <c r="D93" s="253">
        <v>51</v>
      </c>
      <c r="E93" s="63">
        <v>3.8</v>
      </c>
      <c r="F93" s="69">
        <f>+E93*D93</f>
        <v>193.79999999999998</v>
      </c>
      <c r="G93" s="76">
        <v>1</v>
      </c>
      <c r="H93" s="67">
        <f>+G93*F93</f>
        <v>193.79999999999998</v>
      </c>
      <c r="I93" s="43"/>
      <c r="J93" s="216"/>
      <c r="K93" s="45"/>
    </row>
    <row r="94" spans="1:11" ht="11.25" customHeight="1">
      <c r="A94" s="88"/>
      <c r="B94" s="148" t="s">
        <v>124</v>
      </c>
      <c r="C94" s="89"/>
      <c r="D94" s="253"/>
      <c r="E94" s="63"/>
      <c r="F94" s="69" t="s">
        <v>3</v>
      </c>
      <c r="G94" s="76"/>
      <c r="H94" s="113" t="s">
        <v>3</v>
      </c>
      <c r="I94" s="43"/>
      <c r="J94" s="44"/>
      <c r="K94" s="45"/>
    </row>
    <row r="95" spans="1:11" ht="11.25" customHeight="1">
      <c r="A95" s="88"/>
      <c r="B95" s="148"/>
      <c r="C95" s="89"/>
      <c r="D95" s="253"/>
      <c r="E95" s="63"/>
      <c r="F95" s="63"/>
      <c r="G95" s="76"/>
      <c r="H95" s="118"/>
      <c r="I95" s="43"/>
      <c r="J95" s="44"/>
      <c r="K95" s="45"/>
    </row>
    <row r="96" spans="1:11" ht="11.25" customHeight="1">
      <c r="A96" s="88">
        <v>1753.49</v>
      </c>
      <c r="B96" s="148" t="s">
        <v>125</v>
      </c>
      <c r="C96" s="89"/>
      <c r="D96" s="253"/>
      <c r="E96" s="63"/>
      <c r="F96" s="69" t="s">
        <v>3</v>
      </c>
      <c r="G96" s="76"/>
      <c r="H96" s="113" t="s">
        <v>3</v>
      </c>
      <c r="I96" s="43"/>
      <c r="J96" s="44"/>
      <c r="K96" s="45"/>
    </row>
    <row r="97" spans="1:11" ht="11.25" customHeight="1">
      <c r="A97" s="88"/>
      <c r="B97" s="148" t="s">
        <v>126</v>
      </c>
      <c r="C97" s="89">
        <v>276</v>
      </c>
      <c r="D97" s="253"/>
      <c r="E97" s="63"/>
      <c r="F97" s="69" t="s">
        <v>3</v>
      </c>
      <c r="G97" s="76"/>
      <c r="H97" s="113" t="s">
        <v>3</v>
      </c>
      <c r="I97" s="43"/>
      <c r="J97" s="44"/>
      <c r="K97" s="45"/>
    </row>
    <row r="98" spans="1:11" ht="11.25" customHeight="1">
      <c r="A98" s="88"/>
      <c r="B98" s="148" t="s">
        <v>124</v>
      </c>
      <c r="C98" s="89"/>
      <c r="D98" s="253">
        <v>46</v>
      </c>
      <c r="E98" s="63">
        <v>3.8</v>
      </c>
      <c r="F98" s="69">
        <f>+E98*D98</f>
        <v>174.79999999999998</v>
      </c>
      <c r="G98" s="76">
        <v>1</v>
      </c>
      <c r="H98" s="67">
        <f>+G98*F98</f>
        <v>174.79999999999998</v>
      </c>
      <c r="I98" s="43"/>
      <c r="J98" s="216"/>
      <c r="K98" s="45"/>
    </row>
    <row r="99" spans="1:11" ht="11.25" customHeight="1">
      <c r="A99" s="88"/>
      <c r="B99" s="148"/>
      <c r="C99" s="253"/>
      <c r="D99" s="253"/>
      <c r="E99" s="63"/>
      <c r="F99" s="69" t="s">
        <v>3</v>
      </c>
      <c r="G99" s="76"/>
      <c r="H99" s="113" t="s">
        <v>3</v>
      </c>
      <c r="I99" s="43"/>
      <c r="J99" s="44"/>
      <c r="K99" s="45"/>
    </row>
    <row r="100" spans="1:11" ht="11.25" customHeight="1">
      <c r="A100" s="88">
        <v>175349</v>
      </c>
      <c r="B100" s="148" t="s">
        <v>127</v>
      </c>
      <c r="C100" s="253"/>
      <c r="D100" s="253"/>
      <c r="E100" s="63"/>
      <c r="F100" s="69" t="s">
        <v>3</v>
      </c>
      <c r="G100" s="76"/>
      <c r="H100" s="113" t="s">
        <v>3</v>
      </c>
      <c r="I100" s="43"/>
      <c r="J100" s="44"/>
      <c r="K100" s="45"/>
    </row>
    <row r="101" spans="1:11" ht="11.25" customHeight="1">
      <c r="A101" s="88"/>
      <c r="B101" s="148" t="s">
        <v>128</v>
      </c>
      <c r="C101" s="89">
        <v>281</v>
      </c>
      <c r="D101" s="253" t="s">
        <v>3</v>
      </c>
      <c r="E101" s="63" t="s">
        <v>3</v>
      </c>
      <c r="F101" s="69" t="s">
        <v>3</v>
      </c>
      <c r="G101" s="76"/>
      <c r="H101" s="113" t="s">
        <v>3</v>
      </c>
      <c r="I101" s="43"/>
      <c r="J101" s="216"/>
      <c r="K101" s="45"/>
    </row>
    <row r="102" spans="1:11" ht="11.25" customHeight="1">
      <c r="A102" s="88"/>
      <c r="B102" s="148"/>
      <c r="C102" s="89"/>
      <c r="D102" s="253">
        <v>60</v>
      </c>
      <c r="E102" s="63">
        <v>3.84</v>
      </c>
      <c r="F102" s="69">
        <f>+E102*D102</f>
        <v>230.39999999999998</v>
      </c>
      <c r="G102" s="76">
        <v>2</v>
      </c>
      <c r="H102" s="67">
        <f>+G102*F102</f>
        <v>460.79999999999995</v>
      </c>
      <c r="I102" s="43"/>
      <c r="J102" s="44"/>
      <c r="K102" s="45"/>
    </row>
    <row r="103" spans="1:11" ht="11.25" customHeight="1">
      <c r="A103" s="88" t="s">
        <v>129</v>
      </c>
      <c r="B103" s="148" t="s">
        <v>130</v>
      </c>
      <c r="C103" s="89"/>
      <c r="D103" s="253"/>
      <c r="E103" s="104"/>
      <c r="F103" s="114" t="s">
        <v>3</v>
      </c>
      <c r="G103" s="105"/>
      <c r="H103" s="119" t="s">
        <v>3</v>
      </c>
      <c r="I103" s="43"/>
      <c r="J103" s="44"/>
      <c r="K103" s="45"/>
    </row>
    <row r="104" spans="1:11" ht="11.25" customHeight="1">
      <c r="A104" s="88"/>
      <c r="B104" s="148" t="s">
        <v>131</v>
      </c>
      <c r="C104" s="89">
        <v>282</v>
      </c>
      <c r="D104" s="253">
        <v>334</v>
      </c>
      <c r="E104" s="104">
        <v>2.28</v>
      </c>
      <c r="F104" s="69">
        <f>+E104*D104</f>
        <v>761.52</v>
      </c>
      <c r="G104" s="105">
        <v>0.75</v>
      </c>
      <c r="H104" s="67">
        <f>+G104*F104</f>
        <v>571.14</v>
      </c>
      <c r="I104" s="43"/>
      <c r="J104" s="216"/>
      <c r="K104" s="45"/>
    </row>
    <row r="105" spans="1:11" ht="11.25" customHeight="1">
      <c r="A105" s="88"/>
      <c r="B105" s="148"/>
      <c r="C105" s="89"/>
      <c r="D105" s="253"/>
      <c r="E105" s="63"/>
      <c r="F105" s="69"/>
      <c r="G105" s="76"/>
      <c r="H105" s="120"/>
      <c r="I105" s="43"/>
      <c r="J105" s="44"/>
      <c r="K105" s="45"/>
    </row>
    <row r="106" spans="1:11" ht="11.25" customHeight="1">
      <c r="A106" s="88">
        <v>1753.16</v>
      </c>
      <c r="B106" s="148" t="s">
        <v>132</v>
      </c>
      <c r="C106" s="89"/>
      <c r="D106" s="253"/>
      <c r="E106" s="63"/>
      <c r="F106" s="69" t="s">
        <v>3</v>
      </c>
      <c r="G106" s="76"/>
      <c r="H106" s="120" t="s">
        <v>3</v>
      </c>
      <c r="I106" s="43"/>
      <c r="J106" s="44"/>
      <c r="K106" s="45"/>
    </row>
    <row r="107" spans="1:11" ht="11.25" customHeight="1">
      <c r="A107" s="88"/>
      <c r="B107" s="148" t="s">
        <v>133</v>
      </c>
      <c r="C107" s="89">
        <v>284</v>
      </c>
      <c r="D107" s="253">
        <v>0</v>
      </c>
      <c r="E107" s="63">
        <v>0</v>
      </c>
      <c r="F107" s="69">
        <f>+E107*D107</f>
        <v>0</v>
      </c>
      <c r="G107" s="76">
        <v>0.5</v>
      </c>
      <c r="H107" s="67">
        <f>+G107*F107</f>
        <v>0</v>
      </c>
      <c r="I107" s="43"/>
      <c r="J107" s="216"/>
      <c r="K107" s="45"/>
    </row>
    <row r="108" spans="1:11" ht="11.25" customHeight="1">
      <c r="A108" s="88"/>
      <c r="B108" s="148" t="s">
        <v>134</v>
      </c>
      <c r="C108" s="89">
        <v>284</v>
      </c>
      <c r="D108" s="253">
        <v>0</v>
      </c>
      <c r="E108" s="63">
        <v>1</v>
      </c>
      <c r="F108" s="69">
        <f>+E108*D108</f>
        <v>0</v>
      </c>
      <c r="G108" s="76">
        <v>0.5</v>
      </c>
      <c r="H108" s="67">
        <f>+G108*F108</f>
        <v>0</v>
      </c>
      <c r="I108" s="43"/>
      <c r="J108" s="216"/>
      <c r="K108" s="45"/>
    </row>
    <row r="109" spans="1:11" ht="11.25" customHeight="1">
      <c r="A109" s="88"/>
      <c r="B109" s="148"/>
      <c r="C109" s="89"/>
      <c r="D109" s="253"/>
      <c r="E109" s="63"/>
      <c r="F109" s="98"/>
      <c r="G109" s="76"/>
      <c r="H109" s="99"/>
      <c r="I109" s="43"/>
      <c r="J109" s="44"/>
      <c r="K109" s="45"/>
    </row>
    <row r="110" spans="1:11" ht="11.25" customHeight="1">
      <c r="A110" s="88"/>
      <c r="B110" s="148"/>
      <c r="C110" s="149"/>
      <c r="D110" s="236"/>
      <c r="E110" s="63"/>
      <c r="F110" s="63"/>
      <c r="G110" s="76"/>
      <c r="H110" s="64"/>
      <c r="I110" s="43"/>
      <c r="J110" s="44"/>
      <c r="K110" s="45"/>
    </row>
    <row r="111" spans="1:11" ht="11.25" customHeight="1">
      <c r="A111" s="88">
        <v>1737</v>
      </c>
      <c r="B111" s="148" t="s">
        <v>136</v>
      </c>
      <c r="C111" s="149">
        <v>375</v>
      </c>
      <c r="D111" s="225"/>
      <c r="E111" s="115"/>
      <c r="F111" s="116" t="s">
        <v>3</v>
      </c>
      <c r="G111" s="117" t="s">
        <v>3</v>
      </c>
      <c r="H111" s="80" t="s">
        <v>3</v>
      </c>
      <c r="I111" s="43"/>
      <c r="J111" s="44"/>
      <c r="K111" s="45"/>
    </row>
    <row r="112" spans="1:11" ht="11.25" customHeight="1">
      <c r="A112" s="88" t="s">
        <v>137</v>
      </c>
      <c r="B112" s="148" t="s">
        <v>138</v>
      </c>
      <c r="C112" s="149"/>
      <c r="D112" s="225">
        <v>25</v>
      </c>
      <c r="E112" s="225">
        <v>1.2</v>
      </c>
      <c r="F112" s="116">
        <f>+E112*D112</f>
        <v>30</v>
      </c>
      <c r="G112" s="117">
        <v>0.25</v>
      </c>
      <c r="H112" s="67">
        <f>+G112*F112</f>
        <v>7.5</v>
      </c>
      <c r="I112" s="43"/>
      <c r="J112" s="216"/>
      <c r="K112" s="45"/>
    </row>
    <row r="113" spans="1:11" ht="11.25" customHeight="1">
      <c r="A113" s="88"/>
      <c r="B113" s="148" t="s">
        <v>139</v>
      </c>
      <c r="C113" s="149"/>
      <c r="D113" s="225">
        <v>0</v>
      </c>
      <c r="E113" s="115">
        <v>0</v>
      </c>
      <c r="F113" s="116">
        <f>+E113*D113</f>
        <v>0</v>
      </c>
      <c r="G113" s="117">
        <v>0.25</v>
      </c>
      <c r="H113" s="67">
        <f>+G113*F113</f>
        <v>0</v>
      </c>
      <c r="I113" s="43"/>
      <c r="J113" s="216"/>
      <c r="K113" s="45"/>
    </row>
    <row r="114" spans="1:11" ht="11.25" customHeight="1">
      <c r="A114" s="88"/>
      <c r="B114" s="148"/>
      <c r="C114" s="149"/>
      <c r="D114" s="225"/>
      <c r="E114" s="115"/>
      <c r="F114" s="116"/>
      <c r="G114" s="117"/>
      <c r="H114" s="113"/>
      <c r="I114" s="43"/>
      <c r="J114" s="44"/>
      <c r="K114" s="45"/>
    </row>
    <row r="115" spans="1:12" ht="11.25" customHeight="1">
      <c r="A115" s="88" t="s">
        <v>140</v>
      </c>
      <c r="B115" s="148" t="s">
        <v>141</v>
      </c>
      <c r="C115" s="149">
        <v>390</v>
      </c>
      <c r="D115" s="225"/>
      <c r="E115" s="115"/>
      <c r="F115" s="116" t="s">
        <v>3</v>
      </c>
      <c r="G115" s="117"/>
      <c r="H115" s="113" t="s">
        <v>3</v>
      </c>
      <c r="I115" s="43"/>
      <c r="J115" s="216"/>
      <c r="K115" s="45"/>
      <c r="L115" s="226"/>
    </row>
    <row r="116" spans="1:11" ht="11.25" customHeight="1">
      <c r="A116" s="88"/>
      <c r="B116" s="148" t="s">
        <v>138</v>
      </c>
      <c r="C116" s="149"/>
      <c r="D116" s="225">
        <v>0</v>
      </c>
      <c r="E116" s="115">
        <v>1.6</v>
      </c>
      <c r="F116" s="116">
        <f>+E116*D116</f>
        <v>0</v>
      </c>
      <c r="G116" s="117">
        <v>1</v>
      </c>
      <c r="H116" s="67">
        <f>+G116*F116</f>
        <v>0</v>
      </c>
      <c r="I116" s="43"/>
      <c r="J116" s="216"/>
      <c r="K116" s="45"/>
    </row>
    <row r="117" spans="1:11" ht="11.25" customHeight="1">
      <c r="A117" s="88"/>
      <c r="B117" s="148" t="s">
        <v>139</v>
      </c>
      <c r="C117" s="149"/>
      <c r="D117" s="225">
        <v>0</v>
      </c>
      <c r="E117" s="115">
        <v>5.4</v>
      </c>
      <c r="F117" s="116">
        <f>+E117*D117</f>
        <v>0</v>
      </c>
      <c r="G117" s="117">
        <v>1</v>
      </c>
      <c r="H117" s="67">
        <f>+G117*F117</f>
        <v>0</v>
      </c>
      <c r="I117" s="43"/>
      <c r="J117" s="216"/>
      <c r="K117" s="45"/>
    </row>
    <row r="118" spans="1:11" ht="11.25" customHeight="1" thickBot="1">
      <c r="A118" s="95"/>
      <c r="B118" s="237"/>
      <c r="C118" s="238"/>
      <c r="D118" s="239"/>
      <c r="E118" s="97"/>
      <c r="F118" s="110"/>
      <c r="G118" s="111"/>
      <c r="H118" s="112"/>
      <c r="I118" s="46"/>
      <c r="J118" s="47"/>
      <c r="K118" s="48"/>
    </row>
    <row r="119" spans="1:11" ht="11.25" customHeight="1">
      <c r="A119" s="83" t="s">
        <v>58</v>
      </c>
      <c r="B119" s="240"/>
      <c r="C119" s="241"/>
      <c r="D119" s="240"/>
      <c r="E119" s="84"/>
      <c r="F119" s="84"/>
      <c r="G119" s="84" t="s">
        <v>19</v>
      </c>
      <c r="H119" s="84"/>
      <c r="I119" s="85"/>
      <c r="J119" s="86"/>
      <c r="K119" s="87"/>
    </row>
    <row r="120" spans="1:11" ht="11.25" customHeight="1">
      <c r="A120" s="24"/>
      <c r="B120" s="242"/>
      <c r="C120" s="243" t="s">
        <v>20</v>
      </c>
      <c r="D120" s="244"/>
      <c r="E120" s="27"/>
      <c r="F120" s="28" t="s">
        <v>21</v>
      </c>
      <c r="G120" s="27"/>
      <c r="H120" s="27"/>
      <c r="I120" s="43"/>
      <c r="J120" s="44"/>
      <c r="K120" s="45"/>
    </row>
    <row r="121" spans="1:11" ht="11.25" customHeight="1">
      <c r="A121" s="24"/>
      <c r="B121" s="242"/>
      <c r="C121" s="243" t="s">
        <v>23</v>
      </c>
      <c r="D121" s="245" t="s">
        <v>24</v>
      </c>
      <c r="E121" s="31" t="s">
        <v>24</v>
      </c>
      <c r="F121" s="31" t="s">
        <v>25</v>
      </c>
      <c r="G121" s="31" t="s">
        <v>26</v>
      </c>
      <c r="H121" s="161" t="s">
        <v>25</v>
      </c>
      <c r="I121" s="43"/>
      <c r="J121" s="44"/>
      <c r="K121" s="45"/>
    </row>
    <row r="122" spans="1:11" ht="11.25" customHeight="1">
      <c r="A122" s="34" t="s">
        <v>28</v>
      </c>
      <c r="B122" s="242"/>
      <c r="C122" s="246" t="s">
        <v>29</v>
      </c>
      <c r="D122" s="245" t="s">
        <v>30</v>
      </c>
      <c r="E122" s="31" t="s">
        <v>31</v>
      </c>
      <c r="F122" s="31" t="s">
        <v>27</v>
      </c>
      <c r="G122" s="31" t="s">
        <v>32</v>
      </c>
      <c r="H122" s="161" t="s">
        <v>26</v>
      </c>
      <c r="I122" s="43"/>
      <c r="J122" s="44"/>
      <c r="K122" s="45"/>
    </row>
    <row r="123" spans="1:11" ht="11.25" customHeight="1">
      <c r="A123" s="34" t="s">
        <v>35</v>
      </c>
      <c r="B123" s="243" t="s">
        <v>36</v>
      </c>
      <c r="C123" s="246" t="s">
        <v>37</v>
      </c>
      <c r="D123" s="245" t="s">
        <v>38</v>
      </c>
      <c r="E123" s="31" t="s">
        <v>32</v>
      </c>
      <c r="F123" s="31" t="s">
        <v>31</v>
      </c>
      <c r="G123" s="31" t="s">
        <v>39</v>
      </c>
      <c r="H123" s="164" t="s">
        <v>40</v>
      </c>
      <c r="I123" s="43"/>
      <c r="J123" s="44"/>
      <c r="K123" s="45"/>
    </row>
    <row r="124" spans="1:11" ht="11.25" customHeight="1">
      <c r="A124" s="24"/>
      <c r="B124" s="243"/>
      <c r="C124" s="242"/>
      <c r="D124" s="247"/>
      <c r="E124" s="31" t="s">
        <v>30</v>
      </c>
      <c r="F124" s="35" t="s">
        <v>43</v>
      </c>
      <c r="G124" s="25"/>
      <c r="H124" s="165"/>
      <c r="I124" s="43"/>
      <c r="J124" s="44"/>
      <c r="K124" s="45"/>
    </row>
    <row r="125" spans="1:11" ht="11.25" customHeight="1">
      <c r="A125" s="24"/>
      <c r="B125" s="243"/>
      <c r="C125" s="242"/>
      <c r="D125" s="247"/>
      <c r="E125" s="31" t="s">
        <v>45</v>
      </c>
      <c r="F125" s="25"/>
      <c r="G125" s="25"/>
      <c r="H125" s="165"/>
      <c r="I125" s="43"/>
      <c r="J125" s="44"/>
      <c r="K125" s="45"/>
    </row>
    <row r="126" spans="1:11" ht="11.25" customHeight="1">
      <c r="A126" s="39" t="s">
        <v>47</v>
      </c>
      <c r="B126" s="248" t="s">
        <v>48</v>
      </c>
      <c r="C126" s="248" t="s">
        <v>49</v>
      </c>
      <c r="D126" s="248" t="s">
        <v>50</v>
      </c>
      <c r="E126" s="40" t="s">
        <v>51</v>
      </c>
      <c r="F126" s="40" t="s">
        <v>52</v>
      </c>
      <c r="G126" s="40" t="s">
        <v>53</v>
      </c>
      <c r="H126" s="41" t="s">
        <v>54</v>
      </c>
      <c r="I126" s="43"/>
      <c r="J126" s="44"/>
      <c r="K126" s="45"/>
    </row>
    <row r="127" spans="1:11" ht="11.25" customHeight="1">
      <c r="A127" s="92"/>
      <c r="B127" s="146"/>
      <c r="C127" s="147"/>
      <c r="D127" s="250"/>
      <c r="E127" s="63"/>
      <c r="F127" s="69"/>
      <c r="G127" s="76"/>
      <c r="H127" s="80"/>
      <c r="I127" s="54"/>
      <c r="J127" s="53"/>
      <c r="K127" s="55"/>
    </row>
    <row r="128" spans="1:11" ht="11.25" customHeight="1">
      <c r="A128" s="62"/>
      <c r="B128" s="253"/>
      <c r="C128" s="253"/>
      <c r="D128" s="253"/>
      <c r="E128" s="63"/>
      <c r="F128" s="69"/>
      <c r="G128" s="76"/>
      <c r="H128" s="80"/>
      <c r="I128" s="43"/>
      <c r="J128" s="44"/>
      <c r="K128" s="45"/>
    </row>
    <row r="129" spans="1:11" ht="11.25" customHeight="1">
      <c r="A129" s="56"/>
      <c r="B129" s="250"/>
      <c r="C129" s="250"/>
      <c r="D129" s="250"/>
      <c r="E129" s="53"/>
      <c r="F129" s="102"/>
      <c r="G129" s="100"/>
      <c r="H129" s="103"/>
      <c r="I129" s="43"/>
      <c r="J129" s="44"/>
      <c r="K129" s="45"/>
    </row>
    <row r="130" spans="1:11" ht="11.25" customHeight="1">
      <c r="A130" s="88"/>
      <c r="B130" s="148"/>
      <c r="C130" s="89"/>
      <c r="D130" s="236"/>
      <c r="E130" s="124"/>
      <c r="F130" s="125"/>
      <c r="G130" s="126"/>
      <c r="H130" s="99"/>
      <c r="I130" s="43"/>
      <c r="J130" s="44"/>
      <c r="K130" s="45"/>
    </row>
    <row r="131" spans="1:11" ht="11.25" customHeight="1">
      <c r="A131" s="88"/>
      <c r="B131" s="148" t="s">
        <v>144</v>
      </c>
      <c r="C131" s="253"/>
      <c r="D131" s="253"/>
      <c r="E131" s="63"/>
      <c r="F131" s="69" t="s">
        <v>3</v>
      </c>
      <c r="G131" s="76"/>
      <c r="H131" s="80" t="s">
        <v>3</v>
      </c>
      <c r="I131" s="43"/>
      <c r="J131" s="44"/>
      <c r="K131" s="45"/>
    </row>
    <row r="132" spans="1:11" ht="11.25" customHeight="1">
      <c r="A132" s="88">
        <v>1753.17</v>
      </c>
      <c r="B132" s="148" t="s">
        <v>145</v>
      </c>
      <c r="C132" s="89">
        <v>506</v>
      </c>
      <c r="D132" s="253">
        <v>66</v>
      </c>
      <c r="E132" s="63">
        <v>1</v>
      </c>
      <c r="F132" s="69">
        <f>+E132*D132</f>
        <v>66</v>
      </c>
      <c r="G132" s="76">
        <v>6</v>
      </c>
      <c r="H132" s="67">
        <f>+G132*F132</f>
        <v>396</v>
      </c>
      <c r="I132" s="43"/>
      <c r="J132" s="216"/>
      <c r="K132" s="45"/>
    </row>
    <row r="133" spans="1:11" ht="11.25" customHeight="1">
      <c r="A133" s="88"/>
      <c r="B133" s="148" t="s">
        <v>146</v>
      </c>
      <c r="C133" s="89"/>
      <c r="D133" s="253">
        <v>5</v>
      </c>
      <c r="E133" s="63">
        <v>1</v>
      </c>
      <c r="F133" s="69">
        <f>+E133*D133</f>
        <v>5</v>
      </c>
      <c r="G133" s="76">
        <v>6</v>
      </c>
      <c r="H133" s="67">
        <f>+G133*F133</f>
        <v>30</v>
      </c>
      <c r="I133" s="43"/>
      <c r="J133" s="216"/>
      <c r="K133" s="45"/>
    </row>
    <row r="134" spans="1:11" ht="11.25" customHeight="1">
      <c r="A134" s="88">
        <v>1753.17</v>
      </c>
      <c r="B134" s="148" t="s">
        <v>147</v>
      </c>
      <c r="C134" s="89"/>
      <c r="D134" s="253">
        <v>66</v>
      </c>
      <c r="E134" s="63">
        <v>1</v>
      </c>
      <c r="F134" s="69">
        <f>+E134*D134</f>
        <v>66</v>
      </c>
      <c r="G134" s="76">
        <v>6</v>
      </c>
      <c r="H134" s="67">
        <f>+G134*F134</f>
        <v>396</v>
      </c>
      <c r="I134" s="43"/>
      <c r="J134" s="44"/>
      <c r="K134" s="45"/>
    </row>
    <row r="135" spans="1:11" ht="11.25" customHeight="1">
      <c r="A135" s="88"/>
      <c r="B135" s="148" t="s">
        <v>148</v>
      </c>
      <c r="C135" s="89"/>
      <c r="D135" s="253">
        <v>5</v>
      </c>
      <c r="E135" s="63">
        <v>1</v>
      </c>
      <c r="F135" s="69">
        <f>+E135*D135</f>
        <v>5</v>
      </c>
      <c r="G135" s="76">
        <v>6</v>
      </c>
      <c r="H135" s="67">
        <f>+G135*F135</f>
        <v>30</v>
      </c>
      <c r="I135" s="43"/>
      <c r="J135" s="44"/>
      <c r="K135" s="45"/>
    </row>
    <row r="136" spans="1:11" ht="11.25" customHeight="1" thickBot="1">
      <c r="A136" s="95"/>
      <c r="B136" s="237"/>
      <c r="C136" s="238"/>
      <c r="D136" s="239"/>
      <c r="E136" s="97"/>
      <c r="F136" s="110"/>
      <c r="G136" s="111"/>
      <c r="H136" s="112"/>
      <c r="I136" s="46"/>
      <c r="J136" s="47"/>
      <c r="K136" s="48"/>
    </row>
    <row r="137" spans="1:11" ht="11.25" customHeight="1">
      <c r="A137" s="83" t="s">
        <v>58</v>
      </c>
      <c r="B137" s="240"/>
      <c r="C137" s="241"/>
      <c r="D137" s="240"/>
      <c r="E137" s="84"/>
      <c r="F137" s="84"/>
      <c r="G137" s="84" t="s">
        <v>19</v>
      </c>
      <c r="H137" s="84"/>
      <c r="I137" s="85"/>
      <c r="J137" s="86"/>
      <c r="K137" s="87"/>
    </row>
    <row r="138" spans="1:11" ht="11.25" customHeight="1">
      <c r="A138" s="24"/>
      <c r="B138" s="242"/>
      <c r="C138" s="243" t="s">
        <v>20</v>
      </c>
      <c r="D138" s="244"/>
      <c r="E138" s="27"/>
      <c r="F138" s="28" t="s">
        <v>21</v>
      </c>
      <c r="G138" s="27"/>
      <c r="H138" s="27"/>
      <c r="I138" s="43"/>
      <c r="J138" s="44"/>
      <c r="K138" s="45"/>
    </row>
    <row r="139" spans="1:11" ht="11.25" customHeight="1">
      <c r="A139" s="24"/>
      <c r="B139" s="242"/>
      <c r="C139" s="243" t="s">
        <v>23</v>
      </c>
      <c r="D139" s="245" t="s">
        <v>24</v>
      </c>
      <c r="E139" s="31" t="s">
        <v>24</v>
      </c>
      <c r="F139" s="31" t="s">
        <v>25</v>
      </c>
      <c r="G139" s="31" t="s">
        <v>26</v>
      </c>
      <c r="H139" s="161" t="s">
        <v>25</v>
      </c>
      <c r="I139" s="43"/>
      <c r="J139" s="44"/>
      <c r="K139" s="45"/>
    </row>
    <row r="140" spans="1:11" ht="11.25" customHeight="1">
      <c r="A140" s="34" t="s">
        <v>28</v>
      </c>
      <c r="B140" s="242"/>
      <c r="C140" s="246" t="s">
        <v>29</v>
      </c>
      <c r="D140" s="245" t="s">
        <v>30</v>
      </c>
      <c r="E140" s="31" t="s">
        <v>31</v>
      </c>
      <c r="F140" s="31" t="s">
        <v>27</v>
      </c>
      <c r="G140" s="31" t="s">
        <v>32</v>
      </c>
      <c r="H140" s="161" t="s">
        <v>26</v>
      </c>
      <c r="I140" s="43"/>
      <c r="J140" s="44"/>
      <c r="K140" s="45"/>
    </row>
    <row r="141" spans="1:11" ht="11.25" customHeight="1">
      <c r="A141" s="34" t="s">
        <v>35</v>
      </c>
      <c r="B141" s="243" t="s">
        <v>36</v>
      </c>
      <c r="C141" s="246" t="s">
        <v>37</v>
      </c>
      <c r="D141" s="245" t="s">
        <v>38</v>
      </c>
      <c r="E141" s="31" t="s">
        <v>32</v>
      </c>
      <c r="F141" s="31" t="s">
        <v>31</v>
      </c>
      <c r="G141" s="31" t="s">
        <v>39</v>
      </c>
      <c r="H141" s="164" t="s">
        <v>40</v>
      </c>
      <c r="I141" s="43"/>
      <c r="J141" s="44"/>
      <c r="K141" s="45"/>
    </row>
    <row r="142" spans="1:11" ht="11.25" customHeight="1">
      <c r="A142" s="24"/>
      <c r="B142" s="243"/>
      <c r="C142" s="242"/>
      <c r="D142" s="247"/>
      <c r="E142" s="31" t="s">
        <v>30</v>
      </c>
      <c r="F142" s="35" t="s">
        <v>43</v>
      </c>
      <c r="G142" s="25"/>
      <c r="H142" s="165"/>
      <c r="I142" s="43"/>
      <c r="J142" s="44"/>
      <c r="K142" s="45"/>
    </row>
    <row r="143" spans="1:11" ht="11.25" customHeight="1">
      <c r="A143" s="24"/>
      <c r="B143" s="243"/>
      <c r="C143" s="242"/>
      <c r="D143" s="247"/>
      <c r="E143" s="31" t="s">
        <v>45</v>
      </c>
      <c r="F143" s="25"/>
      <c r="G143" s="25"/>
      <c r="H143" s="165"/>
      <c r="I143" s="43"/>
      <c r="J143" s="44"/>
      <c r="K143" s="45"/>
    </row>
    <row r="144" spans="1:11" ht="11.25" customHeight="1">
      <c r="A144" s="39" t="s">
        <v>47</v>
      </c>
      <c r="B144" s="248" t="s">
        <v>48</v>
      </c>
      <c r="C144" s="248" t="s">
        <v>49</v>
      </c>
      <c r="D144" s="248" t="s">
        <v>50</v>
      </c>
      <c r="E144" s="40" t="s">
        <v>51</v>
      </c>
      <c r="F144" s="40" t="s">
        <v>52</v>
      </c>
      <c r="G144" s="40" t="s">
        <v>53</v>
      </c>
      <c r="H144" s="41" t="s">
        <v>54</v>
      </c>
      <c r="I144" s="43"/>
      <c r="J144" s="44"/>
      <c r="K144" s="45"/>
    </row>
    <row r="145" spans="1:11" ht="11.25" customHeight="1">
      <c r="A145" s="92"/>
      <c r="B145" s="146"/>
      <c r="C145" s="147"/>
      <c r="D145" s="250"/>
      <c r="E145" s="63"/>
      <c r="F145" s="69"/>
      <c r="G145" s="76"/>
      <c r="H145" s="80"/>
      <c r="I145" s="54"/>
      <c r="J145" s="53"/>
      <c r="K145" s="55"/>
    </row>
    <row r="146" spans="1:11" ht="11.25" customHeight="1">
      <c r="A146" s="88"/>
      <c r="B146" s="150" t="s">
        <v>149</v>
      </c>
      <c r="C146" s="89"/>
      <c r="D146" s="253"/>
      <c r="E146" s="63"/>
      <c r="F146" s="69"/>
      <c r="G146" s="76"/>
      <c r="H146" s="80"/>
      <c r="I146" s="43"/>
      <c r="J146" s="44"/>
      <c r="K146" s="45"/>
    </row>
    <row r="147" spans="1:11" ht="11.25" customHeight="1">
      <c r="A147" s="88"/>
      <c r="B147" s="148"/>
      <c r="C147" s="89"/>
      <c r="D147" s="253" t="s">
        <v>3</v>
      </c>
      <c r="E147" s="63" t="s">
        <v>3</v>
      </c>
      <c r="F147" s="69" t="s">
        <v>3</v>
      </c>
      <c r="G147" s="76" t="s">
        <v>3</v>
      </c>
      <c r="H147" s="80" t="s">
        <v>3</v>
      </c>
      <c r="I147" s="43"/>
      <c r="J147" s="44"/>
      <c r="K147" s="45"/>
    </row>
    <row r="148" spans="1:11" ht="11.25" customHeight="1">
      <c r="A148" s="88"/>
      <c r="B148" s="148" t="s">
        <v>150</v>
      </c>
      <c r="C148" s="89"/>
      <c r="D148" s="253"/>
      <c r="E148" s="63"/>
      <c r="F148" s="69"/>
      <c r="G148" s="76"/>
      <c r="H148" s="80"/>
      <c r="I148" s="43"/>
      <c r="J148" s="44"/>
      <c r="K148" s="45"/>
    </row>
    <row r="149" spans="1:11" ht="11.25" customHeight="1">
      <c r="A149" s="88">
        <v>1753.47</v>
      </c>
      <c r="B149" s="148" t="s">
        <v>151</v>
      </c>
      <c r="C149" s="89">
        <v>515</v>
      </c>
      <c r="D149" s="253"/>
      <c r="E149" s="63"/>
      <c r="F149" s="69" t="s">
        <v>3</v>
      </c>
      <c r="G149" s="76"/>
      <c r="H149" s="80" t="s">
        <v>3</v>
      </c>
      <c r="I149" s="43"/>
      <c r="J149" s="44"/>
      <c r="K149" s="45"/>
    </row>
    <row r="150" spans="1:11" ht="11.25" customHeight="1">
      <c r="A150" s="88"/>
      <c r="B150" s="148" t="s">
        <v>152</v>
      </c>
      <c r="C150" s="89"/>
      <c r="D150" s="253">
        <v>60</v>
      </c>
      <c r="E150" s="63">
        <v>3.8</v>
      </c>
      <c r="F150" s="69">
        <f>+E150*D150</f>
        <v>228</v>
      </c>
      <c r="G150" s="76">
        <v>4</v>
      </c>
      <c r="H150" s="67">
        <f>+G150*F150</f>
        <v>912</v>
      </c>
      <c r="I150" s="43"/>
      <c r="J150" s="216"/>
      <c r="K150" s="45"/>
    </row>
    <row r="151" spans="1:11" ht="11.25" customHeight="1">
      <c r="A151" s="88">
        <v>1753.48</v>
      </c>
      <c r="B151" s="148" t="s">
        <v>153</v>
      </c>
      <c r="C151" s="89"/>
      <c r="D151" s="253">
        <v>60</v>
      </c>
      <c r="E151" s="63">
        <v>3.8</v>
      </c>
      <c r="F151" s="69">
        <f>+E151*D151</f>
        <v>228</v>
      </c>
      <c r="G151" s="76">
        <v>6</v>
      </c>
      <c r="H151" s="67">
        <f>+G151*F151</f>
        <v>1368</v>
      </c>
      <c r="I151" s="43"/>
      <c r="J151" s="216"/>
      <c r="K151" s="45"/>
    </row>
    <row r="152" spans="1:11" ht="11.25" customHeight="1">
      <c r="A152" s="88"/>
      <c r="B152" s="148" t="s">
        <v>151</v>
      </c>
      <c r="C152" s="89"/>
      <c r="D152" s="253" t="s">
        <v>3</v>
      </c>
      <c r="E152" s="63" t="s">
        <v>3</v>
      </c>
      <c r="F152" s="69"/>
      <c r="G152" s="76"/>
      <c r="H152" s="113"/>
      <c r="I152" s="43"/>
      <c r="J152" s="44"/>
      <c r="K152" s="45"/>
    </row>
    <row r="153" spans="1:11" ht="11.25" customHeight="1">
      <c r="A153" s="88"/>
      <c r="B153" s="148" t="s">
        <v>154</v>
      </c>
      <c r="C153" s="89"/>
      <c r="D153" s="253">
        <v>0</v>
      </c>
      <c r="E153" s="63">
        <v>1.4</v>
      </c>
      <c r="F153" s="69">
        <f>+E153*D153</f>
        <v>0</v>
      </c>
      <c r="G153" s="76">
        <v>8</v>
      </c>
      <c r="H153" s="67">
        <f>+G153*F153</f>
        <v>0</v>
      </c>
      <c r="I153" s="43"/>
      <c r="J153" s="216"/>
      <c r="K153" s="45"/>
    </row>
    <row r="154" spans="1:11" ht="11.25" customHeight="1">
      <c r="A154" s="88"/>
      <c r="B154" s="148" t="s">
        <v>155</v>
      </c>
      <c r="C154" s="89"/>
      <c r="D154" s="253">
        <v>0</v>
      </c>
      <c r="E154" s="63">
        <v>1.4</v>
      </c>
      <c r="F154" s="69">
        <f>+E154*D154</f>
        <v>0</v>
      </c>
      <c r="G154" s="76">
        <v>4</v>
      </c>
      <c r="H154" s="67">
        <f>+G154*F154</f>
        <v>0</v>
      </c>
      <c r="I154" s="43"/>
      <c r="J154" s="216"/>
      <c r="K154" s="45"/>
    </row>
    <row r="155" spans="1:11" ht="11.25" customHeight="1">
      <c r="A155" s="88">
        <v>1753.48</v>
      </c>
      <c r="B155" s="148" t="s">
        <v>156</v>
      </c>
      <c r="C155" s="89" t="s">
        <v>3</v>
      </c>
      <c r="D155" s="253" t="s">
        <v>157</v>
      </c>
      <c r="E155" s="63"/>
      <c r="F155" s="69"/>
      <c r="G155" s="76"/>
      <c r="H155" s="80"/>
      <c r="I155" s="43"/>
      <c r="J155" s="44"/>
      <c r="K155" s="45"/>
    </row>
    <row r="156" spans="1:11" ht="11.25" customHeight="1">
      <c r="A156" s="88">
        <v>1753.48</v>
      </c>
      <c r="B156" s="148" t="s">
        <v>158</v>
      </c>
      <c r="C156" s="89"/>
      <c r="D156" s="253">
        <v>3</v>
      </c>
      <c r="E156" s="63">
        <v>1</v>
      </c>
      <c r="F156" s="69">
        <f>+E156*D156</f>
        <v>3</v>
      </c>
      <c r="G156" s="76">
        <v>2</v>
      </c>
      <c r="H156" s="67">
        <f>+G156*F156</f>
        <v>6</v>
      </c>
      <c r="I156" s="43"/>
      <c r="J156" s="44"/>
      <c r="K156" s="45"/>
    </row>
    <row r="157" spans="1:11" ht="11.25" customHeight="1">
      <c r="A157" s="88"/>
      <c r="B157" s="148" t="s">
        <v>159</v>
      </c>
      <c r="C157" s="89"/>
      <c r="D157" s="253">
        <v>1</v>
      </c>
      <c r="E157" s="63">
        <v>1</v>
      </c>
      <c r="F157" s="69">
        <f>+E157*D157</f>
        <v>1</v>
      </c>
      <c r="G157" s="76">
        <v>4</v>
      </c>
      <c r="H157" s="67">
        <f>+G157*F157</f>
        <v>4</v>
      </c>
      <c r="I157" s="43"/>
      <c r="J157" s="44"/>
      <c r="K157" s="45"/>
    </row>
    <row r="158" spans="1:11" ht="11.25" customHeight="1">
      <c r="A158" s="88"/>
      <c r="B158" s="148" t="s">
        <v>254</v>
      </c>
      <c r="C158" s="89" t="s">
        <v>3</v>
      </c>
      <c r="D158" s="253" t="s">
        <v>157</v>
      </c>
      <c r="E158" s="63"/>
      <c r="F158" s="69"/>
      <c r="G158" s="76"/>
      <c r="H158" s="80"/>
      <c r="I158" s="43"/>
      <c r="J158" s="44"/>
      <c r="K158" s="45"/>
    </row>
    <row r="159" spans="1:11" ht="11.25" customHeight="1">
      <c r="A159" s="62"/>
      <c r="B159" s="253"/>
      <c r="C159" s="253"/>
      <c r="D159" s="253"/>
      <c r="E159" s="63"/>
      <c r="F159" s="69"/>
      <c r="G159" s="76"/>
      <c r="H159" s="80"/>
      <c r="I159" s="43"/>
      <c r="J159" s="44"/>
      <c r="K159" s="45"/>
    </row>
    <row r="160" spans="1:11" ht="11.25" customHeight="1">
      <c r="A160" s="56"/>
      <c r="B160" s="250"/>
      <c r="C160" s="250"/>
      <c r="D160" s="250"/>
      <c r="E160" s="53"/>
      <c r="F160" s="102"/>
      <c r="G160" s="100"/>
      <c r="H160" s="103"/>
      <c r="I160" s="43"/>
      <c r="J160" s="44"/>
      <c r="K160" s="45"/>
    </row>
    <row r="161" spans="1:11" ht="11.25" customHeight="1">
      <c r="A161" s="88">
        <v>1753.39</v>
      </c>
      <c r="B161" s="148" t="s">
        <v>160</v>
      </c>
      <c r="C161" s="89">
        <v>517</v>
      </c>
      <c r="D161" s="253">
        <v>0</v>
      </c>
      <c r="E161" s="63">
        <v>2.02</v>
      </c>
      <c r="F161" s="69">
        <f>+E161*D161</f>
        <v>0</v>
      </c>
      <c r="G161" s="76">
        <v>1</v>
      </c>
      <c r="H161" s="80">
        <f>+G161*F161</f>
        <v>0</v>
      </c>
      <c r="I161" s="43"/>
      <c r="J161" s="216"/>
      <c r="K161" s="45"/>
    </row>
    <row r="162" spans="1:11" ht="11.25" customHeight="1">
      <c r="A162" s="88"/>
      <c r="B162" s="148"/>
      <c r="C162" s="89"/>
      <c r="D162" s="253"/>
      <c r="E162" s="63"/>
      <c r="F162" s="69"/>
      <c r="G162" s="76"/>
      <c r="H162" s="120"/>
      <c r="I162" s="43"/>
      <c r="J162" s="44"/>
      <c r="K162" s="45"/>
    </row>
    <row r="163" spans="1:11" ht="11.25" customHeight="1">
      <c r="A163" s="88" t="s">
        <v>161</v>
      </c>
      <c r="B163" s="148" t="s">
        <v>162</v>
      </c>
      <c r="C163" s="89"/>
      <c r="D163" s="253"/>
      <c r="E163" s="63"/>
      <c r="F163" s="69"/>
      <c r="G163" s="76"/>
      <c r="H163" s="120"/>
      <c r="I163" s="43"/>
      <c r="J163" s="44"/>
      <c r="K163" s="45"/>
    </row>
    <row r="164" spans="1:12" ht="11.25" customHeight="1">
      <c r="A164" s="88"/>
      <c r="B164" s="148" t="s">
        <v>163</v>
      </c>
      <c r="C164" s="89">
        <v>521</v>
      </c>
      <c r="D164" s="253">
        <v>2</v>
      </c>
      <c r="E164" s="63">
        <v>26</v>
      </c>
      <c r="F164" s="69">
        <f>+E164*D164</f>
        <v>52</v>
      </c>
      <c r="G164" s="76">
        <v>1</v>
      </c>
      <c r="H164" s="80">
        <f>+G164*F164</f>
        <v>52</v>
      </c>
      <c r="I164" s="43"/>
      <c r="J164" s="44"/>
      <c r="K164" s="45"/>
      <c r="L164" s="226"/>
    </row>
    <row r="165" spans="1:11" ht="11.25" customHeight="1">
      <c r="A165" s="62"/>
      <c r="B165" s="253"/>
      <c r="C165" s="253"/>
      <c r="D165" s="253"/>
      <c r="E165" s="63"/>
      <c r="F165" s="69"/>
      <c r="G165" s="76"/>
      <c r="H165" s="120"/>
      <c r="I165" s="43"/>
      <c r="J165" s="44"/>
      <c r="K165" s="45"/>
    </row>
    <row r="166" spans="1:11" ht="11.25" customHeight="1">
      <c r="A166" s="56"/>
      <c r="B166" s="250"/>
      <c r="C166" s="250"/>
      <c r="D166" s="250"/>
      <c r="E166" s="53"/>
      <c r="F166" s="102"/>
      <c r="G166" s="100"/>
      <c r="H166" s="127"/>
      <c r="I166" s="43"/>
      <c r="J166" s="44"/>
      <c r="K166" s="45"/>
    </row>
    <row r="167" spans="1:11" ht="11.25" customHeight="1">
      <c r="A167" s="62"/>
      <c r="B167" s="253"/>
      <c r="C167" s="253"/>
      <c r="D167" s="253"/>
      <c r="E167" s="63"/>
      <c r="F167" s="69"/>
      <c r="G167" s="76"/>
      <c r="H167" s="113"/>
      <c r="I167" s="43"/>
      <c r="J167" s="44"/>
      <c r="K167" s="45"/>
    </row>
    <row r="168" spans="1:11" ht="11.25" customHeight="1">
      <c r="A168" s="56"/>
      <c r="B168" s="250"/>
      <c r="C168" s="250"/>
      <c r="D168" s="250"/>
      <c r="E168" s="53"/>
      <c r="F168" s="102"/>
      <c r="G168" s="100"/>
      <c r="H168" s="128"/>
      <c r="I168" s="43"/>
      <c r="J168" s="44"/>
      <c r="K168" s="45"/>
    </row>
    <row r="169" spans="1:11" ht="11.25" customHeight="1">
      <c r="A169" s="275" t="s">
        <v>252</v>
      </c>
      <c r="B169" s="148" t="s">
        <v>164</v>
      </c>
      <c r="C169" s="89"/>
      <c r="D169" s="253"/>
      <c r="E169" s="63"/>
      <c r="F169" s="69"/>
      <c r="G169" s="76"/>
      <c r="H169" s="113"/>
      <c r="I169" s="43"/>
      <c r="J169" s="44"/>
      <c r="K169" s="45"/>
    </row>
    <row r="170" spans="1:11" ht="11.25" customHeight="1">
      <c r="A170" s="276" t="s">
        <v>251</v>
      </c>
      <c r="B170" s="148" t="s">
        <v>165</v>
      </c>
      <c r="C170" s="89">
        <v>527</v>
      </c>
      <c r="D170" s="253">
        <v>60</v>
      </c>
      <c r="E170" s="63">
        <v>2.02</v>
      </c>
      <c r="F170" s="69">
        <f>+E170*D170</f>
        <v>121.2</v>
      </c>
      <c r="G170" s="76">
        <v>1.25</v>
      </c>
      <c r="H170" s="67">
        <f>+G170*F170</f>
        <v>151.5</v>
      </c>
      <c r="I170" s="43"/>
      <c r="J170" s="216"/>
      <c r="K170" s="45"/>
    </row>
    <row r="171" spans="1:11" ht="11.25" customHeight="1" thickBot="1">
      <c r="A171" s="95"/>
      <c r="B171" s="237"/>
      <c r="C171" s="238"/>
      <c r="D171" s="239"/>
      <c r="E171" s="97"/>
      <c r="F171" s="110"/>
      <c r="G171" s="111"/>
      <c r="H171" s="112"/>
      <c r="I171" s="46"/>
      <c r="J171" s="47"/>
      <c r="K171" s="48"/>
    </row>
    <row r="172" spans="1:11" ht="11.25" customHeight="1">
      <c r="A172" s="83" t="s">
        <v>58</v>
      </c>
      <c r="B172" s="240"/>
      <c r="C172" s="241"/>
      <c r="D172" s="240"/>
      <c r="E172" s="84"/>
      <c r="F172" s="84"/>
      <c r="G172" s="84" t="s">
        <v>19</v>
      </c>
      <c r="H172" s="84"/>
      <c r="I172" s="85"/>
      <c r="J172" s="86"/>
      <c r="K172" s="87"/>
    </row>
    <row r="173" spans="1:11" ht="11.25" customHeight="1">
      <c r="A173" s="24"/>
      <c r="B173" s="242"/>
      <c r="C173" s="243" t="s">
        <v>20</v>
      </c>
      <c r="D173" s="244"/>
      <c r="E173" s="27"/>
      <c r="F173" s="28" t="s">
        <v>21</v>
      </c>
      <c r="G173" s="27"/>
      <c r="H173" s="27"/>
      <c r="I173" s="43"/>
      <c r="J173" s="44"/>
      <c r="K173" s="45"/>
    </row>
    <row r="174" spans="1:11" ht="11.25" customHeight="1">
      <c r="A174" s="24"/>
      <c r="B174" s="242"/>
      <c r="C174" s="243" t="s">
        <v>23</v>
      </c>
      <c r="D174" s="245" t="s">
        <v>24</v>
      </c>
      <c r="E174" s="31" t="s">
        <v>24</v>
      </c>
      <c r="F174" s="31" t="s">
        <v>25</v>
      </c>
      <c r="G174" s="31" t="s">
        <v>26</v>
      </c>
      <c r="H174" s="161" t="s">
        <v>25</v>
      </c>
      <c r="I174" s="43"/>
      <c r="J174" s="44"/>
      <c r="K174" s="45"/>
    </row>
    <row r="175" spans="1:11" ht="11.25" customHeight="1">
      <c r="A175" s="34" t="s">
        <v>28</v>
      </c>
      <c r="B175" s="242"/>
      <c r="C175" s="246" t="s">
        <v>29</v>
      </c>
      <c r="D175" s="245" t="s">
        <v>30</v>
      </c>
      <c r="E175" s="31" t="s">
        <v>31</v>
      </c>
      <c r="F175" s="31" t="s">
        <v>27</v>
      </c>
      <c r="G175" s="31" t="s">
        <v>32</v>
      </c>
      <c r="H175" s="161" t="s">
        <v>26</v>
      </c>
      <c r="I175" s="43"/>
      <c r="J175" s="44"/>
      <c r="K175" s="45"/>
    </row>
    <row r="176" spans="1:11" ht="11.25" customHeight="1">
      <c r="A176" s="34" t="s">
        <v>35</v>
      </c>
      <c r="B176" s="243" t="s">
        <v>36</v>
      </c>
      <c r="C176" s="246" t="s">
        <v>37</v>
      </c>
      <c r="D176" s="245" t="s">
        <v>38</v>
      </c>
      <c r="E176" s="31" t="s">
        <v>32</v>
      </c>
      <c r="F176" s="31" t="s">
        <v>31</v>
      </c>
      <c r="G176" s="31" t="s">
        <v>39</v>
      </c>
      <c r="H176" s="164" t="s">
        <v>40</v>
      </c>
      <c r="I176" s="43"/>
      <c r="J176" s="44"/>
      <c r="K176" s="45"/>
    </row>
    <row r="177" spans="1:11" ht="11.25" customHeight="1">
      <c r="A177" s="24"/>
      <c r="B177" s="243"/>
      <c r="C177" s="242"/>
      <c r="D177" s="247"/>
      <c r="E177" s="31" t="s">
        <v>30</v>
      </c>
      <c r="F177" s="35" t="s">
        <v>43</v>
      </c>
      <c r="G177" s="25"/>
      <c r="H177" s="165"/>
      <c r="I177" s="43"/>
      <c r="J177" s="44"/>
      <c r="K177" s="45"/>
    </row>
    <row r="178" spans="1:11" ht="11.25" customHeight="1">
      <c r="A178" s="24"/>
      <c r="B178" s="243"/>
      <c r="C178" s="242"/>
      <c r="D178" s="247"/>
      <c r="E178" s="31" t="s">
        <v>45</v>
      </c>
      <c r="F178" s="25"/>
      <c r="G178" s="25"/>
      <c r="H178" s="165"/>
      <c r="I178" s="43"/>
      <c r="J178" s="44"/>
      <c r="K178" s="45"/>
    </row>
    <row r="179" spans="1:11" ht="11.25" customHeight="1">
      <c r="A179" s="39" t="s">
        <v>47</v>
      </c>
      <c r="B179" s="248" t="s">
        <v>48</v>
      </c>
      <c r="C179" s="248" t="s">
        <v>49</v>
      </c>
      <c r="D179" s="248" t="s">
        <v>50</v>
      </c>
      <c r="E179" s="40" t="s">
        <v>51</v>
      </c>
      <c r="F179" s="40" t="s">
        <v>52</v>
      </c>
      <c r="G179" s="40" t="s">
        <v>53</v>
      </c>
      <c r="H179" s="41" t="s">
        <v>54</v>
      </c>
      <c r="I179" s="43"/>
      <c r="J179" s="44"/>
      <c r="K179" s="45"/>
    </row>
    <row r="180" spans="1:11" ht="11.25" customHeight="1">
      <c r="A180" s="92"/>
      <c r="B180" s="146"/>
      <c r="C180" s="147"/>
      <c r="D180" s="250"/>
      <c r="E180" s="63"/>
      <c r="F180" s="69"/>
      <c r="G180" s="76"/>
      <c r="H180" s="80"/>
      <c r="I180" s="54"/>
      <c r="J180" s="53"/>
      <c r="K180" s="55"/>
    </row>
    <row r="181" spans="1:11" ht="11.25" customHeight="1">
      <c r="A181" s="62"/>
      <c r="B181" s="253"/>
      <c r="C181" s="253"/>
      <c r="D181" s="253"/>
      <c r="E181" s="63"/>
      <c r="F181" s="69"/>
      <c r="G181" s="76"/>
      <c r="H181" s="80"/>
      <c r="I181" s="43"/>
      <c r="J181" s="44"/>
      <c r="K181" s="45"/>
    </row>
    <row r="182" spans="1:11" ht="11.25" customHeight="1">
      <c r="A182" s="56"/>
      <c r="B182" s="250"/>
      <c r="C182" s="250"/>
      <c r="D182" s="250"/>
      <c r="E182" s="53"/>
      <c r="F182" s="102"/>
      <c r="G182" s="100"/>
      <c r="H182" s="103"/>
      <c r="I182" s="43"/>
      <c r="J182" s="44"/>
      <c r="K182" s="45"/>
    </row>
    <row r="183" spans="1:11" ht="11.25" customHeight="1">
      <c r="A183" s="88"/>
      <c r="B183" s="148"/>
      <c r="C183" s="89"/>
      <c r="D183" s="236"/>
      <c r="E183" s="63"/>
      <c r="F183" s="69"/>
      <c r="G183" s="76"/>
      <c r="H183" s="80"/>
      <c r="I183" s="43"/>
      <c r="J183" s="44"/>
      <c r="K183" s="45"/>
    </row>
    <row r="184" spans="1:11" ht="11.25" customHeight="1">
      <c r="A184" s="88"/>
      <c r="B184" s="150" t="s">
        <v>167</v>
      </c>
      <c r="C184" s="89"/>
      <c r="D184" s="236"/>
      <c r="E184" s="63"/>
      <c r="F184" s="69"/>
      <c r="G184" s="76"/>
      <c r="H184" s="80"/>
      <c r="I184" s="43"/>
      <c r="J184" s="44"/>
      <c r="K184" s="45"/>
    </row>
    <row r="185" spans="1:11" ht="11.25" customHeight="1">
      <c r="A185" s="152"/>
      <c r="B185" s="148"/>
      <c r="C185" s="89"/>
      <c r="D185" s="253"/>
      <c r="E185" s="63"/>
      <c r="F185" s="69"/>
      <c r="G185" s="76"/>
      <c r="H185" s="80"/>
      <c r="I185" s="43"/>
      <c r="J185" s="44"/>
      <c r="K185" s="45"/>
    </row>
    <row r="186" spans="1:11" ht="11.25" customHeight="1">
      <c r="A186" s="88">
        <v>1753.49</v>
      </c>
      <c r="B186" s="148" t="s">
        <v>168</v>
      </c>
      <c r="C186" s="89"/>
      <c r="D186" s="253"/>
      <c r="E186" s="63"/>
      <c r="F186" s="69"/>
      <c r="G186" s="76"/>
      <c r="H186" s="80"/>
      <c r="I186" s="43"/>
      <c r="J186" s="44"/>
      <c r="K186" s="45"/>
    </row>
    <row r="187" spans="1:11" ht="11.25" customHeight="1">
      <c r="A187" s="152"/>
      <c r="B187" s="148" t="s">
        <v>169</v>
      </c>
      <c r="C187" s="89">
        <v>724</v>
      </c>
      <c r="D187" s="253">
        <v>60</v>
      </c>
      <c r="E187" s="63">
        <v>2.02</v>
      </c>
      <c r="F187" s="69">
        <f>+E187*D187</f>
        <v>121.2</v>
      </c>
      <c r="G187" s="76">
        <v>0.75</v>
      </c>
      <c r="H187" s="67">
        <f>+G187*F187</f>
        <v>90.9</v>
      </c>
      <c r="I187" s="43"/>
      <c r="J187" s="44"/>
      <c r="K187" s="45"/>
    </row>
    <row r="188" spans="1:11" ht="11.25" customHeight="1">
      <c r="A188" s="152"/>
      <c r="B188" s="148" t="s">
        <v>165</v>
      </c>
      <c r="C188" s="89"/>
      <c r="D188" s="253"/>
      <c r="E188" s="63"/>
      <c r="F188" s="69" t="s">
        <v>3</v>
      </c>
      <c r="G188" s="76"/>
      <c r="H188" s="113" t="s">
        <v>3</v>
      </c>
      <c r="I188" s="43"/>
      <c r="J188" s="44"/>
      <c r="K188" s="45"/>
    </row>
    <row r="189" spans="1:11" ht="11.25" customHeight="1">
      <c r="A189" s="152"/>
      <c r="B189" s="148"/>
      <c r="C189" s="89"/>
      <c r="D189" s="253"/>
      <c r="E189" s="63"/>
      <c r="F189" s="69" t="s">
        <v>3</v>
      </c>
      <c r="G189" s="76"/>
      <c r="H189" s="113" t="s">
        <v>3</v>
      </c>
      <c r="I189" s="43"/>
      <c r="J189" s="44"/>
      <c r="K189" s="45"/>
    </row>
    <row r="190" spans="1:11" ht="11.25" customHeight="1">
      <c r="A190" s="88">
        <v>1753.49</v>
      </c>
      <c r="B190" s="148" t="s">
        <v>170</v>
      </c>
      <c r="C190" s="89"/>
      <c r="D190" s="253"/>
      <c r="E190" s="63"/>
      <c r="F190" s="69" t="s">
        <v>3</v>
      </c>
      <c r="G190" s="76"/>
      <c r="H190" s="113" t="s">
        <v>3</v>
      </c>
      <c r="I190" s="43"/>
      <c r="J190" s="44"/>
      <c r="K190" s="45"/>
    </row>
    <row r="191" spans="1:11" ht="11.25" customHeight="1">
      <c r="A191" s="152"/>
      <c r="B191" s="148" t="s">
        <v>171</v>
      </c>
      <c r="C191" s="89" t="s">
        <v>172</v>
      </c>
      <c r="D191" s="253">
        <v>60</v>
      </c>
      <c r="E191" s="63">
        <v>2.02</v>
      </c>
      <c r="F191" s="69">
        <f>+E191*D191</f>
        <v>121.2</v>
      </c>
      <c r="G191" s="76">
        <v>3</v>
      </c>
      <c r="H191" s="67">
        <f>+G191*F191</f>
        <v>363.6</v>
      </c>
      <c r="I191" s="43"/>
      <c r="J191" s="44"/>
      <c r="K191" s="45"/>
    </row>
    <row r="192" spans="1:11" ht="11.25" customHeight="1">
      <c r="A192" s="152"/>
      <c r="B192" s="148" t="s">
        <v>173</v>
      </c>
      <c r="C192" s="89"/>
      <c r="D192" s="253"/>
      <c r="E192" s="63"/>
      <c r="F192" s="69" t="s">
        <v>3</v>
      </c>
      <c r="G192" s="76"/>
      <c r="H192" s="113" t="s">
        <v>3</v>
      </c>
      <c r="I192" s="43"/>
      <c r="J192" s="44"/>
      <c r="K192" s="45"/>
    </row>
    <row r="193" spans="1:11" ht="11.25" customHeight="1">
      <c r="A193" s="152"/>
      <c r="B193" s="148"/>
      <c r="C193" s="89"/>
      <c r="D193" s="253"/>
      <c r="E193" s="63"/>
      <c r="F193" s="69"/>
      <c r="G193" s="76"/>
      <c r="H193" s="113"/>
      <c r="I193" s="43"/>
      <c r="J193" s="44"/>
      <c r="K193" s="45"/>
    </row>
    <row r="194" spans="1:11" ht="11.25" customHeight="1">
      <c r="A194" s="88">
        <v>1753.49</v>
      </c>
      <c r="B194" s="148" t="s">
        <v>170</v>
      </c>
      <c r="C194" s="89"/>
      <c r="D194" s="253"/>
      <c r="E194" s="104"/>
      <c r="F194" s="114" t="s">
        <v>3</v>
      </c>
      <c r="G194" s="105"/>
      <c r="H194" s="129" t="s">
        <v>3</v>
      </c>
      <c r="I194" s="43"/>
      <c r="J194" s="44"/>
      <c r="K194" s="45"/>
    </row>
    <row r="195" spans="1:12" ht="11.25" customHeight="1">
      <c r="A195" s="153"/>
      <c r="B195" s="148" t="s">
        <v>171</v>
      </c>
      <c r="C195" s="89" t="s">
        <v>174</v>
      </c>
      <c r="D195" s="253">
        <v>0</v>
      </c>
      <c r="E195" s="104">
        <v>2.02</v>
      </c>
      <c r="F195" s="114">
        <f>+E195*D195</f>
        <v>0</v>
      </c>
      <c r="G195" s="105">
        <v>0.75</v>
      </c>
      <c r="H195" s="67">
        <f>+G195*F195</f>
        <v>0</v>
      </c>
      <c r="I195" s="43"/>
      <c r="J195" s="44"/>
      <c r="K195" s="45"/>
      <c r="L195" s="226"/>
    </row>
    <row r="196" spans="1:11" ht="11.25" customHeight="1">
      <c r="A196" s="153"/>
      <c r="B196" s="148" t="s">
        <v>175</v>
      </c>
      <c r="C196" s="89"/>
      <c r="D196" s="253"/>
      <c r="E196" s="104"/>
      <c r="F196" s="114" t="s">
        <v>3</v>
      </c>
      <c r="G196" s="105"/>
      <c r="H196" s="129" t="s">
        <v>3</v>
      </c>
      <c r="I196" s="43"/>
      <c r="J196" s="44"/>
      <c r="K196" s="45"/>
    </row>
    <row r="197" spans="1:11" ht="11.25" customHeight="1">
      <c r="A197" s="153"/>
      <c r="B197" s="148"/>
      <c r="C197" s="89"/>
      <c r="D197" s="253"/>
      <c r="E197" s="104"/>
      <c r="F197" s="114" t="s">
        <v>3</v>
      </c>
      <c r="G197" s="105"/>
      <c r="H197" s="129" t="s">
        <v>3</v>
      </c>
      <c r="I197" s="43"/>
      <c r="J197" s="44"/>
      <c r="K197" s="45"/>
    </row>
    <row r="198" spans="1:11" ht="11.25" customHeight="1">
      <c r="A198" s="88" t="s">
        <v>176</v>
      </c>
      <c r="B198" s="148" t="s">
        <v>177</v>
      </c>
      <c r="C198" s="89"/>
      <c r="D198" s="253"/>
      <c r="E198" s="104"/>
      <c r="F198" s="114" t="s">
        <v>3</v>
      </c>
      <c r="G198" s="105"/>
      <c r="H198" s="129" t="s">
        <v>3</v>
      </c>
      <c r="I198" s="43"/>
      <c r="J198" s="44"/>
      <c r="K198" s="45"/>
    </row>
    <row r="199" spans="1:11" ht="11.25" customHeight="1">
      <c r="A199" s="153"/>
      <c r="B199" s="148" t="s">
        <v>178</v>
      </c>
      <c r="C199" s="89">
        <v>743</v>
      </c>
      <c r="D199" s="253"/>
      <c r="E199" s="104"/>
      <c r="F199" s="114"/>
      <c r="G199" s="105"/>
      <c r="H199" s="129"/>
      <c r="I199" s="43"/>
      <c r="J199" s="44"/>
      <c r="K199" s="45"/>
    </row>
    <row r="200" spans="1:11" ht="11.25" customHeight="1">
      <c r="A200" s="88"/>
      <c r="B200" s="148" t="s">
        <v>179</v>
      </c>
      <c r="C200" s="89"/>
      <c r="D200" s="253"/>
      <c r="E200" s="104"/>
      <c r="F200" s="114" t="s">
        <v>3</v>
      </c>
      <c r="G200" s="105"/>
      <c r="H200" s="129" t="s">
        <v>3</v>
      </c>
      <c r="I200" s="43"/>
      <c r="J200" s="44"/>
      <c r="K200" s="45"/>
    </row>
    <row r="201" spans="1:11" ht="11.25" customHeight="1">
      <c r="A201" s="153"/>
      <c r="B201" s="148" t="s">
        <v>180</v>
      </c>
      <c r="C201" s="89"/>
      <c r="D201" s="225">
        <v>26</v>
      </c>
      <c r="E201" s="213">
        <v>2.22</v>
      </c>
      <c r="F201" s="114">
        <f>+E201*D201</f>
        <v>57.720000000000006</v>
      </c>
      <c r="G201" s="105">
        <v>0.5</v>
      </c>
      <c r="H201" s="67">
        <f>+G201*F201</f>
        <v>28.860000000000003</v>
      </c>
      <c r="I201" s="43"/>
      <c r="J201" s="44"/>
      <c r="K201" s="45"/>
    </row>
    <row r="202" spans="1:11" ht="11.25" customHeight="1">
      <c r="A202" s="153"/>
      <c r="B202" s="148" t="s">
        <v>179</v>
      </c>
      <c r="C202" s="89"/>
      <c r="D202" s="225"/>
      <c r="E202" s="213"/>
      <c r="F202" s="114"/>
      <c r="G202" s="105"/>
      <c r="H202" s="129"/>
      <c r="I202" s="43"/>
      <c r="J202" s="44"/>
      <c r="K202" s="45"/>
    </row>
    <row r="203" spans="1:11" ht="11.25" customHeight="1">
      <c r="A203" s="153"/>
      <c r="B203" s="148" t="s">
        <v>181</v>
      </c>
      <c r="C203" s="89"/>
      <c r="D203" s="225">
        <v>4</v>
      </c>
      <c r="E203" s="213">
        <v>2.33</v>
      </c>
      <c r="F203" s="114">
        <f>+E203*D203</f>
        <v>9.32</v>
      </c>
      <c r="G203" s="105">
        <v>0.5</v>
      </c>
      <c r="H203" s="67">
        <f>+G203*F203</f>
        <v>4.66</v>
      </c>
      <c r="I203" s="43"/>
      <c r="J203" s="44"/>
      <c r="K203" s="45"/>
    </row>
    <row r="204" spans="1:11" ht="11.25" customHeight="1">
      <c r="A204" s="62"/>
      <c r="B204" s="253"/>
      <c r="C204" s="253"/>
      <c r="D204" s="253"/>
      <c r="E204" s="63"/>
      <c r="F204" s="69"/>
      <c r="G204" s="76"/>
      <c r="H204" s="113"/>
      <c r="I204" s="43"/>
      <c r="J204" s="44"/>
      <c r="K204" s="45"/>
    </row>
    <row r="205" spans="1:11" ht="11.25" customHeight="1">
      <c r="A205" s="56"/>
      <c r="B205" s="250"/>
      <c r="C205" s="250"/>
      <c r="D205" s="250"/>
      <c r="E205" s="53"/>
      <c r="F205" s="102" t="s">
        <v>3</v>
      </c>
      <c r="G205" s="100"/>
      <c r="H205" s="128" t="s">
        <v>3</v>
      </c>
      <c r="I205" s="43"/>
      <c r="J205" s="44"/>
      <c r="K205" s="45"/>
    </row>
    <row r="206" spans="1:11" ht="11.25" customHeight="1" thickBot="1">
      <c r="A206" s="95"/>
      <c r="B206" s="237"/>
      <c r="C206" s="238"/>
      <c r="D206" s="239"/>
      <c r="E206" s="97"/>
      <c r="F206" s="110"/>
      <c r="G206" s="111"/>
      <c r="H206" s="112"/>
      <c r="I206" s="46"/>
      <c r="J206" s="47"/>
      <c r="K206" s="48"/>
    </row>
    <row r="207" spans="1:11" ht="11.25" customHeight="1">
      <c r="A207" s="83" t="s">
        <v>58</v>
      </c>
      <c r="B207" s="240"/>
      <c r="C207" s="241"/>
      <c r="D207" s="240"/>
      <c r="E207" s="84"/>
      <c r="F207" s="84"/>
      <c r="G207" s="84" t="s">
        <v>19</v>
      </c>
      <c r="H207" s="84"/>
      <c r="I207" s="85"/>
      <c r="J207" s="86"/>
      <c r="K207" s="87"/>
    </row>
    <row r="208" spans="1:11" ht="11.25" customHeight="1">
      <c r="A208" s="24"/>
      <c r="B208" s="242"/>
      <c r="C208" s="243" t="s">
        <v>20</v>
      </c>
      <c r="D208" s="244"/>
      <c r="E208" s="27"/>
      <c r="F208" s="28" t="s">
        <v>21</v>
      </c>
      <c r="G208" s="27"/>
      <c r="H208" s="27"/>
      <c r="I208" s="43"/>
      <c r="J208" s="44"/>
      <c r="K208" s="45"/>
    </row>
    <row r="209" spans="1:11" ht="11.25" customHeight="1">
      <c r="A209" s="24"/>
      <c r="B209" s="242"/>
      <c r="C209" s="243" t="s">
        <v>23</v>
      </c>
      <c r="D209" s="245" t="s">
        <v>24</v>
      </c>
      <c r="E209" s="31" t="s">
        <v>24</v>
      </c>
      <c r="F209" s="31" t="s">
        <v>25</v>
      </c>
      <c r="G209" s="31" t="s">
        <v>26</v>
      </c>
      <c r="H209" s="161" t="s">
        <v>25</v>
      </c>
      <c r="I209" s="43"/>
      <c r="J209" s="44"/>
      <c r="K209" s="45"/>
    </row>
    <row r="210" spans="1:11" ht="11.25" customHeight="1">
      <c r="A210" s="34" t="s">
        <v>28</v>
      </c>
      <c r="B210" s="242"/>
      <c r="C210" s="246" t="s">
        <v>29</v>
      </c>
      <c r="D210" s="245" t="s">
        <v>30</v>
      </c>
      <c r="E210" s="31" t="s">
        <v>31</v>
      </c>
      <c r="F210" s="31" t="s">
        <v>27</v>
      </c>
      <c r="G210" s="31" t="s">
        <v>32</v>
      </c>
      <c r="H210" s="161" t="s">
        <v>26</v>
      </c>
      <c r="I210" s="43"/>
      <c r="J210" s="44"/>
      <c r="K210" s="45"/>
    </row>
    <row r="211" spans="1:11" ht="11.25" customHeight="1">
      <c r="A211" s="34" t="s">
        <v>35</v>
      </c>
      <c r="B211" s="243" t="s">
        <v>36</v>
      </c>
      <c r="C211" s="246" t="s">
        <v>37</v>
      </c>
      <c r="D211" s="245" t="s">
        <v>38</v>
      </c>
      <c r="E211" s="31" t="s">
        <v>32</v>
      </c>
      <c r="F211" s="31" t="s">
        <v>31</v>
      </c>
      <c r="G211" s="31" t="s">
        <v>39</v>
      </c>
      <c r="H211" s="164" t="s">
        <v>40</v>
      </c>
      <c r="I211" s="43"/>
      <c r="J211" s="44"/>
      <c r="K211" s="45"/>
    </row>
    <row r="212" spans="1:11" ht="11.25" customHeight="1">
      <c r="A212" s="24"/>
      <c r="B212" s="243"/>
      <c r="C212" s="242"/>
      <c r="D212" s="247"/>
      <c r="E212" s="31" t="s">
        <v>30</v>
      </c>
      <c r="F212" s="35" t="s">
        <v>43</v>
      </c>
      <c r="G212" s="25"/>
      <c r="H212" s="165"/>
      <c r="I212" s="43"/>
      <c r="J212" s="44"/>
      <c r="K212" s="45"/>
    </row>
    <row r="213" spans="1:11" ht="11.25" customHeight="1">
      <c r="A213" s="24"/>
      <c r="B213" s="243"/>
      <c r="C213" s="242"/>
      <c r="D213" s="247"/>
      <c r="E213" s="31" t="s">
        <v>45</v>
      </c>
      <c r="F213" s="25"/>
      <c r="G213" s="25"/>
      <c r="H213" s="165"/>
      <c r="I213" s="43"/>
      <c r="J213" s="44"/>
      <c r="K213" s="45"/>
    </row>
    <row r="214" spans="1:11" ht="11.25" customHeight="1">
      <c r="A214" s="39" t="s">
        <v>47</v>
      </c>
      <c r="B214" s="248" t="s">
        <v>48</v>
      </c>
      <c r="C214" s="248" t="s">
        <v>49</v>
      </c>
      <c r="D214" s="248" t="s">
        <v>50</v>
      </c>
      <c r="E214" s="40" t="s">
        <v>51</v>
      </c>
      <c r="F214" s="40" t="s">
        <v>52</v>
      </c>
      <c r="G214" s="40" t="s">
        <v>53</v>
      </c>
      <c r="H214" s="41" t="s">
        <v>54</v>
      </c>
      <c r="I214" s="43"/>
      <c r="J214" s="44"/>
      <c r="K214" s="45"/>
    </row>
    <row r="215" spans="1:11" ht="11.25" customHeight="1">
      <c r="A215" s="92"/>
      <c r="B215" s="146"/>
      <c r="C215" s="147"/>
      <c r="D215" s="250"/>
      <c r="E215" s="63"/>
      <c r="F215" s="69"/>
      <c r="G215" s="76"/>
      <c r="H215" s="80"/>
      <c r="I215" s="54"/>
      <c r="J215" s="53"/>
      <c r="K215" s="55"/>
    </row>
    <row r="216" spans="1:11" ht="11.25" customHeight="1">
      <c r="A216" s="152"/>
      <c r="B216" s="148" t="s">
        <v>182</v>
      </c>
      <c r="C216" s="89"/>
      <c r="D216" s="253"/>
      <c r="E216" s="63"/>
      <c r="F216" s="69" t="s">
        <v>3</v>
      </c>
      <c r="G216" s="76"/>
      <c r="H216" s="80" t="s">
        <v>3</v>
      </c>
      <c r="I216" s="43"/>
      <c r="J216" s="44"/>
      <c r="K216" s="45"/>
    </row>
    <row r="217" spans="1:11" ht="11.25" customHeight="1">
      <c r="A217" s="88">
        <v>1753.18</v>
      </c>
      <c r="B217" s="148" t="s">
        <v>183</v>
      </c>
      <c r="C217" s="89" t="s">
        <v>69</v>
      </c>
      <c r="D217" s="253">
        <v>60</v>
      </c>
      <c r="E217" s="225">
        <v>1</v>
      </c>
      <c r="F217" s="116">
        <f>+E217*D217</f>
        <v>60</v>
      </c>
      <c r="G217" s="117">
        <v>0.5</v>
      </c>
      <c r="H217" s="67">
        <f>+G217*F217</f>
        <v>30</v>
      </c>
      <c r="I217" s="43"/>
      <c r="J217" s="216"/>
      <c r="K217" s="45"/>
    </row>
    <row r="218" spans="1:11" ht="11.25" customHeight="1">
      <c r="A218" s="152"/>
      <c r="B218" s="148" t="s">
        <v>184</v>
      </c>
      <c r="C218" s="149">
        <v>756</v>
      </c>
      <c r="D218" s="225">
        <v>0</v>
      </c>
      <c r="E218" s="115">
        <v>1.6</v>
      </c>
      <c r="F218" s="116">
        <f>+E218*D218</f>
        <v>0</v>
      </c>
      <c r="G218" s="117">
        <v>0.5</v>
      </c>
      <c r="H218" s="67">
        <f>+G218*F218</f>
        <v>0</v>
      </c>
      <c r="I218" s="43"/>
      <c r="J218" s="216"/>
      <c r="K218" s="45"/>
    </row>
    <row r="219" spans="1:11" ht="11.25" customHeight="1">
      <c r="A219" s="152"/>
      <c r="B219" s="148"/>
      <c r="C219" s="149"/>
      <c r="D219" s="225"/>
      <c r="E219" s="115"/>
      <c r="F219" s="116"/>
      <c r="G219" s="117"/>
      <c r="H219" s="130"/>
      <c r="I219" s="43"/>
      <c r="J219" s="44"/>
      <c r="K219" s="45"/>
    </row>
    <row r="220" spans="1:11" ht="11.25" customHeight="1">
      <c r="A220" s="152" t="s">
        <v>185</v>
      </c>
      <c r="B220" s="148" t="s">
        <v>186</v>
      </c>
      <c r="C220" s="149"/>
      <c r="D220" s="225"/>
      <c r="E220" s="115"/>
      <c r="F220" s="116" t="s">
        <v>3</v>
      </c>
      <c r="G220" s="117"/>
      <c r="H220" s="130" t="s">
        <v>3</v>
      </c>
      <c r="I220" s="43"/>
      <c r="J220" s="44"/>
      <c r="K220" s="45"/>
    </row>
    <row r="221" spans="1:11" ht="11.25" customHeight="1">
      <c r="A221" s="152"/>
      <c r="B221" s="154" t="s">
        <v>187</v>
      </c>
      <c r="C221" s="149">
        <v>771</v>
      </c>
      <c r="D221" s="225">
        <v>30</v>
      </c>
      <c r="E221" s="115">
        <v>2.23</v>
      </c>
      <c r="F221" s="116">
        <f>+E221*D221</f>
        <v>66.9</v>
      </c>
      <c r="G221" s="117">
        <v>0.5</v>
      </c>
      <c r="H221" s="67">
        <f>+G221*F221</f>
        <v>33.45</v>
      </c>
      <c r="I221" s="43"/>
      <c r="J221" s="216"/>
      <c r="K221" s="45"/>
    </row>
    <row r="222" spans="1:11" ht="11.25" customHeight="1">
      <c r="A222" s="152"/>
      <c r="B222" s="154" t="s">
        <v>188</v>
      </c>
      <c r="C222" s="149" t="s">
        <v>189</v>
      </c>
      <c r="D222" s="225">
        <v>26</v>
      </c>
      <c r="E222" s="115">
        <v>2.22</v>
      </c>
      <c r="F222" s="116">
        <f>+E222*D222</f>
        <v>57.720000000000006</v>
      </c>
      <c r="G222" s="117">
        <v>0.5</v>
      </c>
      <c r="H222" s="67">
        <f>+G222*F222</f>
        <v>28.860000000000003</v>
      </c>
      <c r="I222" s="43"/>
      <c r="J222" s="216"/>
      <c r="K222" s="45"/>
    </row>
    <row r="223" spans="1:11" ht="11.25" customHeight="1">
      <c r="A223" s="152"/>
      <c r="B223" s="148" t="s">
        <v>139</v>
      </c>
      <c r="C223" s="149" t="s">
        <v>189</v>
      </c>
      <c r="D223" s="225">
        <v>4</v>
      </c>
      <c r="E223" s="115">
        <v>2.33</v>
      </c>
      <c r="F223" s="116">
        <f>+E223*D223</f>
        <v>9.32</v>
      </c>
      <c r="G223" s="117">
        <v>0.5</v>
      </c>
      <c r="H223" s="67">
        <f>+G223*F223</f>
        <v>4.66</v>
      </c>
      <c r="I223" s="43"/>
      <c r="J223" s="216"/>
      <c r="K223" s="45"/>
    </row>
    <row r="224" spans="1:11" ht="11.25" customHeight="1">
      <c r="A224" s="152"/>
      <c r="B224" s="148"/>
      <c r="C224" s="149"/>
      <c r="D224" s="225"/>
      <c r="E224" s="115"/>
      <c r="F224" s="116"/>
      <c r="G224" s="117"/>
      <c r="H224" s="130"/>
      <c r="I224" s="43"/>
      <c r="J224" s="44"/>
      <c r="K224" s="45"/>
    </row>
    <row r="225" spans="1:11" ht="11.25" customHeight="1">
      <c r="A225" s="88">
        <v>1753</v>
      </c>
      <c r="B225" s="148" t="s">
        <v>190</v>
      </c>
      <c r="C225" s="89"/>
      <c r="D225" s="225"/>
      <c r="E225" s="115"/>
      <c r="F225" s="69" t="s">
        <v>3</v>
      </c>
      <c r="G225" s="76"/>
      <c r="H225" s="113" t="s">
        <v>3</v>
      </c>
      <c r="I225" s="43"/>
      <c r="J225" s="44"/>
      <c r="K225" s="45"/>
    </row>
    <row r="226" spans="1:11" ht="11.25" customHeight="1">
      <c r="A226" s="152"/>
      <c r="B226" s="148" t="s">
        <v>191</v>
      </c>
      <c r="C226" s="89">
        <v>773</v>
      </c>
      <c r="D226" s="225"/>
      <c r="E226" s="115"/>
      <c r="F226" s="69"/>
      <c r="G226" s="76"/>
      <c r="H226" s="113"/>
      <c r="I226" s="43"/>
      <c r="J226" s="44"/>
      <c r="K226" s="45"/>
    </row>
    <row r="227" spans="1:11" ht="11.25" customHeight="1">
      <c r="A227" s="152"/>
      <c r="B227" s="148" t="s">
        <v>192</v>
      </c>
      <c r="C227" s="89"/>
      <c r="D227" s="225">
        <v>26</v>
      </c>
      <c r="E227" s="115">
        <v>2.22</v>
      </c>
      <c r="F227" s="69">
        <f>+E227*D227</f>
        <v>57.720000000000006</v>
      </c>
      <c r="G227" s="76">
        <v>2</v>
      </c>
      <c r="H227" s="67">
        <f>+G227*F227</f>
        <v>115.44000000000001</v>
      </c>
      <c r="I227" s="43"/>
      <c r="J227" s="216"/>
      <c r="K227" s="45"/>
    </row>
    <row r="228" spans="1:11" ht="11.25" customHeight="1">
      <c r="A228" s="152"/>
      <c r="B228" s="148" t="s">
        <v>193</v>
      </c>
      <c r="C228" s="89"/>
      <c r="D228" s="225">
        <v>4</v>
      </c>
      <c r="E228" s="115">
        <v>2.33</v>
      </c>
      <c r="F228" s="69">
        <f>+E228*D228</f>
        <v>9.32</v>
      </c>
      <c r="G228" s="76">
        <v>3</v>
      </c>
      <c r="H228" s="67">
        <f>+G228*F228</f>
        <v>27.96</v>
      </c>
      <c r="I228" s="43"/>
      <c r="J228" s="216"/>
      <c r="K228" s="45"/>
    </row>
    <row r="229" spans="1:11" ht="11.25" customHeight="1">
      <c r="A229" s="152"/>
      <c r="B229" s="148"/>
      <c r="C229" s="89"/>
      <c r="D229" s="253"/>
      <c r="E229" s="63"/>
      <c r="F229" s="69" t="s">
        <v>3</v>
      </c>
      <c r="G229" s="76"/>
      <c r="H229" s="113" t="s">
        <v>3</v>
      </c>
      <c r="I229" s="43"/>
      <c r="J229" s="44"/>
      <c r="K229" s="45"/>
    </row>
    <row r="230" spans="1:11" ht="11.25" customHeight="1">
      <c r="A230" s="152" t="s">
        <v>194</v>
      </c>
      <c r="B230" s="148" t="s">
        <v>195</v>
      </c>
      <c r="C230" s="89">
        <v>787</v>
      </c>
      <c r="D230" s="253"/>
      <c r="E230" s="63"/>
      <c r="F230" s="69" t="s">
        <v>3</v>
      </c>
      <c r="G230" s="76"/>
      <c r="H230" s="113" t="s">
        <v>3</v>
      </c>
      <c r="I230" s="43"/>
      <c r="J230" s="44"/>
      <c r="K230" s="45"/>
    </row>
    <row r="231" spans="1:11" ht="11.25" customHeight="1">
      <c r="A231" s="152"/>
      <c r="B231" s="148" t="s">
        <v>196</v>
      </c>
      <c r="C231" s="89"/>
      <c r="D231" s="253"/>
      <c r="E231" s="63"/>
      <c r="F231" s="69" t="s">
        <v>3</v>
      </c>
      <c r="G231" s="76"/>
      <c r="H231" s="113" t="s">
        <v>3</v>
      </c>
      <c r="I231" s="43"/>
      <c r="J231" s="44"/>
      <c r="K231" s="45"/>
    </row>
    <row r="232" spans="1:11" ht="11.25" customHeight="1">
      <c r="A232" s="152"/>
      <c r="B232" s="148" t="s">
        <v>152</v>
      </c>
      <c r="C232" s="89"/>
      <c r="D232" s="253">
        <v>26</v>
      </c>
      <c r="E232" s="63">
        <v>3.85</v>
      </c>
      <c r="F232" s="69">
        <f>+E232*D232</f>
        <v>100.10000000000001</v>
      </c>
      <c r="G232" s="76">
        <v>0.25</v>
      </c>
      <c r="H232" s="67">
        <f>+G232*F232</f>
        <v>25.025000000000002</v>
      </c>
      <c r="I232" s="43"/>
      <c r="J232" s="44"/>
      <c r="K232" s="45"/>
    </row>
    <row r="233" spans="1:11" ht="11.25" customHeight="1">
      <c r="A233" s="152"/>
      <c r="B233" s="148" t="s">
        <v>196</v>
      </c>
      <c r="C233" s="89"/>
      <c r="D233" s="253"/>
      <c r="E233" s="63"/>
      <c r="F233" s="69"/>
      <c r="G233" s="76"/>
      <c r="H233" s="113"/>
      <c r="I233" s="43"/>
      <c r="J233" s="44"/>
      <c r="K233" s="45"/>
    </row>
    <row r="234" spans="1:11" ht="11.25" customHeight="1">
      <c r="A234" s="152"/>
      <c r="B234" s="148" t="s">
        <v>197</v>
      </c>
      <c r="C234" s="89"/>
      <c r="D234" s="253">
        <v>1</v>
      </c>
      <c r="E234" s="63">
        <v>5</v>
      </c>
      <c r="F234" s="69">
        <f>+E234*D234</f>
        <v>5</v>
      </c>
      <c r="G234" s="76">
        <v>0.25</v>
      </c>
      <c r="H234" s="67">
        <f>+G234*F234</f>
        <v>1.25</v>
      </c>
      <c r="I234" s="43"/>
      <c r="J234" s="44"/>
      <c r="K234" s="45"/>
    </row>
    <row r="235" spans="1:11" ht="11.25" customHeight="1">
      <c r="A235" s="152"/>
      <c r="B235" s="148"/>
      <c r="C235" s="89"/>
      <c r="D235" s="253"/>
      <c r="E235" s="63"/>
      <c r="F235" s="69" t="s">
        <v>3</v>
      </c>
      <c r="G235" s="76"/>
      <c r="H235" s="113" t="s">
        <v>3</v>
      </c>
      <c r="I235" s="43"/>
      <c r="J235" s="44"/>
      <c r="K235" s="45"/>
    </row>
    <row r="236" spans="1:11" ht="11.25" customHeight="1">
      <c r="A236" s="88">
        <v>1753.58</v>
      </c>
      <c r="B236" s="148" t="s">
        <v>198</v>
      </c>
      <c r="C236" s="89"/>
      <c r="D236" s="253"/>
      <c r="E236" s="63"/>
      <c r="F236" s="69"/>
      <c r="G236" s="76"/>
      <c r="H236" s="113"/>
      <c r="I236" s="43"/>
      <c r="J236" s="44"/>
      <c r="K236" s="45"/>
    </row>
    <row r="237" spans="1:12" ht="11.25" customHeight="1">
      <c r="A237" s="152"/>
      <c r="B237" s="148" t="s">
        <v>199</v>
      </c>
      <c r="C237" s="89">
        <v>817</v>
      </c>
      <c r="D237" s="253">
        <v>2</v>
      </c>
      <c r="E237" s="63">
        <v>2.22</v>
      </c>
      <c r="F237" s="69">
        <f>+E237*D237</f>
        <v>4.44</v>
      </c>
      <c r="G237" s="76">
        <v>2</v>
      </c>
      <c r="H237" s="67">
        <f>+G237*F237</f>
        <v>8.88</v>
      </c>
      <c r="I237" s="43"/>
      <c r="J237" s="44"/>
      <c r="K237" s="45"/>
      <c r="L237" s="226"/>
    </row>
    <row r="238" spans="1:11" ht="11.25" customHeight="1">
      <c r="A238" s="152"/>
      <c r="B238" s="148"/>
      <c r="C238" s="89" t="s">
        <v>200</v>
      </c>
      <c r="D238" s="253">
        <v>2</v>
      </c>
      <c r="E238" s="63">
        <v>2.22</v>
      </c>
      <c r="F238" s="69">
        <f>+E238*D238</f>
        <v>4.44</v>
      </c>
      <c r="G238" s="76">
        <v>2</v>
      </c>
      <c r="H238" s="67">
        <f>+G238*F238</f>
        <v>8.88</v>
      </c>
      <c r="I238" s="43"/>
      <c r="J238" s="44"/>
      <c r="K238" s="45"/>
    </row>
    <row r="239" spans="1:11" ht="11.25" customHeight="1">
      <c r="A239" s="152"/>
      <c r="B239" s="148"/>
      <c r="C239" s="89" t="s">
        <v>201</v>
      </c>
      <c r="D239" s="253">
        <v>2</v>
      </c>
      <c r="E239" s="63">
        <v>2.22</v>
      </c>
      <c r="F239" s="69">
        <f>+E239*D239</f>
        <v>4.44</v>
      </c>
      <c r="G239" s="76">
        <v>2</v>
      </c>
      <c r="H239" s="67">
        <f>+G239*F239</f>
        <v>8.88</v>
      </c>
      <c r="I239" s="43"/>
      <c r="J239" s="44"/>
      <c r="K239" s="45"/>
    </row>
    <row r="240" spans="1:11" ht="11.25" customHeight="1">
      <c r="A240" s="152"/>
      <c r="B240" s="148"/>
      <c r="C240" s="89"/>
      <c r="D240" s="253"/>
      <c r="E240" s="63"/>
      <c r="F240" s="69"/>
      <c r="G240" s="76"/>
      <c r="H240" s="113"/>
      <c r="I240" s="43"/>
      <c r="J240" s="44"/>
      <c r="K240" s="45"/>
    </row>
    <row r="241" spans="1:11" ht="11.25" customHeight="1">
      <c r="A241" s="88">
        <v>1753.15</v>
      </c>
      <c r="B241" s="148" t="s">
        <v>202</v>
      </c>
      <c r="C241" s="89"/>
      <c r="D241" s="253"/>
      <c r="E241" s="63"/>
      <c r="F241" s="69" t="s">
        <v>3</v>
      </c>
      <c r="G241" s="76"/>
      <c r="H241" s="113" t="s">
        <v>3</v>
      </c>
      <c r="I241" s="43"/>
      <c r="J241" s="44"/>
      <c r="K241" s="45"/>
    </row>
    <row r="242" spans="1:11" ht="11.25" customHeight="1">
      <c r="A242" s="152" t="s">
        <v>203</v>
      </c>
      <c r="B242" s="148" t="s">
        <v>204</v>
      </c>
      <c r="C242" s="149">
        <v>835</v>
      </c>
      <c r="D242" s="225">
        <v>0</v>
      </c>
      <c r="E242" s="115">
        <v>0</v>
      </c>
      <c r="F242" s="116">
        <f>+E242*D242</f>
        <v>0</v>
      </c>
      <c r="G242" s="117">
        <v>0.75</v>
      </c>
      <c r="H242" s="67">
        <f>+G242*F242</f>
        <v>0</v>
      </c>
      <c r="I242" s="43"/>
      <c r="J242" s="216"/>
      <c r="K242" s="45"/>
    </row>
    <row r="243" spans="1:11" ht="11.25" customHeight="1">
      <c r="A243" s="152"/>
      <c r="B243" s="148"/>
      <c r="C243" s="89"/>
      <c r="D243" s="253"/>
      <c r="E243" s="63"/>
      <c r="F243" s="69" t="s">
        <v>3</v>
      </c>
      <c r="G243" s="76"/>
      <c r="H243" s="113" t="s">
        <v>3</v>
      </c>
      <c r="I243" s="43"/>
      <c r="J243" s="44"/>
      <c r="K243" s="45"/>
    </row>
    <row r="244" spans="1:11" ht="11.25" customHeight="1">
      <c r="A244" s="152" t="s">
        <v>205</v>
      </c>
      <c r="B244" s="148" t="s">
        <v>206</v>
      </c>
      <c r="C244" s="89"/>
      <c r="D244" s="253"/>
      <c r="E244" s="63"/>
      <c r="F244" s="69" t="s">
        <v>3</v>
      </c>
      <c r="G244" s="76"/>
      <c r="H244" s="113" t="s">
        <v>3</v>
      </c>
      <c r="I244" s="43"/>
      <c r="J244" s="44"/>
      <c r="K244" s="45"/>
    </row>
    <row r="245" spans="1:11" ht="11.25" customHeight="1">
      <c r="A245" s="152"/>
      <c r="B245" s="148" t="s">
        <v>207</v>
      </c>
      <c r="C245" s="89" t="s">
        <v>208</v>
      </c>
      <c r="D245" s="253">
        <v>0</v>
      </c>
      <c r="E245" s="63">
        <v>0</v>
      </c>
      <c r="F245" s="69">
        <f>+E245*D245</f>
        <v>0</v>
      </c>
      <c r="G245" s="76">
        <v>2</v>
      </c>
      <c r="H245" s="67">
        <f>+G245*F245</f>
        <v>0</v>
      </c>
      <c r="I245" s="43"/>
      <c r="J245" s="216"/>
      <c r="K245" s="45"/>
    </row>
    <row r="246" spans="1:11" ht="11.25" customHeight="1">
      <c r="A246" s="152"/>
      <c r="B246" s="148" t="s">
        <v>206</v>
      </c>
      <c r="C246" s="89"/>
      <c r="D246" s="253"/>
      <c r="E246" s="63"/>
      <c r="F246" s="69"/>
      <c r="G246" s="76"/>
      <c r="H246" s="113"/>
      <c r="I246" s="43"/>
      <c r="J246" s="44"/>
      <c r="K246" s="45"/>
    </row>
    <row r="247" spans="1:11" ht="11.25" customHeight="1">
      <c r="A247" s="152"/>
      <c r="B247" s="148" t="s">
        <v>209</v>
      </c>
      <c r="C247" s="89" t="s">
        <v>208</v>
      </c>
      <c r="D247" s="253">
        <v>0</v>
      </c>
      <c r="E247" s="63">
        <v>0</v>
      </c>
      <c r="F247" s="69">
        <f>+E247*D247</f>
        <v>0</v>
      </c>
      <c r="G247" s="76">
        <v>2</v>
      </c>
      <c r="H247" s="67">
        <f>+G247*F247</f>
        <v>0</v>
      </c>
      <c r="I247" s="43"/>
      <c r="J247" s="216"/>
      <c r="K247" s="45"/>
    </row>
    <row r="248" spans="1:11" ht="11.25" customHeight="1">
      <c r="A248" s="152"/>
      <c r="B248" s="148"/>
      <c r="C248" s="89"/>
      <c r="D248" s="253"/>
      <c r="E248" s="63"/>
      <c r="F248" s="69" t="s">
        <v>3</v>
      </c>
      <c r="G248" s="76"/>
      <c r="H248" s="113" t="s">
        <v>3</v>
      </c>
      <c r="I248" s="43"/>
      <c r="J248" s="44"/>
      <c r="K248" s="45"/>
    </row>
    <row r="249" spans="1:11" ht="11.25" customHeight="1">
      <c r="A249" s="88">
        <v>1753.27</v>
      </c>
      <c r="B249" s="148" t="s">
        <v>210</v>
      </c>
      <c r="C249" s="89"/>
      <c r="D249" s="253"/>
      <c r="E249" s="63"/>
      <c r="F249" s="69" t="s">
        <v>3</v>
      </c>
      <c r="G249" s="76"/>
      <c r="H249" s="113" t="s">
        <v>3</v>
      </c>
      <c r="I249" s="43"/>
      <c r="J249" s="44"/>
      <c r="K249" s="45"/>
    </row>
    <row r="250" spans="1:11" ht="11.25" customHeight="1">
      <c r="A250" s="152"/>
      <c r="B250" s="148"/>
      <c r="C250" s="89" t="s">
        <v>208</v>
      </c>
      <c r="D250" s="253">
        <v>0</v>
      </c>
      <c r="E250" s="63">
        <v>1</v>
      </c>
      <c r="F250" s="69">
        <f>+E250*D250</f>
        <v>0</v>
      </c>
      <c r="G250" s="76">
        <v>2</v>
      </c>
      <c r="H250" s="67">
        <f>+G250*F250</f>
        <v>0</v>
      </c>
      <c r="I250" s="43"/>
      <c r="J250" s="216"/>
      <c r="K250" s="45"/>
    </row>
    <row r="251" spans="1:11" ht="11.25" customHeight="1">
      <c r="A251" s="88" t="s">
        <v>211</v>
      </c>
      <c r="B251" s="148" t="s">
        <v>212</v>
      </c>
      <c r="C251" s="89"/>
      <c r="D251" s="253"/>
      <c r="E251" s="63"/>
      <c r="F251" s="69" t="s">
        <v>3</v>
      </c>
      <c r="G251" s="76"/>
      <c r="H251" s="113" t="s">
        <v>3</v>
      </c>
      <c r="I251" s="43"/>
      <c r="J251" s="44"/>
      <c r="K251" s="45"/>
    </row>
    <row r="252" spans="1:11" ht="11.25" customHeight="1">
      <c r="A252" s="152"/>
      <c r="B252" s="148" t="s">
        <v>213</v>
      </c>
      <c r="C252" s="89" t="s">
        <v>208</v>
      </c>
      <c r="D252" s="253">
        <v>60</v>
      </c>
      <c r="E252" s="63">
        <v>3.8</v>
      </c>
      <c r="F252" s="69">
        <f>+E252*D252</f>
        <v>228</v>
      </c>
      <c r="G252" s="76">
        <v>1.5</v>
      </c>
      <c r="H252" s="67">
        <f>+G252*F252</f>
        <v>342</v>
      </c>
      <c r="I252" s="43"/>
      <c r="J252" s="216"/>
      <c r="K252" s="45"/>
    </row>
    <row r="253" spans="1:11" ht="11.25" customHeight="1">
      <c r="A253" s="152"/>
      <c r="B253" s="148"/>
      <c r="C253" s="89"/>
      <c r="D253" s="253"/>
      <c r="E253" s="63"/>
      <c r="F253" s="69"/>
      <c r="G253" s="76"/>
      <c r="H253" s="113"/>
      <c r="I253" s="43"/>
      <c r="J253" s="44"/>
      <c r="K253" s="45"/>
    </row>
    <row r="254" spans="1:11" ht="11.25" customHeight="1">
      <c r="A254" s="88" t="s">
        <v>214</v>
      </c>
      <c r="B254" s="148" t="s">
        <v>215</v>
      </c>
      <c r="C254" s="89" t="s">
        <v>208</v>
      </c>
      <c r="D254" s="253">
        <v>9</v>
      </c>
      <c r="E254" s="63">
        <v>1</v>
      </c>
      <c r="F254" s="69">
        <f>+E254*D254</f>
        <v>9</v>
      </c>
      <c r="G254" s="76">
        <v>1.5</v>
      </c>
      <c r="H254" s="67">
        <f>+G254*F254</f>
        <v>13.5</v>
      </c>
      <c r="I254" s="43"/>
      <c r="J254" s="216"/>
      <c r="K254" s="45"/>
    </row>
    <row r="255" spans="1:11" ht="11.25" customHeight="1">
      <c r="A255" s="152"/>
      <c r="B255" s="148" t="s">
        <v>216</v>
      </c>
      <c r="C255" s="89"/>
      <c r="D255" s="253"/>
      <c r="E255" s="63"/>
      <c r="F255" s="69"/>
      <c r="G255" s="76"/>
      <c r="H255" s="113"/>
      <c r="I255" s="43"/>
      <c r="J255" s="44"/>
      <c r="K255" s="45"/>
    </row>
    <row r="256" spans="1:11" ht="11.25" customHeight="1">
      <c r="A256" s="152"/>
      <c r="B256" s="148"/>
      <c r="C256" s="89"/>
      <c r="D256" s="253"/>
      <c r="E256" s="63"/>
      <c r="F256" s="69"/>
      <c r="G256" s="76"/>
      <c r="H256" s="113"/>
      <c r="I256" s="43"/>
      <c r="J256" s="44"/>
      <c r="K256" s="45"/>
    </row>
    <row r="257" spans="1:11" ht="11.25" customHeight="1">
      <c r="A257" s="88" t="s">
        <v>217</v>
      </c>
      <c r="B257" s="148" t="s">
        <v>218</v>
      </c>
      <c r="C257" s="89"/>
      <c r="D257" s="253"/>
      <c r="E257" s="63"/>
      <c r="F257" s="69" t="s">
        <v>3</v>
      </c>
      <c r="G257" s="76"/>
      <c r="H257" s="113" t="s">
        <v>3</v>
      </c>
      <c r="I257" s="43"/>
      <c r="J257" s="44"/>
      <c r="K257" s="45"/>
    </row>
    <row r="258" spans="1:11" ht="11.25" customHeight="1">
      <c r="A258" s="152"/>
      <c r="B258" s="148" t="s">
        <v>219</v>
      </c>
      <c r="C258" s="89" t="s">
        <v>208</v>
      </c>
      <c r="D258" s="253">
        <v>0</v>
      </c>
      <c r="E258" s="63">
        <v>0</v>
      </c>
      <c r="F258" s="69">
        <f>+E258*D258</f>
        <v>0</v>
      </c>
      <c r="G258" s="76">
        <v>1.5</v>
      </c>
      <c r="H258" s="67">
        <f>+G258*F258</f>
        <v>0</v>
      </c>
      <c r="I258" s="43"/>
      <c r="J258" s="216"/>
      <c r="K258" s="45"/>
    </row>
    <row r="259" spans="1:11" ht="11.25" customHeight="1">
      <c r="A259" s="152"/>
      <c r="B259" s="148" t="s">
        <v>220</v>
      </c>
      <c r="C259" s="89"/>
      <c r="D259" s="253"/>
      <c r="E259" s="63"/>
      <c r="F259" s="69"/>
      <c r="G259" s="76"/>
      <c r="H259" s="113"/>
      <c r="I259" s="43"/>
      <c r="J259" s="44"/>
      <c r="K259" s="45"/>
    </row>
    <row r="260" spans="1:11" ht="11.25" customHeight="1">
      <c r="A260" s="152"/>
      <c r="B260" s="148" t="s">
        <v>221</v>
      </c>
      <c r="C260" s="89" t="s">
        <v>208</v>
      </c>
      <c r="D260" s="253">
        <v>0</v>
      </c>
      <c r="E260" s="63">
        <v>0</v>
      </c>
      <c r="F260" s="69">
        <f>+E260*D260</f>
        <v>0</v>
      </c>
      <c r="G260" s="76">
        <v>1.5</v>
      </c>
      <c r="H260" s="67">
        <f>+G260*F260</f>
        <v>0</v>
      </c>
      <c r="I260" s="43"/>
      <c r="J260" s="216"/>
      <c r="K260" s="45"/>
    </row>
    <row r="261" spans="1:11" ht="11.25" customHeight="1" thickBot="1">
      <c r="A261" s="95"/>
      <c r="B261" s="237"/>
      <c r="C261" s="238"/>
      <c r="D261" s="239"/>
      <c r="E261" s="97"/>
      <c r="F261" s="110"/>
      <c r="G261" s="111"/>
      <c r="H261" s="112"/>
      <c r="I261" s="46"/>
      <c r="J261" s="47"/>
      <c r="K261" s="48"/>
    </row>
    <row r="262" spans="1:11" ht="11.25" customHeight="1">
      <c r="A262" s="83" t="s">
        <v>58</v>
      </c>
      <c r="B262" s="240"/>
      <c r="C262" s="241"/>
      <c r="D262" s="240"/>
      <c r="E262" s="84"/>
      <c r="F262" s="84"/>
      <c r="G262" s="84" t="s">
        <v>19</v>
      </c>
      <c r="H262" s="84"/>
      <c r="I262" s="85"/>
      <c r="J262" s="86"/>
      <c r="K262" s="87"/>
    </row>
    <row r="263" spans="1:11" ht="11.25" customHeight="1">
      <c r="A263" s="24"/>
      <c r="B263" s="242"/>
      <c r="C263" s="243" t="s">
        <v>20</v>
      </c>
      <c r="D263" s="244"/>
      <c r="E263" s="27"/>
      <c r="F263" s="28" t="s">
        <v>21</v>
      </c>
      <c r="G263" s="27"/>
      <c r="H263" s="27"/>
      <c r="I263" s="43"/>
      <c r="J263" s="44"/>
      <c r="K263" s="45"/>
    </row>
    <row r="264" spans="1:11" ht="11.25" customHeight="1">
      <c r="A264" s="24"/>
      <c r="B264" s="242"/>
      <c r="C264" s="243" t="s">
        <v>23</v>
      </c>
      <c r="D264" s="245" t="s">
        <v>24</v>
      </c>
      <c r="E264" s="31" t="s">
        <v>24</v>
      </c>
      <c r="F264" s="31" t="s">
        <v>25</v>
      </c>
      <c r="G264" s="31" t="s">
        <v>26</v>
      </c>
      <c r="H264" s="161" t="s">
        <v>25</v>
      </c>
      <c r="I264" s="43"/>
      <c r="J264" s="44"/>
      <c r="K264" s="45"/>
    </row>
    <row r="265" spans="1:11" ht="11.25" customHeight="1">
      <c r="A265" s="34" t="s">
        <v>28</v>
      </c>
      <c r="B265" s="242"/>
      <c r="C265" s="246" t="s">
        <v>29</v>
      </c>
      <c r="D265" s="245" t="s">
        <v>30</v>
      </c>
      <c r="E265" s="31" t="s">
        <v>31</v>
      </c>
      <c r="F265" s="31" t="s">
        <v>27</v>
      </c>
      <c r="G265" s="31" t="s">
        <v>32</v>
      </c>
      <c r="H265" s="161" t="s">
        <v>26</v>
      </c>
      <c r="I265" s="43"/>
      <c r="J265" s="44"/>
      <c r="K265" s="45"/>
    </row>
    <row r="266" spans="1:11" ht="11.25" customHeight="1">
      <c r="A266" s="34" t="s">
        <v>35</v>
      </c>
      <c r="B266" s="243" t="s">
        <v>36</v>
      </c>
      <c r="C266" s="246" t="s">
        <v>37</v>
      </c>
      <c r="D266" s="245" t="s">
        <v>38</v>
      </c>
      <c r="E266" s="31" t="s">
        <v>32</v>
      </c>
      <c r="F266" s="31" t="s">
        <v>31</v>
      </c>
      <c r="G266" s="31" t="s">
        <v>39</v>
      </c>
      <c r="H266" s="164" t="s">
        <v>40</v>
      </c>
      <c r="I266" s="43"/>
      <c r="J266" s="44"/>
      <c r="K266" s="45"/>
    </row>
    <row r="267" spans="1:11" ht="11.25" customHeight="1">
      <c r="A267" s="24"/>
      <c r="B267" s="243"/>
      <c r="C267" s="242"/>
      <c r="D267" s="247"/>
      <c r="E267" s="31" t="s">
        <v>30</v>
      </c>
      <c r="F267" s="35" t="s">
        <v>43</v>
      </c>
      <c r="G267" s="25"/>
      <c r="H267" s="165"/>
      <c r="I267" s="43"/>
      <c r="J267" s="44"/>
      <c r="K267" s="45"/>
    </row>
    <row r="268" spans="1:11" ht="11.25" customHeight="1">
      <c r="A268" s="24"/>
      <c r="B268" s="243"/>
      <c r="C268" s="242"/>
      <c r="D268" s="247"/>
      <c r="E268" s="31" t="s">
        <v>45</v>
      </c>
      <c r="F268" s="25"/>
      <c r="G268" s="25"/>
      <c r="H268" s="165"/>
      <c r="I268" s="43"/>
      <c r="J268" s="44"/>
      <c r="K268" s="45"/>
    </row>
    <row r="269" spans="1:11" ht="11.25" customHeight="1">
      <c r="A269" s="39" t="s">
        <v>47</v>
      </c>
      <c r="B269" s="248" t="s">
        <v>48</v>
      </c>
      <c r="C269" s="248" t="s">
        <v>49</v>
      </c>
      <c r="D269" s="248" t="s">
        <v>50</v>
      </c>
      <c r="E269" s="40" t="s">
        <v>51</v>
      </c>
      <c r="F269" s="40" t="s">
        <v>52</v>
      </c>
      <c r="G269" s="40" t="s">
        <v>53</v>
      </c>
      <c r="H269" s="41" t="s">
        <v>54</v>
      </c>
      <c r="I269" s="43"/>
      <c r="J269" s="44"/>
      <c r="K269" s="45"/>
    </row>
    <row r="270" spans="1:11" ht="11.25" customHeight="1">
      <c r="A270" s="155"/>
      <c r="B270" s="146"/>
      <c r="C270" s="147"/>
      <c r="D270" s="250"/>
      <c r="E270" s="63"/>
      <c r="F270" s="69"/>
      <c r="G270" s="76"/>
      <c r="H270" s="80"/>
      <c r="I270" s="54"/>
      <c r="J270" s="53"/>
      <c r="K270" s="55"/>
    </row>
    <row r="271" spans="1:11" ht="11.25" customHeight="1">
      <c r="A271" s="88">
        <v>1753.36</v>
      </c>
      <c r="B271" s="148" t="s">
        <v>222</v>
      </c>
      <c r="C271" s="89"/>
      <c r="D271" s="253"/>
      <c r="E271" s="63"/>
      <c r="F271" s="69" t="s">
        <v>3</v>
      </c>
      <c r="G271" s="76"/>
      <c r="H271" s="80" t="s">
        <v>3</v>
      </c>
      <c r="I271" s="43"/>
      <c r="J271" s="44"/>
      <c r="K271" s="45"/>
    </row>
    <row r="272" spans="1:12" ht="11.25" customHeight="1">
      <c r="A272" s="152"/>
      <c r="B272" s="148" t="s">
        <v>223</v>
      </c>
      <c r="C272" s="89" t="s">
        <v>208</v>
      </c>
      <c r="D272" s="253">
        <v>0</v>
      </c>
      <c r="E272" s="63">
        <v>1</v>
      </c>
      <c r="F272" s="69">
        <f>+E272*D272</f>
        <v>0</v>
      </c>
      <c r="G272" s="76">
        <v>1.25</v>
      </c>
      <c r="H272" s="67">
        <f>+G272*F272</f>
        <v>0</v>
      </c>
      <c r="I272" s="43"/>
      <c r="J272" s="216"/>
      <c r="K272" s="45"/>
      <c r="L272" s="226"/>
    </row>
    <row r="273" spans="1:11" ht="11.25" customHeight="1">
      <c r="A273" s="152"/>
      <c r="B273" s="148" t="s">
        <v>224</v>
      </c>
      <c r="C273" s="89"/>
      <c r="D273" s="253"/>
      <c r="E273" s="63"/>
      <c r="F273" s="69" t="s">
        <v>3</v>
      </c>
      <c r="G273" s="76"/>
      <c r="H273" s="113" t="s">
        <v>3</v>
      </c>
      <c r="I273" s="43"/>
      <c r="J273" s="44"/>
      <c r="K273" s="45"/>
    </row>
    <row r="274" spans="1:11" ht="11.25" customHeight="1">
      <c r="A274" s="152"/>
      <c r="B274" s="148" t="s">
        <v>222</v>
      </c>
      <c r="C274" s="89"/>
      <c r="D274" s="253"/>
      <c r="E274" s="63"/>
      <c r="F274" s="69"/>
      <c r="G274" s="76"/>
      <c r="H274" s="113"/>
      <c r="I274" s="43"/>
      <c r="J274" s="44"/>
      <c r="K274" s="45"/>
    </row>
    <row r="275" spans="1:11" ht="11.25" customHeight="1">
      <c r="A275" s="152"/>
      <c r="B275" s="148" t="s">
        <v>223</v>
      </c>
      <c r="C275" s="89"/>
      <c r="D275" s="253"/>
      <c r="E275" s="63"/>
      <c r="F275" s="69"/>
      <c r="G275" s="76"/>
      <c r="H275" s="113"/>
      <c r="I275" s="43"/>
      <c r="J275" s="44"/>
      <c r="K275" s="45"/>
    </row>
    <row r="276" spans="1:11" ht="11.25" customHeight="1">
      <c r="A276" s="152"/>
      <c r="B276" s="148" t="s">
        <v>232</v>
      </c>
      <c r="C276" s="89" t="s">
        <v>208</v>
      </c>
      <c r="D276" s="253">
        <v>0</v>
      </c>
      <c r="E276" s="63">
        <v>1</v>
      </c>
      <c r="F276" s="69">
        <f>+E276*D276</f>
        <v>0</v>
      </c>
      <c r="G276" s="76">
        <v>1.5</v>
      </c>
      <c r="H276" s="67">
        <f>+G276*F276</f>
        <v>0</v>
      </c>
      <c r="I276" s="43"/>
      <c r="J276" s="216"/>
      <c r="K276" s="45"/>
    </row>
    <row r="277" spans="1:11" ht="11.25" customHeight="1">
      <c r="A277" s="152"/>
      <c r="B277" s="148"/>
      <c r="C277" s="89"/>
      <c r="D277" s="253"/>
      <c r="E277" s="63"/>
      <c r="F277" s="69" t="s">
        <v>3</v>
      </c>
      <c r="G277" s="76"/>
      <c r="H277" s="120" t="s">
        <v>3</v>
      </c>
      <c r="I277" s="43"/>
      <c r="J277" s="44"/>
      <c r="K277" s="45"/>
    </row>
    <row r="278" spans="1:11" ht="11.25" customHeight="1">
      <c r="A278" s="88">
        <v>1753.3</v>
      </c>
      <c r="B278" s="156" t="s">
        <v>225</v>
      </c>
      <c r="C278" s="89"/>
      <c r="D278" s="253"/>
      <c r="E278" s="63"/>
      <c r="F278" s="98"/>
      <c r="G278" s="76"/>
      <c r="H278" s="134"/>
      <c r="I278" s="43"/>
      <c r="J278" s="44"/>
      <c r="K278" s="45"/>
    </row>
    <row r="279" spans="1:11" ht="11.25" customHeight="1">
      <c r="A279" s="152"/>
      <c r="B279" s="156" t="s">
        <v>226</v>
      </c>
      <c r="C279" s="89" t="s">
        <v>208</v>
      </c>
      <c r="D279" s="253">
        <v>0</v>
      </c>
      <c r="E279" s="63">
        <v>0</v>
      </c>
      <c r="F279" s="69">
        <f>+E279*D279</f>
        <v>0</v>
      </c>
      <c r="G279" s="76">
        <v>1.5</v>
      </c>
      <c r="H279" s="67">
        <f>+G279*F279</f>
        <v>0</v>
      </c>
      <c r="I279" s="43"/>
      <c r="J279" s="216"/>
      <c r="K279" s="45"/>
    </row>
    <row r="280" spans="1:11" ht="11.25" customHeight="1">
      <c r="A280" s="152"/>
      <c r="B280" s="156" t="s">
        <v>227</v>
      </c>
      <c r="C280" s="89"/>
      <c r="D280" s="253"/>
      <c r="E280" s="63"/>
      <c r="F280" s="69" t="s">
        <v>3</v>
      </c>
      <c r="G280" s="76"/>
      <c r="H280" s="120" t="s">
        <v>3</v>
      </c>
      <c r="I280" s="43"/>
      <c r="J280" s="44"/>
      <c r="K280" s="45"/>
    </row>
    <row r="281" spans="1:11" ht="11.25" customHeight="1">
      <c r="A281" s="152"/>
      <c r="B281" s="148"/>
      <c r="C281" s="89"/>
      <c r="D281" s="253"/>
      <c r="E281" s="63"/>
      <c r="F281" s="69" t="s">
        <v>3</v>
      </c>
      <c r="G281" s="76"/>
      <c r="H281" s="120" t="s">
        <v>3</v>
      </c>
      <c r="I281" s="43"/>
      <c r="J281" s="44"/>
      <c r="K281" s="45"/>
    </row>
    <row r="282" spans="1:11" ht="11.25" customHeight="1">
      <c r="A282" s="88">
        <v>1753.6</v>
      </c>
      <c r="B282" s="148" t="s">
        <v>228</v>
      </c>
      <c r="C282" s="89"/>
      <c r="D282" s="253"/>
      <c r="E282" s="63"/>
      <c r="F282" s="69" t="s">
        <v>3</v>
      </c>
      <c r="G282" s="76"/>
      <c r="H282" s="120" t="s">
        <v>3</v>
      </c>
      <c r="I282" s="43"/>
      <c r="J282" s="44"/>
      <c r="K282" s="45"/>
    </row>
    <row r="283" spans="1:11" ht="11.25" customHeight="1">
      <c r="A283" s="152"/>
      <c r="B283" s="148" t="s">
        <v>229</v>
      </c>
      <c r="C283" s="89" t="s">
        <v>208</v>
      </c>
      <c r="D283" s="253">
        <v>0</v>
      </c>
      <c r="E283" s="63">
        <v>0</v>
      </c>
      <c r="F283" s="69">
        <f>+E283*D283</f>
        <v>0</v>
      </c>
      <c r="G283" s="76">
        <v>1.5</v>
      </c>
      <c r="H283" s="67">
        <f>+G283*F283</f>
        <v>0</v>
      </c>
      <c r="I283" s="43"/>
      <c r="J283" s="216"/>
      <c r="K283" s="45"/>
    </row>
    <row r="284" spans="1:11" ht="11.25" customHeight="1">
      <c r="A284" s="152"/>
      <c r="B284" s="148" t="s">
        <v>228</v>
      </c>
      <c r="C284" s="253"/>
      <c r="D284" s="253"/>
      <c r="E284" s="63"/>
      <c r="F284" s="69" t="s">
        <v>3</v>
      </c>
      <c r="G284" s="76"/>
      <c r="H284" s="120" t="s">
        <v>3</v>
      </c>
      <c r="I284" s="43"/>
      <c r="J284" s="44"/>
      <c r="K284" s="45"/>
    </row>
    <row r="285" spans="1:11" ht="11.25" customHeight="1">
      <c r="A285" s="152"/>
      <c r="B285" s="148" t="s">
        <v>230</v>
      </c>
      <c r="C285" s="89" t="s">
        <v>208</v>
      </c>
      <c r="D285" s="253">
        <v>0</v>
      </c>
      <c r="E285" s="63">
        <v>0</v>
      </c>
      <c r="F285" s="69">
        <f>+E285*D285</f>
        <v>0</v>
      </c>
      <c r="G285" s="76">
        <v>1</v>
      </c>
      <c r="H285" s="67">
        <f>+G285*F285</f>
        <v>0</v>
      </c>
      <c r="I285" s="43"/>
      <c r="J285" s="216"/>
      <c r="K285" s="45"/>
    </row>
    <row r="286" spans="1:11" ht="11.25" customHeight="1" thickBot="1">
      <c r="A286" s="157"/>
      <c r="B286" s="254" t="s">
        <v>3</v>
      </c>
      <c r="C286" s="255"/>
      <c r="D286" s="255"/>
      <c r="E286" s="131"/>
      <c r="F286" s="110"/>
      <c r="G286" s="132"/>
      <c r="H286" s="135" t="s">
        <v>3</v>
      </c>
      <c r="I286" s="43"/>
      <c r="J286" s="44"/>
      <c r="K286" s="45"/>
    </row>
    <row r="287" spans="1:11" ht="13.5" thickBot="1">
      <c r="A287" s="186" t="s">
        <v>237</v>
      </c>
      <c r="B287" s="256"/>
      <c r="C287" s="257"/>
      <c r="D287" s="258">
        <f>SUM(D16:D285)</f>
        <v>1432</v>
      </c>
      <c r="E287" s="214">
        <f>SUM(F287/D287)</f>
        <v>2.317458100558659</v>
      </c>
      <c r="F287" s="184">
        <f>SUM(F16:F285)</f>
        <v>3318.5999999999995</v>
      </c>
      <c r="G287" s="215">
        <f>SUM(H287/F287)</f>
        <v>1.9917600795516177</v>
      </c>
      <c r="H287" s="185">
        <f>SUM(H16:H285)</f>
        <v>6609.854999999998</v>
      </c>
      <c r="I287" s="133"/>
      <c r="J287" s="57"/>
      <c r="K287" s="166"/>
    </row>
    <row r="288" spans="1:11" ht="12">
      <c r="A288" s="168"/>
      <c r="B288" s="259"/>
      <c r="C288" s="260"/>
      <c r="D288" s="261"/>
      <c r="E288" s="77"/>
      <c r="F288" s="169"/>
      <c r="G288" s="170"/>
      <c r="H288" s="171"/>
      <c r="I288" s="172"/>
      <c r="J288" s="44"/>
      <c r="K288" s="173"/>
    </row>
    <row r="289" spans="1:11" ht="15">
      <c r="A289" s="168"/>
      <c r="B289" s="262"/>
      <c r="C289" s="260"/>
      <c r="D289" s="263"/>
      <c r="E289" s="176"/>
      <c r="F289" s="177"/>
      <c r="G289" s="178"/>
      <c r="H289" s="179"/>
      <c r="I289" s="172"/>
      <c r="J289" s="44"/>
      <c r="K289" s="173"/>
    </row>
    <row r="290" spans="1:11" ht="15">
      <c r="A290" s="88"/>
      <c r="B290" s="264" t="s">
        <v>235</v>
      </c>
      <c r="C290" s="141"/>
      <c r="D290" s="236" t="s">
        <v>3</v>
      </c>
      <c r="E290" s="63"/>
      <c r="F290" s="63"/>
      <c r="G290" s="76"/>
      <c r="H290" s="64"/>
      <c r="I290" s="43"/>
      <c r="J290" s="44"/>
      <c r="K290" s="45"/>
    </row>
    <row r="291" spans="1:11" ht="12.75">
      <c r="A291" s="88"/>
      <c r="B291" s="136"/>
      <c r="C291" s="141"/>
      <c r="D291" s="236" t="s">
        <v>233</v>
      </c>
      <c r="E291" s="63"/>
      <c r="F291" s="63"/>
      <c r="G291" s="76"/>
      <c r="H291" s="64"/>
      <c r="I291" s="43"/>
      <c r="J291" s="44"/>
      <c r="K291" s="45"/>
    </row>
    <row r="292" spans="1:11" ht="11.25" customHeight="1">
      <c r="A292" s="88" t="s">
        <v>70</v>
      </c>
      <c r="B292" s="136" t="s">
        <v>71</v>
      </c>
      <c r="C292" s="141" t="s">
        <v>72</v>
      </c>
      <c r="D292" s="236">
        <v>60</v>
      </c>
      <c r="E292" s="63">
        <v>2.06</v>
      </c>
      <c r="F292" s="69">
        <f>+E292*D292</f>
        <v>123.60000000000001</v>
      </c>
      <c r="G292" s="76">
        <v>0.016</v>
      </c>
      <c r="H292" s="174">
        <f>G292*F292</f>
        <v>1.9776000000000002</v>
      </c>
      <c r="I292" s="43"/>
      <c r="J292" s="216"/>
      <c r="K292" s="45"/>
    </row>
    <row r="293" spans="1:11" ht="11.25" customHeight="1">
      <c r="A293" s="88" t="s">
        <v>70</v>
      </c>
      <c r="B293" s="136" t="s">
        <v>73</v>
      </c>
      <c r="C293" s="141" t="s">
        <v>74</v>
      </c>
      <c r="D293" s="236">
        <v>0</v>
      </c>
      <c r="E293" s="63">
        <v>1</v>
      </c>
      <c r="F293" s="69">
        <f>+E293*D293</f>
        <v>0</v>
      </c>
      <c r="G293" s="76">
        <v>0.016</v>
      </c>
      <c r="H293" s="174">
        <f>G293*F293</f>
        <v>0</v>
      </c>
      <c r="I293" s="43"/>
      <c r="J293" s="216"/>
      <c r="K293" s="45"/>
    </row>
    <row r="294" spans="1:11" ht="11.25" customHeight="1">
      <c r="A294" s="93" t="s">
        <v>76</v>
      </c>
      <c r="B294" s="94" t="s">
        <v>77</v>
      </c>
      <c r="C294" s="141">
        <v>181</v>
      </c>
      <c r="D294" s="236">
        <v>1</v>
      </c>
      <c r="E294" s="63">
        <v>1</v>
      </c>
      <c r="F294" s="69">
        <f>+E294*D294</f>
        <v>1</v>
      </c>
      <c r="G294" s="76">
        <v>0.1</v>
      </c>
      <c r="H294" s="174">
        <f>G294*F294</f>
        <v>0.1</v>
      </c>
      <c r="I294" s="43"/>
      <c r="J294" s="44"/>
      <c r="K294" s="45"/>
    </row>
    <row r="295" spans="1:11" ht="11.25" customHeight="1">
      <c r="A295" s="88"/>
      <c r="B295" s="136" t="s">
        <v>78</v>
      </c>
      <c r="C295" s="141"/>
      <c r="D295" s="142"/>
      <c r="E295" s="77"/>
      <c r="F295" s="69"/>
      <c r="G295" s="78"/>
      <c r="H295" s="79"/>
      <c r="I295" s="43"/>
      <c r="J295" s="44"/>
      <c r="K295" s="45"/>
    </row>
    <row r="296" spans="1:11" ht="11.25" customHeight="1">
      <c r="A296" s="88"/>
      <c r="B296" s="136"/>
      <c r="C296" s="141"/>
      <c r="D296" s="142"/>
      <c r="E296" s="77"/>
      <c r="F296" s="69"/>
      <c r="G296" s="78"/>
      <c r="H296" s="79"/>
      <c r="I296" s="43"/>
      <c r="J296" s="44"/>
      <c r="K296" s="45"/>
    </row>
    <row r="297" spans="1:11" ht="11.25" customHeight="1">
      <c r="A297" s="88">
        <v>1753</v>
      </c>
      <c r="B297" s="136" t="s">
        <v>79</v>
      </c>
      <c r="C297" s="141">
        <v>213</v>
      </c>
      <c r="D297" s="142">
        <v>0</v>
      </c>
      <c r="E297" s="77">
        <v>0</v>
      </c>
      <c r="F297" s="69">
        <f>+E297*D297</f>
        <v>0</v>
      </c>
      <c r="G297" s="78">
        <v>0.016</v>
      </c>
      <c r="H297" s="174">
        <f>G297*F297</f>
        <v>0</v>
      </c>
      <c r="I297" s="43"/>
      <c r="J297" s="216"/>
      <c r="K297" s="45"/>
    </row>
    <row r="298" spans="1:11" ht="11.25" customHeight="1">
      <c r="A298" s="175" t="s">
        <v>3</v>
      </c>
      <c r="B298" s="136" t="s">
        <v>3</v>
      </c>
      <c r="C298" s="143"/>
      <c r="D298" s="142"/>
      <c r="E298" s="77"/>
      <c r="F298" s="69" t="s">
        <v>3</v>
      </c>
      <c r="G298" s="78"/>
      <c r="H298" s="80" t="s">
        <v>3</v>
      </c>
      <c r="I298" s="43"/>
      <c r="J298" s="44"/>
      <c r="K298" s="45"/>
    </row>
    <row r="299" spans="1:256" ht="11.25" customHeight="1">
      <c r="A299" s="175">
        <f>'[1]Sheet1'!A19</f>
        <v>1753</v>
      </c>
      <c r="B299" s="136" t="str">
        <f>'[1]Sheet1'!B19</f>
        <v>Equipment Contract  </v>
      </c>
      <c r="C299" s="265">
        <f>'[1]Sheet1'!C19</f>
        <v>395</v>
      </c>
      <c r="D299" s="142">
        <v>74</v>
      </c>
      <c r="E299" s="77">
        <v>2</v>
      </c>
      <c r="F299" s="69">
        <f>+E299*D299</f>
        <v>148</v>
      </c>
      <c r="G299" s="78">
        <f>'[1]Sheet1'!G19</f>
        <v>1.5</v>
      </c>
      <c r="H299" s="80">
        <f>'[1]Sheet1'!H19</f>
        <v>418.5</v>
      </c>
      <c r="I299" s="43" t="s">
        <v>3</v>
      </c>
      <c r="J299" s="44" t="s">
        <v>3</v>
      </c>
      <c r="K299" s="45" t="s">
        <v>3</v>
      </c>
      <c r="L299" s="207" t="s">
        <v>3</v>
      </c>
      <c r="M299" s="207" t="s">
        <v>3</v>
      </c>
      <c r="N299" s="207" t="s">
        <v>3</v>
      </c>
      <c r="O299" s="207" t="s">
        <v>3</v>
      </c>
      <c r="P299" s="207" t="s">
        <v>3</v>
      </c>
      <c r="Q299" s="207" t="s">
        <v>3</v>
      </c>
      <c r="R299" s="207" t="s">
        <v>3</v>
      </c>
      <c r="S299" s="207" t="s">
        <v>3</v>
      </c>
      <c r="T299" s="207" t="s">
        <v>3</v>
      </c>
      <c r="U299" s="207" t="s">
        <v>3</v>
      </c>
      <c r="V299" s="207" t="s">
        <v>3</v>
      </c>
      <c r="W299" s="207"/>
      <c r="X299" s="207"/>
      <c r="Y299" s="207"/>
      <c r="Z299" s="207"/>
      <c r="AA299" s="207"/>
      <c r="AB299" s="207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7"/>
      <c r="BA299" s="207"/>
      <c r="BB299" s="207"/>
      <c r="BC299" s="207"/>
      <c r="BD299" s="207"/>
      <c r="BE299" s="207"/>
      <c r="BF299" s="207"/>
      <c r="BG299" s="207"/>
      <c r="BH299" s="207"/>
      <c r="BI299" s="207"/>
      <c r="BJ299" s="207"/>
      <c r="BK299" s="207"/>
      <c r="BL299" s="207"/>
      <c r="BM299" s="207"/>
      <c r="BN299" s="207"/>
      <c r="BO299" s="207"/>
      <c r="BP299" s="207"/>
      <c r="BQ299" s="207"/>
      <c r="BR299" s="207"/>
      <c r="BS299" s="207"/>
      <c r="BT299" s="207"/>
      <c r="BU299" s="207"/>
      <c r="BV299" s="207"/>
      <c r="BW299" s="207"/>
      <c r="BX299" s="207"/>
      <c r="BY299" s="207"/>
      <c r="BZ299" s="207"/>
      <c r="CA299" s="207"/>
      <c r="CB299" s="207"/>
      <c r="CC299" s="207"/>
      <c r="CD299" s="207"/>
      <c r="CE299" s="207"/>
      <c r="CF299" s="207"/>
      <c r="CG299" s="207"/>
      <c r="CH299" s="207"/>
      <c r="CI299" s="207"/>
      <c r="CJ299" s="207"/>
      <c r="CK299" s="207"/>
      <c r="CL299" s="207"/>
      <c r="CM299" s="207"/>
      <c r="CN299" s="207"/>
      <c r="CO299" s="207"/>
      <c r="CP299" s="207"/>
      <c r="CQ299" s="207"/>
      <c r="CR299" s="207"/>
      <c r="CS299" s="207"/>
      <c r="CT299" s="207"/>
      <c r="CU299" s="207"/>
      <c r="CV299" s="207"/>
      <c r="CW299" s="207"/>
      <c r="CX299" s="207"/>
      <c r="CY299" s="207"/>
      <c r="CZ299" s="207"/>
      <c r="DA299" s="207"/>
      <c r="DB299" s="207"/>
      <c r="DC299" s="207"/>
      <c r="DD299" s="207"/>
      <c r="DE299" s="207"/>
      <c r="DF299" s="207"/>
      <c r="DG299" s="207"/>
      <c r="DH299" s="207"/>
      <c r="DI299" s="207"/>
      <c r="DJ299" s="207"/>
      <c r="DK299" s="207"/>
      <c r="DL299" s="207"/>
      <c r="DM299" s="207"/>
      <c r="DN299" s="207"/>
      <c r="DO299" s="207"/>
      <c r="DP299" s="207"/>
      <c r="DQ299" s="207"/>
      <c r="DR299" s="207"/>
      <c r="DS299" s="207"/>
      <c r="DT299" s="207"/>
      <c r="DU299" s="207"/>
      <c r="DV299" s="207"/>
      <c r="DW299" s="207"/>
      <c r="DX299" s="207"/>
      <c r="DY299" s="207"/>
      <c r="DZ299" s="207"/>
      <c r="EA299" s="207"/>
      <c r="EB299" s="207"/>
      <c r="EC299" s="207"/>
      <c r="ED299" s="207"/>
      <c r="EE299" s="207"/>
      <c r="EF299" s="207"/>
      <c r="EG299" s="207"/>
      <c r="EH299" s="207"/>
      <c r="EI299" s="207"/>
      <c r="EJ299" s="207"/>
      <c r="EK299" s="207"/>
      <c r="EL299" s="207"/>
      <c r="EM299" s="207"/>
      <c r="EN299" s="207"/>
      <c r="EO299" s="207"/>
      <c r="EP299" s="207"/>
      <c r="EQ299" s="207"/>
      <c r="ER299" s="207"/>
      <c r="ES299" s="207"/>
      <c r="ET299" s="207"/>
      <c r="EU299" s="207"/>
      <c r="EV299" s="207"/>
      <c r="EW299" s="207"/>
      <c r="EX299" s="207"/>
      <c r="EY299" s="207"/>
      <c r="EZ299" s="207"/>
      <c r="FA299" s="207"/>
      <c r="FB299" s="207"/>
      <c r="FC299" s="207"/>
      <c r="FD299" s="207"/>
      <c r="FE299" s="207"/>
      <c r="FF299" s="207"/>
      <c r="FG299" s="207"/>
      <c r="FH299" s="207"/>
      <c r="FI299" s="207"/>
      <c r="FJ299" s="207"/>
      <c r="FK299" s="207"/>
      <c r="FL299" s="207"/>
      <c r="FM299" s="207"/>
      <c r="FN299" s="207"/>
      <c r="FO299" s="207"/>
      <c r="FP299" s="207"/>
      <c r="FQ299" s="207"/>
      <c r="FR299" s="207"/>
      <c r="FS299" s="207"/>
      <c r="FT299" s="207"/>
      <c r="FU299" s="207"/>
      <c r="FV299" s="207"/>
      <c r="FW299" s="207"/>
      <c r="FX299" s="207"/>
      <c r="FY299" s="207"/>
      <c r="FZ299" s="207"/>
      <c r="GA299" s="207"/>
      <c r="GB299" s="207"/>
      <c r="GC299" s="207"/>
      <c r="GD299" s="207"/>
      <c r="GE299" s="207"/>
      <c r="GF299" s="207"/>
      <c r="GG299" s="207"/>
      <c r="GH299" s="207"/>
      <c r="GI299" s="207"/>
      <c r="GJ299" s="207"/>
      <c r="GK299" s="207"/>
      <c r="GL299" s="207"/>
      <c r="GM299" s="207"/>
      <c r="GN299" s="207"/>
      <c r="GO299" s="207"/>
      <c r="GP299" s="207"/>
      <c r="GQ299" s="207"/>
      <c r="GR299" s="207"/>
      <c r="GS299" s="207"/>
      <c r="GT299" s="207"/>
      <c r="GU299" s="207"/>
      <c r="GV299" s="207"/>
      <c r="GW299" s="207"/>
      <c r="GX299" s="207"/>
      <c r="GY299" s="207"/>
      <c r="GZ299" s="207"/>
      <c r="HA299" s="207"/>
      <c r="HB299" s="207"/>
      <c r="HC299" s="207"/>
      <c r="HD299" s="207"/>
      <c r="HE299" s="207"/>
      <c r="HF299" s="207"/>
      <c r="HG299" s="207"/>
      <c r="HH299" s="207"/>
      <c r="HI299" s="207"/>
      <c r="HJ299" s="207"/>
      <c r="HK299" s="207"/>
      <c r="HL299" s="207"/>
      <c r="HM299" s="207"/>
      <c r="HN299" s="207"/>
      <c r="HO299" s="207"/>
      <c r="HP299" s="207"/>
      <c r="HQ299" s="207"/>
      <c r="HR299" s="207"/>
      <c r="HS299" s="207"/>
      <c r="HT299" s="207"/>
      <c r="HU299" s="207"/>
      <c r="HV299" s="207"/>
      <c r="HW299" s="207"/>
      <c r="HX299" s="207"/>
      <c r="HY299" s="207"/>
      <c r="HZ299" s="207"/>
      <c r="IA299" s="207"/>
      <c r="IB299" s="207"/>
      <c r="IC299" s="207"/>
      <c r="ID299" s="207"/>
      <c r="IE299" s="207"/>
      <c r="IF299" s="207"/>
      <c r="IG299" s="207"/>
      <c r="IH299" s="207"/>
      <c r="II299" s="207"/>
      <c r="IJ299" s="207"/>
      <c r="IK299" s="207"/>
      <c r="IL299" s="207"/>
      <c r="IM299" s="207"/>
      <c r="IN299" s="207"/>
      <c r="IO299" s="207"/>
      <c r="IP299" s="207"/>
      <c r="IQ299" s="207"/>
      <c r="IR299" s="207"/>
      <c r="IS299" s="207"/>
      <c r="IT299" s="207"/>
      <c r="IU299" s="207"/>
      <c r="IV299" s="207"/>
    </row>
    <row r="300" spans="1:11" ht="11.25" customHeight="1">
      <c r="A300" s="175" t="str">
        <f>'[1]Sheet1'!$A$20</f>
        <v>Subpart E, H</v>
      </c>
      <c r="B300" s="136"/>
      <c r="C300" s="266"/>
      <c r="D300" s="142"/>
      <c r="E300" s="77"/>
      <c r="F300" s="69"/>
      <c r="G300" s="78"/>
      <c r="H300" s="80"/>
      <c r="I300" s="43"/>
      <c r="J300" s="44"/>
      <c r="K300" s="45"/>
    </row>
    <row r="301" spans="1:11" ht="11.25" customHeight="1">
      <c r="A301" s="175"/>
      <c r="B301" s="136"/>
      <c r="C301" s="266"/>
      <c r="D301" s="142"/>
      <c r="E301" s="77"/>
      <c r="F301" s="69"/>
      <c r="G301" s="78"/>
      <c r="H301" s="80"/>
      <c r="I301" s="43"/>
      <c r="J301" s="44"/>
      <c r="K301" s="45"/>
    </row>
    <row r="302" spans="1:11" ht="11.25" customHeight="1">
      <c r="A302" s="208" t="s">
        <v>238</v>
      </c>
      <c r="B302" s="94" t="s">
        <v>239</v>
      </c>
      <c r="C302" s="151" t="s">
        <v>240</v>
      </c>
      <c r="D302" s="121">
        <v>98</v>
      </c>
      <c r="E302" s="205">
        <v>1.29</v>
      </c>
      <c r="F302" s="69">
        <f>+E302*D302</f>
        <v>126.42</v>
      </c>
      <c r="G302" s="209">
        <v>0.5</v>
      </c>
      <c r="H302" s="206">
        <f>PRODUCT(F302,G302)</f>
        <v>63.21</v>
      </c>
      <c r="I302" s="43"/>
      <c r="J302" s="216"/>
      <c r="K302" s="45"/>
    </row>
    <row r="303" spans="1:11" ht="11.25" customHeight="1">
      <c r="A303" s="204" t="s">
        <v>241</v>
      </c>
      <c r="B303" s="94" t="s">
        <v>242</v>
      </c>
      <c r="C303" s="266"/>
      <c r="D303" s="142"/>
      <c r="E303" s="77"/>
      <c r="F303" s="69"/>
      <c r="G303" s="78"/>
      <c r="H303" s="80"/>
      <c r="I303" s="43"/>
      <c r="J303" s="44"/>
      <c r="K303" s="45"/>
    </row>
    <row r="304" spans="1:11" ht="11.25" customHeight="1">
      <c r="A304" s="175"/>
      <c r="B304" s="136"/>
      <c r="C304" s="266"/>
      <c r="D304" s="142"/>
      <c r="E304" s="77"/>
      <c r="F304" s="69"/>
      <c r="G304" s="78"/>
      <c r="H304" s="80"/>
      <c r="I304" s="43"/>
      <c r="J304" s="44"/>
      <c r="K304" s="45"/>
    </row>
    <row r="305" spans="1:11" ht="11.25" customHeight="1">
      <c r="A305" s="208" t="s">
        <v>238</v>
      </c>
      <c r="B305" s="94" t="s">
        <v>239</v>
      </c>
      <c r="C305" s="151" t="s">
        <v>243</v>
      </c>
      <c r="D305" s="121">
        <v>49</v>
      </c>
      <c r="E305" s="205">
        <v>1.29</v>
      </c>
      <c r="F305" s="69">
        <f>+E305*D305</f>
        <v>63.21</v>
      </c>
      <c r="G305" s="209">
        <v>0.5</v>
      </c>
      <c r="H305" s="206">
        <f>PRODUCT(F305,G305)</f>
        <v>31.605</v>
      </c>
      <c r="I305" s="43"/>
      <c r="J305" s="44"/>
      <c r="K305" s="45"/>
    </row>
    <row r="306" spans="1:11" ht="11.25" customHeight="1">
      <c r="A306" s="204" t="s">
        <v>241</v>
      </c>
      <c r="B306" s="94" t="s">
        <v>244</v>
      </c>
      <c r="C306" s="266"/>
      <c r="D306" s="142"/>
      <c r="E306" s="77"/>
      <c r="F306" s="69"/>
      <c r="G306" s="78"/>
      <c r="H306" s="80"/>
      <c r="I306" s="43"/>
      <c r="J306" s="44"/>
      <c r="K306" s="45"/>
    </row>
    <row r="307" spans="1:11" ht="11.25" customHeight="1">
      <c r="A307" s="175"/>
      <c r="B307" s="136"/>
      <c r="C307" s="266"/>
      <c r="D307" s="142"/>
      <c r="E307" s="77"/>
      <c r="F307" s="69"/>
      <c r="G307" s="78"/>
      <c r="H307" s="80"/>
      <c r="I307" s="43"/>
      <c r="J307" s="44"/>
      <c r="K307" s="45"/>
    </row>
    <row r="308" spans="1:11" ht="11.25" customHeight="1">
      <c r="A308" s="208" t="s">
        <v>238</v>
      </c>
      <c r="B308" s="94" t="s">
        <v>177</v>
      </c>
      <c r="C308" s="151" t="s">
        <v>245</v>
      </c>
      <c r="D308" s="121">
        <v>98</v>
      </c>
      <c r="E308" s="205">
        <v>1.29</v>
      </c>
      <c r="F308" s="69">
        <f>+E308*D308</f>
        <v>126.42</v>
      </c>
      <c r="G308" s="209">
        <v>0.5</v>
      </c>
      <c r="H308" s="206">
        <f>PRODUCT(F308,G308)</f>
        <v>63.21</v>
      </c>
      <c r="I308" s="43"/>
      <c r="J308" s="216"/>
      <c r="K308" s="45"/>
    </row>
    <row r="309" spans="1:11" ht="11.25" customHeight="1">
      <c r="A309" s="204" t="s">
        <v>241</v>
      </c>
      <c r="B309" s="94" t="s">
        <v>246</v>
      </c>
      <c r="C309" s="151"/>
      <c r="D309" s="121"/>
      <c r="E309" s="205"/>
      <c r="F309" s="121"/>
      <c r="G309" s="209"/>
      <c r="H309" s="210"/>
      <c r="I309" s="43"/>
      <c r="J309" s="44"/>
      <c r="K309" s="45"/>
    </row>
    <row r="310" spans="1:11" ht="11.25" customHeight="1">
      <c r="A310" s="204"/>
      <c r="B310" s="94"/>
      <c r="C310" s="211"/>
      <c r="D310" s="121"/>
      <c r="E310" s="205"/>
      <c r="F310" s="121"/>
      <c r="G310" s="209"/>
      <c r="H310" s="210"/>
      <c r="I310" s="43"/>
      <c r="J310" s="44"/>
      <c r="K310" s="45"/>
    </row>
    <row r="311" spans="1:11" ht="11.25" customHeight="1">
      <c r="A311" s="208" t="s">
        <v>238</v>
      </c>
      <c r="B311" s="94" t="s">
        <v>247</v>
      </c>
      <c r="C311" s="151" t="s">
        <v>248</v>
      </c>
      <c r="D311" s="121">
        <v>98</v>
      </c>
      <c r="E311" s="205">
        <v>1.29</v>
      </c>
      <c r="F311" s="69">
        <f>+E311*D311</f>
        <v>126.42</v>
      </c>
      <c r="G311" s="123">
        <v>0.75</v>
      </c>
      <c r="H311" s="206">
        <f>PRODUCT(F311,G311)</f>
        <v>94.815</v>
      </c>
      <c r="I311" s="43"/>
      <c r="J311" s="44"/>
      <c r="K311" s="45"/>
    </row>
    <row r="312" spans="1:11" ht="11.25" customHeight="1">
      <c r="A312" s="204" t="s">
        <v>241</v>
      </c>
      <c r="B312" s="94" t="s">
        <v>249</v>
      </c>
      <c r="C312" s="151"/>
      <c r="D312" s="121"/>
      <c r="E312" s="205"/>
      <c r="F312" s="122"/>
      <c r="G312" s="123"/>
      <c r="H312" s="212"/>
      <c r="I312" s="43"/>
      <c r="J312" s="44"/>
      <c r="K312" s="45"/>
    </row>
    <row r="313" spans="1:11" ht="11.25" customHeight="1">
      <c r="A313" s="204"/>
      <c r="B313" s="94" t="s">
        <v>250</v>
      </c>
      <c r="C313" s="151"/>
      <c r="D313" s="121"/>
      <c r="E313" s="205"/>
      <c r="F313" s="122"/>
      <c r="G313" s="123"/>
      <c r="H313" s="212"/>
      <c r="I313" s="43"/>
      <c r="J313" s="44"/>
      <c r="K313" s="45"/>
    </row>
    <row r="314" spans="1:11" ht="11.25" customHeight="1">
      <c r="A314" s="92"/>
      <c r="B314" s="267"/>
      <c r="C314" s="268"/>
      <c r="D314" s="269"/>
      <c r="E314" s="53"/>
      <c r="F314" s="53"/>
      <c r="G314" s="100"/>
      <c r="H314" s="55"/>
      <c r="I314" s="43"/>
      <c r="J314" s="44"/>
      <c r="K314" s="45"/>
    </row>
    <row r="315" spans="1:11" ht="11.25" customHeight="1">
      <c r="A315" s="88" t="s">
        <v>100</v>
      </c>
      <c r="B315" s="136" t="s">
        <v>101</v>
      </c>
      <c r="C315" s="265">
        <v>224</v>
      </c>
      <c r="D315" s="236">
        <v>60</v>
      </c>
      <c r="E315" s="63">
        <v>1.95</v>
      </c>
      <c r="F315" s="69">
        <f>+E315*D315</f>
        <v>117</v>
      </c>
      <c r="G315" s="76">
        <v>0.016</v>
      </c>
      <c r="H315" s="174">
        <f>G315*F315</f>
        <v>1.872</v>
      </c>
      <c r="I315" s="43"/>
      <c r="J315" s="216"/>
      <c r="K315" s="45"/>
    </row>
    <row r="316" spans="1:11" ht="11.25" customHeight="1">
      <c r="A316" s="88" t="s">
        <v>102</v>
      </c>
      <c r="B316" s="270" t="s">
        <v>103</v>
      </c>
      <c r="C316" s="271"/>
      <c r="D316" s="114"/>
      <c r="E316" s="77" t="s">
        <v>3</v>
      </c>
      <c r="F316" s="221"/>
      <c r="G316" s="78" t="s">
        <v>3</v>
      </c>
      <c r="H316" s="80" t="s">
        <v>3</v>
      </c>
      <c r="I316" s="43"/>
      <c r="J316" s="44"/>
      <c r="K316" s="45"/>
    </row>
    <row r="317" spans="1:11" ht="11.25" customHeight="1">
      <c r="A317" s="88"/>
      <c r="B317" s="270" t="s">
        <v>104</v>
      </c>
      <c r="C317" s="272"/>
      <c r="D317" s="114"/>
      <c r="E317" s="69" t="s">
        <v>3</v>
      </c>
      <c r="F317" s="69" t="s">
        <v>3</v>
      </c>
      <c r="G317" s="78" t="s">
        <v>3</v>
      </c>
      <c r="H317" s="80" t="s">
        <v>3</v>
      </c>
      <c r="I317" s="43"/>
      <c r="J317" s="44"/>
      <c r="K317" s="45"/>
    </row>
    <row r="318" spans="1:11" ht="11.25" customHeight="1">
      <c r="A318" s="88"/>
      <c r="B318" s="273"/>
      <c r="C318" s="271"/>
      <c r="D318" s="274"/>
      <c r="E318" s="23"/>
      <c r="F318" s="69"/>
      <c r="G318" s="101"/>
      <c r="H318" s="80"/>
      <c r="I318" s="43"/>
      <c r="J318" s="44"/>
      <c r="K318" s="45"/>
    </row>
    <row r="319" spans="1:11" ht="11.25" customHeight="1">
      <c r="A319" s="88" t="s">
        <v>100</v>
      </c>
      <c r="B319" s="138" t="s">
        <v>105</v>
      </c>
      <c r="C319" s="144">
        <v>231</v>
      </c>
      <c r="D319" s="236">
        <v>1</v>
      </c>
      <c r="E319" s="63">
        <v>1</v>
      </c>
      <c r="F319" s="69">
        <f>+E319*D319</f>
        <v>1</v>
      </c>
      <c r="G319" s="76">
        <v>0.016</v>
      </c>
      <c r="H319" s="174">
        <f>G319*F319</f>
        <v>0.016</v>
      </c>
      <c r="I319" s="43"/>
      <c r="J319" s="216"/>
      <c r="K319" s="45"/>
    </row>
    <row r="320" spans="1:11" ht="11.25" customHeight="1">
      <c r="A320" s="88" t="s">
        <v>102</v>
      </c>
      <c r="B320" s="138"/>
      <c r="C320" s="144"/>
      <c r="D320" s="253"/>
      <c r="E320" s="63"/>
      <c r="F320" s="221"/>
      <c r="G320" s="76"/>
      <c r="H320" s="80" t="s">
        <v>3</v>
      </c>
      <c r="I320" s="43"/>
      <c r="J320" s="44"/>
      <c r="K320" s="45"/>
    </row>
    <row r="321" spans="1:11" ht="11.25" customHeight="1">
      <c r="A321" s="88" t="s">
        <v>106</v>
      </c>
      <c r="B321" s="138" t="s">
        <v>234</v>
      </c>
      <c r="C321" s="144">
        <v>238</v>
      </c>
      <c r="D321" s="236">
        <v>34</v>
      </c>
      <c r="E321" s="63">
        <v>1.83</v>
      </c>
      <c r="F321" s="69">
        <f>+E321*D321</f>
        <v>62.22</v>
      </c>
      <c r="G321" s="76">
        <v>0.016</v>
      </c>
      <c r="H321" s="174">
        <f>G321*F321</f>
        <v>0.99552</v>
      </c>
      <c r="I321" s="43"/>
      <c r="J321" s="216"/>
      <c r="K321" s="45"/>
    </row>
    <row r="322" spans="1:11" ht="11.25" customHeight="1">
      <c r="A322" s="88" t="s">
        <v>107</v>
      </c>
      <c r="B322" s="138"/>
      <c r="C322" s="144"/>
      <c r="D322" s="253"/>
      <c r="E322" s="63"/>
      <c r="F322" s="221"/>
      <c r="G322" s="76"/>
      <c r="H322" s="80" t="s">
        <v>3</v>
      </c>
      <c r="I322" s="43"/>
      <c r="J322" s="44"/>
      <c r="K322" s="45"/>
    </row>
    <row r="323" spans="1:11" ht="11.25" customHeight="1">
      <c r="A323" s="88">
        <v>1753</v>
      </c>
      <c r="B323" s="138" t="s">
        <v>115</v>
      </c>
      <c r="C323" s="144">
        <v>257</v>
      </c>
      <c r="D323" s="236">
        <v>1</v>
      </c>
      <c r="E323" s="104">
        <v>1</v>
      </c>
      <c r="F323" s="69">
        <f>+E323*D323</f>
        <v>1</v>
      </c>
      <c r="G323" s="105">
        <v>0.083</v>
      </c>
      <c r="H323" s="174">
        <f>G323*F323</f>
        <v>0.083</v>
      </c>
      <c r="I323" s="43"/>
      <c r="J323" s="216"/>
      <c r="K323" s="45"/>
    </row>
    <row r="324" spans="1:11" ht="11.25" customHeight="1">
      <c r="A324" s="88" t="s">
        <v>116</v>
      </c>
      <c r="B324" s="138"/>
      <c r="C324" s="144"/>
      <c r="D324" s="253"/>
      <c r="E324" s="106"/>
      <c r="F324" s="223"/>
      <c r="G324" s="108"/>
      <c r="H324" s="109"/>
      <c r="I324" s="43"/>
      <c r="J324" s="44"/>
      <c r="K324" s="45"/>
    </row>
    <row r="325" spans="1:11" ht="11.25" customHeight="1">
      <c r="A325" s="88"/>
      <c r="B325" s="148" t="s">
        <v>135</v>
      </c>
      <c r="C325" s="149">
        <v>307</v>
      </c>
      <c r="D325" s="236">
        <v>70</v>
      </c>
      <c r="E325" s="63">
        <v>2.06</v>
      </c>
      <c r="F325" s="69">
        <f>+E325*D325</f>
        <v>144.20000000000002</v>
      </c>
      <c r="G325" s="76">
        <v>0.016</v>
      </c>
      <c r="H325" s="174">
        <f>G325*F325</f>
        <v>2.3072000000000004</v>
      </c>
      <c r="I325" s="43"/>
      <c r="J325" s="216"/>
      <c r="K325" s="45"/>
    </row>
    <row r="326" spans="1:11" ht="11.25" customHeight="1">
      <c r="A326" s="88"/>
      <c r="B326" s="148"/>
      <c r="C326" s="149"/>
      <c r="D326" s="236"/>
      <c r="E326" s="63"/>
      <c r="F326" s="222"/>
      <c r="G326" s="76"/>
      <c r="H326" s="64"/>
      <c r="I326" s="43"/>
      <c r="J326" s="44"/>
      <c r="K326" s="45"/>
    </row>
    <row r="327" spans="1:11" ht="11.25" customHeight="1">
      <c r="A327" s="88"/>
      <c r="B327" s="148"/>
      <c r="C327" s="149"/>
      <c r="D327" s="236" t="s">
        <v>143</v>
      </c>
      <c r="E327" s="63"/>
      <c r="F327" s="63"/>
      <c r="G327" s="76"/>
      <c r="H327" s="64"/>
      <c r="I327" s="43"/>
      <c r="J327" s="44"/>
      <c r="K327" s="45"/>
    </row>
    <row r="328" spans="1:11" ht="11.25" customHeight="1">
      <c r="A328" s="88">
        <v>1744.66</v>
      </c>
      <c r="B328" s="148" t="s">
        <v>142</v>
      </c>
      <c r="C328" s="89">
        <v>481</v>
      </c>
      <c r="D328" s="236">
        <v>211</v>
      </c>
      <c r="E328" s="63">
        <v>2.22</v>
      </c>
      <c r="F328" s="69">
        <f>+E328*D328</f>
        <v>468.42</v>
      </c>
      <c r="G328" s="76">
        <v>2</v>
      </c>
      <c r="H328" s="174">
        <f>G328*F328</f>
        <v>936.84</v>
      </c>
      <c r="I328" s="43"/>
      <c r="J328" s="227"/>
      <c r="K328" s="45"/>
    </row>
    <row r="329" spans="1:11" ht="11.25" customHeight="1">
      <c r="A329" s="88"/>
      <c r="B329" s="148"/>
      <c r="C329" s="89"/>
      <c r="D329" s="236"/>
      <c r="E329" s="63"/>
      <c r="F329" s="221"/>
      <c r="G329" s="76"/>
      <c r="H329" s="80"/>
      <c r="I329" s="43"/>
      <c r="J329" s="44"/>
      <c r="K329" s="45"/>
    </row>
    <row r="330" spans="1:11" ht="11.25" customHeight="1">
      <c r="A330" s="88"/>
      <c r="B330" s="148"/>
      <c r="C330" s="89"/>
      <c r="D330" s="236" t="s">
        <v>231</v>
      </c>
      <c r="E330" s="63"/>
      <c r="F330" s="69"/>
      <c r="G330" s="76"/>
      <c r="H330" s="80"/>
      <c r="I330" s="43"/>
      <c r="J330" s="44"/>
      <c r="K330" s="45"/>
    </row>
    <row r="331" spans="1:11" ht="11.25" customHeight="1">
      <c r="A331" s="88">
        <v>1744.66</v>
      </c>
      <c r="B331" s="148" t="s">
        <v>166</v>
      </c>
      <c r="C331" s="89">
        <v>675</v>
      </c>
      <c r="D331" s="236">
        <v>25</v>
      </c>
      <c r="E331" s="63">
        <v>2.16</v>
      </c>
      <c r="F331" s="69">
        <f>+E331*D331</f>
        <v>54</v>
      </c>
      <c r="G331" s="76">
        <v>0.1</v>
      </c>
      <c r="H331" s="174">
        <f>G331*F331</f>
        <v>5.4</v>
      </c>
      <c r="I331" s="43"/>
      <c r="J331" s="227"/>
      <c r="K331" s="45"/>
    </row>
    <row r="332" spans="1:11" ht="11.25" customHeight="1">
      <c r="A332" s="88"/>
      <c r="B332" s="148"/>
      <c r="C332" s="89"/>
      <c r="D332" s="236"/>
      <c r="E332" s="63"/>
      <c r="F332" s="221"/>
      <c r="G332" s="76"/>
      <c r="H332" s="80"/>
      <c r="I332" s="43"/>
      <c r="J332" s="44"/>
      <c r="K332" s="45"/>
    </row>
    <row r="333" spans="1:11" ht="11.25" customHeight="1">
      <c r="A333" s="88"/>
      <c r="B333" s="148"/>
      <c r="C333" s="89"/>
      <c r="D333" s="236" t="s">
        <v>99</v>
      </c>
      <c r="E333" s="63"/>
      <c r="F333" s="69"/>
      <c r="G333" s="76"/>
      <c r="H333" s="80"/>
      <c r="I333" s="43"/>
      <c r="J333" s="44"/>
      <c r="K333" s="45"/>
    </row>
    <row r="334" spans="1:11" ht="11.25" customHeight="1">
      <c r="A334" s="88" t="s">
        <v>87</v>
      </c>
      <c r="B334" s="136" t="s">
        <v>98</v>
      </c>
      <c r="C334" s="141">
        <v>220</v>
      </c>
      <c r="D334" s="236">
        <v>2</v>
      </c>
      <c r="E334" s="63">
        <v>1</v>
      </c>
      <c r="F334" s="69">
        <f>+E334*D334</f>
        <v>2</v>
      </c>
      <c r="G334" s="76">
        <v>1</v>
      </c>
      <c r="H334" s="174">
        <f>G334*F334</f>
        <v>2</v>
      </c>
      <c r="I334" s="43"/>
      <c r="J334" s="216"/>
      <c r="K334" s="45"/>
    </row>
    <row r="335" spans="1:11" ht="13.5" thickBot="1">
      <c r="A335" s="88"/>
      <c r="B335" s="90"/>
      <c r="C335" s="96"/>
      <c r="D335" s="218"/>
      <c r="E335" s="63"/>
      <c r="F335" s="217"/>
      <c r="G335" s="76"/>
      <c r="H335" s="64"/>
      <c r="I335" s="43"/>
      <c r="J335" s="44"/>
      <c r="K335" s="45"/>
    </row>
    <row r="336" spans="1:11" ht="13.5" thickBot="1">
      <c r="A336" s="183" t="s">
        <v>236</v>
      </c>
      <c r="B336" s="180"/>
      <c r="C336" s="181"/>
      <c r="D336" s="182">
        <v>572</v>
      </c>
      <c r="E336" s="202">
        <f>SUM(F336/D336)</f>
        <v>2.7358566433566436</v>
      </c>
      <c r="F336" s="182">
        <f>SUM(F292:F334)</f>
        <v>1564.91</v>
      </c>
      <c r="G336" s="203">
        <f>SUM(H336/F336)</f>
        <v>1.0370764580710712</v>
      </c>
      <c r="H336" s="188">
        <f>SUM(H292:H334)</f>
        <v>1622.9313200000001</v>
      </c>
      <c r="I336" s="167"/>
      <c r="J336" s="187"/>
      <c r="K336" s="167"/>
    </row>
    <row r="337" spans="1:11" ht="12.75">
      <c r="A337" s="189"/>
      <c r="B337" s="190"/>
      <c r="C337" s="191"/>
      <c r="D337" s="192"/>
      <c r="E337" s="193"/>
      <c r="F337" s="193"/>
      <c r="G337" s="193"/>
      <c r="H337" s="193"/>
      <c r="I337" s="194"/>
      <c r="J337" s="194"/>
      <c r="K337" s="194"/>
    </row>
    <row r="338" spans="1:11" ht="12">
      <c r="A338" s="195"/>
      <c r="B338" s="195"/>
      <c r="C338" s="195"/>
      <c r="D338" s="195"/>
      <c r="E338" s="195"/>
      <c r="F338" s="195"/>
      <c r="G338" s="195"/>
      <c r="H338" s="195"/>
      <c r="I338" s="194"/>
      <c r="J338" s="194"/>
      <c r="K338" s="194"/>
    </row>
    <row r="339" spans="1:11" ht="12">
      <c r="A339" s="195"/>
      <c r="B339" s="195"/>
      <c r="C339" s="195"/>
      <c r="D339" s="195"/>
      <c r="E339" s="195"/>
      <c r="F339" s="195"/>
      <c r="G339" s="195"/>
      <c r="H339" s="195"/>
      <c r="I339" s="194"/>
      <c r="J339" s="194"/>
      <c r="K339" s="194"/>
    </row>
    <row r="340" spans="1:11" ht="12.75">
      <c r="A340" s="196"/>
      <c r="B340" s="197"/>
      <c r="C340" s="198"/>
      <c r="D340" s="199"/>
      <c r="E340" s="200"/>
      <c r="F340" s="199"/>
      <c r="G340" s="201"/>
      <c r="H340" s="199"/>
      <c r="I340" s="195"/>
      <c r="J340" s="195"/>
      <c r="K340" s="195"/>
    </row>
  </sheetData>
  <sheetProtection/>
  <mergeCells count="1">
    <mergeCell ref="I4:K4"/>
  </mergeCells>
  <printOptions horizontalCentered="1" verticalCentered="1"/>
  <pageMargins left="0.25" right="0.25" top="0.25" bottom="0.25" header="0.3" footer="0.3"/>
  <pageSetup fitToHeight="0" fitToWidth="1" horizontalDpi="600" verticalDpi="600" orientation="landscape" scale="96" r:id="rId2"/>
  <headerFooter alignWithMargins="0">
    <oddFooter>&amp;CPage &amp;P</oddFooter>
  </headerFooter>
  <rowBreaks count="8" manualBreakCount="8">
    <brk id="42" max="255" man="1"/>
    <brk id="82" max="255" man="1"/>
    <brk id="118" max="255" man="1"/>
    <brk id="136" max="255" man="1"/>
    <brk id="171" max="255" man="1"/>
    <brk id="206" max="255" man="1"/>
    <brk id="261" max="255" man="1"/>
    <brk id="28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Jones, Robin.M - RD, WASHINGTON, DC</cp:lastModifiedBy>
  <cp:lastPrinted>2017-06-27T13:24:15Z</cp:lastPrinted>
  <dcterms:created xsi:type="dcterms:W3CDTF">1999-05-21T13:07:41Z</dcterms:created>
  <dcterms:modified xsi:type="dcterms:W3CDTF">2020-11-12T16:37:36Z</dcterms:modified>
  <cp:category/>
  <cp:version/>
  <cp:contentType/>
  <cp:contentStatus/>
</cp:coreProperties>
</file>