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tion Collection\1018 Collections\1018-0022 Migratory Birds and Eagles Permit Apps and Reports\2020 submission\Burden Calc Spreadsheets\"/>
    </mc:Choice>
  </mc:AlternateContent>
  <bookViews>
    <workbookView xWindow="0" yWindow="0" windowWidth="19200" windowHeight="10350"/>
  </bookViews>
  <sheets>
    <sheet name="SSA Detailed Calcs" sheetId="2" r:id="rId1"/>
  </sheets>
  <calcPr calcId="162913" fullPrecision="0"/>
</workbook>
</file>

<file path=xl/calcChain.xml><?xml version="1.0" encoding="utf-8"?>
<calcChain xmlns="http://schemas.openxmlformats.org/spreadsheetml/2006/main">
  <c r="L519" i="2" l="1"/>
  <c r="L514" i="2"/>
  <c r="L508" i="2"/>
  <c r="L503" i="2"/>
  <c r="L498" i="2"/>
  <c r="L493" i="2"/>
  <c r="L485" i="2"/>
  <c r="L477" i="2"/>
  <c r="L472" i="2"/>
  <c r="L467" i="2"/>
  <c r="L459" i="2"/>
  <c r="L451" i="2"/>
  <c r="L446" i="2"/>
  <c r="L441" i="2"/>
  <c r="L433" i="2"/>
  <c r="L425" i="2"/>
  <c r="L417" i="2"/>
  <c r="L409" i="2"/>
  <c r="L401" i="2"/>
  <c r="L393" i="2"/>
  <c r="L385" i="2"/>
  <c r="L377" i="2"/>
  <c r="L369" i="2"/>
  <c r="L361" i="2"/>
  <c r="L353" i="2"/>
  <c r="L345" i="2"/>
  <c r="L337" i="2"/>
  <c r="L329" i="2"/>
  <c r="L321" i="2"/>
  <c r="L313" i="2"/>
  <c r="L305" i="2"/>
  <c r="L297" i="2"/>
  <c r="L289" i="2"/>
  <c r="L281" i="2"/>
  <c r="L276" i="2"/>
  <c r="L271" i="2"/>
  <c r="L266" i="2"/>
  <c r="L261" i="2"/>
  <c r="L256" i="2"/>
  <c r="L251" i="2"/>
  <c r="L246" i="2"/>
  <c r="L241" i="2"/>
  <c r="L236" i="2"/>
  <c r="L231" i="2"/>
  <c r="L226" i="2"/>
  <c r="L221" i="2"/>
  <c r="L216" i="2"/>
  <c r="L211" i="2"/>
  <c r="L206" i="2"/>
  <c r="L201" i="2"/>
  <c r="L196" i="2"/>
  <c r="L191" i="2"/>
  <c r="L186" i="2"/>
  <c r="L181" i="2"/>
  <c r="L176" i="2"/>
  <c r="L171" i="2"/>
  <c r="L166" i="2"/>
  <c r="L161" i="2"/>
  <c r="L156" i="2"/>
  <c r="L151" i="2"/>
  <c r="L146" i="2"/>
  <c r="L141" i="2"/>
  <c r="L136" i="2"/>
  <c r="L131" i="2"/>
  <c r="L126" i="2"/>
  <c r="L121" i="2"/>
  <c r="L116" i="2"/>
  <c r="L111" i="2"/>
  <c r="L106" i="2"/>
  <c r="L101" i="2"/>
  <c r="L96" i="2"/>
  <c r="L91" i="2"/>
  <c r="L86" i="2"/>
  <c r="L81" i="2"/>
  <c r="L76" i="2"/>
  <c r="L71" i="2"/>
  <c r="L66" i="2"/>
  <c r="L61" i="2"/>
  <c r="L56" i="2"/>
  <c r="L51" i="2"/>
  <c r="L46" i="2"/>
  <c r="L41" i="2"/>
  <c r="L36" i="2"/>
  <c r="L31" i="2"/>
  <c r="L26" i="2"/>
  <c r="L21" i="2"/>
  <c r="L16" i="2"/>
  <c r="L11" i="2"/>
  <c r="L6" i="2"/>
  <c r="B289" i="2" l="1"/>
  <c r="D287" i="2"/>
  <c r="J287" i="2" s="1"/>
  <c r="D285" i="2"/>
  <c r="F285" i="2" s="1"/>
  <c r="H285" i="2" s="1"/>
  <c r="D283" i="2"/>
  <c r="J283" i="2" s="1"/>
  <c r="B297" i="2"/>
  <c r="D295" i="2"/>
  <c r="F295" i="2" s="1"/>
  <c r="H295" i="2" s="1"/>
  <c r="D293" i="2"/>
  <c r="F294" i="2" s="1"/>
  <c r="H294" i="2" s="1"/>
  <c r="D291" i="2"/>
  <c r="H292" i="2" s="1"/>
  <c r="B305" i="2"/>
  <c r="D303" i="2"/>
  <c r="J303" i="2" s="1"/>
  <c r="D301" i="2"/>
  <c r="F301" i="2" s="1"/>
  <c r="H301" i="2" s="1"/>
  <c r="D299" i="2"/>
  <c r="J299" i="2" s="1"/>
  <c r="B313" i="2"/>
  <c r="D311" i="2"/>
  <c r="J311" i="2" s="1"/>
  <c r="D309" i="2"/>
  <c r="F309" i="2" s="1"/>
  <c r="H309" i="2" s="1"/>
  <c r="D307" i="2"/>
  <c r="J307" i="2" s="1"/>
  <c r="B321" i="2"/>
  <c r="D319" i="2"/>
  <c r="J319" i="2" s="1"/>
  <c r="D317" i="2"/>
  <c r="F317" i="2" s="1"/>
  <c r="H317" i="2" s="1"/>
  <c r="D315" i="2"/>
  <c r="F316" i="2" s="1"/>
  <c r="H316" i="2" s="1"/>
  <c r="B329" i="2"/>
  <c r="D327" i="2"/>
  <c r="F327" i="2" s="1"/>
  <c r="H327" i="2" s="1"/>
  <c r="D325" i="2"/>
  <c r="F326" i="2" s="1"/>
  <c r="H326" i="2" s="1"/>
  <c r="D323" i="2"/>
  <c r="J323" i="2" s="1"/>
  <c r="B337" i="2"/>
  <c r="D335" i="2"/>
  <c r="F335" i="2" s="1"/>
  <c r="H335" i="2" s="1"/>
  <c r="D333" i="2"/>
  <c r="F334" i="2" s="1"/>
  <c r="H334" i="2" s="1"/>
  <c r="D331" i="2"/>
  <c r="J331" i="2" s="1"/>
  <c r="B345" i="2"/>
  <c r="D343" i="2"/>
  <c r="J343" i="2" s="1"/>
  <c r="D341" i="2"/>
  <c r="F341" i="2" s="1"/>
  <c r="H341" i="2" s="1"/>
  <c r="D339" i="2"/>
  <c r="B353" i="2"/>
  <c r="D351" i="2"/>
  <c r="J351" i="2" s="1"/>
  <c r="D349" i="2"/>
  <c r="F349" i="2" s="1"/>
  <c r="H349" i="2" s="1"/>
  <c r="D347" i="2"/>
  <c r="B361" i="2"/>
  <c r="D359" i="2"/>
  <c r="J359" i="2" s="1"/>
  <c r="D357" i="2"/>
  <c r="F357" i="2" s="1"/>
  <c r="H357" i="2" s="1"/>
  <c r="D355" i="2"/>
  <c r="J355" i="2" s="1"/>
  <c r="B369" i="2"/>
  <c r="D367" i="2"/>
  <c r="J367" i="2" s="1"/>
  <c r="D365" i="2"/>
  <c r="F365" i="2" s="1"/>
  <c r="H365" i="2" s="1"/>
  <c r="D363" i="2"/>
  <c r="B377" i="2"/>
  <c r="D375" i="2"/>
  <c r="J375" i="2" s="1"/>
  <c r="D373" i="2"/>
  <c r="F373" i="2" s="1"/>
  <c r="H373" i="2" s="1"/>
  <c r="D371" i="2"/>
  <c r="F372" i="2" s="1"/>
  <c r="H372" i="2" s="1"/>
  <c r="B385" i="2"/>
  <c r="D383" i="2"/>
  <c r="J383" i="2" s="1"/>
  <c r="D381" i="2"/>
  <c r="F381" i="2" s="1"/>
  <c r="H381" i="2" s="1"/>
  <c r="D379" i="2"/>
  <c r="F380" i="2" s="1"/>
  <c r="H380" i="2" s="1"/>
  <c r="B393" i="2"/>
  <c r="D391" i="2"/>
  <c r="J391" i="2" s="1"/>
  <c r="D389" i="2"/>
  <c r="F389" i="2" s="1"/>
  <c r="H389" i="2" s="1"/>
  <c r="D387" i="2"/>
  <c r="J387" i="2" s="1"/>
  <c r="B409" i="2"/>
  <c r="D407" i="2"/>
  <c r="J407" i="2" s="1"/>
  <c r="D405" i="2"/>
  <c r="F405" i="2" s="1"/>
  <c r="H405" i="2" s="1"/>
  <c r="D403" i="2"/>
  <c r="F404" i="2" s="1"/>
  <c r="H404" i="2" s="1"/>
  <c r="B401" i="2"/>
  <c r="D399" i="2"/>
  <c r="J399" i="2" s="1"/>
  <c r="D397" i="2"/>
  <c r="F397" i="2" s="1"/>
  <c r="H397" i="2" s="1"/>
  <c r="D395" i="2"/>
  <c r="J395" i="2" s="1"/>
  <c r="B425" i="2"/>
  <c r="D423" i="2"/>
  <c r="J423" i="2" s="1"/>
  <c r="D421" i="2"/>
  <c r="F421" i="2" s="1"/>
  <c r="H421" i="2" s="1"/>
  <c r="D419" i="2"/>
  <c r="F420" i="2" s="1"/>
  <c r="H420" i="2" s="1"/>
  <c r="B417" i="2"/>
  <c r="D415" i="2"/>
  <c r="J415" i="2" s="1"/>
  <c r="D413" i="2"/>
  <c r="F413" i="2" s="1"/>
  <c r="H413" i="2" s="1"/>
  <c r="D411" i="2"/>
  <c r="F411" i="2" s="1"/>
  <c r="B441" i="2"/>
  <c r="D439" i="2"/>
  <c r="F439" i="2" s="1"/>
  <c r="H439" i="2" s="1"/>
  <c r="D437" i="2"/>
  <c r="F438" i="2" s="1"/>
  <c r="H438" i="2" s="1"/>
  <c r="D435" i="2"/>
  <c r="F436" i="2" s="1"/>
  <c r="H436" i="2" s="1"/>
  <c r="B433" i="2"/>
  <c r="D431" i="2"/>
  <c r="J431" i="2" s="1"/>
  <c r="D429" i="2"/>
  <c r="F429" i="2" s="1"/>
  <c r="H429" i="2" s="1"/>
  <c r="D427" i="2"/>
  <c r="F427" i="2" s="1"/>
  <c r="B467" i="2"/>
  <c r="D465" i="2"/>
  <c r="J465" i="2" s="1"/>
  <c r="D463" i="2"/>
  <c r="F463" i="2" s="1"/>
  <c r="H463" i="2" s="1"/>
  <c r="D461" i="2"/>
  <c r="F461" i="2" s="1"/>
  <c r="B459" i="2"/>
  <c r="D457" i="2"/>
  <c r="F458" i="2" s="1"/>
  <c r="H458" i="2" s="1"/>
  <c r="D455" i="2"/>
  <c r="J455" i="2" s="1"/>
  <c r="D453" i="2"/>
  <c r="F454" i="2" s="1"/>
  <c r="H454" i="2" s="1"/>
  <c r="B493" i="2"/>
  <c r="D491" i="2"/>
  <c r="J491" i="2" s="1"/>
  <c r="D489" i="2"/>
  <c r="F489" i="2" s="1"/>
  <c r="H489" i="2" s="1"/>
  <c r="D487" i="2"/>
  <c r="F488" i="2" s="1"/>
  <c r="H488" i="2" s="1"/>
  <c r="F288" i="2" l="1"/>
  <c r="H288" i="2" s="1"/>
  <c r="J285" i="2"/>
  <c r="J289" i="2" s="1"/>
  <c r="F286" i="2"/>
  <c r="H286" i="2" s="1"/>
  <c r="D289" i="2"/>
  <c r="F284" i="2"/>
  <c r="H284" i="2" s="1"/>
  <c r="F283" i="2"/>
  <c r="F287" i="2"/>
  <c r="H287" i="2" s="1"/>
  <c r="J295" i="2"/>
  <c r="F296" i="2"/>
  <c r="H296" i="2" s="1"/>
  <c r="F293" i="2"/>
  <c r="H293" i="2" s="1"/>
  <c r="J293" i="2"/>
  <c r="J291" i="2"/>
  <c r="D297" i="2"/>
  <c r="F291" i="2"/>
  <c r="H302" i="2"/>
  <c r="F304" i="2"/>
  <c r="H304" i="2" s="1"/>
  <c r="J301" i="2"/>
  <c r="J305" i="2" s="1"/>
  <c r="F299" i="2"/>
  <c r="D305" i="2"/>
  <c r="F300" i="2"/>
  <c r="H300" i="2" s="1"/>
  <c r="F303" i="2"/>
  <c r="H303" i="2" s="1"/>
  <c r="F320" i="2"/>
  <c r="H320" i="2" s="1"/>
  <c r="F312" i="2"/>
  <c r="H312" i="2" s="1"/>
  <c r="J309" i="2"/>
  <c r="J313" i="2" s="1"/>
  <c r="F310" i="2"/>
  <c r="H310" i="2" s="1"/>
  <c r="F307" i="2"/>
  <c r="D313" i="2"/>
  <c r="F308" i="2"/>
  <c r="H308" i="2" s="1"/>
  <c r="F311" i="2"/>
  <c r="H311" i="2" s="1"/>
  <c r="J317" i="2"/>
  <c r="F318" i="2"/>
  <c r="H318" i="2" s="1"/>
  <c r="F315" i="2"/>
  <c r="J315" i="2"/>
  <c r="D321" i="2"/>
  <c r="F319" i="2"/>
  <c r="H319" i="2" s="1"/>
  <c r="F336" i="2"/>
  <c r="H336" i="2" s="1"/>
  <c r="F328" i="2"/>
  <c r="H328" i="2" s="1"/>
  <c r="J327" i="2"/>
  <c r="F325" i="2"/>
  <c r="H325" i="2" s="1"/>
  <c r="J325" i="2"/>
  <c r="F323" i="2"/>
  <c r="D329" i="2"/>
  <c r="F324" i="2"/>
  <c r="H324" i="2" s="1"/>
  <c r="F352" i="2"/>
  <c r="H352" i="2" s="1"/>
  <c r="F333" i="2"/>
  <c r="H333" i="2" s="1"/>
  <c r="J333" i="2"/>
  <c r="J335" i="2"/>
  <c r="F331" i="2"/>
  <c r="D337" i="2"/>
  <c r="H332" i="2"/>
  <c r="J341" i="2"/>
  <c r="F344" i="2"/>
  <c r="H344" i="2" s="1"/>
  <c r="D345" i="2"/>
  <c r="F343" i="2"/>
  <c r="H343" i="2" s="1"/>
  <c r="F342" i="2"/>
  <c r="H342" i="2" s="1"/>
  <c r="F339" i="2"/>
  <c r="F340" i="2"/>
  <c r="H340" i="2" s="1"/>
  <c r="J339" i="2"/>
  <c r="D353" i="2"/>
  <c r="J349" i="2"/>
  <c r="F350" i="2"/>
  <c r="H350" i="2" s="1"/>
  <c r="J347" i="2"/>
  <c r="H348" i="2"/>
  <c r="F347" i="2"/>
  <c r="F351" i="2"/>
  <c r="H351" i="2" s="1"/>
  <c r="F368" i="2"/>
  <c r="H368" i="2" s="1"/>
  <c r="D369" i="2"/>
  <c r="F360" i="2"/>
  <c r="H360" i="2" s="1"/>
  <c r="J357" i="2"/>
  <c r="J361" i="2" s="1"/>
  <c r="F358" i="2"/>
  <c r="H358" i="2" s="1"/>
  <c r="D361" i="2"/>
  <c r="F356" i="2"/>
  <c r="H356" i="2" s="1"/>
  <c r="F355" i="2"/>
  <c r="F359" i="2"/>
  <c r="H359" i="2" s="1"/>
  <c r="J365" i="2"/>
  <c r="F366" i="2"/>
  <c r="H366" i="2" s="1"/>
  <c r="J363" i="2"/>
  <c r="H364" i="2"/>
  <c r="F367" i="2"/>
  <c r="H367" i="2" s="1"/>
  <c r="F363" i="2"/>
  <c r="F376" i="2"/>
  <c r="H376" i="2" s="1"/>
  <c r="F374" i="2"/>
  <c r="H374" i="2" s="1"/>
  <c r="J373" i="2"/>
  <c r="F375" i="2"/>
  <c r="H375" i="2" s="1"/>
  <c r="F371" i="2"/>
  <c r="J371" i="2"/>
  <c r="D377" i="2"/>
  <c r="F392" i="2"/>
  <c r="H392" i="2" s="1"/>
  <c r="H384" i="2"/>
  <c r="J381" i="2"/>
  <c r="F382" i="2"/>
  <c r="H382" i="2" s="1"/>
  <c r="F379" i="2"/>
  <c r="F383" i="2"/>
  <c r="H383" i="2" s="1"/>
  <c r="J379" i="2"/>
  <c r="D385" i="2"/>
  <c r="J389" i="2"/>
  <c r="J393" i="2" s="1"/>
  <c r="F390" i="2"/>
  <c r="H390" i="2" s="1"/>
  <c r="D393" i="2"/>
  <c r="F388" i="2"/>
  <c r="H388" i="2" s="1"/>
  <c r="F391" i="2"/>
  <c r="H391" i="2" s="1"/>
  <c r="F387" i="2"/>
  <c r="F408" i="2"/>
  <c r="H408" i="2" s="1"/>
  <c r="J405" i="2"/>
  <c r="H406" i="2"/>
  <c r="J403" i="2"/>
  <c r="D409" i="2"/>
  <c r="F407" i="2"/>
  <c r="H407" i="2" s="1"/>
  <c r="F403" i="2"/>
  <c r="F399" i="2"/>
  <c r="H399" i="2" s="1"/>
  <c r="F400" i="2"/>
  <c r="H400" i="2" s="1"/>
  <c r="F398" i="2"/>
  <c r="H398" i="2" s="1"/>
  <c r="J397" i="2"/>
  <c r="J401" i="2" s="1"/>
  <c r="F395" i="2"/>
  <c r="D401" i="2"/>
  <c r="F396" i="2"/>
  <c r="H396" i="2" s="1"/>
  <c r="J419" i="2"/>
  <c r="D425" i="2"/>
  <c r="F419" i="2"/>
  <c r="F422" i="2"/>
  <c r="H422" i="2" s="1"/>
  <c r="F423" i="2"/>
  <c r="H423" i="2" s="1"/>
  <c r="F424" i="2"/>
  <c r="H424" i="2" s="1"/>
  <c r="J421" i="2"/>
  <c r="J439" i="2"/>
  <c r="F440" i="2"/>
  <c r="H440" i="2" s="1"/>
  <c r="F416" i="2"/>
  <c r="H416" i="2" s="1"/>
  <c r="J413" i="2"/>
  <c r="H411" i="2"/>
  <c r="J411" i="2"/>
  <c r="D417" i="2"/>
  <c r="F412" i="2"/>
  <c r="H412" i="2" s="1"/>
  <c r="F415" i="2"/>
  <c r="H415" i="2" s="1"/>
  <c r="F414" i="2"/>
  <c r="H414" i="2" s="1"/>
  <c r="J437" i="2"/>
  <c r="F437" i="2"/>
  <c r="H437" i="2" s="1"/>
  <c r="F435" i="2"/>
  <c r="J435" i="2"/>
  <c r="D441" i="2"/>
  <c r="F464" i="2"/>
  <c r="H464" i="2" s="1"/>
  <c r="F432" i="2"/>
  <c r="H432" i="2" s="1"/>
  <c r="J429" i="2"/>
  <c r="F430" i="2"/>
  <c r="H430" i="2" s="1"/>
  <c r="H427" i="2"/>
  <c r="F431" i="2"/>
  <c r="H431" i="2" s="1"/>
  <c r="J427" i="2"/>
  <c r="D433" i="2"/>
  <c r="F428" i="2"/>
  <c r="H428" i="2" s="1"/>
  <c r="J463" i="2"/>
  <c r="F466" i="2"/>
  <c r="H466" i="2" s="1"/>
  <c r="H461" i="2"/>
  <c r="J461" i="2"/>
  <c r="D467" i="2"/>
  <c r="F462" i="2"/>
  <c r="H462" i="2" s="1"/>
  <c r="F465" i="2"/>
  <c r="H465" i="2" s="1"/>
  <c r="F457" i="2"/>
  <c r="H457" i="2" s="1"/>
  <c r="J457" i="2"/>
  <c r="F455" i="2"/>
  <c r="H455" i="2" s="1"/>
  <c r="F456" i="2"/>
  <c r="H456" i="2" s="1"/>
  <c r="J453" i="2"/>
  <c r="F453" i="2"/>
  <c r="D459" i="2"/>
  <c r="F492" i="2"/>
  <c r="H492" i="2" s="1"/>
  <c r="F487" i="2"/>
  <c r="J489" i="2"/>
  <c r="F490" i="2"/>
  <c r="H490" i="2" s="1"/>
  <c r="J487" i="2"/>
  <c r="D493" i="2"/>
  <c r="F491" i="2"/>
  <c r="H491" i="2" s="1"/>
  <c r="H283" i="2" l="1"/>
  <c r="H289" i="2" s="1"/>
  <c r="F289" i="2"/>
  <c r="J297" i="2"/>
  <c r="F297" i="2"/>
  <c r="H291" i="2"/>
  <c r="H297" i="2" s="1"/>
  <c r="H299" i="2"/>
  <c r="H305" i="2" s="1"/>
  <c r="F305" i="2"/>
  <c r="H307" i="2"/>
  <c r="H313" i="2" s="1"/>
  <c r="F313" i="2"/>
  <c r="J337" i="2"/>
  <c r="J321" i="2"/>
  <c r="H315" i="2"/>
  <c r="H321" i="2" s="1"/>
  <c r="F321" i="2"/>
  <c r="J329" i="2"/>
  <c r="F329" i="2"/>
  <c r="H323" i="2"/>
  <c r="H329" i="2" s="1"/>
  <c r="J345" i="2"/>
  <c r="H331" i="2"/>
  <c r="H337" i="2" s="1"/>
  <c r="F337" i="2"/>
  <c r="J353" i="2"/>
  <c r="F345" i="2"/>
  <c r="H339" i="2"/>
  <c r="H345" i="2" s="1"/>
  <c r="H347" i="2"/>
  <c r="H353" i="2" s="1"/>
  <c r="F353" i="2"/>
  <c r="J369" i="2"/>
  <c r="F361" i="2"/>
  <c r="H355" i="2"/>
  <c r="H361" i="2" s="1"/>
  <c r="J377" i="2"/>
  <c r="H363" i="2"/>
  <c r="H369" i="2" s="1"/>
  <c r="F369" i="2"/>
  <c r="F377" i="2"/>
  <c r="H371" i="2"/>
  <c r="H377" i="2" s="1"/>
  <c r="J385" i="2"/>
  <c r="H379" i="2"/>
  <c r="H385" i="2" s="1"/>
  <c r="F385" i="2"/>
  <c r="F393" i="2"/>
  <c r="H387" i="2"/>
  <c r="H393" i="2" s="1"/>
  <c r="J409" i="2"/>
  <c r="J417" i="2"/>
  <c r="F409" i="2"/>
  <c r="H403" i="2"/>
  <c r="H409" i="2" s="1"/>
  <c r="H395" i="2"/>
  <c r="H401" i="2" s="1"/>
  <c r="F401" i="2"/>
  <c r="H419" i="2"/>
  <c r="H425" i="2" s="1"/>
  <c r="F425" i="2"/>
  <c r="J425" i="2"/>
  <c r="J441" i="2"/>
  <c r="H417" i="2"/>
  <c r="F417" i="2"/>
  <c r="J433" i="2"/>
  <c r="H435" i="2"/>
  <c r="H441" i="2" s="1"/>
  <c r="F441" i="2"/>
  <c r="F433" i="2"/>
  <c r="H433" i="2"/>
  <c r="J459" i="2"/>
  <c r="J467" i="2"/>
  <c r="J493" i="2"/>
  <c r="F467" i="2"/>
  <c r="H467" i="2"/>
  <c r="H453" i="2"/>
  <c r="H459" i="2" s="1"/>
  <c r="F459" i="2"/>
  <c r="F493" i="2"/>
  <c r="H487" i="2"/>
  <c r="H493" i="2" s="1"/>
  <c r="D483" i="2" l="1"/>
  <c r="F484" i="2" s="1"/>
  <c r="H484" i="2" s="1"/>
  <c r="D481" i="2"/>
  <c r="J481" i="2" s="1"/>
  <c r="D479" i="2"/>
  <c r="J479" i="2" s="1"/>
  <c r="B485" i="2"/>
  <c r="F482" i="2" l="1"/>
  <c r="H482" i="2" s="1"/>
  <c r="F483" i="2"/>
  <c r="H483" i="2" s="1"/>
  <c r="J483" i="2"/>
  <c r="J485" i="2" s="1"/>
  <c r="F481" i="2"/>
  <c r="H481" i="2" s="1"/>
  <c r="F479" i="2"/>
  <c r="F480" i="2"/>
  <c r="H480" i="2" s="1"/>
  <c r="D485" i="2"/>
  <c r="F485" i="2" l="1"/>
  <c r="H479" i="2"/>
  <c r="H485" i="2" s="1"/>
  <c r="B6" i="2"/>
  <c r="B11" i="2"/>
  <c r="B21" i="2"/>
  <c r="B16" i="2"/>
  <c r="D3" i="2"/>
  <c r="D4" i="2"/>
  <c r="D5" i="2"/>
  <c r="B514" i="2"/>
  <c r="D510" i="2"/>
  <c r="F511" i="2" l="1"/>
  <c r="H511" i="2" s="1"/>
  <c r="D6" i="2"/>
  <c r="H510" i="2"/>
  <c r="J510" i="2"/>
  <c r="E518" i="2"/>
  <c r="E517" i="2"/>
  <c r="E516" i="2"/>
  <c r="B519" i="2" l="1"/>
  <c r="D518" i="2"/>
  <c r="D517" i="2"/>
  <c r="D516" i="2"/>
  <c r="J516" i="2" s="1"/>
  <c r="F518" i="2" l="1"/>
  <c r="H518" i="2" s="1"/>
  <c r="J518" i="2"/>
  <c r="F517" i="2"/>
  <c r="H517" i="2" s="1"/>
  <c r="J517" i="2"/>
  <c r="F516" i="2"/>
  <c r="D519" i="2"/>
  <c r="E35" i="2"/>
  <c r="E34" i="2"/>
  <c r="E33" i="2"/>
  <c r="F519" i="2" l="1"/>
  <c r="J519" i="2"/>
  <c r="H516" i="2"/>
  <c r="H519" i="2" s="1"/>
  <c r="D497" i="2" l="1"/>
  <c r="J497" i="2" s="1"/>
  <c r="D496" i="2"/>
  <c r="J496" i="2" s="1"/>
  <c r="D495" i="2"/>
  <c r="J495" i="2" s="1"/>
  <c r="D513" i="2"/>
  <c r="D512" i="2"/>
  <c r="D507" i="2"/>
  <c r="J507" i="2" s="1"/>
  <c r="D506" i="2"/>
  <c r="J506" i="2" s="1"/>
  <c r="D505" i="2"/>
  <c r="J505" i="2" s="1"/>
  <c r="D502" i="2"/>
  <c r="J502" i="2" s="1"/>
  <c r="D501" i="2"/>
  <c r="J501" i="2" s="1"/>
  <c r="D500" i="2"/>
  <c r="J500" i="2" s="1"/>
  <c r="D476" i="2"/>
  <c r="J476" i="2" s="1"/>
  <c r="D475" i="2"/>
  <c r="J475" i="2" s="1"/>
  <c r="D474" i="2"/>
  <c r="J474" i="2" s="1"/>
  <c r="D471" i="2"/>
  <c r="J471" i="2" s="1"/>
  <c r="D470" i="2"/>
  <c r="J470" i="2" s="1"/>
  <c r="D469" i="2"/>
  <c r="J469" i="2" s="1"/>
  <c r="D450" i="2"/>
  <c r="J450" i="2" s="1"/>
  <c r="D449" i="2"/>
  <c r="J449" i="2" s="1"/>
  <c r="D448" i="2"/>
  <c r="J448" i="2" s="1"/>
  <c r="D445" i="2"/>
  <c r="J445" i="2" s="1"/>
  <c r="D444" i="2"/>
  <c r="J444" i="2" s="1"/>
  <c r="D443" i="2"/>
  <c r="J443" i="2" s="1"/>
  <c r="D280" i="2"/>
  <c r="D279" i="2"/>
  <c r="D278" i="2"/>
  <c r="D270" i="2"/>
  <c r="D269" i="2"/>
  <c r="D268" i="2"/>
  <c r="D275" i="2"/>
  <c r="D274" i="2"/>
  <c r="D273" i="2"/>
  <c r="D265" i="2"/>
  <c r="D264" i="2"/>
  <c r="D263" i="2"/>
  <c r="D260" i="2"/>
  <c r="D259" i="2"/>
  <c r="D258" i="2"/>
  <c r="D250" i="2"/>
  <c r="D249" i="2"/>
  <c r="D248" i="2"/>
  <c r="D255" i="2"/>
  <c r="D254" i="2"/>
  <c r="D253" i="2"/>
  <c r="D245" i="2"/>
  <c r="D244" i="2"/>
  <c r="D243" i="2"/>
  <c r="D240" i="2"/>
  <c r="D239" i="2"/>
  <c r="D238" i="2"/>
  <c r="D230" i="2"/>
  <c r="D229" i="2"/>
  <c r="D228" i="2"/>
  <c r="D235" i="2"/>
  <c r="D234" i="2"/>
  <c r="D233" i="2"/>
  <c r="D225" i="2"/>
  <c r="D224" i="2"/>
  <c r="D223" i="2"/>
  <c r="D220" i="2"/>
  <c r="D219" i="2"/>
  <c r="D218" i="2"/>
  <c r="D210" i="2"/>
  <c r="D209" i="2"/>
  <c r="D208" i="2"/>
  <c r="D215" i="2"/>
  <c r="D214" i="2"/>
  <c r="D213" i="2"/>
  <c r="D205" i="2"/>
  <c r="D204" i="2"/>
  <c r="D203" i="2"/>
  <c r="D200" i="2"/>
  <c r="D199" i="2"/>
  <c r="D198" i="2"/>
  <c r="D190" i="2"/>
  <c r="D189" i="2"/>
  <c r="D188" i="2"/>
  <c r="D195" i="2"/>
  <c r="D194" i="2"/>
  <c r="D193" i="2"/>
  <c r="D185" i="2"/>
  <c r="D184" i="2"/>
  <c r="D183" i="2"/>
  <c r="D180" i="2"/>
  <c r="D179" i="2"/>
  <c r="D178" i="2"/>
  <c r="D170" i="2"/>
  <c r="D169" i="2"/>
  <c r="D168" i="2"/>
  <c r="D175" i="2"/>
  <c r="D174" i="2"/>
  <c r="D173" i="2"/>
  <c r="D165" i="2"/>
  <c r="D164" i="2"/>
  <c r="D163" i="2"/>
  <c r="D160" i="2"/>
  <c r="D159" i="2"/>
  <c r="D158" i="2"/>
  <c r="D150" i="2"/>
  <c r="D149" i="2"/>
  <c r="D148" i="2"/>
  <c r="D155" i="2"/>
  <c r="D154" i="2"/>
  <c r="D153" i="2"/>
  <c r="D145" i="2"/>
  <c r="D144" i="2"/>
  <c r="D143" i="2"/>
  <c r="D140" i="2"/>
  <c r="D139" i="2"/>
  <c r="D138" i="2"/>
  <c r="D130" i="2"/>
  <c r="D129" i="2"/>
  <c r="D135" i="2"/>
  <c r="D134" i="2"/>
  <c r="D133" i="2"/>
  <c r="D125" i="2"/>
  <c r="D120" i="2"/>
  <c r="D119" i="2"/>
  <c r="D118" i="2"/>
  <c r="D110" i="2"/>
  <c r="D109" i="2"/>
  <c r="D108" i="2"/>
  <c r="D115" i="2"/>
  <c r="D114" i="2"/>
  <c r="D113" i="2"/>
  <c r="D105" i="2"/>
  <c r="D104" i="2"/>
  <c r="D103" i="2"/>
  <c r="D100" i="2"/>
  <c r="D99" i="2"/>
  <c r="D98" i="2"/>
  <c r="D90" i="2"/>
  <c r="D89" i="2"/>
  <c r="D88" i="2"/>
  <c r="D95" i="2"/>
  <c r="D94" i="2"/>
  <c r="D93" i="2"/>
  <c r="D85" i="2"/>
  <c r="D84" i="2"/>
  <c r="D83" i="2"/>
  <c r="D80" i="2"/>
  <c r="D79" i="2"/>
  <c r="D78" i="2"/>
  <c r="D70" i="2"/>
  <c r="D69" i="2"/>
  <c r="D68" i="2"/>
  <c r="D75" i="2"/>
  <c r="D74" i="2"/>
  <c r="D73" i="2"/>
  <c r="D65" i="2"/>
  <c r="D64" i="2"/>
  <c r="D63" i="2"/>
  <c r="D60" i="2"/>
  <c r="D59" i="2"/>
  <c r="D58" i="2"/>
  <c r="D50" i="2"/>
  <c r="D49" i="2"/>
  <c r="D48" i="2"/>
  <c r="D55" i="2"/>
  <c r="D54" i="2"/>
  <c r="D53" i="2"/>
  <c r="D45" i="2"/>
  <c r="D44" i="2"/>
  <c r="D43" i="2"/>
  <c r="D40" i="2"/>
  <c r="D39" i="2"/>
  <c r="D38" i="2"/>
  <c r="D30" i="2"/>
  <c r="D29" i="2"/>
  <c r="D28" i="2"/>
  <c r="D35" i="2"/>
  <c r="D34" i="2"/>
  <c r="D33" i="2"/>
  <c r="D25" i="2"/>
  <c r="D24" i="2"/>
  <c r="D23" i="2"/>
  <c r="D20" i="2"/>
  <c r="D19" i="2"/>
  <c r="D18" i="2"/>
  <c r="D10" i="2"/>
  <c r="D9" i="2"/>
  <c r="D8" i="2"/>
  <c r="D15" i="2"/>
  <c r="D14" i="2"/>
  <c r="D13" i="2"/>
  <c r="B128" i="2"/>
  <c r="D128" i="2" s="1"/>
  <c r="B124" i="2"/>
  <c r="D124" i="2" s="1"/>
  <c r="B123" i="2"/>
  <c r="J508" i="2" l="1"/>
  <c r="J451" i="2"/>
  <c r="J472" i="2"/>
  <c r="D176" i="2"/>
  <c r="D216" i="2"/>
  <c r="J446" i="2"/>
  <c r="J503" i="2"/>
  <c r="J498" i="2"/>
  <c r="D514" i="2"/>
  <c r="J477" i="2"/>
  <c r="D256" i="2"/>
  <c r="D36" i="2"/>
  <c r="D116" i="2"/>
  <c r="D196" i="2"/>
  <c r="D236" i="2"/>
  <c r="D276" i="2"/>
  <c r="D451" i="2"/>
  <c r="D508" i="2"/>
  <c r="D76" i="2"/>
  <c r="D477" i="2"/>
  <c r="D16" i="2"/>
  <c r="D56" i="2"/>
  <c r="D96" i="2"/>
  <c r="F153" i="2"/>
  <c r="D156" i="2"/>
  <c r="D123" i="2"/>
  <c r="D126" i="2" s="1"/>
  <c r="D46" i="2"/>
  <c r="D86" i="2"/>
  <c r="D166" i="2"/>
  <c r="D206" i="2"/>
  <c r="D246" i="2"/>
  <c r="D472" i="2"/>
  <c r="D61" i="2"/>
  <c r="D101" i="2"/>
  <c r="D136" i="2"/>
  <c r="D181" i="2"/>
  <c r="D221" i="2"/>
  <c r="D261" i="2"/>
  <c r="D21" i="2"/>
  <c r="D131" i="2"/>
  <c r="D31" i="2"/>
  <c r="D71" i="2"/>
  <c r="D111" i="2"/>
  <c r="D151" i="2"/>
  <c r="D191" i="2"/>
  <c r="D231" i="2"/>
  <c r="D271" i="2"/>
  <c r="D26" i="2"/>
  <c r="D66" i="2"/>
  <c r="D106" i="2"/>
  <c r="D146" i="2"/>
  <c r="D186" i="2"/>
  <c r="D226" i="2"/>
  <c r="D266" i="2"/>
  <c r="D446" i="2"/>
  <c r="D503" i="2"/>
  <c r="D498" i="2"/>
  <c r="D81" i="2"/>
  <c r="D121" i="2"/>
  <c r="D241" i="2"/>
  <c r="D41" i="2"/>
  <c r="D161" i="2"/>
  <c r="D201" i="2"/>
  <c r="D281" i="2"/>
  <c r="D11" i="2"/>
  <c r="D51" i="2"/>
  <c r="D91" i="2"/>
  <c r="D141" i="2"/>
  <c r="D171" i="2"/>
  <c r="D211" i="2"/>
  <c r="D251" i="2"/>
  <c r="J128" i="2"/>
  <c r="F128" i="2"/>
  <c r="J59" i="2"/>
  <c r="F59" i="2"/>
  <c r="H59" i="2" s="1"/>
  <c r="J99" i="2"/>
  <c r="F99" i="2"/>
  <c r="H99" i="2" s="1"/>
  <c r="J160" i="2"/>
  <c r="F160" i="2"/>
  <c r="H160" i="2" s="1"/>
  <c r="J209" i="2"/>
  <c r="F209" i="2"/>
  <c r="H209" i="2" s="1"/>
  <c r="J240" i="2"/>
  <c r="F240" i="2"/>
  <c r="H240" i="2" s="1"/>
  <c r="F495" i="2"/>
  <c r="J60" i="2"/>
  <c r="F60" i="2"/>
  <c r="H60" i="2" s="1"/>
  <c r="J135" i="2"/>
  <c r="F135" i="2"/>
  <c r="H135" i="2" s="1"/>
  <c r="J210" i="2"/>
  <c r="F210" i="2"/>
  <c r="H210" i="2" s="1"/>
  <c r="J15" i="2"/>
  <c r="F15" i="2"/>
  <c r="H15" i="2" s="1"/>
  <c r="J55" i="2"/>
  <c r="F55" i="2"/>
  <c r="H55" i="2" s="1"/>
  <c r="J78" i="2"/>
  <c r="F78" i="2"/>
  <c r="J104" i="2"/>
  <c r="F104" i="2"/>
  <c r="H104" i="2" s="1"/>
  <c r="J148" i="2"/>
  <c r="F148" i="2"/>
  <c r="J205" i="2"/>
  <c r="F205" i="2"/>
  <c r="H205" i="2" s="1"/>
  <c r="J245" i="2"/>
  <c r="F245" i="2"/>
  <c r="H245" i="2" s="1"/>
  <c r="J88" i="2"/>
  <c r="F88" i="2"/>
  <c r="J105" i="2"/>
  <c r="F105" i="2"/>
  <c r="H105" i="2" s="1"/>
  <c r="J119" i="2"/>
  <c r="F119" i="2"/>
  <c r="H119" i="2" s="1"/>
  <c r="J138" i="2"/>
  <c r="F138" i="2"/>
  <c r="J149" i="2"/>
  <c r="F149" i="2"/>
  <c r="H149" i="2" s="1"/>
  <c r="J173" i="2"/>
  <c r="F173" i="2"/>
  <c r="J180" i="2"/>
  <c r="F180" i="2"/>
  <c r="H180" i="2" s="1"/>
  <c r="J189" i="2"/>
  <c r="F189" i="2"/>
  <c r="H189" i="2" s="1"/>
  <c r="J213" i="2"/>
  <c r="F213" i="2"/>
  <c r="J220" i="2"/>
  <c r="F220" i="2"/>
  <c r="H220" i="2" s="1"/>
  <c r="J229" i="2"/>
  <c r="F229" i="2"/>
  <c r="H229" i="2" s="1"/>
  <c r="J253" i="2"/>
  <c r="F253" i="2"/>
  <c r="J260" i="2"/>
  <c r="F260" i="2"/>
  <c r="H260" i="2" s="1"/>
  <c r="J269" i="2"/>
  <c r="F269" i="2"/>
  <c r="H269" i="2" s="1"/>
  <c r="F474" i="2"/>
  <c r="J28" i="2"/>
  <c r="F28" i="2"/>
  <c r="J85" i="2"/>
  <c r="F85" i="2"/>
  <c r="J153" i="2"/>
  <c r="J169" i="2"/>
  <c r="F169" i="2"/>
  <c r="H169" i="2" s="1"/>
  <c r="J233" i="2"/>
  <c r="F233" i="2"/>
  <c r="J273" i="2"/>
  <c r="F273" i="2"/>
  <c r="J29" i="2"/>
  <c r="F29" i="2"/>
  <c r="H29" i="2" s="1"/>
  <c r="J93" i="2"/>
  <c r="F93" i="2"/>
  <c r="J118" i="2"/>
  <c r="F118" i="2"/>
  <c r="J165" i="2"/>
  <c r="F165" i="2"/>
  <c r="H165" i="2" s="1"/>
  <c r="J219" i="2"/>
  <c r="F219" i="2"/>
  <c r="H219" i="2" s="1"/>
  <c r="J259" i="2"/>
  <c r="F259" i="2"/>
  <c r="H259" i="2" s="1"/>
  <c r="F507" i="2"/>
  <c r="H507" i="2" s="1"/>
  <c r="J39" i="2"/>
  <c r="F39" i="2"/>
  <c r="H39" i="2" s="1"/>
  <c r="J9" i="2"/>
  <c r="F9" i="2"/>
  <c r="H9" i="2" s="1"/>
  <c r="J40" i="2"/>
  <c r="F40" i="2"/>
  <c r="H40" i="2" s="1"/>
  <c r="J49" i="2"/>
  <c r="F49" i="2"/>
  <c r="H49" i="2" s="1"/>
  <c r="J73" i="2"/>
  <c r="F73" i="2"/>
  <c r="J80" i="2"/>
  <c r="F80" i="2"/>
  <c r="J89" i="2"/>
  <c r="F89" i="2"/>
  <c r="H89" i="2" s="1"/>
  <c r="J113" i="2"/>
  <c r="F113" i="2"/>
  <c r="J120" i="2"/>
  <c r="F120" i="2"/>
  <c r="H120" i="2" s="1"/>
  <c r="J139" i="2"/>
  <c r="F139" i="2"/>
  <c r="H139" i="2" s="1"/>
  <c r="J143" i="2"/>
  <c r="F143" i="2"/>
  <c r="J150" i="2"/>
  <c r="F150" i="2"/>
  <c r="H150" i="2" s="1"/>
  <c r="J174" i="2"/>
  <c r="F174" i="2"/>
  <c r="H174" i="2" s="1"/>
  <c r="J183" i="2"/>
  <c r="F183" i="2"/>
  <c r="J190" i="2"/>
  <c r="F190" i="2"/>
  <c r="H190" i="2" s="1"/>
  <c r="J214" i="2"/>
  <c r="F214" i="2"/>
  <c r="H214" i="2" s="1"/>
  <c r="J223" i="2"/>
  <c r="F223" i="2"/>
  <c r="J230" i="2"/>
  <c r="F230" i="2"/>
  <c r="H230" i="2" s="1"/>
  <c r="J254" i="2"/>
  <c r="F254" i="2"/>
  <c r="H254" i="2" s="1"/>
  <c r="J263" i="2"/>
  <c r="F263" i="2"/>
  <c r="J270" i="2"/>
  <c r="F270" i="2"/>
  <c r="H270" i="2" s="1"/>
  <c r="F443" i="2"/>
  <c r="F475" i="2"/>
  <c r="H475" i="2" s="1"/>
  <c r="J45" i="2"/>
  <c r="F45" i="2"/>
  <c r="H45" i="2" s="1"/>
  <c r="F448" i="2"/>
  <c r="J20" i="2"/>
  <c r="F20" i="2"/>
  <c r="J100" i="2"/>
  <c r="F100" i="2"/>
  <c r="H100" i="2" s="1"/>
  <c r="J154" i="2"/>
  <c r="F154" i="2"/>
  <c r="H154" i="2" s="1"/>
  <c r="J194" i="2"/>
  <c r="F194" i="2"/>
  <c r="H194" i="2" s="1"/>
  <c r="J250" i="2"/>
  <c r="F250" i="2"/>
  <c r="H250" i="2" s="1"/>
  <c r="J24" i="2"/>
  <c r="F24" i="2"/>
  <c r="H24" i="2" s="1"/>
  <c r="J64" i="2"/>
  <c r="F64" i="2"/>
  <c r="H64" i="2" s="1"/>
  <c r="J130" i="2"/>
  <c r="F130" i="2"/>
  <c r="H130" i="2" s="1"/>
  <c r="J188" i="2"/>
  <c r="F188" i="2"/>
  <c r="J268" i="2"/>
  <c r="F268" i="2"/>
  <c r="F471" i="2"/>
  <c r="H471" i="2" s="1"/>
  <c r="J8" i="2"/>
  <c r="F8" i="2"/>
  <c r="J48" i="2"/>
  <c r="F48" i="2"/>
  <c r="J79" i="2"/>
  <c r="F79" i="2"/>
  <c r="H79" i="2" s="1"/>
  <c r="J33" i="2"/>
  <c r="F33" i="2"/>
  <c r="J10" i="2"/>
  <c r="F10" i="2"/>
  <c r="H10" i="2" s="1"/>
  <c r="J34" i="2"/>
  <c r="F34" i="2"/>
  <c r="H34" i="2" s="1"/>
  <c r="J43" i="2"/>
  <c r="F43" i="2"/>
  <c r="J50" i="2"/>
  <c r="F50" i="2"/>
  <c r="J74" i="2"/>
  <c r="F74" i="2"/>
  <c r="H74" i="2" s="1"/>
  <c r="J83" i="2"/>
  <c r="F83" i="2"/>
  <c r="J90" i="2"/>
  <c r="F90" i="2"/>
  <c r="H90" i="2" s="1"/>
  <c r="J114" i="2"/>
  <c r="F114" i="2"/>
  <c r="H114" i="2" s="1"/>
  <c r="J125" i="2"/>
  <c r="F125" i="2"/>
  <c r="H125" i="2" s="1"/>
  <c r="J140" i="2"/>
  <c r="F140" i="2"/>
  <c r="H140" i="2" s="1"/>
  <c r="J144" i="2"/>
  <c r="F144" i="2"/>
  <c r="H144" i="2" s="1"/>
  <c r="J158" i="2"/>
  <c r="F158" i="2"/>
  <c r="J175" i="2"/>
  <c r="F175" i="2"/>
  <c r="H175" i="2" s="1"/>
  <c r="J184" i="2"/>
  <c r="F184" i="2"/>
  <c r="H184" i="2" s="1"/>
  <c r="J198" i="2"/>
  <c r="F198" i="2"/>
  <c r="J215" i="2"/>
  <c r="F215" i="2"/>
  <c r="H215" i="2" s="1"/>
  <c r="J224" i="2"/>
  <c r="F224" i="2"/>
  <c r="H224" i="2" s="1"/>
  <c r="J238" i="2"/>
  <c r="F238" i="2"/>
  <c r="J255" i="2"/>
  <c r="F255" i="2"/>
  <c r="H255" i="2" s="1"/>
  <c r="J264" i="2"/>
  <c r="F264" i="2"/>
  <c r="H264" i="2" s="1"/>
  <c r="J278" i="2"/>
  <c r="F278" i="2"/>
  <c r="F444" i="2"/>
  <c r="H444" i="2" s="1"/>
  <c r="F476" i="2"/>
  <c r="H476" i="2" s="1"/>
  <c r="F500" i="2"/>
  <c r="J512" i="2"/>
  <c r="F512" i="2"/>
  <c r="J68" i="2"/>
  <c r="F68" i="2"/>
  <c r="J134" i="2"/>
  <c r="F134" i="2"/>
  <c r="H134" i="2" s="1"/>
  <c r="J200" i="2"/>
  <c r="F200" i="2"/>
  <c r="H200" i="2" s="1"/>
  <c r="J280" i="2"/>
  <c r="F280" i="2"/>
  <c r="H280" i="2" s="1"/>
  <c r="F502" i="2"/>
  <c r="H502" i="2" s="1"/>
  <c r="J53" i="2"/>
  <c r="F53" i="2"/>
  <c r="J109" i="2"/>
  <c r="F109" i="2"/>
  <c r="H109" i="2" s="1"/>
  <c r="J170" i="2"/>
  <c r="F170" i="2"/>
  <c r="H170" i="2" s="1"/>
  <c r="J243" i="2"/>
  <c r="F243" i="2"/>
  <c r="J38" i="2"/>
  <c r="F38" i="2"/>
  <c r="J95" i="2"/>
  <c r="F95" i="2"/>
  <c r="J179" i="2"/>
  <c r="F179" i="2"/>
  <c r="H179" i="2" s="1"/>
  <c r="J228" i="2"/>
  <c r="F228" i="2"/>
  <c r="J25" i="2"/>
  <c r="F25" i="2"/>
  <c r="J65" i="2"/>
  <c r="F65" i="2"/>
  <c r="H65" i="2" s="1"/>
  <c r="J124" i="2"/>
  <c r="F124" i="2"/>
  <c r="H124" i="2" s="1"/>
  <c r="J18" i="2"/>
  <c r="F18" i="2"/>
  <c r="J35" i="2"/>
  <c r="F35" i="2"/>
  <c r="H35" i="2" s="1"/>
  <c r="J44" i="2"/>
  <c r="F44" i="2"/>
  <c r="H44" i="2" s="1"/>
  <c r="J58" i="2"/>
  <c r="F58" i="2"/>
  <c r="J75" i="2"/>
  <c r="F75" i="2"/>
  <c r="H75" i="2" s="1"/>
  <c r="J84" i="2"/>
  <c r="F84" i="2"/>
  <c r="H84" i="2" s="1"/>
  <c r="J98" i="2"/>
  <c r="F98" i="2"/>
  <c r="J115" i="2"/>
  <c r="F115" i="2"/>
  <c r="H115" i="2" s="1"/>
  <c r="J133" i="2"/>
  <c r="F133" i="2"/>
  <c r="J145" i="2"/>
  <c r="F145" i="2"/>
  <c r="H145" i="2" s="1"/>
  <c r="J159" i="2"/>
  <c r="F159" i="2"/>
  <c r="H159" i="2" s="1"/>
  <c r="J168" i="2"/>
  <c r="F168" i="2"/>
  <c r="J185" i="2"/>
  <c r="F185" i="2"/>
  <c r="H185" i="2" s="1"/>
  <c r="J199" i="2"/>
  <c r="F199" i="2"/>
  <c r="H199" i="2" s="1"/>
  <c r="J208" i="2"/>
  <c r="F208" i="2"/>
  <c r="J225" i="2"/>
  <c r="F225" i="2"/>
  <c r="H225" i="2" s="1"/>
  <c r="J239" i="2"/>
  <c r="F239" i="2"/>
  <c r="H239" i="2" s="1"/>
  <c r="J248" i="2"/>
  <c r="F248" i="2"/>
  <c r="J265" i="2"/>
  <c r="F265" i="2"/>
  <c r="H265" i="2" s="1"/>
  <c r="J279" i="2"/>
  <c r="F279" i="2"/>
  <c r="H279" i="2" s="1"/>
  <c r="F445" i="2"/>
  <c r="H445" i="2" s="1"/>
  <c r="F501" i="2"/>
  <c r="H501" i="2" s="1"/>
  <c r="J513" i="2"/>
  <c r="F513" i="2"/>
  <c r="H513" i="2" s="1"/>
  <c r="J19" i="2"/>
  <c r="F19" i="2"/>
  <c r="H19" i="2" s="1"/>
  <c r="J108" i="2"/>
  <c r="F108" i="2"/>
  <c r="J193" i="2"/>
  <c r="F193" i="2"/>
  <c r="J249" i="2"/>
  <c r="F249" i="2"/>
  <c r="H249" i="2" s="1"/>
  <c r="J13" i="2"/>
  <c r="F13" i="2"/>
  <c r="J69" i="2"/>
  <c r="F69" i="2"/>
  <c r="H69" i="2" s="1"/>
  <c r="J163" i="2"/>
  <c r="F163" i="2"/>
  <c r="J203" i="2"/>
  <c r="F203" i="2"/>
  <c r="J234" i="2"/>
  <c r="F234" i="2"/>
  <c r="H234" i="2" s="1"/>
  <c r="J274" i="2"/>
  <c r="F274" i="2"/>
  <c r="H274" i="2" s="1"/>
  <c r="F449" i="2"/>
  <c r="H449" i="2" s="1"/>
  <c r="F469" i="2"/>
  <c r="F505" i="2"/>
  <c r="F496" i="2"/>
  <c r="H496" i="2" s="1"/>
  <c r="J14" i="2"/>
  <c r="F14" i="2"/>
  <c r="H14" i="2" s="1"/>
  <c r="J23" i="2"/>
  <c r="F23" i="2"/>
  <c r="J30" i="2"/>
  <c r="F30" i="2"/>
  <c r="J54" i="2"/>
  <c r="F54" i="2"/>
  <c r="H54" i="2" s="1"/>
  <c r="J63" i="2"/>
  <c r="F63" i="2"/>
  <c r="J70" i="2"/>
  <c r="F70" i="2"/>
  <c r="H70" i="2" s="1"/>
  <c r="J94" i="2"/>
  <c r="F94" i="2"/>
  <c r="H94" i="2" s="1"/>
  <c r="J103" i="2"/>
  <c r="F103" i="2"/>
  <c r="J110" i="2"/>
  <c r="F110" i="2"/>
  <c r="H110" i="2" s="1"/>
  <c r="J129" i="2"/>
  <c r="F129" i="2"/>
  <c r="H129" i="2" s="1"/>
  <c r="J155" i="2"/>
  <c r="F155" i="2"/>
  <c r="H155" i="2" s="1"/>
  <c r="J164" i="2"/>
  <c r="F164" i="2"/>
  <c r="H164" i="2" s="1"/>
  <c r="J178" i="2"/>
  <c r="F178" i="2"/>
  <c r="J195" i="2"/>
  <c r="F195" i="2"/>
  <c r="H195" i="2" s="1"/>
  <c r="J204" i="2"/>
  <c r="F204" i="2"/>
  <c r="H204" i="2" s="1"/>
  <c r="J218" i="2"/>
  <c r="F218" i="2"/>
  <c r="J235" i="2"/>
  <c r="F235" i="2"/>
  <c r="H235" i="2" s="1"/>
  <c r="J244" i="2"/>
  <c r="F244" i="2"/>
  <c r="H244" i="2" s="1"/>
  <c r="J258" i="2"/>
  <c r="F258" i="2"/>
  <c r="J275" i="2"/>
  <c r="F275" i="2"/>
  <c r="H275" i="2" s="1"/>
  <c r="F450" i="2"/>
  <c r="H450" i="2" s="1"/>
  <c r="F470" i="2"/>
  <c r="H470" i="2" s="1"/>
  <c r="F506" i="2"/>
  <c r="H506" i="2" s="1"/>
  <c r="F497" i="2"/>
  <c r="H497" i="2" s="1"/>
  <c r="D520" i="2" l="1"/>
  <c r="J106" i="2"/>
  <c r="J41" i="2"/>
  <c r="J181" i="2"/>
  <c r="J66" i="2"/>
  <c r="J261" i="2"/>
  <c r="J266" i="2"/>
  <c r="J116" i="2"/>
  <c r="J221" i="2"/>
  <c r="J196" i="2"/>
  <c r="J146" i="2"/>
  <c r="J81" i="2"/>
  <c r="J26" i="2"/>
  <c r="J101" i="2"/>
  <c r="J206" i="2"/>
  <c r="J136" i="2"/>
  <c r="J21" i="2"/>
  <c r="J86" i="2"/>
  <c r="J51" i="2"/>
  <c r="J166" i="2"/>
  <c r="J171" i="2"/>
  <c r="F231" i="2"/>
  <c r="J281" i="2"/>
  <c r="J11" i="2"/>
  <c r="J121" i="2"/>
  <c r="J156" i="2"/>
  <c r="J176" i="2"/>
  <c r="J131" i="2"/>
  <c r="J56" i="2"/>
  <c r="J246" i="2"/>
  <c r="J186" i="2"/>
  <c r="J111" i="2"/>
  <c r="F66" i="2"/>
  <c r="J211" i="2"/>
  <c r="J71" i="2"/>
  <c r="J161" i="2"/>
  <c r="J36" i="2"/>
  <c r="J271" i="2"/>
  <c r="J96" i="2"/>
  <c r="J216" i="2"/>
  <c r="J91" i="2"/>
  <c r="J76" i="2"/>
  <c r="J276" i="2"/>
  <c r="J151" i="2"/>
  <c r="L520" i="2"/>
  <c r="J16" i="2"/>
  <c r="J251" i="2"/>
  <c r="J514" i="2"/>
  <c r="J201" i="2"/>
  <c r="J46" i="2"/>
  <c r="J191" i="2"/>
  <c r="J31" i="2"/>
  <c r="J256" i="2"/>
  <c r="J141" i="2"/>
  <c r="F221" i="2"/>
  <c r="F101" i="2"/>
  <c r="J123" i="2"/>
  <c r="J126" i="2" s="1"/>
  <c r="F11" i="2"/>
  <c r="F211" i="2"/>
  <c r="F472" i="2"/>
  <c r="F121" i="2"/>
  <c r="F206" i="2"/>
  <c r="F61" i="2"/>
  <c r="F41" i="2"/>
  <c r="F246" i="2"/>
  <c r="F123" i="2"/>
  <c r="H123" i="2" s="1"/>
  <c r="H126" i="2" s="1"/>
  <c r="F196" i="2"/>
  <c r="F477" i="2"/>
  <c r="F56" i="2"/>
  <c r="F36" i="2"/>
  <c r="F111" i="2"/>
  <c r="F251" i="2"/>
  <c r="F16" i="2"/>
  <c r="F151" i="2"/>
  <c r="F271" i="2"/>
  <c r="F236" i="2"/>
  <c r="F171" i="2"/>
  <c r="H93" i="2"/>
  <c r="F96" i="2"/>
  <c r="F216" i="2"/>
  <c r="H78" i="2"/>
  <c r="F81" i="2"/>
  <c r="F261" i="2"/>
  <c r="F508" i="2"/>
  <c r="F166" i="2"/>
  <c r="F116" i="2"/>
  <c r="F256" i="2"/>
  <c r="F136" i="2"/>
  <c r="F71" i="2"/>
  <c r="F161" i="2"/>
  <c r="H48" i="2"/>
  <c r="F51" i="2"/>
  <c r="F276" i="2"/>
  <c r="F91" i="2"/>
  <c r="H23" i="2"/>
  <c r="F26" i="2"/>
  <c r="H18" i="2"/>
  <c r="F21" i="2"/>
  <c r="F446" i="2"/>
  <c r="F146" i="2"/>
  <c r="F201" i="2"/>
  <c r="F186" i="2"/>
  <c r="H28" i="2"/>
  <c r="F31" i="2"/>
  <c r="F141" i="2"/>
  <c r="F498" i="2"/>
  <c r="F131" i="2"/>
  <c r="F181" i="2"/>
  <c r="F241" i="2"/>
  <c r="F46" i="2"/>
  <c r="F191" i="2"/>
  <c r="F503" i="2"/>
  <c r="F281" i="2"/>
  <c r="H83" i="2"/>
  <c r="F86" i="2"/>
  <c r="F226" i="2"/>
  <c r="F106" i="2"/>
  <c r="F451" i="2"/>
  <c r="F266" i="2"/>
  <c r="F76" i="2"/>
  <c r="F176" i="2"/>
  <c r="F156" i="2"/>
  <c r="H512" i="2"/>
  <c r="H514" i="2" s="1"/>
  <c r="J231" i="2"/>
  <c r="J241" i="2"/>
  <c r="H38" i="2"/>
  <c r="H41" i="2" s="1"/>
  <c r="H30" i="2"/>
  <c r="H505" i="2"/>
  <c r="H508" i="2" s="1"/>
  <c r="H163" i="2"/>
  <c r="H166" i="2" s="1"/>
  <c r="H25" i="2"/>
  <c r="H448" i="2"/>
  <c r="H451" i="2" s="1"/>
  <c r="H183" i="2"/>
  <c r="H186" i="2" s="1"/>
  <c r="H233" i="2"/>
  <c r="H236" i="2" s="1"/>
  <c r="H168" i="2"/>
  <c r="H171" i="2" s="1"/>
  <c r="H133" i="2"/>
  <c r="H136" i="2" s="1"/>
  <c r="H243" i="2"/>
  <c r="H246" i="2" s="1"/>
  <c r="H80" i="2"/>
  <c r="J236" i="2"/>
  <c r="H88" i="2"/>
  <c r="H91" i="2" s="1"/>
  <c r="H53" i="2"/>
  <c r="H56" i="2" s="1"/>
  <c r="H178" i="2"/>
  <c r="H181" i="2" s="1"/>
  <c r="H223" i="2"/>
  <c r="H226" i="2" s="1"/>
  <c r="H118" i="2"/>
  <c r="H121" i="2" s="1"/>
  <c r="H228" i="2"/>
  <c r="H231" i="2" s="1"/>
  <c r="H143" i="2"/>
  <c r="H146" i="2" s="1"/>
  <c r="H85" i="2"/>
  <c r="H193" i="2"/>
  <c r="H196" i="2" s="1"/>
  <c r="H208" i="2"/>
  <c r="H211" i="2" s="1"/>
  <c r="H58" i="2"/>
  <c r="H61" i="2" s="1"/>
  <c r="H68" i="2"/>
  <c r="H71" i="2" s="1"/>
  <c r="H158" i="2"/>
  <c r="H161" i="2" s="1"/>
  <c r="H263" i="2"/>
  <c r="H266" i="2" s="1"/>
  <c r="J226" i="2"/>
  <c r="H73" i="2"/>
  <c r="H76" i="2" s="1"/>
  <c r="H138" i="2"/>
  <c r="H141" i="2" s="1"/>
  <c r="H148" i="2"/>
  <c r="H151" i="2" s="1"/>
  <c r="H495" i="2"/>
  <c r="H498" i="2" s="1"/>
  <c r="H500" i="2"/>
  <c r="H503" i="2" s="1"/>
  <c r="H218" i="2"/>
  <c r="H221" i="2" s="1"/>
  <c r="H63" i="2"/>
  <c r="H66" i="2" s="1"/>
  <c r="H469" i="2"/>
  <c r="H472" i="2" s="1"/>
  <c r="H50" i="2"/>
  <c r="H268" i="2"/>
  <c r="H271" i="2" s="1"/>
  <c r="H153" i="2"/>
  <c r="H156" i="2" s="1"/>
  <c r="H173" i="2"/>
  <c r="H176" i="2" s="1"/>
  <c r="H128" i="2"/>
  <c r="H131" i="2" s="1"/>
  <c r="H108" i="2"/>
  <c r="H111" i="2" s="1"/>
  <c r="H248" i="2"/>
  <c r="H251" i="2" s="1"/>
  <c r="H98" i="2"/>
  <c r="H101" i="2" s="1"/>
  <c r="H95" i="2"/>
  <c r="H198" i="2"/>
  <c r="H201" i="2" s="1"/>
  <c r="H113" i="2"/>
  <c r="H116" i="2" s="1"/>
  <c r="H474" i="2"/>
  <c r="H477" i="2" s="1"/>
  <c r="H213" i="2"/>
  <c r="H216" i="2" s="1"/>
  <c r="H278" i="2"/>
  <c r="H281" i="2" s="1"/>
  <c r="H33" i="2"/>
  <c r="H36" i="2" s="1"/>
  <c r="H443" i="2"/>
  <c r="H446" i="2" s="1"/>
  <c r="H258" i="2"/>
  <c r="H261" i="2" s="1"/>
  <c r="H103" i="2"/>
  <c r="H106" i="2" s="1"/>
  <c r="H203" i="2"/>
  <c r="H206" i="2" s="1"/>
  <c r="H13" i="2"/>
  <c r="H16" i="2" s="1"/>
  <c r="H238" i="2"/>
  <c r="H241" i="2" s="1"/>
  <c r="H43" i="2"/>
  <c r="H46" i="2" s="1"/>
  <c r="H8" i="2"/>
  <c r="H11" i="2" s="1"/>
  <c r="H188" i="2"/>
  <c r="H191" i="2" s="1"/>
  <c r="H20" i="2"/>
  <c r="H273" i="2"/>
  <c r="H276" i="2" s="1"/>
  <c r="H253" i="2"/>
  <c r="H256" i="2" s="1"/>
  <c r="B498" i="2"/>
  <c r="H96" i="2" l="1"/>
  <c r="H81" i="2"/>
  <c r="H51" i="2"/>
  <c r="H31" i="2"/>
  <c r="H86" i="2"/>
  <c r="F126" i="2"/>
  <c r="H26" i="2"/>
  <c r="H21" i="2"/>
  <c r="B281" i="2"/>
  <c r="B276" i="2"/>
  <c r="B261" i="2"/>
  <c r="B256" i="2"/>
  <c r="B241" i="2"/>
  <c r="B226" i="2"/>
  <c r="B221" i="2"/>
  <c r="B216" i="2"/>
  <c r="B201" i="2"/>
  <c r="B196" i="2"/>
  <c r="B181" i="2"/>
  <c r="B176" i="2"/>
  <c r="B161" i="2"/>
  <c r="B156" i="2"/>
  <c r="B141" i="2"/>
  <c r="B136" i="2"/>
  <c r="B121" i="2"/>
  <c r="B116" i="2"/>
  <c r="B101" i="2"/>
  <c r="B96" i="2"/>
  <c r="B81" i="2"/>
  <c r="B76" i="2"/>
  <c r="B61" i="2"/>
  <c r="B56" i="2"/>
  <c r="B41" i="2"/>
  <c r="B36" i="2"/>
  <c r="B508" i="2" l="1"/>
  <c r="B503" i="2"/>
  <c r="B477" i="2" l="1"/>
  <c r="B451" i="2"/>
  <c r="B271" i="2"/>
  <c r="B251" i="2"/>
  <c r="B231" i="2"/>
  <c r="B211" i="2"/>
  <c r="B191" i="2"/>
  <c r="B171" i="2"/>
  <c r="B151" i="2"/>
  <c r="B131" i="2"/>
  <c r="B111" i="2"/>
  <c r="B91" i="2"/>
  <c r="B71" i="2"/>
  <c r="B51" i="2"/>
  <c r="B31" i="2"/>
  <c r="B472" i="2"/>
  <c r="B446" i="2"/>
  <c r="B266" i="2"/>
  <c r="B246" i="2"/>
  <c r="B236" i="2"/>
  <c r="B206" i="2"/>
  <c r="B186" i="2"/>
  <c r="B166" i="2"/>
  <c r="B146" i="2"/>
  <c r="B126" i="2"/>
  <c r="B106" i="2"/>
  <c r="B86" i="2"/>
  <c r="B66" i="2"/>
  <c r="B46" i="2"/>
  <c r="B26" i="2"/>
  <c r="B520" i="2" s="1"/>
  <c r="J5" i="2" l="1"/>
  <c r="J4" i="2"/>
  <c r="J3" i="2"/>
  <c r="F5" i="2"/>
  <c r="H5" i="2" s="1"/>
  <c r="F4" i="2"/>
  <c r="F3" i="2"/>
  <c r="J6" i="2" l="1"/>
  <c r="J520" i="2" s="1"/>
  <c r="F6" i="2"/>
  <c r="F520" i="2" s="1"/>
  <c r="H3" i="2"/>
  <c r="H4" i="2"/>
  <c r="H6" i="2" l="1"/>
  <c r="H520" i="2" s="1"/>
</calcChain>
</file>

<file path=xl/sharedStrings.xml><?xml version="1.0" encoding="utf-8"?>
<sst xmlns="http://schemas.openxmlformats.org/spreadsheetml/2006/main" count="645" uniqueCount="151">
  <si>
    <t>Regulation/Activity</t>
  </si>
  <si>
    <t>Hourly Labor Rate (Incl. Benefits)</t>
  </si>
  <si>
    <t>$ Value of Annual Burden Hours</t>
  </si>
  <si>
    <t>Average Nonhour Burden Cost (per Response)</t>
  </si>
  <si>
    <t>Total Annual Nonhour Burden Cost</t>
  </si>
  <si>
    <t>Avg. Time (Hrs) per Response for Gov’t Review</t>
  </si>
  <si>
    <t>Individuals/Households</t>
  </si>
  <si>
    <t>Private Sector</t>
  </si>
  <si>
    <t>State/Local/Tribal</t>
  </si>
  <si>
    <t>Subtotal</t>
  </si>
  <si>
    <t>Grand Total</t>
  </si>
  <si>
    <t>Number of Annual Respondents</t>
  </si>
  <si>
    <t>Total Annual Responses</t>
  </si>
  <si>
    <t>Number of Responses per Respondent</t>
  </si>
  <si>
    <t>Completion Time/ Response (Hours)</t>
  </si>
  <si>
    <r>
      <t xml:space="preserve">Application - Special Purpose - Utility Permit (Form 3-200-81)  </t>
    </r>
    <r>
      <rPr>
        <b/>
        <sz val="8"/>
        <color rgb="FFC00000"/>
        <rFont val="Arial"/>
        <family val="2"/>
      </rPr>
      <t>50 CFR 22</t>
    </r>
  </si>
  <si>
    <r>
      <t xml:space="preserve">Annual Report - Scientific Collecting (Form 3-202-1)  </t>
    </r>
    <r>
      <rPr>
        <b/>
        <sz val="8"/>
        <color rgb="FFC00000"/>
        <rFont val="Arial"/>
        <family val="2"/>
      </rPr>
      <t>50 CFR 21</t>
    </r>
  </si>
  <si>
    <r>
      <t xml:space="preserve">Annual Report - Waterfowl Sale and Disposal (Form 3-202-2)  </t>
    </r>
    <r>
      <rPr>
        <b/>
        <sz val="8"/>
        <color rgb="FFC00000"/>
        <rFont val="Arial"/>
        <family val="2"/>
      </rPr>
      <t>50 CFR 21</t>
    </r>
  </si>
  <si>
    <r>
      <t xml:space="preserve">Application - Special Purpose - Abatement Permit (Form 3-200-79)  </t>
    </r>
    <r>
      <rPr>
        <b/>
        <sz val="8"/>
        <color rgb="FFC00000"/>
        <rFont val="Arial"/>
        <family val="2"/>
      </rPr>
      <t>50 CFR 21</t>
    </r>
  </si>
  <si>
    <r>
      <t xml:space="preserve">Annual Report - Special Purpose - Salvage (Form 3-202-3)  </t>
    </r>
    <r>
      <rPr>
        <b/>
        <sz val="8"/>
        <color rgb="FFC00000"/>
        <rFont val="Arial"/>
        <family val="2"/>
      </rPr>
      <t>50 CFR 21</t>
    </r>
  </si>
  <si>
    <r>
      <t xml:space="preserve">Annual Report - Rehabilitation (Form 3-202-4)  </t>
    </r>
    <r>
      <rPr>
        <b/>
        <sz val="8"/>
        <color rgb="FFC00000"/>
        <rFont val="Arial"/>
        <family val="2"/>
      </rPr>
      <t>50 CFR 21</t>
    </r>
  </si>
  <si>
    <r>
      <t xml:space="preserve">Annual Report - Special Purpose - Possession for Education (Form 3-202-5)  </t>
    </r>
    <r>
      <rPr>
        <b/>
        <sz val="8"/>
        <color rgb="FFC00000"/>
        <rFont val="Arial"/>
        <family val="2"/>
      </rPr>
      <t>50 CFR 21</t>
    </r>
  </si>
  <si>
    <r>
      <t xml:space="preserve">Annual Report - Special Purpose - Game Bird (Form 3-202-6)  </t>
    </r>
    <r>
      <rPr>
        <b/>
        <sz val="8"/>
        <color rgb="FFC00000"/>
        <rFont val="Arial"/>
        <family val="2"/>
      </rPr>
      <t>50 CFR 21</t>
    </r>
  </si>
  <si>
    <r>
      <t xml:space="preserve">Annual Report - Special Purpose - Miscellaneous (Form 3-202-7) </t>
    </r>
    <r>
      <rPr>
        <b/>
        <sz val="8"/>
        <color rgb="FFC00000"/>
        <rFont val="Arial"/>
        <family val="2"/>
      </rPr>
      <t xml:space="preserve"> 50 CFR 21</t>
    </r>
  </si>
  <si>
    <r>
      <t xml:space="preserve">Annual Report - Raptor Propagation (Form 3-202-8) </t>
    </r>
    <r>
      <rPr>
        <b/>
        <sz val="8"/>
        <color rgb="FFC00000"/>
        <rFont val="Arial"/>
        <family val="2"/>
      </rPr>
      <t xml:space="preserve"> 50 CFR 21</t>
    </r>
  </si>
  <si>
    <r>
      <t xml:space="preserve">Annual Report - Depredation (Form 3-202-9)  </t>
    </r>
    <r>
      <rPr>
        <b/>
        <sz val="8"/>
        <color rgb="FFC00000"/>
        <rFont val="Arial"/>
        <family val="2"/>
      </rPr>
      <t>50 CFR 21</t>
    </r>
  </si>
  <si>
    <r>
      <t xml:space="preserve">Annual Report - Special State Canada Goose Permit (Form 3-202-10)  </t>
    </r>
    <r>
      <rPr>
        <b/>
        <sz val="8"/>
        <color rgb="FFC00000"/>
        <rFont val="Arial"/>
        <family val="2"/>
      </rPr>
      <t>50 CFR 22</t>
    </r>
  </si>
  <si>
    <r>
      <t xml:space="preserve">Migratory Bird Special Purpose Possession (Education) Permit Acquisition and Transfer Request (Form 3-202-12)  </t>
    </r>
    <r>
      <rPr>
        <b/>
        <sz val="8"/>
        <color rgb="FFC00000"/>
        <rFont val="Arial"/>
        <family val="2"/>
      </rPr>
      <t>50 CFR 21</t>
    </r>
  </si>
  <si>
    <r>
      <t xml:space="preserve">Avian Injury/Mortality Report (Form 3-202-17)  </t>
    </r>
    <r>
      <rPr>
        <b/>
        <sz val="8"/>
        <color rgb="FFC00000"/>
        <rFont val="Arial"/>
        <family val="2"/>
      </rPr>
      <t>50 CFR 22</t>
    </r>
  </si>
  <si>
    <r>
      <t xml:space="preserve">Quarterly Report - Migratory Bird Acquisition and Disposition (Form 3-186a)  </t>
    </r>
    <r>
      <rPr>
        <b/>
        <sz val="8"/>
        <color rgb="FFC00000"/>
        <rFont val="Arial"/>
        <family val="2"/>
      </rPr>
      <t>50 CFR 21</t>
    </r>
  </si>
  <si>
    <r>
      <t xml:space="preserve">Application - Migratory Bird Import/Export Permit (Form 3-200-6)  </t>
    </r>
    <r>
      <rPr>
        <b/>
        <sz val="8"/>
        <color rgb="FFC00000"/>
        <rFont val="Arial"/>
        <family val="2"/>
      </rPr>
      <t>50 CFR 21</t>
    </r>
  </si>
  <si>
    <r>
      <t xml:space="preserve">Application - Migratory Bird Scientific Collecting Permit (Form 3-200-7)  </t>
    </r>
    <r>
      <rPr>
        <b/>
        <sz val="8"/>
        <color rgb="FFC00000"/>
        <rFont val="Arial"/>
        <family val="2"/>
      </rPr>
      <t>50 CFR 21</t>
    </r>
  </si>
  <si>
    <r>
      <t xml:space="preserve">Application - Taxidermy Permit (Form 3-200-8)  </t>
    </r>
    <r>
      <rPr>
        <b/>
        <sz val="8"/>
        <color rgb="FFC00000"/>
        <rFont val="Arial"/>
        <family val="2"/>
      </rPr>
      <t>50 CFR 21</t>
    </r>
  </si>
  <si>
    <r>
      <t xml:space="preserve">Application - Waterfowl Sale and Disposal Permit (Form 3-200-9)  </t>
    </r>
    <r>
      <rPr>
        <b/>
        <sz val="8"/>
        <color rgb="FFC00000"/>
        <rFont val="Arial"/>
        <family val="2"/>
      </rPr>
      <t>50 CFR 21</t>
    </r>
  </si>
  <si>
    <r>
      <t xml:space="preserve">Application - Special Purpose - Salvage Permit (Form 3-200-10a)  </t>
    </r>
    <r>
      <rPr>
        <b/>
        <sz val="8"/>
        <color rgb="FFC00000"/>
        <rFont val="Arial"/>
        <family val="2"/>
      </rPr>
      <t>50 CFR 21</t>
    </r>
  </si>
  <si>
    <r>
      <t xml:space="preserve">Application - Rehabilitation Permit (Form 3-200-10b)  </t>
    </r>
    <r>
      <rPr>
        <b/>
        <sz val="8"/>
        <color rgb="FFC00000"/>
        <rFont val="Arial"/>
        <family val="2"/>
      </rPr>
      <t>50 CFR 21</t>
    </r>
  </si>
  <si>
    <r>
      <t xml:space="preserve">Application - Special Purpose - Possession of Live Migratory Birds for Educational Purposes (Form 3-200-10c)  </t>
    </r>
    <r>
      <rPr>
        <b/>
        <sz val="8"/>
        <color rgb="FFC00000"/>
        <rFont val="Arial"/>
        <family val="2"/>
      </rPr>
      <t>50 CFR 21</t>
    </r>
  </si>
  <si>
    <r>
      <t xml:space="preserve">Application - Special Purpose - Migratory Game Bird Propagation (Form 3-200-10e)  </t>
    </r>
    <r>
      <rPr>
        <b/>
        <sz val="8"/>
        <color rgb="FFC00000"/>
        <rFont val="Arial"/>
        <family val="2"/>
      </rPr>
      <t>50 CFR 21</t>
    </r>
  </si>
  <si>
    <r>
      <t xml:space="preserve">Application - Special Purpose - Miscellaneous (Form 3-200-10f)  </t>
    </r>
    <r>
      <rPr>
        <b/>
        <sz val="8"/>
        <color rgb="FFC00000"/>
        <rFont val="Arial"/>
        <family val="2"/>
      </rPr>
      <t>50 CFR 21</t>
    </r>
  </si>
  <si>
    <r>
      <t xml:space="preserve">Application - Raptor Propagation Permit (Form 3-200-12)  </t>
    </r>
    <r>
      <rPr>
        <b/>
        <sz val="8"/>
        <color rgb="FFC00000"/>
        <rFont val="Arial"/>
        <family val="2"/>
      </rPr>
      <t>50 CFR 21</t>
    </r>
  </si>
  <si>
    <r>
      <t xml:space="preserve">Application - Migratory Bird Depredation Permit (Form 3-200-13)  </t>
    </r>
    <r>
      <rPr>
        <b/>
        <sz val="8"/>
        <color rgb="FFC00000"/>
        <rFont val="Arial"/>
        <family val="2"/>
      </rPr>
      <t>50 CFR 21</t>
    </r>
  </si>
  <si>
    <r>
      <t xml:space="preserve">Application - Special Canada Goose Permit (Form 3-200-67)  </t>
    </r>
    <r>
      <rPr>
        <b/>
        <sz val="8"/>
        <color rgb="FFC00000"/>
        <rFont val="Arial"/>
        <family val="2"/>
      </rPr>
      <t>50 CFR 22</t>
    </r>
  </si>
  <si>
    <t>Annual Burden Hours*</t>
  </si>
  <si>
    <t>* Rounded to match ROCIS</t>
  </si>
  <si>
    <t>#2 - Oil &amp; Gas Industry Consultants</t>
  </si>
  <si>
    <t>Cost Calculation Legend
(From question 12 in SSA)</t>
  </si>
  <si>
    <t>#1 - Standard BLS Rates</t>
  </si>
  <si>
    <r>
      <t xml:space="preserve">Annual Report - Scientific Collecting (Form 3-202-1)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</si>
  <si>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Annual Report - Waterfowl Sale and Disposal (Form 3-202-2)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</si>
  <si>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Annual Report - Special Purpose - Salvage (Form 3-202-3)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</si>
  <si>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Annual Report - Rehabilitation (Form 3-202-4)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</si>
  <si>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Annual Report - Special Purpose - Possession for Education (Form 3-202-5)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</si>
  <si>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Annual Report - Special Purpose - Game Bird (Form 3-202-6)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</si>
  <si>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Annual Report - Special Purpose - Miscellaneous (Form 3-202-7) </t>
    </r>
    <r>
      <rPr>
        <b/>
        <sz val="8"/>
        <color rgb="FFC00000"/>
        <rFont val="Arial"/>
        <family val="2"/>
      </rPr>
      <t xml:space="preserve"> 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</si>
  <si>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Annual Report - Raptor Propagation (Form 3-202-8) </t>
    </r>
    <r>
      <rPr>
        <b/>
        <sz val="8"/>
        <color rgb="FFC00000"/>
        <rFont val="Arial"/>
        <family val="2"/>
      </rPr>
      <t xml:space="preserve"> 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</si>
  <si>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Annual Report - Depredation (Form 3-202-9)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</si>
  <si>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Annual Report - Special State Canada Goose Permit (Form 3-202-10)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(ONLINE FORM)</t>
    </r>
  </si>
  <si>
    <r>
      <t xml:space="preserve">Migratory Bird Special Purpose Possession (Education) Permit Acquisition and Transfer Request (Form 3-202-12)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</si>
  <si>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Avian Injury/Mortality Report (Form 3-202-17)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(ONLINE FORM)</t>
    </r>
  </si>
  <si>
    <r>
      <t xml:space="preserve">Notice of Transfer or Sale of Migratory Waterfowl (Form 3-186)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</si>
  <si>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Amendment - Migratory Bird Import/Export Permit (Form 3-200-6)  </t>
    </r>
    <r>
      <rPr>
        <b/>
        <sz val="8"/>
        <color rgb="FFC00000"/>
        <rFont val="Arial"/>
        <family val="2"/>
      </rPr>
      <t>50 CFR 21</t>
    </r>
  </si>
  <si>
    <r>
      <t xml:space="preserve">Amendment - Migratory Bird Scientific Collecting Permit (Form 3-200-7)  </t>
    </r>
    <r>
      <rPr>
        <b/>
        <sz val="8"/>
        <color rgb="FFC00000"/>
        <rFont val="Arial"/>
        <family val="2"/>
      </rPr>
      <t>50 CFR 21</t>
    </r>
  </si>
  <si>
    <r>
      <t xml:space="preserve">Amendment - Taxidermy Permit (Form 3-200-8)  </t>
    </r>
    <r>
      <rPr>
        <b/>
        <sz val="8"/>
        <color rgb="FFC00000"/>
        <rFont val="Arial"/>
        <family val="2"/>
      </rPr>
      <t>50 CFR 21</t>
    </r>
  </si>
  <si>
    <r>
      <t xml:space="preserve">Amendment - Waterfowl Sale and Disposal Permit (Form 3-200-9)  </t>
    </r>
    <r>
      <rPr>
        <b/>
        <sz val="8"/>
        <color rgb="FFC00000"/>
        <rFont val="Arial"/>
        <family val="2"/>
      </rPr>
      <t>50 CFR 21</t>
    </r>
  </si>
  <si>
    <r>
      <t xml:space="preserve">Amendment - Special Purpose - Salvage Permit (Form 3-200-10a)  </t>
    </r>
    <r>
      <rPr>
        <b/>
        <sz val="8"/>
        <color rgb="FFC00000"/>
        <rFont val="Arial"/>
        <family val="2"/>
      </rPr>
      <t>50 CFR 21</t>
    </r>
  </si>
  <si>
    <r>
      <t xml:space="preserve">Amendment - Rehabilitation Permit (Form 3-200-10b)  </t>
    </r>
    <r>
      <rPr>
        <b/>
        <sz val="8"/>
        <color rgb="FFC00000"/>
        <rFont val="Arial"/>
        <family val="2"/>
      </rPr>
      <t>50 CFR 21</t>
    </r>
  </si>
  <si>
    <r>
      <t xml:space="preserve">Amendment - Special Purpose - Possession of Live Migratory Birds for Educational Purposes (Form 3-200-10c)  </t>
    </r>
    <r>
      <rPr>
        <b/>
        <sz val="8"/>
        <color rgb="FFC00000"/>
        <rFont val="Arial"/>
        <family val="2"/>
      </rPr>
      <t>50 CFR 21</t>
    </r>
  </si>
  <si>
    <r>
      <t xml:space="preserve">Amendment - Special Purpose - Migratory Game Bird Propagation (Form 3-200-10e)  </t>
    </r>
    <r>
      <rPr>
        <b/>
        <sz val="8"/>
        <color rgb="FFC00000"/>
        <rFont val="Arial"/>
        <family val="2"/>
      </rPr>
      <t>50 CFR 21</t>
    </r>
  </si>
  <si>
    <r>
      <t xml:space="preserve">Amendment - Special Purpose - Miscellaneous (Form 3-200-10f)  </t>
    </r>
    <r>
      <rPr>
        <b/>
        <sz val="8"/>
        <color rgb="FFC00000"/>
        <rFont val="Arial"/>
        <family val="2"/>
      </rPr>
      <t>50 CFR 21</t>
    </r>
  </si>
  <si>
    <r>
      <t xml:space="preserve">Amendment - Raptor Propagation Permit (Form 3-200-12)  </t>
    </r>
    <r>
      <rPr>
        <b/>
        <sz val="8"/>
        <color rgb="FFC00000"/>
        <rFont val="Arial"/>
        <family val="2"/>
      </rPr>
      <t>50 CFR 21</t>
    </r>
  </si>
  <si>
    <r>
      <t xml:space="preserve">Amendment - Migratory Bird Depredation Permit (Form 3-200-13)  </t>
    </r>
    <r>
      <rPr>
        <b/>
        <sz val="8"/>
        <color rgb="FFC00000"/>
        <rFont val="Arial"/>
        <family val="2"/>
      </rPr>
      <t>50 CFR 21</t>
    </r>
  </si>
  <si>
    <r>
      <t xml:space="preserve">Amendment - Migratory Bird Depredation Permit (Form 3-200-13)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</si>
  <si>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Amendment - Special Canada Goose Permit (Form 3-200-67)  </t>
    </r>
    <r>
      <rPr>
        <b/>
        <sz val="8"/>
        <color rgb="FFC00000"/>
        <rFont val="Arial"/>
        <family val="2"/>
      </rPr>
      <t>50 CFR 22</t>
    </r>
  </si>
  <si>
    <r>
      <t xml:space="preserve">Amendment - Special Purpose - Abatement Permit (Form 3-200-79)  </t>
    </r>
    <r>
      <rPr>
        <b/>
        <sz val="8"/>
        <color rgb="FFC00000"/>
        <rFont val="Arial"/>
        <family val="2"/>
      </rPr>
      <t>50 CFR 21</t>
    </r>
  </si>
  <si>
    <r>
      <t xml:space="preserve">Amendment - Special Purpose - Utility Permit (Form 3-200-81)  </t>
    </r>
    <r>
      <rPr>
        <b/>
        <sz val="8"/>
        <color rgb="FFC00000"/>
        <rFont val="Arial"/>
        <family val="2"/>
      </rPr>
      <t>50 CFR 22</t>
    </r>
  </si>
  <si>
    <t xml:space="preserve"> </t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</si>
  <si>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 xml:space="preserve">Application - Special Purpose - Possession of Dead Migratory Birds for Educational Purposes (Form 3-200-10d)  </t>
    </r>
    <r>
      <rPr>
        <b/>
        <sz val="8"/>
        <color rgb="FFC00000"/>
        <rFont val="Arial"/>
        <family val="2"/>
      </rPr>
      <t>50 CFR 21</t>
    </r>
  </si>
  <si>
    <r>
      <t xml:space="preserve">Notice of Transfer or Sale of Migratory Waterfowl (Form 3-186)  </t>
    </r>
    <r>
      <rPr>
        <b/>
        <sz val="8"/>
        <color rgb="FFC00000"/>
        <rFont val="Arial"/>
        <family val="2"/>
      </rPr>
      <t>50 CFR 21</t>
    </r>
  </si>
  <si>
    <t>#3 - Archivists, Curators, and Museum Workers</t>
  </si>
  <si>
    <t>State/Local/Tribal (Reporting)</t>
  </si>
  <si>
    <t>State/Local/Tribal (Recordkeeping)</t>
  </si>
  <si>
    <r>
      <t xml:space="preserve">Quarterly Report - Migratory Bird Acquisition and Disposition (Form 3-186a)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(Falconry Database and ePermits Submissions)</t>
    </r>
  </si>
  <si>
    <r>
      <t xml:space="preserve">ePermits - Migratory Bird Import/Export Permit (Form 3-200-6)  </t>
    </r>
    <r>
      <rPr>
        <b/>
        <sz val="8"/>
        <color rgb="FFC00000"/>
        <rFont val="Arial"/>
        <family val="2"/>
      </rPr>
      <t>50 CFR 21</t>
    </r>
    <r>
      <rPr>
        <b/>
        <sz val="8"/>
        <rFont val="Arial"/>
        <family val="2"/>
      </rPr>
      <t xml:space="preserve">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</si>
  <si>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Migratory Bird Import/Export Permit (Form 3-200-6)  </t>
    </r>
    <r>
      <rPr>
        <b/>
        <sz val="8"/>
        <color rgb="FFC00000"/>
        <rFont val="Arial"/>
        <family val="2"/>
      </rPr>
      <t>50 CFR 21</t>
    </r>
    <r>
      <rPr>
        <b/>
        <sz val="8"/>
        <rFont val="Arial"/>
        <family val="2"/>
      </rPr>
      <t xml:space="preserve">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</si>
  <si>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Migratory Bird Scientific Collecting Permit (Form 3-200-7)  </t>
    </r>
    <r>
      <rPr>
        <b/>
        <sz val="8"/>
        <color rgb="FFC00000"/>
        <rFont val="Arial"/>
        <family val="2"/>
      </rPr>
      <t>50 CFR 21 (ONLINE FORM)</t>
    </r>
  </si>
  <si>
    <r>
      <t xml:space="preserve">ePermits (Amendment) - Migratory Bird Scientific Collecting Permit (Form 3-200-7)  </t>
    </r>
    <r>
      <rPr>
        <b/>
        <sz val="8"/>
        <color rgb="FFC00000"/>
        <rFont val="Arial"/>
        <family val="2"/>
      </rPr>
      <t>50 CFR 21 (ONLINE FORM)</t>
    </r>
  </si>
  <si>
    <r>
      <t xml:space="preserve">ePermits - Taxidermy Permit (Form 3-200-8)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</si>
  <si>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Taxidermy Permit (Form 3-200-8)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</si>
  <si>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Waterfowl Sale and Disposal Permit (Form 3-200-9)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</si>
  <si>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Waterfowl Sale and Disposal Permit (Form 3-200-9)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</si>
  <si>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Special Purpose - Salvage Permit (Form 3-200-10a)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</si>
  <si>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Special Purpose - Salvage Permit (Form 3-200-10a)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</si>
  <si>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Rehabilitation Permit (Form 3-200-10b)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</si>
  <si>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Rehabilitation Permit (Form 3-200-10b)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</si>
  <si>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Special Purpose - Possession of Live Migratory Birds for Educational Purposes (Form 3-200-10c)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</si>
  <si>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Special Purpose - Possession of Live Migratory Birds for Educational Purposes (Form 3-200-10c)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</si>
  <si>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Special Purpose - Migratory Game Bird Propagation (Form 3-200-10e)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</si>
  <si>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Special Purpose - Migratory Game Bird Propagation (Form 3-200-10e)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</si>
  <si>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Special Purpose - Miscellaneous (Form 3-200-10f)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</si>
  <si>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Special Purpose - Miscellaneous (Form 3-200-10f)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</si>
  <si>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Raptor Propagation Permit (Form 3-200-12)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</si>
  <si>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Raptor Propagation Permit (Form 3-200-12)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</si>
  <si>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Migratory Bird Depredation Permit (Form 3-200-13)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</si>
  <si>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Special Canada Goose Permit (Form 3-200-67)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</si>
  <si>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Special Canada Goose Permit (Form 3-200-67)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(ONLINE FORM)</t>
    </r>
  </si>
  <si>
    <r>
      <t xml:space="preserve">Order Form - Federal Raptor Propagation Seamless Band Request (Form 3-2435)  </t>
    </r>
    <r>
      <rPr>
        <b/>
        <sz val="8"/>
        <color rgb="FFC00000"/>
        <rFont val="Arial"/>
        <family val="2"/>
      </rPr>
      <t>50 CFR 21</t>
    </r>
  </si>
  <si>
    <r>
      <t xml:space="preserve">ePermits - Special Purpose - Abatement Permit (Form 3-200-79)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</si>
  <si>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Special Purpose - Abatement Permit (Form 3-200-79)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</si>
  <si>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- Special Purpose - Utility Permit (Form 3-200-81)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(ONLINE FORM)</t>
    </r>
  </si>
  <si>
    <r>
      <t xml:space="preserve">ePermits (Amendment) - Special Purpose - Utility Permit (Form 3-200-81)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(ONLINE FORM)</t>
    </r>
  </si>
  <si>
    <t>Private Sector (Reporting)</t>
  </si>
  <si>
    <t>Private Sector (Recordkeeping)</t>
  </si>
  <si>
    <r>
      <t xml:space="preserve">Falconry Recordkeeping Requirements  </t>
    </r>
    <r>
      <rPr>
        <b/>
        <sz val="8"/>
        <color rgb="FFC00000"/>
        <rFont val="Arial"/>
        <family val="2"/>
      </rPr>
      <t xml:space="preserve">50 CFR 21.29  </t>
    </r>
    <r>
      <rPr>
        <b/>
        <i/>
        <sz val="8"/>
        <color rgb="FFC00000"/>
        <rFont val="Arial"/>
        <family val="2"/>
      </rPr>
      <t>NEW</t>
    </r>
  </si>
  <si>
    <r>
      <t xml:space="preserve">Falconry - Banding Requirements (New Birds)  </t>
    </r>
    <r>
      <rPr>
        <b/>
        <sz val="8"/>
        <color rgb="FFC00000"/>
        <rFont val="Arial"/>
        <family val="2"/>
      </rPr>
      <t xml:space="preserve">50 CFR 21.29  &amp; 21.30 </t>
    </r>
    <r>
      <rPr>
        <b/>
        <i/>
        <sz val="8"/>
        <color rgb="FFC00000"/>
        <rFont val="Arial"/>
        <family val="2"/>
      </rPr>
      <t>NEW</t>
    </r>
  </si>
  <si>
    <r>
      <t xml:space="preserve">Falconry - Required Notifications  </t>
    </r>
    <r>
      <rPr>
        <b/>
        <sz val="8"/>
        <color rgb="FFC00000"/>
        <rFont val="Arial"/>
        <family val="2"/>
      </rPr>
      <t xml:space="preserve">50 CFR 21.29  </t>
    </r>
    <r>
      <rPr>
        <b/>
        <i/>
        <sz val="8"/>
        <color rgb="FFC00000"/>
        <rFont val="Arial"/>
        <family val="2"/>
      </rPr>
      <t>NEW</t>
    </r>
  </si>
  <si>
    <t>Individuals/Households (Reporting)</t>
  </si>
  <si>
    <t>Individuals/Households (Recordkeeping)</t>
  </si>
  <si>
    <t>\</t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</si>
  <si>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Application - Eagle Exhibition Permit (Form 3-200-14)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</si>
  <si>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Application - Eagle Parts for Native American Religious Purposes - Permit Application and First Order (Form 3-200-15a)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</si>
  <si>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Application - Eagle Parts for Native American Religious Purposes - Re-order Request (Form 3-200-15b)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</si>
  <si>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Application - Take of Depredating Eagles (Form 3-200-16)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</si>
  <si>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Application - Take of Golden Eagle Nests (Form 3-200-18)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</si>
  <si>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Application - Eagle Incidental Take; Short-term (Form 3-200-71)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</si>
  <si>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Application - Eagle Nest Take; Single Nest (Form 3-200-72)</t>
    </r>
  </si>
  <si>
    <r>
      <t>DISCONTINUE</t>
    </r>
    <r>
      <rPr>
        <b/>
        <sz val="8"/>
        <rFont val="Arial"/>
        <family val="2"/>
      </rPr>
      <t xml:space="preserve">  Amendment for Eagle Incidental Take; Short-term (Form 3-200-71)</t>
    </r>
  </si>
  <si>
    <r>
      <t>DISCONTINUE</t>
    </r>
    <r>
      <rPr>
        <b/>
        <sz val="8"/>
        <rFont val="Arial"/>
        <family val="2"/>
      </rPr>
      <t xml:space="preserve">  Amendment for Eagle Incidental Take; Long-term (Form 3-200-71)</t>
    </r>
  </si>
  <si>
    <r>
      <t>DISCONTINUE</t>
    </r>
    <r>
      <rPr>
        <b/>
        <sz val="8"/>
        <rFont val="Arial"/>
        <family val="2"/>
      </rPr>
      <t xml:space="preserve">  Annual Report - Eagle Take (Monitoring and Reporting); Short-term (Form 3-202-15)</t>
    </r>
  </si>
  <si>
    <r>
      <t>DISCONTINUE</t>
    </r>
    <r>
      <rPr>
        <b/>
        <sz val="8"/>
        <rFont val="Arial"/>
        <family val="2"/>
      </rPr>
      <t xml:space="preserve">  Application - Eagle Transport Permit (Form 3-200-82)</t>
    </r>
  </si>
  <si>
    <r>
      <t>DISCONTINUE</t>
    </r>
    <r>
      <rPr>
        <b/>
        <sz val="8"/>
        <rFont val="Arial"/>
        <family val="2"/>
      </rPr>
      <t xml:space="preserve">  Amendment - Eagle/Eagle Nest Take; Multiple Nests (Form 3-200-72)</t>
    </r>
  </si>
  <si>
    <r>
      <t>DISCONTINUE</t>
    </r>
    <r>
      <rPr>
        <b/>
        <sz val="8"/>
        <rFont val="Arial"/>
        <family val="2"/>
      </rPr>
      <t xml:space="preserve">  Annual Report - Eagle Nest Take and Monitoring (Form 3-202-16)</t>
    </r>
  </si>
  <si>
    <r>
      <t>DISCONTINUE</t>
    </r>
    <r>
      <rPr>
        <b/>
        <sz val="8"/>
        <rFont val="Arial"/>
        <family val="2"/>
      </rPr>
      <t xml:space="preserve">  Transfer of Long-Term Eagle Take (Form 3-200-71)</t>
    </r>
  </si>
  <si>
    <r>
      <t>DISCONTINUE</t>
    </r>
    <r>
      <rPr>
        <b/>
        <sz val="8"/>
        <rFont val="Arial"/>
        <family val="2"/>
      </rPr>
      <t xml:space="preserve">  Amendment - Eagle Nest Take; Single Nest (Form 3-200-72)</t>
    </r>
  </si>
  <si>
    <r>
      <t>DISCONTINUE</t>
    </r>
    <r>
      <rPr>
        <b/>
        <sz val="8"/>
        <rFont val="Arial"/>
        <family val="2"/>
      </rPr>
      <t xml:space="preserve">  Application - Eagle Nest Take; Multiple Nests (Form 3-200-72)</t>
    </r>
  </si>
  <si>
    <r>
      <t>DISCONTINUE</t>
    </r>
    <r>
      <rPr>
        <b/>
        <sz val="8"/>
        <rFont val="Arial"/>
        <family val="2"/>
      </rPr>
      <t xml:space="preserve">  Amendment - Pre-construction Monitoring Surveys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</si>
  <si>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Annual Report - Eagle Exhibition (Form 3-202-13)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</si>
  <si>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Annual Report - Native American Eagle Aviary (Form 3-202-14)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</si>
  <si>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Annual Report - Eagle Depredation (Form 3-202-11)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</si>
  <si>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Application - Native American Eagle Take (Form 3-200-77)</t>
    </r>
  </si>
  <si>
    <r>
      <rPr>
        <b/>
        <sz val="8"/>
        <color rgb="FFC00000"/>
        <rFont val="Arial"/>
        <family val="2"/>
      </rPr>
      <t xml:space="preserve">DISCONTINUE  </t>
    </r>
    <r>
      <rPr>
        <b/>
        <sz val="8"/>
        <color theme="1"/>
        <rFont val="Arial"/>
        <family val="2"/>
      </rPr>
      <t>Application - Native American Eagle Aviary (Form 3-200-78)</t>
    </r>
  </si>
  <si>
    <r>
      <t>DISCONTINUE</t>
    </r>
    <r>
      <rPr>
        <b/>
        <sz val="8"/>
        <rFont val="Arial"/>
        <family val="2"/>
      </rPr>
      <t xml:space="preserve">  Preparation of Eagle Conservation Plan</t>
    </r>
  </si>
  <si>
    <r>
      <t>DISCONTINUE</t>
    </r>
    <r>
      <rPr>
        <b/>
        <sz val="8"/>
        <rFont val="Arial"/>
        <family val="2"/>
      </rPr>
      <t xml:space="preserve">  Eagle Take Monitoring and Reporting</t>
    </r>
  </si>
  <si>
    <r>
      <t>DISCONTINUE</t>
    </r>
    <r>
      <rPr>
        <b/>
        <sz val="8"/>
        <rFont val="Arial"/>
        <family val="2"/>
      </rPr>
      <t xml:space="preserve">  Reporting Take of Eagles</t>
    </r>
  </si>
  <si>
    <r>
      <t>DISCONTINUE</t>
    </r>
    <r>
      <rPr>
        <b/>
        <sz val="8"/>
        <rFont val="Arial"/>
        <family val="2"/>
      </rPr>
      <t xml:space="preserve">  Reporting Take of Threatened and Endangered Species</t>
    </r>
  </si>
  <si>
    <r>
      <t>DISCONTINUE</t>
    </r>
    <r>
      <rPr>
        <b/>
        <sz val="8"/>
        <rFont val="Arial"/>
        <family val="2"/>
      </rPr>
      <t xml:space="preserve">  5 Year Permit Reviews</t>
    </r>
  </si>
  <si>
    <r>
      <t>DISCONTINUE</t>
    </r>
    <r>
      <rPr>
        <b/>
        <sz val="8"/>
        <rFont val="Arial"/>
        <family val="2"/>
      </rPr>
      <t xml:space="preserve">  Eagle Recovery Tag (Form 3-2480)</t>
    </r>
  </si>
  <si>
    <r>
      <t>DISCONTINUE</t>
    </r>
    <r>
      <rPr>
        <b/>
        <sz val="8"/>
        <rFont val="Arial"/>
        <family val="2"/>
      </rPr>
      <t xml:space="preserve">  Reporting - Native American Eagle Take</t>
    </r>
  </si>
  <si>
    <r>
      <t>DISCONTINUE</t>
    </r>
    <r>
      <rPr>
        <b/>
        <sz val="8"/>
        <rFont val="Arial"/>
        <family val="2"/>
      </rPr>
      <t xml:space="preserve">  Application - Eagle Incidental Take; Long-term (Form 3-200-71)</t>
    </r>
  </si>
  <si>
    <r>
      <t>DISCONTINUE</t>
    </r>
    <r>
      <rPr>
        <b/>
        <sz val="8"/>
        <rFont val="Arial"/>
        <family val="2"/>
      </rPr>
      <t xml:space="preserve"> Permit Exceptions - Notifications</t>
    </r>
  </si>
  <si>
    <r>
      <t>Cost to Government (</t>
    </r>
    <r>
      <rPr>
        <b/>
        <i/>
        <sz val="7"/>
        <color rgb="FFC00000"/>
        <rFont val="Arial"/>
        <family val="2"/>
      </rPr>
      <t>$61.74/hour</t>
    </r>
    <r>
      <rPr>
        <b/>
        <sz val="7"/>
        <rFont val="Arial"/>
        <family val="2"/>
      </rPr>
      <t>)</t>
    </r>
  </si>
  <si>
    <r>
      <t xml:space="preserve">Notifications - Permit Exceptions (Recordkeeping Requirement Only)  </t>
    </r>
    <r>
      <rPr>
        <b/>
        <sz val="8"/>
        <color rgb="FFC00000"/>
        <rFont val="Arial"/>
        <family val="2"/>
      </rPr>
      <t>50 CFR 21.12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</si>
</sst>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i/>
      <sz val="8"/>
      <color rgb="FFC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7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51">
    <xf numFmtId="0" fontId="0" fillId="0" borderId="0" xfId="0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8" fontId="3" fillId="0" borderId="0" xfId="0" applyNumberFormat="1" applyFont="1" applyAlignment="1">
      <alignment horizontal="right"/>
    </xf>
    <xf numFmtId="6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3" fontId="4" fillId="0" borderId="2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3" fontId="4" fillId="7" borderId="2" xfId="0" applyNumberFormat="1" applyFont="1" applyFill="1" applyBorder="1" applyAlignment="1">
      <alignment horizontal="center"/>
    </xf>
    <xf numFmtId="6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4" fillId="7" borderId="2" xfId="0" applyFont="1" applyFill="1" applyBorder="1" applyAlignment="1">
      <alignment horizontal="right"/>
    </xf>
    <xf numFmtId="2" fontId="3" fillId="7" borderId="0" xfId="0" applyNumberFormat="1" applyFont="1" applyFill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Border="1" applyAlignment="1">
      <alignment horizontal="center"/>
    </xf>
    <xf numFmtId="0" fontId="2" fillId="2" borderId="0" xfId="0" applyFont="1" applyFill="1" applyAlignment="1"/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6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>
      <alignment horizontal="center"/>
    </xf>
    <xf numFmtId="2" fontId="3" fillId="8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Alignment="1"/>
    <xf numFmtId="3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7" borderId="0" xfId="0" applyFont="1" applyFill="1" applyBorder="1" applyAlignment="1">
      <alignment horizontal="right"/>
    </xf>
    <xf numFmtId="2" fontId="3" fillId="7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7" borderId="4" xfId="0" applyFont="1" applyFill="1" applyBorder="1" applyAlignment="1">
      <alignment horizontal="right"/>
    </xf>
    <xf numFmtId="2" fontId="3" fillId="0" borderId="4" xfId="0" applyNumberFormat="1" applyFont="1" applyBorder="1" applyAlignment="1">
      <alignment horizontal="center"/>
    </xf>
    <xf numFmtId="8" fontId="3" fillId="7" borderId="0" xfId="0" applyNumberFormat="1" applyFont="1" applyFill="1" applyAlignment="1">
      <alignment horizontal="right"/>
    </xf>
    <xf numFmtId="2" fontId="3" fillId="5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164" fontId="2" fillId="6" borderId="0" xfId="0" applyNumberFormat="1" applyFont="1" applyFill="1" applyAlignment="1">
      <alignment horizontal="right" vertical="center"/>
    </xf>
    <xf numFmtId="0" fontId="3" fillId="2" borderId="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9" fontId="3" fillId="2" borderId="0" xfId="1" applyFont="1" applyFill="1" applyAlignment="1"/>
    <xf numFmtId="0" fontId="14" fillId="0" borderId="0" xfId="0" applyFont="1" applyAlignment="1"/>
    <xf numFmtId="0" fontId="2" fillId="2" borderId="3" xfId="0" applyFont="1" applyFill="1" applyBorder="1" applyAlignment="1"/>
    <xf numFmtId="0" fontId="2" fillId="2" borderId="0" xfId="0" applyFont="1" applyFill="1" applyBorder="1" applyAlignment="1"/>
    <xf numFmtId="9" fontId="2" fillId="2" borderId="0" xfId="1" applyFont="1" applyFill="1" applyAlignment="1"/>
    <xf numFmtId="0" fontId="2" fillId="4" borderId="5" xfId="0" applyFont="1" applyFill="1" applyBorder="1" applyAlignment="1"/>
    <xf numFmtId="0" fontId="3" fillId="5" borderId="7" xfId="0" applyFont="1" applyFill="1" applyBorder="1" applyAlignment="1"/>
    <xf numFmtId="0" fontId="3" fillId="8" borderId="9" xfId="0" applyFont="1" applyFill="1" applyBorder="1" applyAlignment="1"/>
    <xf numFmtId="0" fontId="3" fillId="4" borderId="7" xfId="0" applyFont="1" applyFill="1" applyBorder="1" applyAlignment="1"/>
    <xf numFmtId="0" fontId="2" fillId="0" borderId="0" xfId="0" applyFont="1" applyAlignment="1"/>
    <xf numFmtId="0" fontId="3" fillId="0" borderId="0" xfId="0" applyFont="1" applyFill="1" applyAlignment="1"/>
    <xf numFmtId="8" fontId="3" fillId="0" borderId="0" xfId="0" applyNumberFormat="1" applyFont="1" applyFill="1" applyAlignment="1"/>
    <xf numFmtId="0" fontId="3" fillId="0" borderId="0" xfId="0" applyFont="1" applyAlignment="1"/>
    <xf numFmtId="4" fontId="3" fillId="0" borderId="0" xfId="0" applyNumberFormat="1" applyFont="1" applyFill="1" applyAlignment="1"/>
    <xf numFmtId="4" fontId="3" fillId="0" borderId="4" xfId="0" applyNumberFormat="1" applyFont="1" applyFill="1" applyBorder="1" applyAlignment="1"/>
    <xf numFmtId="0" fontId="4" fillId="0" borderId="0" xfId="0" applyFont="1" applyBorder="1" applyAlignment="1"/>
    <xf numFmtId="164" fontId="4" fillId="0" borderId="0" xfId="0" applyNumberFormat="1" applyFont="1" applyFill="1" applyBorder="1" applyAlignment="1"/>
    <xf numFmtId="8" fontId="4" fillId="0" borderId="0" xfId="0" applyNumberFormat="1" applyFont="1" applyBorder="1" applyAlignment="1"/>
    <xf numFmtId="0" fontId="3" fillId="7" borderId="0" xfId="0" applyFont="1" applyFill="1" applyAlignment="1"/>
    <xf numFmtId="8" fontId="3" fillId="7" borderId="0" xfId="0" applyNumberFormat="1" applyFont="1" applyFill="1" applyAlignment="1"/>
    <xf numFmtId="4" fontId="3" fillId="7" borderId="0" xfId="0" applyNumberFormat="1" applyFont="1" applyFill="1" applyAlignment="1"/>
    <xf numFmtId="4" fontId="3" fillId="7" borderId="4" xfId="0" applyNumberFormat="1" applyFont="1" applyFill="1" applyBorder="1" applyAlignment="1"/>
    <xf numFmtId="0" fontId="4" fillId="7" borderId="0" xfId="0" applyFont="1" applyFill="1" applyAlignment="1"/>
    <xf numFmtId="164" fontId="4" fillId="7" borderId="0" xfId="0" applyNumberFormat="1" applyFont="1" applyFill="1" applyBorder="1" applyAlignment="1"/>
    <xf numFmtId="8" fontId="4" fillId="7" borderId="0" xfId="0" applyNumberFormat="1" applyFont="1" applyFill="1" applyBorder="1" applyAlignment="1"/>
    <xf numFmtId="3" fontId="3" fillId="0" borderId="0" xfId="0" applyNumberFormat="1" applyFont="1" applyFill="1" applyAlignment="1">
      <alignment horizontal="center"/>
    </xf>
    <xf numFmtId="3" fontId="3" fillId="7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8" fillId="7" borderId="0" xfId="0" applyFont="1" applyFill="1" applyAlignment="1"/>
    <xf numFmtId="0" fontId="11" fillId="6" borderId="0" xfId="0" applyFont="1" applyFill="1" applyAlignment="1"/>
    <xf numFmtId="0" fontId="1" fillId="0" borderId="0" xfId="0" applyFont="1" applyFill="1" applyAlignment="1"/>
    <xf numFmtId="0" fontId="2" fillId="6" borderId="0" xfId="0" applyFont="1" applyFill="1" applyAlignment="1"/>
    <xf numFmtId="3" fontId="1" fillId="0" borderId="0" xfId="0" applyNumberFormat="1" applyFont="1" applyFill="1" applyAlignment="1"/>
    <xf numFmtId="3" fontId="3" fillId="10" borderId="0" xfId="0" applyNumberFormat="1" applyFont="1" applyFill="1" applyAlignment="1">
      <alignment horizontal="center"/>
    </xf>
    <xf numFmtId="3" fontId="3" fillId="10" borderId="4" xfId="0" applyNumberFormat="1" applyFont="1" applyFill="1" applyBorder="1" applyAlignment="1">
      <alignment horizontal="center"/>
    </xf>
    <xf numFmtId="3" fontId="4" fillId="1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/>
    <xf numFmtId="8" fontId="3" fillId="0" borderId="0" xfId="0" applyNumberFormat="1" applyFont="1" applyBorder="1" applyAlignment="1">
      <alignment horizontal="right"/>
    </xf>
    <xf numFmtId="2" fontId="3" fillId="2" borderId="3" xfId="0" applyNumberFormat="1" applyFont="1" applyFill="1" applyBorder="1" applyAlignment="1"/>
    <xf numFmtId="2" fontId="3" fillId="2" borderId="0" xfId="0" applyNumberFormat="1" applyFont="1" applyFill="1" applyBorder="1" applyAlignment="1"/>
    <xf numFmtId="2" fontId="3" fillId="2" borderId="0" xfId="0" applyNumberFormat="1" applyFont="1" applyFill="1" applyAlignment="1"/>
    <xf numFmtId="2" fontId="3" fillId="2" borderId="0" xfId="1" applyNumberFormat="1" applyFont="1" applyFill="1" applyAlignment="1"/>
    <xf numFmtId="2" fontId="2" fillId="2" borderId="0" xfId="0" applyNumberFormat="1" applyFont="1" applyFill="1" applyAlignment="1"/>
    <xf numFmtId="2" fontId="14" fillId="0" borderId="0" xfId="0" applyNumberFormat="1" applyFont="1" applyAlignment="1"/>
    <xf numFmtId="3" fontId="3" fillId="2" borderId="3" xfId="0" applyNumberFormat="1" applyFont="1" applyFill="1" applyBorder="1" applyAlignme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3" fillId="2" borderId="0" xfId="0" applyNumberFormat="1" applyFont="1" applyFill="1" applyBorder="1" applyAlignment="1"/>
    <xf numFmtId="3" fontId="4" fillId="7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0" borderId="0" xfId="0" applyNumberFormat="1" applyFont="1" applyAlignment="1">
      <alignment horizontal="center"/>
    </xf>
    <xf numFmtId="3" fontId="3" fillId="2" borderId="0" xfId="1" applyNumberFormat="1" applyFont="1" applyFill="1" applyAlignment="1"/>
    <xf numFmtId="3" fontId="2" fillId="2" borderId="0" xfId="0" applyNumberFormat="1" applyFont="1" applyFill="1" applyAlignment="1"/>
    <xf numFmtId="3" fontId="8" fillId="0" borderId="0" xfId="0" applyNumberFormat="1" applyFont="1" applyFill="1" applyAlignment="1">
      <alignment horizontal="center"/>
    </xf>
    <xf numFmtId="3" fontId="8" fillId="7" borderId="0" xfId="0" applyNumberFormat="1" applyFont="1" applyFill="1" applyAlignment="1">
      <alignment horizontal="center"/>
    </xf>
    <xf numFmtId="3" fontId="14" fillId="0" borderId="0" xfId="0" applyNumberFormat="1" applyFont="1" applyAlignment="1"/>
    <xf numFmtId="3" fontId="13" fillId="4" borderId="2" xfId="0" applyNumberFormat="1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3" fillId="4" borderId="0" xfId="0" applyNumberFormat="1" applyFont="1" applyFill="1" applyBorder="1" applyAlignment="1"/>
    <xf numFmtId="3" fontId="3" fillId="4" borderId="8" xfId="0" applyNumberFormat="1" applyFont="1" applyFill="1" applyBorder="1" applyAlignment="1"/>
    <xf numFmtId="3" fontId="13" fillId="5" borderId="0" xfId="0" applyNumberFormat="1" applyFont="1" applyFill="1" applyAlignment="1"/>
    <xf numFmtId="3" fontId="13" fillId="5" borderId="8" xfId="0" applyNumberFormat="1" applyFont="1" applyFill="1" applyBorder="1" applyAlignment="1"/>
    <xf numFmtId="3" fontId="3" fillId="8" borderId="4" xfId="0" applyNumberFormat="1" applyFont="1" applyFill="1" applyBorder="1" applyAlignment="1"/>
    <xf numFmtId="3" fontId="13" fillId="8" borderId="10" xfId="0" applyNumberFormat="1" applyFont="1" applyFill="1" applyBorder="1" applyAlignment="1"/>
    <xf numFmtId="3" fontId="3" fillId="10" borderId="0" xfId="0" applyNumberFormat="1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vertical="center"/>
    </xf>
    <xf numFmtId="2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6" fillId="2" borderId="0" xfId="0" applyFont="1" applyFill="1" applyAlignment="1"/>
    <xf numFmtId="165" fontId="3" fillId="11" borderId="0" xfId="0" applyNumberFormat="1" applyFont="1" applyFill="1" applyAlignment="1"/>
    <xf numFmtId="3" fontId="3" fillId="11" borderId="0" xfId="0" applyNumberFormat="1" applyFont="1" applyFill="1" applyAlignment="1"/>
    <xf numFmtId="3" fontId="3" fillId="11" borderId="4" xfId="0" applyNumberFormat="1" applyFont="1" applyFill="1" applyBorder="1" applyAlignment="1"/>
    <xf numFmtId="165" fontId="4" fillId="11" borderId="0" xfId="0" applyNumberFormat="1" applyFont="1" applyFill="1" applyBorder="1" applyAlignment="1"/>
    <xf numFmtId="3" fontId="4" fillId="10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/>
    <xf numFmtId="0" fontId="3" fillId="7" borderId="0" xfId="0" applyFont="1" applyFill="1" applyBorder="1" applyAlignment="1"/>
    <xf numFmtId="2" fontId="3" fillId="7" borderId="0" xfId="0" applyNumberFormat="1" applyFont="1" applyFill="1" applyBorder="1" applyAlignment="1">
      <alignment horizontal="center"/>
    </xf>
    <xf numFmtId="2" fontId="4" fillId="7" borderId="0" xfId="0" applyNumberFormat="1" applyFont="1" applyFill="1" applyBorder="1" applyAlignment="1">
      <alignment horizontal="center"/>
    </xf>
    <xf numFmtId="4" fontId="3" fillId="7" borderId="0" xfId="0" applyNumberFormat="1" applyFont="1" applyFill="1" applyBorder="1" applyAlignment="1"/>
    <xf numFmtId="0" fontId="3" fillId="7" borderId="0" xfId="0" applyFont="1" applyFill="1" applyBorder="1" applyAlignment="1">
      <alignment horizontal="right"/>
    </xf>
    <xf numFmtId="3" fontId="3" fillId="11" borderId="0" xfId="0" applyNumberFormat="1" applyFont="1" applyFill="1" applyBorder="1" applyAlignment="1">
      <alignment horizontal="right" vertical="center"/>
    </xf>
    <xf numFmtId="0" fontId="0" fillId="11" borderId="0" xfId="0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10" borderId="0" xfId="0" applyNumberFormat="1" applyFont="1" applyFill="1" applyBorder="1" applyAlignment="1">
      <alignment horizontal="center" vertical="center"/>
    </xf>
    <xf numFmtId="3" fontId="0" fillId="10" borderId="0" xfId="0" applyNumberForma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3" fillId="7" borderId="0" xfId="0" applyNumberFormat="1" applyFont="1" applyFill="1" applyBorder="1" applyAlignment="1">
      <alignment horizontal="center" vertical="center"/>
    </xf>
    <xf numFmtId="3" fontId="0" fillId="7" borderId="0" xfId="0" applyNumberFormat="1" applyFill="1" applyBorder="1" applyAlignment="1">
      <alignment horizontal="center" vertical="center"/>
    </xf>
    <xf numFmtId="3" fontId="3" fillId="7" borderId="0" xfId="0" applyNumberFormat="1" applyFont="1" applyFill="1" applyBorder="1" applyAlignment="1">
      <alignment horizontal="right" vertical="center"/>
    </xf>
    <xf numFmtId="0" fontId="0" fillId="7" borderId="0" xfId="0" applyFill="1" applyBorder="1" applyAlignment="1">
      <alignment horizontal="right" vertical="center"/>
    </xf>
    <xf numFmtId="3" fontId="0" fillId="7" borderId="0" xfId="0" applyNumberForma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66"/>
      <color rgb="FF8DB4E2"/>
      <color rgb="FF00FF00"/>
      <color rgb="FFFF66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A561"/>
  <sheetViews>
    <sheetView tabSelected="1" zoomScale="160" zoomScaleNormal="160" zoomScaleSheetLayoutView="115" workbookViewId="0">
      <pane ySplit="1" topLeftCell="A122" activePane="bottomLeft" state="frozen"/>
      <selection pane="bottomLeft" activeCell="E4" sqref="E4"/>
    </sheetView>
  </sheetViews>
  <sheetFormatPr defaultColWidth="0" defaultRowHeight="12.75" x14ac:dyDescent="0.2"/>
  <cols>
    <col min="1" max="1" width="25.7109375" style="85" customWidth="1"/>
    <col min="2" max="2" width="10.28515625" style="1" customWidth="1"/>
    <col min="3" max="3" width="10.140625" style="1" customWidth="1"/>
    <col min="4" max="4" width="8.5703125" style="1" customWidth="1"/>
    <col min="5" max="5" width="9" style="23" customWidth="1"/>
    <col min="6" max="6" width="7.85546875" style="1" customWidth="1"/>
    <col min="7" max="7" width="9.85546875" style="2" customWidth="1"/>
    <col min="8" max="8" width="13.42578125" style="85" bestFit="1" customWidth="1"/>
    <col min="9" max="9" width="10.140625" style="2" customWidth="1"/>
    <col min="10" max="10" width="10.5703125" style="87" customWidth="1"/>
    <col min="11" max="11" width="10.140625" style="3" customWidth="1"/>
    <col min="12" max="12" width="12.28515625" style="85" bestFit="1" customWidth="1"/>
    <col min="13" max="16381" width="8.85546875" style="85" hidden="1"/>
    <col min="16382" max="16383" width="1.42578125" style="85" hidden="1" customWidth="1"/>
    <col min="16384" max="16384" width="1.42578125" style="85" hidden="1"/>
  </cols>
  <sheetData>
    <row r="1" spans="1:12" s="12" customFormat="1" ht="45.75" thickBot="1" x14ac:dyDescent="0.2">
      <c r="A1" s="10" t="s">
        <v>0</v>
      </c>
      <c r="B1" s="11" t="s">
        <v>11</v>
      </c>
      <c r="C1" s="11" t="s">
        <v>13</v>
      </c>
      <c r="D1" s="11" t="s">
        <v>12</v>
      </c>
      <c r="E1" s="20" t="s">
        <v>14</v>
      </c>
      <c r="F1" s="11" t="s">
        <v>42</v>
      </c>
      <c r="G1" s="10" t="s">
        <v>1</v>
      </c>
      <c r="H1" s="10" t="s">
        <v>2</v>
      </c>
      <c r="I1" s="10" t="s">
        <v>3</v>
      </c>
      <c r="J1" s="11" t="s">
        <v>4</v>
      </c>
      <c r="K1" s="10" t="s">
        <v>5</v>
      </c>
      <c r="L1" s="14" t="s">
        <v>149</v>
      </c>
    </row>
    <row r="2" spans="1:12" s="64" customFormat="1" ht="11.25" x14ac:dyDescent="0.2">
      <c r="A2" s="57" t="s">
        <v>30</v>
      </c>
      <c r="B2" s="99"/>
      <c r="C2" s="99"/>
      <c r="D2" s="99"/>
      <c r="E2" s="93"/>
      <c r="F2" s="99"/>
      <c r="G2" s="52"/>
      <c r="H2" s="52"/>
      <c r="I2" s="52"/>
      <c r="J2" s="52"/>
      <c r="K2" s="52"/>
      <c r="L2" s="52"/>
    </row>
    <row r="3" spans="1:12" s="67" customFormat="1" ht="11.25" customHeight="1" x14ac:dyDescent="0.2">
      <c r="A3" s="65" t="s">
        <v>6</v>
      </c>
      <c r="B3" s="80">
        <v>18</v>
      </c>
      <c r="C3" s="100">
        <v>1</v>
      </c>
      <c r="D3" s="88">
        <f>SUM(B3*C3)</f>
        <v>18</v>
      </c>
      <c r="E3" s="21">
        <v>1</v>
      </c>
      <c r="F3" s="88">
        <f>SUM(D3*E3)</f>
        <v>18</v>
      </c>
      <c r="G3" s="4">
        <v>37.03</v>
      </c>
      <c r="H3" s="66">
        <f>SUM(F3*G3)</f>
        <v>666.54</v>
      </c>
      <c r="I3" s="5">
        <v>75</v>
      </c>
      <c r="J3" s="125">
        <f>SUM(D3*I3)</f>
        <v>1350</v>
      </c>
      <c r="K3" s="6"/>
    </row>
    <row r="4" spans="1:12" s="67" customFormat="1" ht="11.25" x14ac:dyDescent="0.2">
      <c r="A4" s="65" t="s">
        <v>7</v>
      </c>
      <c r="B4" s="80">
        <v>15</v>
      </c>
      <c r="C4" s="100">
        <v>1</v>
      </c>
      <c r="D4" s="88">
        <f>SUM(B4*C4)</f>
        <v>15</v>
      </c>
      <c r="E4" s="21">
        <v>1</v>
      </c>
      <c r="F4" s="88">
        <f>SUM(D4*E4)</f>
        <v>15</v>
      </c>
      <c r="G4" s="7">
        <v>34.770000000000003</v>
      </c>
      <c r="H4" s="68">
        <f>SUM(F4*G4)</f>
        <v>521.54999999999995</v>
      </c>
      <c r="I4" s="7">
        <v>75</v>
      </c>
      <c r="J4" s="126">
        <f>SUM(D4*I4)</f>
        <v>1125</v>
      </c>
      <c r="K4" s="6"/>
    </row>
    <row r="5" spans="1:12" s="67" customFormat="1" ht="11.25" x14ac:dyDescent="0.2">
      <c r="A5" s="65" t="s">
        <v>8</v>
      </c>
      <c r="B5" s="80">
        <v>10</v>
      </c>
      <c r="C5" s="100">
        <v>1</v>
      </c>
      <c r="D5" s="89">
        <f>SUM(B5*C5)</f>
        <v>10</v>
      </c>
      <c r="E5" s="46">
        <v>1</v>
      </c>
      <c r="F5" s="89">
        <f>SUM(D5*E5)</f>
        <v>10</v>
      </c>
      <c r="G5" s="44">
        <v>51.66</v>
      </c>
      <c r="H5" s="69">
        <f>SUM(F5*G5)</f>
        <v>516.6</v>
      </c>
      <c r="I5" s="44">
        <v>0</v>
      </c>
      <c r="J5" s="127">
        <f>SUM(D5*I5)</f>
        <v>0</v>
      </c>
      <c r="K5" s="6"/>
    </row>
    <row r="6" spans="1:12" s="70" customFormat="1" ht="11.25" x14ac:dyDescent="0.2">
      <c r="A6" s="70" t="s">
        <v>9</v>
      </c>
      <c r="B6" s="39">
        <f>SUM(B3:B5)</f>
        <v>43</v>
      </c>
      <c r="C6" s="101"/>
      <c r="D6" s="90">
        <f>SUM(D3:D5)</f>
        <v>43</v>
      </c>
      <c r="E6" s="40"/>
      <c r="F6" s="90">
        <f>SUM(F3:F5)</f>
        <v>43</v>
      </c>
      <c r="G6" s="41"/>
      <c r="H6" s="71">
        <f>SUM(H3:H5)</f>
        <v>1704.69</v>
      </c>
      <c r="I6" s="41"/>
      <c r="J6" s="128">
        <f>SUM(J3:J5)</f>
        <v>2475</v>
      </c>
      <c r="K6" s="26">
        <v>1</v>
      </c>
      <c r="L6" s="72">
        <f>SUM(D6*K6*61.74)</f>
        <v>2654.82</v>
      </c>
    </row>
    <row r="7" spans="1:12" s="64" customFormat="1" ht="11.25" x14ac:dyDescent="0.2">
      <c r="A7" s="58" t="s">
        <v>82</v>
      </c>
      <c r="B7" s="102"/>
      <c r="C7" s="102"/>
      <c r="D7" s="102"/>
      <c r="E7" s="94"/>
      <c r="F7" s="102"/>
      <c r="G7" s="53"/>
      <c r="H7" s="53"/>
      <c r="I7" s="53"/>
      <c r="J7" s="53"/>
      <c r="K7" s="53"/>
      <c r="L7" s="53"/>
    </row>
    <row r="8" spans="1:12" s="67" customFormat="1" ht="11.25" customHeight="1" x14ac:dyDescent="0.2">
      <c r="A8" s="73" t="s">
        <v>6</v>
      </c>
      <c r="B8" s="81">
        <v>18</v>
      </c>
      <c r="C8" s="81">
        <v>1</v>
      </c>
      <c r="D8" s="88">
        <f>SUM(B8*C8)</f>
        <v>18</v>
      </c>
      <c r="E8" s="19">
        <v>0.75</v>
      </c>
      <c r="F8" s="88">
        <f>SUM(D8*E8)</f>
        <v>14</v>
      </c>
      <c r="G8" s="47">
        <v>37.03</v>
      </c>
      <c r="H8" s="74">
        <f>SUM(F8*G8)</f>
        <v>518.41999999999996</v>
      </c>
      <c r="I8" s="16">
        <v>75</v>
      </c>
      <c r="J8" s="125">
        <f>SUM(D8*I8)</f>
        <v>1350</v>
      </c>
      <c r="K8" s="6"/>
    </row>
    <row r="9" spans="1:12" s="67" customFormat="1" ht="11.25" x14ac:dyDescent="0.2">
      <c r="A9" s="73" t="s">
        <v>7</v>
      </c>
      <c r="B9" s="81">
        <v>15</v>
      </c>
      <c r="C9" s="81">
        <v>1</v>
      </c>
      <c r="D9" s="88">
        <f>SUM(B9*C9)</f>
        <v>15</v>
      </c>
      <c r="E9" s="19">
        <v>0.75</v>
      </c>
      <c r="F9" s="88">
        <f>SUM(D9*E9)</f>
        <v>11</v>
      </c>
      <c r="G9" s="17">
        <v>34.770000000000003</v>
      </c>
      <c r="H9" s="75">
        <f>SUM(F9*G9)</f>
        <v>382.47</v>
      </c>
      <c r="I9" s="17">
        <v>75</v>
      </c>
      <c r="J9" s="126">
        <f>SUM(D9*I9)</f>
        <v>1125</v>
      </c>
      <c r="K9" s="6"/>
    </row>
    <row r="10" spans="1:12" s="67" customFormat="1" ht="11.25" x14ac:dyDescent="0.2">
      <c r="A10" s="73" t="s">
        <v>8</v>
      </c>
      <c r="B10" s="81">
        <v>10</v>
      </c>
      <c r="C10" s="81">
        <v>1</v>
      </c>
      <c r="D10" s="89">
        <f>SUM(B10*C10)</f>
        <v>10</v>
      </c>
      <c r="E10" s="19">
        <v>0.75</v>
      </c>
      <c r="F10" s="89">
        <f>SUM(D10*E10)</f>
        <v>8</v>
      </c>
      <c r="G10" s="45">
        <v>51.66</v>
      </c>
      <c r="H10" s="76">
        <f>SUM(F10*G10)</f>
        <v>413.28</v>
      </c>
      <c r="I10" s="17">
        <v>0</v>
      </c>
      <c r="J10" s="127">
        <f>SUM(D10*I10)</f>
        <v>0</v>
      </c>
      <c r="K10" s="6"/>
    </row>
    <row r="11" spans="1:12" s="38" customFormat="1" ht="11.25" x14ac:dyDescent="0.2">
      <c r="A11" s="77" t="s">
        <v>9</v>
      </c>
      <c r="B11" s="15">
        <f>SUM(B8:B10)</f>
        <v>43</v>
      </c>
      <c r="C11" s="103"/>
      <c r="D11" s="90">
        <f>SUM(D8:D10)</f>
        <v>43</v>
      </c>
      <c r="E11" s="40"/>
      <c r="F11" s="90">
        <f>SUM(F8:F10)</f>
        <v>33</v>
      </c>
      <c r="G11" s="18"/>
      <c r="H11" s="78">
        <f>SUM(H8:H10)</f>
        <v>1314.17</v>
      </c>
      <c r="I11" s="18"/>
      <c r="J11" s="128">
        <f>SUM(J8:J10)</f>
        <v>2475</v>
      </c>
      <c r="K11" s="24">
        <v>0.8</v>
      </c>
      <c r="L11" s="79">
        <f>SUM(D11*K11*61.74)</f>
        <v>2123.86</v>
      </c>
    </row>
    <row r="12" spans="1:12" s="64" customFormat="1" ht="11.25" x14ac:dyDescent="0.2">
      <c r="A12" s="58" t="s">
        <v>60</v>
      </c>
      <c r="B12" s="102"/>
      <c r="C12" s="102"/>
      <c r="D12" s="102"/>
      <c r="E12" s="94"/>
      <c r="F12" s="102"/>
      <c r="G12" s="53"/>
      <c r="H12" s="53"/>
      <c r="I12" s="53"/>
      <c r="J12" s="53"/>
      <c r="K12" s="53"/>
      <c r="L12" s="53"/>
    </row>
    <row r="13" spans="1:12" s="67" customFormat="1" ht="11.25" customHeight="1" x14ac:dyDescent="0.2">
      <c r="A13" s="65" t="s">
        <v>6</v>
      </c>
      <c r="B13" s="80">
        <v>2</v>
      </c>
      <c r="C13" s="100">
        <v>1</v>
      </c>
      <c r="D13" s="88">
        <f>SUM(B13*C13)</f>
        <v>2</v>
      </c>
      <c r="E13" s="21">
        <v>0.75</v>
      </c>
      <c r="F13" s="88">
        <f>SUM(D13*E13)</f>
        <v>2</v>
      </c>
      <c r="G13" s="4">
        <v>37.03</v>
      </c>
      <c r="H13" s="66">
        <f>SUM(F13*G13)</f>
        <v>74.06</v>
      </c>
      <c r="I13" s="5">
        <v>75</v>
      </c>
      <c r="J13" s="125">
        <f>SUM(D13*I13)</f>
        <v>150</v>
      </c>
      <c r="K13" s="6"/>
    </row>
    <row r="14" spans="1:12" s="67" customFormat="1" ht="11.25" x14ac:dyDescent="0.2">
      <c r="A14" s="65" t="s">
        <v>7</v>
      </c>
      <c r="B14" s="80">
        <v>2</v>
      </c>
      <c r="C14" s="100">
        <v>1</v>
      </c>
      <c r="D14" s="88">
        <f>SUM(B14*C14)</f>
        <v>2</v>
      </c>
      <c r="E14" s="21">
        <v>0.75</v>
      </c>
      <c r="F14" s="88">
        <f>SUM(D14*E14)</f>
        <v>2</v>
      </c>
      <c r="G14" s="7">
        <v>34.770000000000003</v>
      </c>
      <c r="H14" s="68">
        <f>SUM(F14*G14)</f>
        <v>69.540000000000006</v>
      </c>
      <c r="I14" s="7">
        <v>75</v>
      </c>
      <c r="J14" s="126">
        <f>SUM(D14*I14)</f>
        <v>150</v>
      </c>
      <c r="K14" s="6"/>
    </row>
    <row r="15" spans="1:12" s="67" customFormat="1" ht="11.25" x14ac:dyDescent="0.2">
      <c r="A15" s="65" t="s">
        <v>8</v>
      </c>
      <c r="B15" s="80">
        <v>2</v>
      </c>
      <c r="C15" s="100">
        <v>1</v>
      </c>
      <c r="D15" s="89">
        <f>SUM(B15*C15)</f>
        <v>2</v>
      </c>
      <c r="E15" s="21">
        <v>0.75</v>
      </c>
      <c r="F15" s="89">
        <f>SUM(D15*E15)</f>
        <v>2</v>
      </c>
      <c r="G15" s="44">
        <v>51.66</v>
      </c>
      <c r="H15" s="69">
        <f>SUM(F15*G15)</f>
        <v>103.32</v>
      </c>
      <c r="I15" s="7">
        <v>0</v>
      </c>
      <c r="J15" s="127">
        <f>SUM(D15*I15)</f>
        <v>0</v>
      </c>
      <c r="K15" s="6"/>
    </row>
    <row r="16" spans="1:12" s="38" customFormat="1" ht="11.25" x14ac:dyDescent="0.2">
      <c r="A16" s="70" t="s">
        <v>9</v>
      </c>
      <c r="B16" s="13">
        <f>SUM(B13:B15)</f>
        <v>6</v>
      </c>
      <c r="C16" s="101"/>
      <c r="D16" s="90">
        <f>SUM(D13:D15)</f>
        <v>6</v>
      </c>
      <c r="E16" s="40"/>
      <c r="F16" s="90">
        <f>SUM(F13:F15)</f>
        <v>6</v>
      </c>
      <c r="G16" s="8"/>
      <c r="H16" s="71">
        <f>SUM(H13:H15)</f>
        <v>246.92</v>
      </c>
      <c r="I16" s="8"/>
      <c r="J16" s="128">
        <f>SUM(J13:J15)</f>
        <v>300</v>
      </c>
      <c r="K16" s="26">
        <v>1</v>
      </c>
      <c r="L16" s="72">
        <f>SUM(D16*K16*61.74)</f>
        <v>370.44</v>
      </c>
    </row>
    <row r="17" spans="1:12" s="64" customFormat="1" ht="11.25" x14ac:dyDescent="0.2">
      <c r="A17" s="58" t="s">
        <v>83</v>
      </c>
      <c r="B17" s="102"/>
      <c r="C17" s="102"/>
      <c r="D17" s="102"/>
      <c r="E17" s="94"/>
      <c r="F17" s="102"/>
      <c r="G17" s="53"/>
      <c r="H17" s="53"/>
      <c r="I17" s="53"/>
      <c r="J17" s="53"/>
      <c r="K17" s="53"/>
      <c r="L17" s="53"/>
    </row>
    <row r="18" spans="1:12" s="67" customFormat="1" ht="11.25" customHeight="1" x14ac:dyDescent="0.2">
      <c r="A18" s="73" t="s">
        <v>6</v>
      </c>
      <c r="B18" s="81">
        <v>1</v>
      </c>
      <c r="C18" s="81">
        <v>1</v>
      </c>
      <c r="D18" s="88">
        <f>SUM(B18*C18)</f>
        <v>1</v>
      </c>
      <c r="E18" s="19">
        <v>0.6</v>
      </c>
      <c r="F18" s="88">
        <f>SUM(D18*E18)</f>
        <v>1</v>
      </c>
      <c r="G18" s="47">
        <v>37.03</v>
      </c>
      <c r="H18" s="74">
        <f>SUM(F18*G18)</f>
        <v>37.03</v>
      </c>
      <c r="I18" s="16">
        <v>75</v>
      </c>
      <c r="J18" s="125">
        <f>SUM(D18*I18)</f>
        <v>75</v>
      </c>
      <c r="K18" s="6"/>
    </row>
    <row r="19" spans="1:12" s="67" customFormat="1" ht="11.25" x14ac:dyDescent="0.2">
      <c r="A19" s="73" t="s">
        <v>7</v>
      </c>
      <c r="B19" s="81">
        <v>1</v>
      </c>
      <c r="C19" s="81">
        <v>1</v>
      </c>
      <c r="D19" s="88">
        <f>SUM(B19*C19)</f>
        <v>1</v>
      </c>
      <c r="E19" s="19">
        <v>0.6</v>
      </c>
      <c r="F19" s="88">
        <f>SUM(D19*E19)</f>
        <v>1</v>
      </c>
      <c r="G19" s="17">
        <v>34.770000000000003</v>
      </c>
      <c r="H19" s="75">
        <f>SUM(F19*G19)</f>
        <v>34.770000000000003</v>
      </c>
      <c r="I19" s="17">
        <v>75</v>
      </c>
      <c r="J19" s="126">
        <f>SUM(D19*I19)</f>
        <v>75</v>
      </c>
      <c r="K19" s="6"/>
    </row>
    <row r="20" spans="1:12" s="67" customFormat="1" ht="11.25" x14ac:dyDescent="0.2">
      <c r="A20" s="73" t="s">
        <v>8</v>
      </c>
      <c r="B20" s="81">
        <v>1</v>
      </c>
      <c r="C20" s="81">
        <v>1</v>
      </c>
      <c r="D20" s="89">
        <f>SUM(B20*C20)</f>
        <v>1</v>
      </c>
      <c r="E20" s="19">
        <v>0.6</v>
      </c>
      <c r="F20" s="89">
        <f>SUM(D20*E20)</f>
        <v>1</v>
      </c>
      <c r="G20" s="45">
        <v>51.66</v>
      </c>
      <c r="H20" s="76">
        <f>SUM(F20*G20)</f>
        <v>51.66</v>
      </c>
      <c r="I20" s="17">
        <v>0</v>
      </c>
      <c r="J20" s="127">
        <f>SUM(D20*I20)</f>
        <v>0</v>
      </c>
      <c r="K20" s="6"/>
    </row>
    <row r="21" spans="1:12" s="38" customFormat="1" ht="11.25" x14ac:dyDescent="0.2">
      <c r="A21" s="77" t="s">
        <v>9</v>
      </c>
      <c r="B21" s="15">
        <f>SUM(B18:B20)</f>
        <v>3</v>
      </c>
      <c r="C21" s="103"/>
      <c r="D21" s="90">
        <f>SUM(D18:D20)</f>
        <v>3</v>
      </c>
      <c r="E21" s="40"/>
      <c r="F21" s="90">
        <f>SUM(F18:F20)</f>
        <v>3</v>
      </c>
      <c r="G21" s="18"/>
      <c r="H21" s="78">
        <f>SUM(H18:H20)</f>
        <v>123.46</v>
      </c>
      <c r="I21" s="18"/>
      <c r="J21" s="128">
        <f>SUM(J18:J20)</f>
        <v>150</v>
      </c>
      <c r="K21" s="24">
        <v>0.8</v>
      </c>
      <c r="L21" s="79">
        <f>SUM(D21*K21*61.74)</f>
        <v>148.18</v>
      </c>
    </row>
    <row r="22" spans="1:12" s="54" customFormat="1" ht="11.25" x14ac:dyDescent="0.2">
      <c r="A22" s="27" t="s">
        <v>31</v>
      </c>
      <c r="B22" s="104"/>
      <c r="C22" s="104"/>
      <c r="D22" s="104"/>
      <c r="E22" s="95"/>
      <c r="F22" s="104"/>
    </row>
    <row r="23" spans="1:12" s="67" customFormat="1" ht="11.25" customHeight="1" x14ac:dyDescent="0.2">
      <c r="A23" s="65" t="s">
        <v>6</v>
      </c>
      <c r="B23" s="80">
        <v>35</v>
      </c>
      <c r="C23" s="100">
        <v>1</v>
      </c>
      <c r="D23" s="88">
        <f>SUM(B23*C23)</f>
        <v>35</v>
      </c>
      <c r="E23" s="21">
        <v>5</v>
      </c>
      <c r="F23" s="88">
        <f>SUM(D23*E23)</f>
        <v>175</v>
      </c>
      <c r="G23" s="4">
        <v>37.03</v>
      </c>
      <c r="H23" s="66">
        <f>SUM(F23*G23)</f>
        <v>6480.25</v>
      </c>
      <c r="I23" s="5">
        <v>100</v>
      </c>
      <c r="J23" s="125">
        <f>SUM(D23*I23)</f>
        <v>3500</v>
      </c>
      <c r="K23" s="6"/>
    </row>
    <row r="24" spans="1:12" s="67" customFormat="1" ht="11.25" x14ac:dyDescent="0.2">
      <c r="A24" s="65" t="s">
        <v>7</v>
      </c>
      <c r="B24" s="80">
        <v>40</v>
      </c>
      <c r="C24" s="100">
        <v>1</v>
      </c>
      <c r="D24" s="88">
        <f>SUM(B24*C24)</f>
        <v>40</v>
      </c>
      <c r="E24" s="21">
        <v>5</v>
      </c>
      <c r="F24" s="88">
        <f>SUM(D24*E24)</f>
        <v>200</v>
      </c>
      <c r="G24" s="7">
        <v>34.770000000000003</v>
      </c>
      <c r="H24" s="68">
        <f>SUM(F24*G24)</f>
        <v>6954</v>
      </c>
      <c r="I24" s="7">
        <v>100</v>
      </c>
      <c r="J24" s="126">
        <f>SUM(D24*I24)</f>
        <v>4000</v>
      </c>
      <c r="K24" s="6"/>
    </row>
    <row r="25" spans="1:12" s="67" customFormat="1" ht="11.25" x14ac:dyDescent="0.2">
      <c r="A25" s="65" t="s">
        <v>8</v>
      </c>
      <c r="B25" s="80">
        <v>50</v>
      </c>
      <c r="C25" s="100">
        <v>1</v>
      </c>
      <c r="D25" s="89">
        <f>SUM(B25*C25)</f>
        <v>50</v>
      </c>
      <c r="E25" s="21">
        <v>5</v>
      </c>
      <c r="F25" s="89">
        <f>SUM(D25*E25)</f>
        <v>250</v>
      </c>
      <c r="G25" s="44">
        <v>51.66</v>
      </c>
      <c r="H25" s="69">
        <f>SUM(F25*G25)</f>
        <v>12915</v>
      </c>
      <c r="I25" s="7">
        <v>0</v>
      </c>
      <c r="J25" s="127">
        <f>SUM(D25*I25)</f>
        <v>0</v>
      </c>
      <c r="K25" s="6"/>
    </row>
    <row r="26" spans="1:12" s="38" customFormat="1" ht="11.25" x14ac:dyDescent="0.2">
      <c r="A26" s="38" t="s">
        <v>9</v>
      </c>
      <c r="B26" s="13">
        <f>SUM(B23:B25)</f>
        <v>125</v>
      </c>
      <c r="C26" s="105"/>
      <c r="D26" s="90">
        <f>SUM(D23:D25)</f>
        <v>125</v>
      </c>
      <c r="E26" s="40"/>
      <c r="F26" s="90">
        <f>SUM(F23:F25)</f>
        <v>625</v>
      </c>
      <c r="G26" s="8"/>
      <c r="H26" s="71">
        <f>SUM(H23:H25)</f>
        <v>26349.25</v>
      </c>
      <c r="I26" s="8"/>
      <c r="J26" s="128">
        <f>SUM(J23:J25)</f>
        <v>7500</v>
      </c>
      <c r="K26" s="9">
        <v>2.5</v>
      </c>
      <c r="L26" s="72">
        <f>SUM(D26*K26*61.74)</f>
        <v>19293.75</v>
      </c>
    </row>
    <row r="27" spans="1:12" s="54" customFormat="1" ht="11.25" x14ac:dyDescent="0.2">
      <c r="A27" s="27" t="s">
        <v>84</v>
      </c>
      <c r="B27" s="104"/>
      <c r="C27" s="104"/>
      <c r="D27" s="104"/>
      <c r="E27" s="95"/>
      <c r="F27" s="104"/>
    </row>
    <row r="28" spans="1:12" s="67" customFormat="1" ht="11.25" customHeight="1" x14ac:dyDescent="0.2">
      <c r="A28" s="73" t="s">
        <v>6</v>
      </c>
      <c r="B28" s="81">
        <v>35</v>
      </c>
      <c r="C28" s="81">
        <v>1</v>
      </c>
      <c r="D28" s="88">
        <f>SUM(B28*C28)</f>
        <v>35</v>
      </c>
      <c r="E28" s="19">
        <v>3.75</v>
      </c>
      <c r="F28" s="88">
        <f>SUM(D28*E28)</f>
        <v>131</v>
      </c>
      <c r="G28" s="47">
        <v>37.03</v>
      </c>
      <c r="H28" s="74">
        <f>SUM(F28*G28)</f>
        <v>4850.93</v>
      </c>
      <c r="I28" s="16">
        <v>100</v>
      </c>
      <c r="J28" s="125">
        <f>SUM(D28*I28)</f>
        <v>3500</v>
      </c>
      <c r="K28" s="6"/>
    </row>
    <row r="29" spans="1:12" s="67" customFormat="1" ht="11.25" x14ac:dyDescent="0.2">
      <c r="A29" s="73" t="s">
        <v>7</v>
      </c>
      <c r="B29" s="81">
        <v>40</v>
      </c>
      <c r="C29" s="81">
        <v>1</v>
      </c>
      <c r="D29" s="88">
        <f>SUM(B29*C29)</f>
        <v>40</v>
      </c>
      <c r="E29" s="19">
        <v>3.75</v>
      </c>
      <c r="F29" s="88">
        <f>SUM(D29*E29)</f>
        <v>150</v>
      </c>
      <c r="G29" s="17">
        <v>34.770000000000003</v>
      </c>
      <c r="H29" s="75">
        <f>SUM(F29*G29)</f>
        <v>5215.5</v>
      </c>
      <c r="I29" s="17">
        <v>100</v>
      </c>
      <c r="J29" s="126">
        <f>SUM(D29*I29)</f>
        <v>4000</v>
      </c>
      <c r="K29" s="6"/>
    </row>
    <row r="30" spans="1:12" s="67" customFormat="1" ht="11.25" x14ac:dyDescent="0.2">
      <c r="A30" s="73" t="s">
        <v>8</v>
      </c>
      <c r="B30" s="81">
        <v>50</v>
      </c>
      <c r="C30" s="81">
        <v>1</v>
      </c>
      <c r="D30" s="89">
        <f>SUM(B30*C30)</f>
        <v>50</v>
      </c>
      <c r="E30" s="43">
        <v>3.75</v>
      </c>
      <c r="F30" s="89">
        <f>SUM(D30*E30)</f>
        <v>188</v>
      </c>
      <c r="G30" s="45">
        <v>51.66</v>
      </c>
      <c r="H30" s="76">
        <f>SUM(F30*G30)</f>
        <v>9712.08</v>
      </c>
      <c r="I30" s="17">
        <v>0</v>
      </c>
      <c r="J30" s="127">
        <f>SUM(D30*I30)</f>
        <v>0</v>
      </c>
      <c r="K30" s="6"/>
    </row>
    <row r="31" spans="1:12" s="38" customFormat="1" ht="11.25" x14ac:dyDescent="0.2">
      <c r="A31" s="77" t="s">
        <v>9</v>
      </c>
      <c r="B31" s="15">
        <f>SUM(B28:B30)</f>
        <v>125</v>
      </c>
      <c r="C31" s="103"/>
      <c r="D31" s="90">
        <f>SUM(D28:D30)</f>
        <v>125</v>
      </c>
      <c r="E31" s="40"/>
      <c r="F31" s="90">
        <f>SUM(F28:F30)</f>
        <v>469</v>
      </c>
      <c r="G31" s="18"/>
      <c r="H31" s="78">
        <f>SUM(H28:H30)</f>
        <v>19778.509999999998</v>
      </c>
      <c r="I31" s="18"/>
      <c r="J31" s="128">
        <f>SUM(J28:J30)</f>
        <v>7500</v>
      </c>
      <c r="K31" s="24">
        <v>2</v>
      </c>
      <c r="L31" s="79">
        <f>SUM(D31*K31*61.74)</f>
        <v>15435</v>
      </c>
    </row>
    <row r="32" spans="1:12" s="54" customFormat="1" ht="11.25" x14ac:dyDescent="0.2">
      <c r="A32" s="27" t="s">
        <v>61</v>
      </c>
      <c r="B32" s="104"/>
      <c r="C32" s="104"/>
      <c r="D32" s="104"/>
      <c r="E32" s="95"/>
      <c r="F32" s="104"/>
    </row>
    <row r="33" spans="1:12" s="67" customFormat="1" ht="11.25" customHeight="1" x14ac:dyDescent="0.2">
      <c r="A33" s="65" t="s">
        <v>6</v>
      </c>
      <c r="B33" s="80">
        <v>2</v>
      </c>
      <c r="C33" s="100">
        <v>1</v>
      </c>
      <c r="D33" s="88">
        <f>SUM(B33*C33)</f>
        <v>2</v>
      </c>
      <c r="E33" s="21">
        <f>SUM(5*0.75)</f>
        <v>3.75</v>
      </c>
      <c r="F33" s="88">
        <f>SUM(D33*E33)</f>
        <v>8</v>
      </c>
      <c r="G33" s="4">
        <v>37.03</v>
      </c>
      <c r="H33" s="66">
        <f>SUM(F33*G33)</f>
        <v>296.24</v>
      </c>
      <c r="I33" s="5">
        <v>100</v>
      </c>
      <c r="J33" s="125">
        <f>SUM(D33*I33)</f>
        <v>200</v>
      </c>
      <c r="K33" s="6"/>
    </row>
    <row r="34" spans="1:12" s="67" customFormat="1" ht="11.25" x14ac:dyDescent="0.2">
      <c r="A34" s="65" t="s">
        <v>7</v>
      </c>
      <c r="B34" s="80">
        <v>1</v>
      </c>
      <c r="C34" s="100">
        <v>1</v>
      </c>
      <c r="D34" s="88">
        <f>SUM(B34*C34)</f>
        <v>1</v>
      </c>
      <c r="E34" s="21">
        <f>SUM(5*0.75)</f>
        <v>3.75</v>
      </c>
      <c r="F34" s="88">
        <f>SUM(D34*E34)</f>
        <v>4</v>
      </c>
      <c r="G34" s="7">
        <v>34.770000000000003</v>
      </c>
      <c r="H34" s="68">
        <f>SUM(F34*G34)</f>
        <v>139.08000000000001</v>
      </c>
      <c r="I34" s="7">
        <v>100</v>
      </c>
      <c r="J34" s="126">
        <f>SUM(D34*I34)</f>
        <v>100</v>
      </c>
      <c r="K34" s="6"/>
    </row>
    <row r="35" spans="1:12" s="67" customFormat="1" ht="11.25" x14ac:dyDescent="0.2">
      <c r="A35" s="65" t="s">
        <v>8</v>
      </c>
      <c r="B35" s="80">
        <v>1</v>
      </c>
      <c r="C35" s="100">
        <v>1</v>
      </c>
      <c r="D35" s="89">
        <f>SUM(B35*C35)</f>
        <v>1</v>
      </c>
      <c r="E35" s="21">
        <f>SUM(5*0.75)</f>
        <v>3.75</v>
      </c>
      <c r="F35" s="89">
        <f>SUM(D35*E35)</f>
        <v>4</v>
      </c>
      <c r="G35" s="44">
        <v>51.66</v>
      </c>
      <c r="H35" s="69">
        <f>SUM(F35*G35)</f>
        <v>206.64</v>
      </c>
      <c r="I35" s="7">
        <v>0</v>
      </c>
      <c r="J35" s="127">
        <f>SUM(D35*I35)</f>
        <v>0</v>
      </c>
      <c r="K35" s="6"/>
    </row>
    <row r="36" spans="1:12" s="38" customFormat="1" ht="11.25" x14ac:dyDescent="0.2">
      <c r="A36" s="38" t="s">
        <v>9</v>
      </c>
      <c r="B36" s="13">
        <f>SUM(B33:B35)</f>
        <v>4</v>
      </c>
      <c r="C36" s="105"/>
      <c r="D36" s="90">
        <f>SUM(D33:D35)</f>
        <v>4</v>
      </c>
      <c r="E36" s="40"/>
      <c r="F36" s="90">
        <f>SUM(F33:F35)</f>
        <v>16</v>
      </c>
      <c r="G36" s="8"/>
      <c r="H36" s="71">
        <f>SUM(H33:H35)</f>
        <v>641.96</v>
      </c>
      <c r="I36" s="8"/>
      <c r="J36" s="128">
        <f>SUM(J33:J35)</f>
        <v>300</v>
      </c>
      <c r="K36" s="9">
        <v>2.5</v>
      </c>
      <c r="L36" s="72">
        <f>SUM(D36*K36*61.74)</f>
        <v>617.4</v>
      </c>
    </row>
    <row r="37" spans="1:12" s="54" customFormat="1" ht="11.25" x14ac:dyDescent="0.2">
      <c r="A37" s="27" t="s">
        <v>85</v>
      </c>
      <c r="B37" s="104"/>
      <c r="C37" s="104"/>
      <c r="D37" s="104"/>
      <c r="E37" s="95"/>
      <c r="F37" s="104"/>
    </row>
    <row r="38" spans="1:12" s="67" customFormat="1" ht="11.25" customHeight="1" x14ac:dyDescent="0.2">
      <c r="A38" s="73" t="s">
        <v>6</v>
      </c>
      <c r="B38" s="81">
        <v>1</v>
      </c>
      <c r="C38" s="81">
        <v>1</v>
      </c>
      <c r="D38" s="88">
        <f>SUM(B38*C38)</f>
        <v>1</v>
      </c>
      <c r="E38" s="19">
        <v>3.5</v>
      </c>
      <c r="F38" s="88">
        <f>SUM(D38*E38)</f>
        <v>4</v>
      </c>
      <c r="G38" s="47">
        <v>37.03</v>
      </c>
      <c r="H38" s="74">
        <f>SUM(F38*G38)</f>
        <v>148.12</v>
      </c>
      <c r="I38" s="16">
        <v>100</v>
      </c>
      <c r="J38" s="125">
        <f>SUM(D38*I38)</f>
        <v>100</v>
      </c>
      <c r="K38" s="6"/>
    </row>
    <row r="39" spans="1:12" s="67" customFormat="1" ht="11.25" x14ac:dyDescent="0.2">
      <c r="A39" s="73" t="s">
        <v>7</v>
      </c>
      <c r="B39" s="81">
        <v>1</v>
      </c>
      <c r="C39" s="81">
        <v>1</v>
      </c>
      <c r="D39" s="88">
        <f>SUM(B39*C39)</f>
        <v>1</v>
      </c>
      <c r="E39" s="19">
        <v>3.5</v>
      </c>
      <c r="F39" s="88">
        <f>SUM(D39*E39)</f>
        <v>4</v>
      </c>
      <c r="G39" s="17">
        <v>34.770000000000003</v>
      </c>
      <c r="H39" s="75">
        <f>SUM(F39*G39)</f>
        <v>139.08000000000001</v>
      </c>
      <c r="I39" s="17">
        <v>100</v>
      </c>
      <c r="J39" s="126">
        <f>SUM(D39*I39)</f>
        <v>100</v>
      </c>
      <c r="K39" s="6"/>
    </row>
    <row r="40" spans="1:12" s="67" customFormat="1" ht="11.25" x14ac:dyDescent="0.2">
      <c r="A40" s="73" t="s">
        <v>8</v>
      </c>
      <c r="B40" s="81">
        <v>1</v>
      </c>
      <c r="C40" s="81">
        <v>1</v>
      </c>
      <c r="D40" s="89">
        <f>SUM(B40*C40)</f>
        <v>1</v>
      </c>
      <c r="E40" s="19">
        <v>3.5</v>
      </c>
      <c r="F40" s="89">
        <f>SUM(D40*E40)</f>
        <v>4</v>
      </c>
      <c r="G40" s="45">
        <v>51.66</v>
      </c>
      <c r="H40" s="76">
        <f>SUM(F40*G40)</f>
        <v>206.64</v>
      </c>
      <c r="I40" s="17">
        <v>0</v>
      </c>
      <c r="J40" s="127">
        <f>SUM(D40*I40)</f>
        <v>0</v>
      </c>
      <c r="K40" s="6"/>
    </row>
    <row r="41" spans="1:12" s="38" customFormat="1" ht="11.25" x14ac:dyDescent="0.2">
      <c r="A41" s="77" t="s">
        <v>9</v>
      </c>
      <c r="B41" s="15">
        <f>SUM(B38:B40)</f>
        <v>3</v>
      </c>
      <c r="C41" s="103"/>
      <c r="D41" s="90">
        <f>SUM(D38:D40)</f>
        <v>3</v>
      </c>
      <c r="E41" s="40"/>
      <c r="F41" s="90">
        <f>SUM(F38:F40)</f>
        <v>12</v>
      </c>
      <c r="G41" s="18"/>
      <c r="H41" s="78">
        <f>SUM(H38:H40)</f>
        <v>493.84</v>
      </c>
      <c r="I41" s="18"/>
      <c r="J41" s="128">
        <f>SUM(J38:J40)</f>
        <v>200</v>
      </c>
      <c r="K41" s="24">
        <v>2</v>
      </c>
      <c r="L41" s="79">
        <f>SUM(D41*K41*61.74)</f>
        <v>370.44</v>
      </c>
    </row>
    <row r="42" spans="1:12" s="54" customFormat="1" ht="11.25" x14ac:dyDescent="0.2">
      <c r="A42" s="27" t="s">
        <v>32</v>
      </c>
      <c r="B42" s="104"/>
      <c r="C42" s="104"/>
      <c r="D42" s="104"/>
      <c r="E42" s="95"/>
      <c r="F42" s="104"/>
    </row>
    <row r="43" spans="1:12" s="67" customFormat="1" ht="11.25" customHeight="1" x14ac:dyDescent="0.2">
      <c r="A43" s="67" t="s">
        <v>6</v>
      </c>
      <c r="B43" s="100">
        <v>0</v>
      </c>
      <c r="C43" s="100">
        <v>1</v>
      </c>
      <c r="D43" s="88">
        <f>SUM(B43*C43)</f>
        <v>0</v>
      </c>
      <c r="E43" s="21">
        <v>2</v>
      </c>
      <c r="F43" s="88">
        <f>SUM(D43*E43)</f>
        <v>0</v>
      </c>
      <c r="G43" s="4">
        <v>37.03</v>
      </c>
      <c r="H43" s="66">
        <f>SUM(F43*G43)</f>
        <v>0</v>
      </c>
      <c r="I43" s="5">
        <v>100</v>
      </c>
      <c r="J43" s="125">
        <f>SUM(D43*I43)</f>
        <v>0</v>
      </c>
      <c r="K43" s="6"/>
    </row>
    <row r="44" spans="1:12" s="67" customFormat="1" ht="11.25" x14ac:dyDescent="0.2">
      <c r="A44" s="65" t="s">
        <v>7</v>
      </c>
      <c r="B44" s="80">
        <v>880</v>
      </c>
      <c r="C44" s="100">
        <v>1</v>
      </c>
      <c r="D44" s="88">
        <f>SUM(B44*C44)</f>
        <v>880</v>
      </c>
      <c r="E44" s="21">
        <v>2</v>
      </c>
      <c r="F44" s="88">
        <f>SUM(D44*E44)</f>
        <v>1760</v>
      </c>
      <c r="G44" s="7">
        <v>34.770000000000003</v>
      </c>
      <c r="H44" s="68">
        <f>SUM(F44*G44)</f>
        <v>61195.199999999997</v>
      </c>
      <c r="I44" s="7">
        <v>100</v>
      </c>
      <c r="J44" s="126">
        <f>SUM(D44*I44)</f>
        <v>88000</v>
      </c>
      <c r="K44" s="6"/>
    </row>
    <row r="45" spans="1:12" s="67" customFormat="1" ht="11.25" x14ac:dyDescent="0.2">
      <c r="A45" s="67" t="s">
        <v>8</v>
      </c>
      <c r="B45" s="100">
        <v>0</v>
      </c>
      <c r="C45" s="100">
        <v>1</v>
      </c>
      <c r="D45" s="89">
        <f>SUM(B45*C45)</f>
        <v>0</v>
      </c>
      <c r="E45" s="21">
        <v>2</v>
      </c>
      <c r="F45" s="89">
        <f>SUM(D45*E45)</f>
        <v>0</v>
      </c>
      <c r="G45" s="44">
        <v>51.66</v>
      </c>
      <c r="H45" s="69">
        <f>SUM(F45*G45)</f>
        <v>0</v>
      </c>
      <c r="I45" s="7">
        <v>0</v>
      </c>
      <c r="J45" s="127">
        <f>SUM(D45*I45)</f>
        <v>0</v>
      </c>
      <c r="K45" s="6"/>
    </row>
    <row r="46" spans="1:12" s="38" customFormat="1" ht="11.25" x14ac:dyDescent="0.2">
      <c r="A46" s="38" t="s">
        <v>9</v>
      </c>
      <c r="B46" s="13">
        <f>SUM(B43:B45)</f>
        <v>880</v>
      </c>
      <c r="C46" s="105"/>
      <c r="D46" s="90">
        <f>SUM(D43:D45)</f>
        <v>880</v>
      </c>
      <c r="E46" s="40"/>
      <c r="F46" s="90">
        <f>SUM(F43:F45)</f>
        <v>1760</v>
      </c>
      <c r="G46" s="8"/>
      <c r="H46" s="71">
        <f>SUM(H43:H45)</f>
        <v>61195.199999999997</v>
      </c>
      <c r="I46" s="8"/>
      <c r="J46" s="128">
        <f>SUM(J43:J45)</f>
        <v>88000</v>
      </c>
      <c r="K46" s="9">
        <v>1</v>
      </c>
      <c r="L46" s="72">
        <f>SUM(D46*K46*61.74)</f>
        <v>54331.199999999997</v>
      </c>
    </row>
    <row r="47" spans="1:12" s="54" customFormat="1" ht="11.25" x14ac:dyDescent="0.2">
      <c r="A47" s="27" t="s">
        <v>86</v>
      </c>
      <c r="B47" s="104"/>
      <c r="C47" s="104"/>
      <c r="D47" s="104"/>
      <c r="E47" s="95"/>
      <c r="F47" s="104"/>
    </row>
    <row r="48" spans="1:12" s="67" customFormat="1" ht="11.25" customHeight="1" x14ac:dyDescent="0.2">
      <c r="A48" s="73" t="s">
        <v>6</v>
      </c>
      <c r="B48" s="81">
        <v>0</v>
      </c>
      <c r="C48" s="81">
        <v>1</v>
      </c>
      <c r="D48" s="88">
        <f>SUM(B48*C48)</f>
        <v>0</v>
      </c>
      <c r="E48" s="19">
        <v>1.5</v>
      </c>
      <c r="F48" s="88">
        <f>SUM(D48*E48)</f>
        <v>0</v>
      </c>
      <c r="G48" s="47">
        <v>37.03</v>
      </c>
      <c r="H48" s="74">
        <f>SUM(F48*G48)</f>
        <v>0</v>
      </c>
      <c r="I48" s="16">
        <v>100</v>
      </c>
      <c r="J48" s="125">
        <f>SUM(D48*I48)</f>
        <v>0</v>
      </c>
      <c r="K48" s="6"/>
    </row>
    <row r="49" spans="1:12" s="67" customFormat="1" ht="11.25" x14ac:dyDescent="0.2">
      <c r="A49" s="73" t="s">
        <v>7</v>
      </c>
      <c r="B49" s="81">
        <v>880</v>
      </c>
      <c r="C49" s="81">
        <v>1</v>
      </c>
      <c r="D49" s="88">
        <f>SUM(B49*C49)</f>
        <v>880</v>
      </c>
      <c r="E49" s="19">
        <v>1.5</v>
      </c>
      <c r="F49" s="88">
        <f>SUM(D49*E49)</f>
        <v>1320</v>
      </c>
      <c r="G49" s="17">
        <v>34.770000000000003</v>
      </c>
      <c r="H49" s="75">
        <f>SUM(F49*G49)</f>
        <v>45896.4</v>
      </c>
      <c r="I49" s="17">
        <v>100</v>
      </c>
      <c r="J49" s="126">
        <f>SUM(D49*I49)</f>
        <v>88000</v>
      </c>
      <c r="K49" s="6"/>
    </row>
    <row r="50" spans="1:12" s="67" customFormat="1" ht="11.25" x14ac:dyDescent="0.2">
      <c r="A50" s="73" t="s">
        <v>8</v>
      </c>
      <c r="B50" s="81">
        <v>0</v>
      </c>
      <c r="C50" s="81">
        <v>1</v>
      </c>
      <c r="D50" s="89">
        <f>SUM(B50*C50)</f>
        <v>0</v>
      </c>
      <c r="E50" s="19">
        <v>1.5</v>
      </c>
      <c r="F50" s="89">
        <f>SUM(D50*E50)</f>
        <v>0</v>
      </c>
      <c r="G50" s="45">
        <v>51.66</v>
      </c>
      <c r="H50" s="76">
        <f>SUM(F50*G50)</f>
        <v>0</v>
      </c>
      <c r="I50" s="17">
        <v>0</v>
      </c>
      <c r="J50" s="127">
        <f>SUM(D50*I50)</f>
        <v>0</v>
      </c>
      <c r="K50" s="6"/>
    </row>
    <row r="51" spans="1:12" s="38" customFormat="1" ht="11.25" x14ac:dyDescent="0.2">
      <c r="A51" s="77" t="s">
        <v>9</v>
      </c>
      <c r="B51" s="15">
        <f>SUM(B48:B50)</f>
        <v>880</v>
      </c>
      <c r="C51" s="103"/>
      <c r="D51" s="90">
        <f>SUM(D48:D50)</f>
        <v>880</v>
      </c>
      <c r="E51" s="40"/>
      <c r="F51" s="90">
        <f>SUM(F48:F50)</f>
        <v>1320</v>
      </c>
      <c r="G51" s="18"/>
      <c r="H51" s="78">
        <f>SUM(H48:H50)</f>
        <v>45896.4</v>
      </c>
      <c r="I51" s="18"/>
      <c r="J51" s="128">
        <f>SUM(J48:J50)</f>
        <v>88000</v>
      </c>
      <c r="K51" s="24">
        <v>0.8</v>
      </c>
      <c r="L51" s="79">
        <f>SUM(D51*K51*61.74)</f>
        <v>43464.959999999999</v>
      </c>
    </row>
    <row r="52" spans="1:12" s="54" customFormat="1" ht="11.25" x14ac:dyDescent="0.2">
      <c r="A52" s="27" t="s">
        <v>62</v>
      </c>
      <c r="B52" s="104"/>
      <c r="C52" s="104"/>
      <c r="D52" s="104"/>
      <c r="E52" s="95"/>
      <c r="F52" s="104"/>
    </row>
    <row r="53" spans="1:12" s="67" customFormat="1" ht="11.25" customHeight="1" x14ac:dyDescent="0.2">
      <c r="A53" s="67" t="s">
        <v>6</v>
      </c>
      <c r="B53" s="100">
        <v>0</v>
      </c>
      <c r="C53" s="100">
        <v>1</v>
      </c>
      <c r="D53" s="88">
        <f>SUM(B53*C53)</f>
        <v>0</v>
      </c>
      <c r="E53" s="21">
        <v>1.75</v>
      </c>
      <c r="F53" s="88">
        <f>SUM(D53*E53)</f>
        <v>0</v>
      </c>
      <c r="G53" s="4">
        <v>37.03</v>
      </c>
      <c r="H53" s="66">
        <f>SUM(F53*G53)</f>
        <v>0</v>
      </c>
      <c r="I53" s="5">
        <v>100</v>
      </c>
      <c r="J53" s="125">
        <f>SUM(D53*I53)</f>
        <v>0</v>
      </c>
      <c r="K53" s="6"/>
    </row>
    <row r="54" spans="1:12" s="67" customFormat="1" ht="11.25" x14ac:dyDescent="0.2">
      <c r="A54" s="65" t="s">
        <v>7</v>
      </c>
      <c r="B54" s="80">
        <v>1</v>
      </c>
      <c r="C54" s="100">
        <v>1</v>
      </c>
      <c r="D54" s="88">
        <f>SUM(B54*C54)</f>
        <v>1</v>
      </c>
      <c r="E54" s="21">
        <v>1.75</v>
      </c>
      <c r="F54" s="88">
        <f>SUM(D54*E54)</f>
        <v>2</v>
      </c>
      <c r="G54" s="7">
        <v>34.770000000000003</v>
      </c>
      <c r="H54" s="68">
        <f>SUM(F54*G54)</f>
        <v>69.540000000000006</v>
      </c>
      <c r="I54" s="7">
        <v>100</v>
      </c>
      <c r="J54" s="126">
        <f>SUM(D54*I54)</f>
        <v>100</v>
      </c>
      <c r="K54" s="6"/>
    </row>
    <row r="55" spans="1:12" s="67" customFormat="1" ht="11.25" x14ac:dyDescent="0.2">
      <c r="A55" s="67" t="s">
        <v>8</v>
      </c>
      <c r="B55" s="100">
        <v>0</v>
      </c>
      <c r="C55" s="100">
        <v>1</v>
      </c>
      <c r="D55" s="89">
        <f>SUM(B55*C55)</f>
        <v>0</v>
      </c>
      <c r="E55" s="21">
        <v>1.75</v>
      </c>
      <c r="F55" s="89">
        <f>SUM(D55*E55)</f>
        <v>0</v>
      </c>
      <c r="G55" s="44">
        <v>51.66</v>
      </c>
      <c r="H55" s="69">
        <f>SUM(F55*G55)</f>
        <v>0</v>
      </c>
      <c r="I55" s="7">
        <v>0</v>
      </c>
      <c r="J55" s="127">
        <f>SUM(D55*I55)</f>
        <v>0</v>
      </c>
      <c r="K55" s="6"/>
    </row>
    <row r="56" spans="1:12" s="38" customFormat="1" ht="11.25" x14ac:dyDescent="0.2">
      <c r="A56" s="38" t="s">
        <v>9</v>
      </c>
      <c r="B56" s="13">
        <f>SUM(B53:B55)</f>
        <v>1</v>
      </c>
      <c r="C56" s="105"/>
      <c r="D56" s="90">
        <f>SUM(D53:D55)</f>
        <v>1</v>
      </c>
      <c r="E56" s="40"/>
      <c r="F56" s="90">
        <f>SUM(F53:F55)</f>
        <v>2</v>
      </c>
      <c r="G56" s="8"/>
      <c r="H56" s="71">
        <f>SUM(H53:H55)</f>
        <v>69.540000000000006</v>
      </c>
      <c r="I56" s="8"/>
      <c r="J56" s="128">
        <f>SUM(J53:J55)</f>
        <v>100</v>
      </c>
      <c r="K56" s="9">
        <v>1</v>
      </c>
      <c r="L56" s="72">
        <f>SUM(D56*K56*61.74)</f>
        <v>61.74</v>
      </c>
    </row>
    <row r="57" spans="1:12" s="54" customFormat="1" ht="11.25" x14ac:dyDescent="0.2">
      <c r="A57" s="27" t="s">
        <v>87</v>
      </c>
      <c r="B57" s="104"/>
      <c r="C57" s="104"/>
      <c r="D57" s="104"/>
      <c r="E57" s="95"/>
      <c r="F57" s="104"/>
    </row>
    <row r="58" spans="1:12" s="67" customFormat="1" ht="11.25" customHeight="1" x14ac:dyDescent="0.2">
      <c r="A58" s="73" t="s">
        <v>6</v>
      </c>
      <c r="B58" s="81">
        <v>0</v>
      </c>
      <c r="C58" s="81">
        <v>1</v>
      </c>
      <c r="D58" s="88">
        <f>SUM(B58*C58)</f>
        <v>0</v>
      </c>
      <c r="E58" s="19">
        <v>1.3</v>
      </c>
      <c r="F58" s="88">
        <f>SUM(D58*E58)</f>
        <v>0</v>
      </c>
      <c r="G58" s="47">
        <v>37.03</v>
      </c>
      <c r="H58" s="74">
        <f>SUM(F58*G58)</f>
        <v>0</v>
      </c>
      <c r="I58" s="16">
        <v>100</v>
      </c>
      <c r="J58" s="125">
        <f>SUM(D58*I58)</f>
        <v>0</v>
      </c>
      <c r="K58" s="6"/>
    </row>
    <row r="59" spans="1:12" s="67" customFormat="1" ht="11.25" x14ac:dyDescent="0.2">
      <c r="A59" s="73" t="s">
        <v>7</v>
      </c>
      <c r="B59" s="81">
        <v>1</v>
      </c>
      <c r="C59" s="81">
        <v>1</v>
      </c>
      <c r="D59" s="88">
        <f>SUM(B59*C59)</f>
        <v>1</v>
      </c>
      <c r="E59" s="19">
        <v>1.3</v>
      </c>
      <c r="F59" s="88">
        <f>SUM(D59*E59)</f>
        <v>1</v>
      </c>
      <c r="G59" s="17">
        <v>34.770000000000003</v>
      </c>
      <c r="H59" s="75">
        <f>SUM(F59*G59)</f>
        <v>34.770000000000003</v>
      </c>
      <c r="I59" s="17">
        <v>100</v>
      </c>
      <c r="J59" s="126">
        <f>SUM(D59*I59)</f>
        <v>100</v>
      </c>
      <c r="K59" s="6"/>
    </row>
    <row r="60" spans="1:12" s="67" customFormat="1" ht="11.25" x14ac:dyDescent="0.2">
      <c r="A60" s="73" t="s">
        <v>8</v>
      </c>
      <c r="B60" s="81">
        <v>0</v>
      </c>
      <c r="C60" s="81">
        <v>1</v>
      </c>
      <c r="D60" s="89">
        <f>SUM(B60*C60)</f>
        <v>0</v>
      </c>
      <c r="E60" s="19">
        <v>1.3</v>
      </c>
      <c r="F60" s="89">
        <f>SUM(D60*E60)</f>
        <v>0</v>
      </c>
      <c r="G60" s="45">
        <v>51.66</v>
      </c>
      <c r="H60" s="76">
        <f>SUM(F60*G60)</f>
        <v>0</v>
      </c>
      <c r="I60" s="17">
        <v>0</v>
      </c>
      <c r="J60" s="127">
        <f>SUM(D60*I60)</f>
        <v>0</v>
      </c>
      <c r="K60" s="6"/>
    </row>
    <row r="61" spans="1:12" s="38" customFormat="1" ht="11.25" x14ac:dyDescent="0.2">
      <c r="A61" s="77" t="s">
        <v>9</v>
      </c>
      <c r="B61" s="15">
        <f>SUM(B58:B60)</f>
        <v>1</v>
      </c>
      <c r="C61" s="103"/>
      <c r="D61" s="90">
        <f>SUM(D58:D60)</f>
        <v>1</v>
      </c>
      <c r="E61" s="40"/>
      <c r="F61" s="90">
        <f>SUM(F58:F60)</f>
        <v>1</v>
      </c>
      <c r="G61" s="18"/>
      <c r="H61" s="78">
        <f>SUM(H58:H60)</f>
        <v>34.770000000000003</v>
      </c>
      <c r="I61" s="18"/>
      <c r="J61" s="128">
        <v>100</v>
      </c>
      <c r="K61" s="24">
        <v>0.8</v>
      </c>
      <c r="L61" s="79">
        <f>SUM(D61*K61*61.74)</f>
        <v>49.39</v>
      </c>
    </row>
    <row r="62" spans="1:12" s="54" customFormat="1" ht="11.25" x14ac:dyDescent="0.2">
      <c r="A62" s="27" t="s">
        <v>33</v>
      </c>
      <c r="B62" s="104"/>
      <c r="C62" s="104"/>
      <c r="D62" s="104"/>
      <c r="E62" s="95"/>
      <c r="F62" s="104"/>
    </row>
    <row r="63" spans="1:12" s="67" customFormat="1" ht="11.25" customHeight="1" x14ac:dyDescent="0.2">
      <c r="A63" s="65" t="s">
        <v>6</v>
      </c>
      <c r="B63" s="80">
        <v>20</v>
      </c>
      <c r="C63" s="100">
        <v>1</v>
      </c>
      <c r="D63" s="88">
        <f>SUM(B63*C63)</f>
        <v>20</v>
      </c>
      <c r="E63" s="21">
        <v>1.5</v>
      </c>
      <c r="F63" s="88">
        <f>SUM(D63*E63)</f>
        <v>30</v>
      </c>
      <c r="G63" s="4">
        <v>37.03</v>
      </c>
      <c r="H63" s="66">
        <f>SUM(F63*G63)</f>
        <v>1110.9000000000001</v>
      </c>
      <c r="I63" s="5">
        <v>75</v>
      </c>
      <c r="J63" s="125">
        <f>SUM(D63*I63)</f>
        <v>1500</v>
      </c>
      <c r="K63" s="6"/>
    </row>
    <row r="64" spans="1:12" s="67" customFormat="1" ht="11.25" x14ac:dyDescent="0.2">
      <c r="A64" s="65" t="s">
        <v>7</v>
      </c>
      <c r="B64" s="80">
        <v>85</v>
      </c>
      <c r="C64" s="100">
        <v>1</v>
      </c>
      <c r="D64" s="88">
        <f>SUM(B64*C64)</f>
        <v>85</v>
      </c>
      <c r="E64" s="21">
        <v>1.5</v>
      </c>
      <c r="F64" s="88">
        <f>SUM(D64*E64)</f>
        <v>128</v>
      </c>
      <c r="G64" s="7">
        <v>34.770000000000003</v>
      </c>
      <c r="H64" s="68">
        <f>SUM(F64*G64)</f>
        <v>4450.5600000000004</v>
      </c>
      <c r="I64" s="7">
        <v>75</v>
      </c>
      <c r="J64" s="126">
        <f>SUM(D64*I64)</f>
        <v>6375</v>
      </c>
      <c r="K64" s="6"/>
    </row>
    <row r="65" spans="1:12" s="67" customFormat="1" ht="11.25" x14ac:dyDescent="0.2">
      <c r="A65" s="67" t="s">
        <v>8</v>
      </c>
      <c r="B65" s="100">
        <v>0</v>
      </c>
      <c r="C65" s="100">
        <v>1</v>
      </c>
      <c r="D65" s="89">
        <f>SUM(B65*C65)</f>
        <v>0</v>
      </c>
      <c r="E65" s="21">
        <v>1.5</v>
      </c>
      <c r="F65" s="89">
        <f>SUM(D65*E65)</f>
        <v>0</v>
      </c>
      <c r="G65" s="44">
        <v>51.66</v>
      </c>
      <c r="H65" s="69">
        <f>SUM(F65*G65)</f>
        <v>0</v>
      </c>
      <c r="I65" s="7">
        <v>0</v>
      </c>
      <c r="J65" s="127">
        <f>SUM(D65*I65)</f>
        <v>0</v>
      </c>
      <c r="K65" s="6"/>
    </row>
    <row r="66" spans="1:12" s="38" customFormat="1" ht="11.25" x14ac:dyDescent="0.2">
      <c r="A66" s="38" t="s">
        <v>9</v>
      </c>
      <c r="B66" s="13">
        <f>SUM(B63:B65)</f>
        <v>105</v>
      </c>
      <c r="C66" s="105"/>
      <c r="D66" s="90">
        <f>SUM(D63:D65)</f>
        <v>105</v>
      </c>
      <c r="E66" s="40"/>
      <c r="F66" s="90">
        <f>SUM(F63:F65)</f>
        <v>158</v>
      </c>
      <c r="G66" s="8"/>
      <c r="H66" s="71">
        <f>SUM(H63:H65)</f>
        <v>5561.46</v>
      </c>
      <c r="I66" s="8"/>
      <c r="J66" s="128">
        <f>SUM(J63:J65)</f>
        <v>7875</v>
      </c>
      <c r="K66" s="9">
        <v>1</v>
      </c>
      <c r="L66" s="72">
        <f>SUM(D66*K66*61.74)</f>
        <v>6482.7</v>
      </c>
    </row>
    <row r="67" spans="1:12" s="54" customFormat="1" ht="11.25" x14ac:dyDescent="0.2">
      <c r="A67" s="27" t="s">
        <v>88</v>
      </c>
      <c r="B67" s="104"/>
      <c r="C67" s="104"/>
      <c r="D67" s="104"/>
      <c r="E67" s="95"/>
      <c r="F67" s="104"/>
    </row>
    <row r="68" spans="1:12" s="67" customFormat="1" ht="11.25" customHeight="1" x14ac:dyDescent="0.2">
      <c r="A68" s="73" t="s">
        <v>6</v>
      </c>
      <c r="B68" s="81">
        <v>20</v>
      </c>
      <c r="C68" s="81">
        <v>1</v>
      </c>
      <c r="D68" s="88">
        <f>SUM(B68*C68)</f>
        <v>20</v>
      </c>
      <c r="E68" s="19">
        <v>1.1299999999999999</v>
      </c>
      <c r="F68" s="88">
        <f>SUM(D68*E68)</f>
        <v>23</v>
      </c>
      <c r="G68" s="47">
        <v>37.03</v>
      </c>
      <c r="H68" s="74">
        <f>SUM(F68*G68)</f>
        <v>851.69</v>
      </c>
      <c r="I68" s="16">
        <v>75</v>
      </c>
      <c r="J68" s="125">
        <f>SUM(D68*I68)</f>
        <v>1500</v>
      </c>
      <c r="K68" s="6"/>
    </row>
    <row r="69" spans="1:12" s="67" customFormat="1" ht="11.25" x14ac:dyDescent="0.2">
      <c r="A69" s="73" t="s">
        <v>7</v>
      </c>
      <c r="B69" s="81">
        <v>85</v>
      </c>
      <c r="C69" s="81">
        <v>1</v>
      </c>
      <c r="D69" s="88">
        <f>SUM(B69*C69)</f>
        <v>85</v>
      </c>
      <c r="E69" s="19">
        <v>1.1299999999999999</v>
      </c>
      <c r="F69" s="88">
        <f>SUM(D69*E69)</f>
        <v>96</v>
      </c>
      <c r="G69" s="17">
        <v>34.770000000000003</v>
      </c>
      <c r="H69" s="75">
        <f>SUM(F69*G69)</f>
        <v>3337.92</v>
      </c>
      <c r="I69" s="17">
        <v>75</v>
      </c>
      <c r="J69" s="126">
        <f>SUM(D69*I69)</f>
        <v>6375</v>
      </c>
      <c r="K69" s="6"/>
    </row>
    <row r="70" spans="1:12" s="67" customFormat="1" ht="11.25" x14ac:dyDescent="0.2">
      <c r="A70" s="73" t="s">
        <v>8</v>
      </c>
      <c r="B70" s="81">
        <v>0</v>
      </c>
      <c r="C70" s="81">
        <v>1</v>
      </c>
      <c r="D70" s="89">
        <f>SUM(B70*C70)</f>
        <v>0</v>
      </c>
      <c r="E70" s="19">
        <v>1.1299999999999999</v>
      </c>
      <c r="F70" s="89">
        <f>SUM(D70*E70)</f>
        <v>0</v>
      </c>
      <c r="G70" s="45">
        <v>51.66</v>
      </c>
      <c r="H70" s="76">
        <f>SUM(F70*G70)</f>
        <v>0</v>
      </c>
      <c r="I70" s="17">
        <v>0</v>
      </c>
      <c r="J70" s="127">
        <f>SUM(D70*I70)</f>
        <v>0</v>
      </c>
      <c r="K70" s="6"/>
    </row>
    <row r="71" spans="1:12" s="38" customFormat="1" ht="11.25" x14ac:dyDescent="0.2">
      <c r="A71" s="77" t="s">
        <v>9</v>
      </c>
      <c r="B71" s="15">
        <f>SUM(B68:B70)</f>
        <v>105</v>
      </c>
      <c r="C71" s="103"/>
      <c r="D71" s="90">
        <f>SUM(D68:D70)</f>
        <v>105</v>
      </c>
      <c r="E71" s="40"/>
      <c r="F71" s="90">
        <f>SUM(F68:F70)</f>
        <v>119</v>
      </c>
      <c r="G71" s="18"/>
      <c r="H71" s="78">
        <f>SUM(H68:H70)</f>
        <v>4189.6099999999997</v>
      </c>
      <c r="I71" s="18"/>
      <c r="J71" s="128">
        <f>SUM(J68:J70)</f>
        <v>7875</v>
      </c>
      <c r="K71" s="24">
        <v>0.8</v>
      </c>
      <c r="L71" s="79">
        <f>SUM(D71*K71*61.74)</f>
        <v>5186.16</v>
      </c>
    </row>
    <row r="72" spans="1:12" s="54" customFormat="1" ht="11.25" x14ac:dyDescent="0.2">
      <c r="A72" s="27" t="s">
        <v>63</v>
      </c>
      <c r="B72" s="104"/>
      <c r="C72" s="104"/>
      <c r="D72" s="104"/>
      <c r="E72" s="95"/>
      <c r="F72" s="104"/>
    </row>
    <row r="73" spans="1:12" s="67" customFormat="1" ht="11.25" customHeight="1" x14ac:dyDescent="0.2">
      <c r="A73" s="65" t="s">
        <v>6</v>
      </c>
      <c r="B73" s="80">
        <v>1</v>
      </c>
      <c r="C73" s="100">
        <v>1</v>
      </c>
      <c r="D73" s="88">
        <f>SUM(B73*C73)</f>
        <v>1</v>
      </c>
      <c r="E73" s="21">
        <v>1</v>
      </c>
      <c r="F73" s="88">
        <f>SUM(D73*E73)</f>
        <v>1</v>
      </c>
      <c r="G73" s="4">
        <v>37.03</v>
      </c>
      <c r="H73" s="66">
        <f>SUM(F73*G73)</f>
        <v>37.03</v>
      </c>
      <c r="I73" s="5">
        <v>75</v>
      </c>
      <c r="J73" s="125">
        <f>SUM(D73*I73)</f>
        <v>75</v>
      </c>
      <c r="K73" s="6"/>
    </row>
    <row r="74" spans="1:12" s="67" customFormat="1" ht="11.25" x14ac:dyDescent="0.2">
      <c r="A74" s="65" t="s">
        <v>7</v>
      </c>
      <c r="B74" s="80">
        <v>2</v>
      </c>
      <c r="C74" s="100">
        <v>1</v>
      </c>
      <c r="D74" s="88">
        <f>SUM(B74*C74)</f>
        <v>2</v>
      </c>
      <c r="E74" s="21">
        <v>1</v>
      </c>
      <c r="F74" s="88">
        <f>SUM(D74*E74)</f>
        <v>2</v>
      </c>
      <c r="G74" s="7">
        <v>34.770000000000003</v>
      </c>
      <c r="H74" s="68">
        <f>SUM(F74*G74)</f>
        <v>69.540000000000006</v>
      </c>
      <c r="I74" s="7">
        <v>75</v>
      </c>
      <c r="J74" s="126">
        <f>SUM(D74*I74)</f>
        <v>150</v>
      </c>
      <c r="K74" s="6"/>
    </row>
    <row r="75" spans="1:12" s="67" customFormat="1" ht="11.25" x14ac:dyDescent="0.2">
      <c r="A75" s="67" t="s">
        <v>8</v>
      </c>
      <c r="B75" s="100">
        <v>0</v>
      </c>
      <c r="C75" s="100">
        <v>1</v>
      </c>
      <c r="D75" s="89">
        <f>SUM(B75*C75)</f>
        <v>0</v>
      </c>
      <c r="E75" s="21">
        <v>1</v>
      </c>
      <c r="F75" s="89">
        <f>SUM(D75*E75)</f>
        <v>0</v>
      </c>
      <c r="G75" s="44">
        <v>51.66</v>
      </c>
      <c r="H75" s="69">
        <f>SUM(F75*G75)</f>
        <v>0</v>
      </c>
      <c r="I75" s="7">
        <v>0</v>
      </c>
      <c r="J75" s="127">
        <f>SUM(D75*I75)</f>
        <v>0</v>
      </c>
      <c r="K75" s="6"/>
    </row>
    <row r="76" spans="1:12" s="38" customFormat="1" ht="11.25" x14ac:dyDescent="0.2">
      <c r="A76" s="38" t="s">
        <v>9</v>
      </c>
      <c r="B76" s="13">
        <f>SUM(B73:B75)</f>
        <v>3</v>
      </c>
      <c r="C76" s="105"/>
      <c r="D76" s="90">
        <f>SUM(D73:D75)</f>
        <v>3</v>
      </c>
      <c r="E76" s="40"/>
      <c r="F76" s="90">
        <f>SUM(F73:F75)</f>
        <v>3</v>
      </c>
      <c r="G76" s="8"/>
      <c r="H76" s="71">
        <f>SUM(H73:H75)</f>
        <v>106.57</v>
      </c>
      <c r="I76" s="8"/>
      <c r="J76" s="128">
        <f>SUM(J73:J75)</f>
        <v>225</v>
      </c>
      <c r="K76" s="9">
        <v>1</v>
      </c>
      <c r="L76" s="72">
        <f>SUM(D76*K76*61.74)</f>
        <v>185.22</v>
      </c>
    </row>
    <row r="77" spans="1:12" s="54" customFormat="1" ht="11.25" x14ac:dyDescent="0.2">
      <c r="A77" s="27" t="s">
        <v>89</v>
      </c>
      <c r="B77" s="104"/>
      <c r="C77" s="104"/>
      <c r="D77" s="104"/>
      <c r="E77" s="95"/>
      <c r="F77" s="104"/>
    </row>
    <row r="78" spans="1:12" s="67" customFormat="1" ht="11.25" customHeight="1" x14ac:dyDescent="0.2">
      <c r="A78" s="73" t="s">
        <v>6</v>
      </c>
      <c r="B78" s="81">
        <v>1</v>
      </c>
      <c r="C78" s="81">
        <v>1</v>
      </c>
      <c r="D78" s="88">
        <f>SUM(B78*C78)</f>
        <v>1</v>
      </c>
      <c r="E78" s="19">
        <v>0.75</v>
      </c>
      <c r="F78" s="88">
        <f>SUM(D78*E78)</f>
        <v>1</v>
      </c>
      <c r="G78" s="47">
        <v>37.03</v>
      </c>
      <c r="H78" s="74">
        <f>SUM(F78*G78)</f>
        <v>37.03</v>
      </c>
      <c r="I78" s="16">
        <v>75</v>
      </c>
      <c r="J78" s="125">
        <f>SUM(D78*I78)</f>
        <v>75</v>
      </c>
      <c r="K78" s="6"/>
    </row>
    <row r="79" spans="1:12" s="67" customFormat="1" ht="11.25" x14ac:dyDescent="0.2">
      <c r="A79" s="73" t="s">
        <v>7</v>
      </c>
      <c r="B79" s="81">
        <v>2</v>
      </c>
      <c r="C79" s="81">
        <v>1</v>
      </c>
      <c r="D79" s="88">
        <f>SUM(B79*C79)</f>
        <v>2</v>
      </c>
      <c r="E79" s="19">
        <v>0.75</v>
      </c>
      <c r="F79" s="88">
        <f>SUM(D79*E79)</f>
        <v>2</v>
      </c>
      <c r="G79" s="17">
        <v>34.770000000000003</v>
      </c>
      <c r="H79" s="75">
        <f>SUM(F79*G79)</f>
        <v>69.540000000000006</v>
      </c>
      <c r="I79" s="17">
        <v>75</v>
      </c>
      <c r="J79" s="126">
        <f>SUM(D79*I79)</f>
        <v>150</v>
      </c>
      <c r="K79" s="6"/>
    </row>
    <row r="80" spans="1:12" s="67" customFormat="1" ht="11.25" x14ac:dyDescent="0.2">
      <c r="A80" s="73" t="s">
        <v>8</v>
      </c>
      <c r="B80" s="81">
        <v>0</v>
      </c>
      <c r="C80" s="81">
        <v>1</v>
      </c>
      <c r="D80" s="89">
        <f>SUM(B80*C80)</f>
        <v>0</v>
      </c>
      <c r="E80" s="19">
        <v>0.75</v>
      </c>
      <c r="F80" s="89">
        <f>SUM(D80*E80)</f>
        <v>0</v>
      </c>
      <c r="G80" s="45">
        <v>51.66</v>
      </c>
      <c r="H80" s="76">
        <f>SUM(F80*G80)</f>
        <v>0</v>
      </c>
      <c r="I80" s="17">
        <v>0</v>
      </c>
      <c r="J80" s="127">
        <f>SUM(D80*I80)</f>
        <v>0</v>
      </c>
      <c r="K80" s="6"/>
    </row>
    <row r="81" spans="1:12" s="38" customFormat="1" ht="11.25" x14ac:dyDescent="0.2">
      <c r="A81" s="77" t="s">
        <v>9</v>
      </c>
      <c r="B81" s="15">
        <f>SUM(B78:B80)</f>
        <v>3</v>
      </c>
      <c r="C81" s="103"/>
      <c r="D81" s="90">
        <f>SUM(D78:D80)</f>
        <v>3</v>
      </c>
      <c r="E81" s="40"/>
      <c r="F81" s="90">
        <f>SUM(F78:F80)</f>
        <v>3</v>
      </c>
      <c r="G81" s="18"/>
      <c r="H81" s="78">
        <f>SUM(H78:H80)</f>
        <v>106.57</v>
      </c>
      <c r="I81" s="18"/>
      <c r="J81" s="128">
        <f>SUM(J78:J80)</f>
        <v>225</v>
      </c>
      <c r="K81" s="24">
        <v>0.8</v>
      </c>
      <c r="L81" s="79">
        <f>SUM(D81*K81*61.74)</f>
        <v>148.18</v>
      </c>
    </row>
    <row r="82" spans="1:12" s="54" customFormat="1" ht="11.25" x14ac:dyDescent="0.2">
      <c r="A82" s="27" t="s">
        <v>34</v>
      </c>
      <c r="B82" s="104"/>
      <c r="C82" s="104"/>
      <c r="D82" s="104"/>
      <c r="E82" s="95"/>
      <c r="F82" s="104"/>
    </row>
    <row r="83" spans="1:12" s="67" customFormat="1" ht="11.25" customHeight="1" x14ac:dyDescent="0.2">
      <c r="A83" s="65" t="s">
        <v>6</v>
      </c>
      <c r="B83" s="80">
        <v>83</v>
      </c>
      <c r="C83" s="100">
        <v>1</v>
      </c>
      <c r="D83" s="88">
        <f>SUM(B83*C83)</f>
        <v>83</v>
      </c>
      <c r="E83" s="21">
        <v>1.5</v>
      </c>
      <c r="F83" s="88">
        <f>SUM(D83*E83)</f>
        <v>125</v>
      </c>
      <c r="G83" s="4">
        <v>37.03</v>
      </c>
      <c r="H83" s="66">
        <f>SUM(F83*G83)</f>
        <v>4628.75</v>
      </c>
      <c r="I83" s="5">
        <v>75</v>
      </c>
      <c r="J83" s="125">
        <f>SUM(D83*I83)</f>
        <v>6225</v>
      </c>
      <c r="K83" s="6"/>
    </row>
    <row r="84" spans="1:12" s="67" customFormat="1" ht="11.25" x14ac:dyDescent="0.2">
      <c r="A84" s="65" t="s">
        <v>7</v>
      </c>
      <c r="B84" s="80">
        <v>113</v>
      </c>
      <c r="C84" s="100">
        <v>1</v>
      </c>
      <c r="D84" s="88">
        <f>SUM(B84*C84)</f>
        <v>113</v>
      </c>
      <c r="E84" s="21">
        <v>1.5</v>
      </c>
      <c r="F84" s="88">
        <f>SUM(D84*E84)</f>
        <v>170</v>
      </c>
      <c r="G84" s="7">
        <v>34.770000000000003</v>
      </c>
      <c r="H84" s="68">
        <f>SUM(F84*G84)</f>
        <v>5910.9</v>
      </c>
      <c r="I84" s="7">
        <v>75</v>
      </c>
      <c r="J84" s="126">
        <f>SUM(D84*I84)</f>
        <v>8475</v>
      </c>
      <c r="K84" s="6"/>
    </row>
    <row r="85" spans="1:12" s="67" customFormat="1" ht="11.25" x14ac:dyDescent="0.2">
      <c r="A85" s="65" t="s">
        <v>8</v>
      </c>
      <c r="B85" s="80">
        <v>28</v>
      </c>
      <c r="C85" s="100">
        <v>1</v>
      </c>
      <c r="D85" s="89">
        <f>SUM(B85*C85)</f>
        <v>28</v>
      </c>
      <c r="E85" s="21">
        <v>1.5</v>
      </c>
      <c r="F85" s="89">
        <f>SUM(D85*E85)</f>
        <v>42</v>
      </c>
      <c r="G85" s="44">
        <v>51.66</v>
      </c>
      <c r="H85" s="69">
        <f>SUM(F85*G85)</f>
        <v>2169.7199999999998</v>
      </c>
      <c r="I85" s="7">
        <v>0</v>
      </c>
      <c r="J85" s="127">
        <f>SUM(D85*I85)</f>
        <v>0</v>
      </c>
      <c r="K85" s="6"/>
    </row>
    <row r="86" spans="1:12" s="38" customFormat="1" ht="11.25" x14ac:dyDescent="0.2">
      <c r="A86" s="38" t="s">
        <v>9</v>
      </c>
      <c r="B86" s="13">
        <f>SUM(B83:B85)</f>
        <v>224</v>
      </c>
      <c r="C86" s="105"/>
      <c r="D86" s="90">
        <f>SUM(D83:D85)</f>
        <v>224</v>
      </c>
      <c r="E86" s="40"/>
      <c r="F86" s="90">
        <f>SUM(F83:F85)</f>
        <v>337</v>
      </c>
      <c r="G86" s="8"/>
      <c r="H86" s="71">
        <f>SUM(H83:H85)</f>
        <v>12709.37</v>
      </c>
      <c r="I86" s="8"/>
      <c r="J86" s="128">
        <f>SUM(J83:J85)</f>
        <v>14700</v>
      </c>
      <c r="K86" s="9">
        <v>1.5</v>
      </c>
      <c r="L86" s="72">
        <f>SUM(D86*K86*61.74)</f>
        <v>20744.64</v>
      </c>
    </row>
    <row r="87" spans="1:12" s="54" customFormat="1" ht="11.25" x14ac:dyDescent="0.2">
      <c r="A87" s="27" t="s">
        <v>90</v>
      </c>
      <c r="B87" s="104"/>
      <c r="C87" s="104"/>
      <c r="D87" s="104"/>
      <c r="E87" s="95"/>
      <c r="F87" s="104"/>
    </row>
    <row r="88" spans="1:12" s="67" customFormat="1" ht="11.25" customHeight="1" x14ac:dyDescent="0.2">
      <c r="A88" s="73" t="s">
        <v>6</v>
      </c>
      <c r="B88" s="81">
        <v>83</v>
      </c>
      <c r="C88" s="81">
        <v>1</v>
      </c>
      <c r="D88" s="88">
        <f>SUM(B88*C88)</f>
        <v>83</v>
      </c>
      <c r="E88" s="19">
        <v>1.1299999999999999</v>
      </c>
      <c r="F88" s="88">
        <f>SUM(D88*E88)</f>
        <v>94</v>
      </c>
      <c r="G88" s="47">
        <v>37.03</v>
      </c>
      <c r="H88" s="74">
        <f>SUM(F88*G88)</f>
        <v>3480.82</v>
      </c>
      <c r="I88" s="16">
        <v>75</v>
      </c>
      <c r="J88" s="125">
        <f>SUM(D88*I88)</f>
        <v>6225</v>
      </c>
      <c r="K88" s="6"/>
    </row>
    <row r="89" spans="1:12" s="67" customFormat="1" ht="11.25" x14ac:dyDescent="0.2">
      <c r="A89" s="73" t="s">
        <v>7</v>
      </c>
      <c r="B89" s="81">
        <v>113</v>
      </c>
      <c r="C89" s="81">
        <v>1</v>
      </c>
      <c r="D89" s="88">
        <f>SUM(B89*C89)</f>
        <v>113</v>
      </c>
      <c r="E89" s="19">
        <v>1.1299999999999999</v>
      </c>
      <c r="F89" s="88">
        <f>SUM(D89*E89)</f>
        <v>128</v>
      </c>
      <c r="G89" s="17">
        <v>34.770000000000003</v>
      </c>
      <c r="H89" s="75">
        <f>SUM(F89*G89)</f>
        <v>4450.5600000000004</v>
      </c>
      <c r="I89" s="17">
        <v>75</v>
      </c>
      <c r="J89" s="126">
        <f>SUM(D89*I89)</f>
        <v>8475</v>
      </c>
      <c r="K89" s="6"/>
    </row>
    <row r="90" spans="1:12" s="67" customFormat="1" ht="11.25" x14ac:dyDescent="0.2">
      <c r="A90" s="73" t="s">
        <v>8</v>
      </c>
      <c r="B90" s="81">
        <v>28</v>
      </c>
      <c r="C90" s="81">
        <v>1</v>
      </c>
      <c r="D90" s="89">
        <f>SUM(B90*C90)</f>
        <v>28</v>
      </c>
      <c r="E90" s="19">
        <v>1.1299999999999999</v>
      </c>
      <c r="F90" s="89">
        <f>SUM(D90*E90)</f>
        <v>32</v>
      </c>
      <c r="G90" s="45">
        <v>51.66</v>
      </c>
      <c r="H90" s="76">
        <f>SUM(F90*G90)</f>
        <v>1653.12</v>
      </c>
      <c r="I90" s="17">
        <v>0</v>
      </c>
      <c r="J90" s="127">
        <f>SUM(D90*I90)</f>
        <v>0</v>
      </c>
      <c r="K90" s="6"/>
    </row>
    <row r="91" spans="1:12" s="38" customFormat="1" ht="11.25" x14ac:dyDescent="0.2">
      <c r="A91" s="77" t="s">
        <v>9</v>
      </c>
      <c r="B91" s="15">
        <f>SUM(B88:B90)</f>
        <v>224</v>
      </c>
      <c r="C91" s="103"/>
      <c r="D91" s="90">
        <f>SUM(D88:D90)</f>
        <v>224</v>
      </c>
      <c r="E91" s="40"/>
      <c r="F91" s="90">
        <f>SUM(F88:F90)</f>
        <v>254</v>
      </c>
      <c r="G91" s="18"/>
      <c r="H91" s="78">
        <f>SUM(H88:H90)</f>
        <v>9584.5</v>
      </c>
      <c r="I91" s="18"/>
      <c r="J91" s="128">
        <f>SUM(J88:J90)</f>
        <v>14700</v>
      </c>
      <c r="K91" s="24">
        <v>1.2</v>
      </c>
      <c r="L91" s="79">
        <f>SUM(D91*K91*61.74)</f>
        <v>16595.71</v>
      </c>
    </row>
    <row r="92" spans="1:12" s="54" customFormat="1" ht="11.25" x14ac:dyDescent="0.2">
      <c r="A92" s="27" t="s">
        <v>64</v>
      </c>
      <c r="B92" s="104"/>
      <c r="C92" s="104"/>
      <c r="D92" s="104"/>
      <c r="E92" s="95"/>
      <c r="F92" s="104"/>
    </row>
    <row r="93" spans="1:12" s="67" customFormat="1" ht="11.25" customHeight="1" x14ac:dyDescent="0.2">
      <c r="A93" s="65" t="s">
        <v>6</v>
      </c>
      <c r="B93" s="80">
        <v>2</v>
      </c>
      <c r="C93" s="100">
        <v>1</v>
      </c>
      <c r="D93" s="88">
        <f>SUM(B93*C93)</f>
        <v>2</v>
      </c>
      <c r="E93" s="21">
        <v>1</v>
      </c>
      <c r="F93" s="88">
        <f>SUM(D93*E93)</f>
        <v>2</v>
      </c>
      <c r="G93" s="4">
        <v>37.03</v>
      </c>
      <c r="H93" s="66">
        <f>SUM(F93*G93)</f>
        <v>74.06</v>
      </c>
      <c r="I93" s="5">
        <v>75</v>
      </c>
      <c r="J93" s="125">
        <f>SUM(D93*I93)</f>
        <v>150</v>
      </c>
      <c r="K93" s="6"/>
    </row>
    <row r="94" spans="1:12" s="67" customFormat="1" ht="11.25" x14ac:dyDescent="0.2">
      <c r="A94" s="65" t="s">
        <v>7</v>
      </c>
      <c r="B94" s="80">
        <v>3</v>
      </c>
      <c r="C94" s="100">
        <v>1</v>
      </c>
      <c r="D94" s="88">
        <f>SUM(B94*C94)</f>
        <v>3</v>
      </c>
      <c r="E94" s="21">
        <v>1</v>
      </c>
      <c r="F94" s="88">
        <f>SUM(D94*E94)</f>
        <v>3</v>
      </c>
      <c r="G94" s="7">
        <v>34.770000000000003</v>
      </c>
      <c r="H94" s="68">
        <f>SUM(F94*G94)</f>
        <v>104.31</v>
      </c>
      <c r="I94" s="7">
        <v>75</v>
      </c>
      <c r="J94" s="126">
        <f>SUM(D94*I94)</f>
        <v>225</v>
      </c>
      <c r="K94" s="6"/>
    </row>
    <row r="95" spans="1:12" s="67" customFormat="1" ht="11.25" x14ac:dyDescent="0.2">
      <c r="A95" s="65" t="s">
        <v>8</v>
      </c>
      <c r="B95" s="80">
        <v>1</v>
      </c>
      <c r="C95" s="100">
        <v>1</v>
      </c>
      <c r="D95" s="89">
        <f>SUM(B95*C95)</f>
        <v>1</v>
      </c>
      <c r="E95" s="21">
        <v>1</v>
      </c>
      <c r="F95" s="89">
        <f>SUM(D95*E95)</f>
        <v>1</v>
      </c>
      <c r="G95" s="44">
        <v>51.66</v>
      </c>
      <c r="H95" s="69">
        <f>SUM(F95*G95)</f>
        <v>51.66</v>
      </c>
      <c r="I95" s="7">
        <v>0</v>
      </c>
      <c r="J95" s="127">
        <f>SUM(D95*I95)</f>
        <v>0</v>
      </c>
      <c r="K95" s="6"/>
    </row>
    <row r="96" spans="1:12" s="38" customFormat="1" ht="11.25" x14ac:dyDescent="0.2">
      <c r="A96" s="38" t="s">
        <v>9</v>
      </c>
      <c r="B96" s="13">
        <f>SUM(B93:B95)</f>
        <v>6</v>
      </c>
      <c r="C96" s="105"/>
      <c r="D96" s="90">
        <f>SUM(D93:D95)</f>
        <v>6</v>
      </c>
      <c r="E96" s="40"/>
      <c r="F96" s="90">
        <f>SUM(F93:F95)</f>
        <v>6</v>
      </c>
      <c r="G96" s="8"/>
      <c r="H96" s="71">
        <f>SUM(H93:H95)</f>
        <v>230.03</v>
      </c>
      <c r="I96" s="8"/>
      <c r="J96" s="128">
        <f>SUM(J93:J95)</f>
        <v>375</v>
      </c>
      <c r="K96" s="9">
        <v>1.5</v>
      </c>
      <c r="L96" s="72">
        <f>SUM(D96*K96*61.74)</f>
        <v>555.66</v>
      </c>
    </row>
    <row r="97" spans="1:12" s="54" customFormat="1" ht="11.25" x14ac:dyDescent="0.2">
      <c r="A97" s="27" t="s">
        <v>91</v>
      </c>
      <c r="B97" s="104"/>
      <c r="C97" s="104"/>
      <c r="D97" s="104"/>
      <c r="E97" s="95"/>
      <c r="F97" s="104"/>
    </row>
    <row r="98" spans="1:12" s="67" customFormat="1" ht="11.25" customHeight="1" x14ac:dyDescent="0.2">
      <c r="A98" s="73" t="s">
        <v>6</v>
      </c>
      <c r="B98" s="81">
        <v>2</v>
      </c>
      <c r="C98" s="81">
        <v>1</v>
      </c>
      <c r="D98" s="88">
        <f>SUM(B98*C98)</f>
        <v>2</v>
      </c>
      <c r="E98" s="19">
        <v>0.75</v>
      </c>
      <c r="F98" s="88">
        <f>SUM(D98*E98)</f>
        <v>2</v>
      </c>
      <c r="G98" s="47">
        <v>37.03</v>
      </c>
      <c r="H98" s="74">
        <f>SUM(F98*G98)</f>
        <v>74.06</v>
      </c>
      <c r="I98" s="16">
        <v>75</v>
      </c>
      <c r="J98" s="125">
        <f>SUM(D98*I98)</f>
        <v>150</v>
      </c>
      <c r="K98" s="6"/>
    </row>
    <row r="99" spans="1:12" s="67" customFormat="1" ht="11.25" x14ac:dyDescent="0.2">
      <c r="A99" s="73" t="s">
        <v>7</v>
      </c>
      <c r="B99" s="81">
        <v>3</v>
      </c>
      <c r="C99" s="81">
        <v>1</v>
      </c>
      <c r="D99" s="88">
        <f>SUM(B99*C99)</f>
        <v>3</v>
      </c>
      <c r="E99" s="19">
        <v>0.75</v>
      </c>
      <c r="F99" s="88">
        <f>SUM(D99*E99)</f>
        <v>2</v>
      </c>
      <c r="G99" s="17">
        <v>34.770000000000003</v>
      </c>
      <c r="H99" s="75">
        <f>SUM(F99*G99)</f>
        <v>69.540000000000006</v>
      </c>
      <c r="I99" s="17">
        <v>75</v>
      </c>
      <c r="J99" s="126">
        <f>SUM(D99*I99)</f>
        <v>225</v>
      </c>
      <c r="K99" s="6"/>
    </row>
    <row r="100" spans="1:12" s="67" customFormat="1" ht="11.25" x14ac:dyDescent="0.2">
      <c r="A100" s="73" t="s">
        <v>8</v>
      </c>
      <c r="B100" s="81">
        <v>1</v>
      </c>
      <c r="C100" s="81">
        <v>1</v>
      </c>
      <c r="D100" s="89">
        <f>SUM(B100*C100)</f>
        <v>1</v>
      </c>
      <c r="E100" s="19">
        <v>0.75</v>
      </c>
      <c r="F100" s="89">
        <f>SUM(D100*E100)</f>
        <v>1</v>
      </c>
      <c r="G100" s="45">
        <v>51.66</v>
      </c>
      <c r="H100" s="76">
        <f>SUM(F100*G100)</f>
        <v>51.66</v>
      </c>
      <c r="I100" s="17">
        <v>0</v>
      </c>
      <c r="J100" s="127">
        <f>SUM(D100*I100)</f>
        <v>0</v>
      </c>
      <c r="K100" s="6"/>
    </row>
    <row r="101" spans="1:12" s="38" customFormat="1" ht="11.25" x14ac:dyDescent="0.2">
      <c r="A101" s="77" t="s">
        <v>9</v>
      </c>
      <c r="B101" s="15">
        <f>SUM(B98:B100)</f>
        <v>6</v>
      </c>
      <c r="C101" s="103"/>
      <c r="D101" s="90">
        <f>SUM(D98:D100)</f>
        <v>6</v>
      </c>
      <c r="E101" s="40"/>
      <c r="F101" s="90">
        <f>SUM(F98:F100)</f>
        <v>5</v>
      </c>
      <c r="G101" s="18"/>
      <c r="H101" s="78">
        <f>SUM(H98:H100)</f>
        <v>195.26</v>
      </c>
      <c r="I101" s="18"/>
      <c r="J101" s="128">
        <f>SUM(J98:J100)</f>
        <v>375</v>
      </c>
      <c r="K101" s="24">
        <v>1.2</v>
      </c>
      <c r="L101" s="79">
        <f>SUM(D101*K101*61.74)</f>
        <v>444.53</v>
      </c>
    </row>
    <row r="102" spans="1:12" s="54" customFormat="1" ht="10.5" customHeight="1" x14ac:dyDescent="0.2">
      <c r="A102" s="27" t="s">
        <v>35</v>
      </c>
      <c r="B102" s="104"/>
      <c r="C102" s="104"/>
      <c r="D102" s="104"/>
      <c r="E102" s="95"/>
      <c r="F102" s="104"/>
    </row>
    <row r="103" spans="1:12" s="67" customFormat="1" ht="10.5" customHeight="1" x14ac:dyDescent="0.2">
      <c r="A103" s="65" t="s">
        <v>6</v>
      </c>
      <c r="B103" s="80">
        <v>25</v>
      </c>
      <c r="C103" s="100">
        <v>1</v>
      </c>
      <c r="D103" s="88">
        <f>SUM(B103*C103)</f>
        <v>25</v>
      </c>
      <c r="E103" s="21">
        <v>12</v>
      </c>
      <c r="F103" s="88">
        <f>SUM(D103*E103)</f>
        <v>300</v>
      </c>
      <c r="G103" s="4">
        <v>37.03</v>
      </c>
      <c r="H103" s="66">
        <f>SUM(F103*G103)</f>
        <v>11109</v>
      </c>
      <c r="I103" s="5">
        <v>50</v>
      </c>
      <c r="J103" s="125">
        <f>SUM(D103*I103)</f>
        <v>1250</v>
      </c>
      <c r="K103" s="6"/>
    </row>
    <row r="104" spans="1:12" s="67" customFormat="1" ht="10.5" customHeight="1" x14ac:dyDescent="0.2">
      <c r="A104" s="65" t="s">
        <v>7</v>
      </c>
      <c r="B104" s="80">
        <v>190</v>
      </c>
      <c r="C104" s="100">
        <v>1</v>
      </c>
      <c r="D104" s="88">
        <f>SUM(B104*C104)</f>
        <v>190</v>
      </c>
      <c r="E104" s="21">
        <v>12</v>
      </c>
      <c r="F104" s="88">
        <f>SUM(D104*E104)</f>
        <v>2280</v>
      </c>
      <c r="G104" s="7">
        <v>34.770000000000003</v>
      </c>
      <c r="H104" s="68">
        <f>SUM(F104*G104)</f>
        <v>79275.600000000006</v>
      </c>
      <c r="I104" s="7">
        <v>50</v>
      </c>
      <c r="J104" s="126">
        <f>SUM(D104*I104)</f>
        <v>9500</v>
      </c>
      <c r="K104" s="6"/>
    </row>
    <row r="105" spans="1:12" s="67" customFormat="1" ht="10.5" customHeight="1" x14ac:dyDescent="0.2">
      <c r="A105" s="65" t="s">
        <v>8</v>
      </c>
      <c r="B105" s="80">
        <v>6</v>
      </c>
      <c r="C105" s="100">
        <v>1</v>
      </c>
      <c r="D105" s="89">
        <f>SUM(B105*C105)</f>
        <v>6</v>
      </c>
      <c r="E105" s="21">
        <v>12</v>
      </c>
      <c r="F105" s="89">
        <f>SUM(D105*E105)</f>
        <v>72</v>
      </c>
      <c r="G105" s="44">
        <v>51.66</v>
      </c>
      <c r="H105" s="69">
        <f>SUM(F105*G105)</f>
        <v>3719.52</v>
      </c>
      <c r="I105" s="7">
        <v>0</v>
      </c>
      <c r="J105" s="127">
        <f>SUM(D105*I105)</f>
        <v>0</v>
      </c>
      <c r="K105" s="6"/>
    </row>
    <row r="106" spans="1:12" s="38" customFormat="1" ht="10.5" customHeight="1" x14ac:dyDescent="0.2">
      <c r="A106" s="38" t="s">
        <v>9</v>
      </c>
      <c r="B106" s="13">
        <f>SUM(B103:B105)</f>
        <v>221</v>
      </c>
      <c r="C106" s="105"/>
      <c r="D106" s="90">
        <f>SUM(D103:D105)</f>
        <v>221</v>
      </c>
      <c r="E106" s="40"/>
      <c r="F106" s="90">
        <f>SUM(F103:F105)</f>
        <v>2652</v>
      </c>
      <c r="G106" s="8"/>
      <c r="H106" s="71">
        <f>SUM(H103:H105)</f>
        <v>94104.12</v>
      </c>
      <c r="I106" s="8"/>
      <c r="J106" s="128">
        <f>SUM(J103:J105)</f>
        <v>10750</v>
      </c>
      <c r="K106" s="9">
        <v>4</v>
      </c>
      <c r="L106" s="72">
        <f>SUM(D106*K106*61.74)</f>
        <v>54578.16</v>
      </c>
    </row>
    <row r="107" spans="1:12" s="55" customFormat="1" ht="11.25" x14ac:dyDescent="0.2">
      <c r="A107" s="59" t="s">
        <v>92</v>
      </c>
      <c r="B107" s="106"/>
      <c r="C107" s="106"/>
      <c r="D107" s="106"/>
      <c r="E107" s="96"/>
      <c r="F107" s="106"/>
    </row>
    <row r="108" spans="1:12" s="67" customFormat="1" ht="11.25" customHeight="1" x14ac:dyDescent="0.2">
      <c r="A108" s="73" t="s">
        <v>6</v>
      </c>
      <c r="B108" s="81">
        <v>25</v>
      </c>
      <c r="C108" s="81">
        <v>1</v>
      </c>
      <c r="D108" s="88">
        <f>SUM(B108*C108)</f>
        <v>25</v>
      </c>
      <c r="E108" s="19">
        <v>8</v>
      </c>
      <c r="F108" s="88">
        <f>SUM(D108*E108)</f>
        <v>200</v>
      </c>
      <c r="G108" s="47">
        <v>37.03</v>
      </c>
      <c r="H108" s="74">
        <f>SUM(F108*G108)</f>
        <v>7406</v>
      </c>
      <c r="I108" s="16">
        <v>50</v>
      </c>
      <c r="J108" s="125">
        <f>SUM(D108*I108)</f>
        <v>1250</v>
      </c>
      <c r="K108" s="6"/>
    </row>
    <row r="109" spans="1:12" s="67" customFormat="1" ht="11.25" x14ac:dyDescent="0.2">
      <c r="A109" s="73" t="s">
        <v>7</v>
      </c>
      <c r="B109" s="81">
        <v>190</v>
      </c>
      <c r="C109" s="81">
        <v>1</v>
      </c>
      <c r="D109" s="88">
        <f>SUM(B109*C109)</f>
        <v>190</v>
      </c>
      <c r="E109" s="19">
        <v>8</v>
      </c>
      <c r="F109" s="88">
        <f>SUM(D109*E109)</f>
        <v>1520</v>
      </c>
      <c r="G109" s="17">
        <v>34.770000000000003</v>
      </c>
      <c r="H109" s="75">
        <f>SUM(F109*G109)</f>
        <v>52850.400000000001</v>
      </c>
      <c r="I109" s="17">
        <v>50</v>
      </c>
      <c r="J109" s="126">
        <f>SUM(D109*I109)</f>
        <v>9500</v>
      </c>
      <c r="K109" s="6"/>
    </row>
    <row r="110" spans="1:12" s="67" customFormat="1" ht="11.25" x14ac:dyDescent="0.2">
      <c r="A110" s="73" t="s">
        <v>8</v>
      </c>
      <c r="B110" s="81">
        <v>6</v>
      </c>
      <c r="C110" s="81">
        <v>1</v>
      </c>
      <c r="D110" s="89">
        <f>SUM(B110*C110)</f>
        <v>6</v>
      </c>
      <c r="E110" s="19">
        <v>8</v>
      </c>
      <c r="F110" s="89">
        <f>SUM(D110*E110)</f>
        <v>48</v>
      </c>
      <c r="G110" s="45">
        <v>51.66</v>
      </c>
      <c r="H110" s="76">
        <f>SUM(F110*G110)</f>
        <v>2479.6799999999998</v>
      </c>
      <c r="I110" s="17">
        <v>0</v>
      </c>
      <c r="J110" s="127">
        <f>SUM(D110*I110)</f>
        <v>0</v>
      </c>
      <c r="K110" s="6"/>
    </row>
    <row r="111" spans="1:12" s="38" customFormat="1" ht="11.25" x14ac:dyDescent="0.2">
      <c r="A111" s="77" t="s">
        <v>9</v>
      </c>
      <c r="B111" s="15">
        <f>SUM(B108:B110)</f>
        <v>221</v>
      </c>
      <c r="C111" s="103"/>
      <c r="D111" s="90">
        <f>SUM(D108:D110)</f>
        <v>221</v>
      </c>
      <c r="E111" s="40"/>
      <c r="F111" s="90">
        <f>SUM(F108:F110)</f>
        <v>1768</v>
      </c>
      <c r="G111" s="18"/>
      <c r="H111" s="78">
        <f>SUM(H108:H110)</f>
        <v>62736.08</v>
      </c>
      <c r="I111" s="18"/>
      <c r="J111" s="128">
        <f>SUM(J108:J110)</f>
        <v>10750</v>
      </c>
      <c r="K111" s="24">
        <v>3.2</v>
      </c>
      <c r="L111" s="79">
        <f>SUM(D111*K111*61.74)</f>
        <v>43662.53</v>
      </c>
    </row>
    <row r="112" spans="1:12" s="54" customFormat="1" ht="10.5" customHeight="1" x14ac:dyDescent="0.2">
      <c r="A112" s="27" t="s">
        <v>65</v>
      </c>
      <c r="B112" s="104"/>
      <c r="C112" s="104"/>
      <c r="D112" s="104"/>
      <c r="E112" s="95"/>
      <c r="F112" s="104"/>
    </row>
    <row r="113" spans="1:12" s="67" customFormat="1" ht="10.5" customHeight="1" x14ac:dyDescent="0.2">
      <c r="A113" s="65" t="s">
        <v>6</v>
      </c>
      <c r="B113" s="80">
        <v>1</v>
      </c>
      <c r="C113" s="100">
        <v>1</v>
      </c>
      <c r="D113" s="88">
        <f>SUM(B113*C113)</f>
        <v>1</v>
      </c>
      <c r="E113" s="21">
        <v>8</v>
      </c>
      <c r="F113" s="88">
        <f>SUM(D113*E113)</f>
        <v>8</v>
      </c>
      <c r="G113" s="4">
        <v>37.03</v>
      </c>
      <c r="H113" s="66">
        <f>SUM(F113*G113)</f>
        <v>296.24</v>
      </c>
      <c r="I113" s="5">
        <v>50</v>
      </c>
      <c r="J113" s="125">
        <f>SUM(D113*I113)</f>
        <v>50</v>
      </c>
      <c r="K113" s="6"/>
    </row>
    <row r="114" spans="1:12" s="67" customFormat="1" ht="10.5" customHeight="1" x14ac:dyDescent="0.2">
      <c r="A114" s="65" t="s">
        <v>7</v>
      </c>
      <c r="B114" s="80">
        <v>3</v>
      </c>
      <c r="C114" s="100">
        <v>1</v>
      </c>
      <c r="D114" s="88">
        <f>SUM(B114*C114)</f>
        <v>3</v>
      </c>
      <c r="E114" s="21">
        <v>8</v>
      </c>
      <c r="F114" s="88">
        <f>SUM(D114*E114)</f>
        <v>24</v>
      </c>
      <c r="G114" s="7">
        <v>34.770000000000003</v>
      </c>
      <c r="H114" s="68">
        <f>SUM(F114*G114)</f>
        <v>834.48</v>
      </c>
      <c r="I114" s="7">
        <v>50</v>
      </c>
      <c r="J114" s="126">
        <f>SUM(D114*I114)</f>
        <v>150</v>
      </c>
      <c r="K114" s="6"/>
    </row>
    <row r="115" spans="1:12" s="67" customFormat="1" ht="10.5" customHeight="1" x14ac:dyDescent="0.2">
      <c r="A115" s="65" t="s">
        <v>8</v>
      </c>
      <c r="B115" s="80">
        <v>1</v>
      </c>
      <c r="C115" s="100">
        <v>1</v>
      </c>
      <c r="D115" s="89">
        <f>SUM(B115*C115)</f>
        <v>1</v>
      </c>
      <c r="E115" s="21">
        <v>8</v>
      </c>
      <c r="F115" s="89">
        <f>SUM(D115*E115)</f>
        <v>8</v>
      </c>
      <c r="G115" s="44">
        <v>51.66</v>
      </c>
      <c r="H115" s="69">
        <f>SUM(F115*G115)</f>
        <v>413.28</v>
      </c>
      <c r="I115" s="7">
        <v>0</v>
      </c>
      <c r="J115" s="127">
        <f>SUM(D115*I115)</f>
        <v>0</v>
      </c>
      <c r="K115" s="6"/>
    </row>
    <row r="116" spans="1:12" s="38" customFormat="1" ht="10.5" customHeight="1" x14ac:dyDescent="0.2">
      <c r="A116" s="38" t="s">
        <v>9</v>
      </c>
      <c r="B116" s="13">
        <f>SUM(B113:B115)</f>
        <v>5</v>
      </c>
      <c r="C116" s="105"/>
      <c r="D116" s="90">
        <f>SUM(D113:D115)</f>
        <v>5</v>
      </c>
      <c r="E116" s="40"/>
      <c r="F116" s="90">
        <f>SUM(F113:F115)</f>
        <v>40</v>
      </c>
      <c r="G116" s="8"/>
      <c r="H116" s="71">
        <f>SUM(H113:H115)</f>
        <v>1544</v>
      </c>
      <c r="I116" s="8"/>
      <c r="J116" s="128">
        <f>SUM(J113:J115)</f>
        <v>200</v>
      </c>
      <c r="K116" s="9">
        <v>4</v>
      </c>
      <c r="L116" s="72">
        <f>SUM(D116*K116*61.74)</f>
        <v>1234.8</v>
      </c>
    </row>
    <row r="117" spans="1:12" s="55" customFormat="1" ht="11.25" x14ac:dyDescent="0.2">
      <c r="A117" s="59" t="s">
        <v>93</v>
      </c>
      <c r="B117" s="106"/>
      <c r="C117" s="106"/>
      <c r="D117" s="106"/>
      <c r="E117" s="96"/>
      <c r="F117" s="106"/>
    </row>
    <row r="118" spans="1:12" s="67" customFormat="1" ht="11.25" customHeight="1" x14ac:dyDescent="0.2">
      <c r="A118" s="73" t="s">
        <v>6</v>
      </c>
      <c r="B118" s="81">
        <v>1</v>
      </c>
      <c r="C118" s="81">
        <v>1</v>
      </c>
      <c r="D118" s="88">
        <f>SUM(B118*C118)</f>
        <v>1</v>
      </c>
      <c r="E118" s="19">
        <v>6</v>
      </c>
      <c r="F118" s="88">
        <f>SUM(D118*E118)</f>
        <v>6</v>
      </c>
      <c r="G118" s="47">
        <v>37.03</v>
      </c>
      <c r="H118" s="74">
        <f>SUM(F118*G118)</f>
        <v>222.18</v>
      </c>
      <c r="I118" s="16">
        <v>50</v>
      </c>
      <c r="J118" s="125">
        <f>SUM(D118*I118)</f>
        <v>50</v>
      </c>
      <c r="K118" s="6"/>
    </row>
    <row r="119" spans="1:12" s="67" customFormat="1" ht="11.25" x14ac:dyDescent="0.2">
      <c r="A119" s="73" t="s">
        <v>7</v>
      </c>
      <c r="B119" s="81">
        <v>3</v>
      </c>
      <c r="C119" s="81">
        <v>1</v>
      </c>
      <c r="D119" s="88">
        <f>SUM(B119*C119)</f>
        <v>3</v>
      </c>
      <c r="E119" s="19">
        <v>6</v>
      </c>
      <c r="F119" s="88">
        <f>SUM(D119*E119)</f>
        <v>18</v>
      </c>
      <c r="G119" s="17">
        <v>34.770000000000003</v>
      </c>
      <c r="H119" s="75">
        <f>SUM(F119*G119)</f>
        <v>625.86</v>
      </c>
      <c r="I119" s="17">
        <v>50</v>
      </c>
      <c r="J119" s="126">
        <f>SUM(D119*I119)</f>
        <v>150</v>
      </c>
      <c r="K119" s="6"/>
    </row>
    <row r="120" spans="1:12" s="67" customFormat="1" ht="11.25" x14ac:dyDescent="0.2">
      <c r="A120" s="73" t="s">
        <v>8</v>
      </c>
      <c r="B120" s="81">
        <v>1</v>
      </c>
      <c r="C120" s="81">
        <v>1</v>
      </c>
      <c r="D120" s="89">
        <f>SUM(B120*C120)</f>
        <v>1</v>
      </c>
      <c r="E120" s="19">
        <v>6</v>
      </c>
      <c r="F120" s="89">
        <f>SUM(D120*E120)</f>
        <v>6</v>
      </c>
      <c r="G120" s="45">
        <v>51.66</v>
      </c>
      <c r="H120" s="76">
        <f>SUM(F120*G120)</f>
        <v>309.95999999999998</v>
      </c>
      <c r="I120" s="17">
        <v>0</v>
      </c>
      <c r="J120" s="127">
        <f>SUM(D120*I120)</f>
        <v>0</v>
      </c>
      <c r="K120" s="6"/>
    </row>
    <row r="121" spans="1:12" s="38" customFormat="1" ht="11.25" x14ac:dyDescent="0.2">
      <c r="A121" s="77" t="s">
        <v>9</v>
      </c>
      <c r="B121" s="15">
        <f>SUM(B118:B120)</f>
        <v>5</v>
      </c>
      <c r="C121" s="103"/>
      <c r="D121" s="90">
        <f>SUM(D118:D120)</f>
        <v>5</v>
      </c>
      <c r="E121" s="40"/>
      <c r="F121" s="90">
        <f>SUM(F118:F120)</f>
        <v>30</v>
      </c>
      <c r="G121" s="18"/>
      <c r="H121" s="78">
        <f>SUM(H118:H120)</f>
        <v>1158</v>
      </c>
      <c r="I121" s="18"/>
      <c r="J121" s="128">
        <f>SUM(J118:J120)</f>
        <v>200</v>
      </c>
      <c r="K121" s="24">
        <v>3.2</v>
      </c>
      <c r="L121" s="79">
        <f>SUM(D121*K121*61.74)</f>
        <v>987.84</v>
      </c>
    </row>
    <row r="122" spans="1:12" s="54" customFormat="1" ht="11.25" x14ac:dyDescent="0.2">
      <c r="A122" s="27" t="s">
        <v>36</v>
      </c>
      <c r="B122" s="104"/>
      <c r="C122" s="104"/>
      <c r="D122" s="104"/>
      <c r="E122" s="95"/>
      <c r="F122" s="104"/>
    </row>
    <row r="123" spans="1:12" s="67" customFormat="1" ht="11.25" customHeight="1" x14ac:dyDescent="0.2">
      <c r="A123" s="65" t="s">
        <v>6</v>
      </c>
      <c r="B123" s="80">
        <f>SUM(63+48)</f>
        <v>111</v>
      </c>
      <c r="C123" s="100">
        <v>1</v>
      </c>
      <c r="D123" s="88">
        <f>SUM(B123*C123)</f>
        <v>111</v>
      </c>
      <c r="E123" s="21">
        <v>4.5</v>
      </c>
      <c r="F123" s="88">
        <f>SUM(D123*E123)</f>
        <v>500</v>
      </c>
      <c r="G123" s="4">
        <v>37.03</v>
      </c>
      <c r="H123" s="66">
        <f>SUM(F123*G123)</f>
        <v>18515</v>
      </c>
      <c r="I123" s="5">
        <v>75</v>
      </c>
      <c r="J123" s="125">
        <f>SUM(D123*I123)</f>
        <v>8325</v>
      </c>
      <c r="K123" s="6"/>
    </row>
    <row r="124" spans="1:12" s="67" customFormat="1" ht="11.25" x14ac:dyDescent="0.2">
      <c r="A124" s="65" t="s">
        <v>7</v>
      </c>
      <c r="B124" s="80">
        <f>SUM(120+40)</f>
        <v>160</v>
      </c>
      <c r="C124" s="100">
        <v>1</v>
      </c>
      <c r="D124" s="88">
        <f>SUM(B124*C124)</f>
        <v>160</v>
      </c>
      <c r="E124" s="21">
        <v>4.5</v>
      </c>
      <c r="F124" s="88">
        <f>SUM(D124*E124)</f>
        <v>720</v>
      </c>
      <c r="G124" s="7">
        <v>34.770000000000003</v>
      </c>
      <c r="H124" s="68">
        <f>SUM(F124*G124)</f>
        <v>25034.400000000001</v>
      </c>
      <c r="I124" s="7">
        <v>75</v>
      </c>
      <c r="J124" s="126">
        <f>SUM(D124*I124)</f>
        <v>12000</v>
      </c>
      <c r="K124" s="6"/>
    </row>
    <row r="125" spans="1:12" s="67" customFormat="1" ht="11.25" x14ac:dyDescent="0.2">
      <c r="A125" s="67" t="s">
        <v>8</v>
      </c>
      <c r="B125" s="100">
        <v>0</v>
      </c>
      <c r="C125" s="100">
        <v>1</v>
      </c>
      <c r="D125" s="89">
        <f>SUM(B125*C125)</f>
        <v>0</v>
      </c>
      <c r="E125" s="21">
        <v>4.5</v>
      </c>
      <c r="F125" s="89">
        <f>SUM(D125*E125)</f>
        <v>0</v>
      </c>
      <c r="G125" s="44">
        <v>51.66</v>
      </c>
      <c r="H125" s="69">
        <f>SUM(F125*G125)</f>
        <v>0</v>
      </c>
      <c r="I125" s="7">
        <v>0</v>
      </c>
      <c r="J125" s="127">
        <f>SUM(D125*I125)</f>
        <v>0</v>
      </c>
      <c r="K125" s="6"/>
    </row>
    <row r="126" spans="1:12" s="38" customFormat="1" ht="11.25" x14ac:dyDescent="0.2">
      <c r="A126" s="38" t="s">
        <v>9</v>
      </c>
      <c r="B126" s="13">
        <f>SUM(B123:B125)</f>
        <v>271</v>
      </c>
      <c r="C126" s="105"/>
      <c r="D126" s="90">
        <f>SUM(D123:D125)</f>
        <v>271</v>
      </c>
      <c r="E126" s="40"/>
      <c r="F126" s="90">
        <f>SUM(F123:F125)</f>
        <v>1220</v>
      </c>
      <c r="G126" s="8"/>
      <c r="H126" s="71">
        <f>SUM(H123:H125)</f>
        <v>43549.4</v>
      </c>
      <c r="I126" s="8"/>
      <c r="J126" s="128">
        <f>SUM(J123:J125)</f>
        <v>20325</v>
      </c>
      <c r="K126" s="9">
        <v>4</v>
      </c>
      <c r="L126" s="72">
        <f>SUM(D126*K126*61.74)</f>
        <v>66926.16</v>
      </c>
    </row>
    <row r="127" spans="1:12" s="54" customFormat="1" ht="11.25" x14ac:dyDescent="0.2">
      <c r="A127" s="27" t="s">
        <v>94</v>
      </c>
      <c r="B127" s="104"/>
      <c r="C127" s="104"/>
      <c r="D127" s="104"/>
      <c r="E127" s="95"/>
      <c r="F127" s="104"/>
    </row>
    <row r="128" spans="1:12" s="67" customFormat="1" ht="11.25" customHeight="1" x14ac:dyDescent="0.2">
      <c r="A128" s="73" t="s">
        <v>6</v>
      </c>
      <c r="B128" s="81">
        <f>SUM(63+48)</f>
        <v>111</v>
      </c>
      <c r="C128" s="81">
        <v>1</v>
      </c>
      <c r="D128" s="88">
        <f>SUM(B128*C128)</f>
        <v>111</v>
      </c>
      <c r="E128" s="19">
        <v>3</v>
      </c>
      <c r="F128" s="88">
        <f>SUM(D128*E128)</f>
        <v>333</v>
      </c>
      <c r="G128" s="47">
        <v>37.03</v>
      </c>
      <c r="H128" s="74">
        <f>SUM(F128*G128)</f>
        <v>12330.99</v>
      </c>
      <c r="I128" s="16">
        <v>75</v>
      </c>
      <c r="J128" s="125">
        <f>SUM(D128*I128)</f>
        <v>8325</v>
      </c>
      <c r="K128" s="6"/>
    </row>
    <row r="129" spans="1:12" s="67" customFormat="1" ht="11.25" x14ac:dyDescent="0.2">
      <c r="A129" s="73" t="s">
        <v>7</v>
      </c>
      <c r="B129" s="81">
        <v>160</v>
      </c>
      <c r="C129" s="81">
        <v>1</v>
      </c>
      <c r="D129" s="88">
        <f>SUM(B129*C129)</f>
        <v>160</v>
      </c>
      <c r="E129" s="19">
        <v>3</v>
      </c>
      <c r="F129" s="88">
        <f>SUM(D129*E129)</f>
        <v>480</v>
      </c>
      <c r="G129" s="17">
        <v>34.770000000000003</v>
      </c>
      <c r="H129" s="75">
        <f>SUM(F129*G129)</f>
        <v>16689.599999999999</v>
      </c>
      <c r="I129" s="17">
        <v>75</v>
      </c>
      <c r="J129" s="126">
        <f>SUM(D129*I129)</f>
        <v>12000</v>
      </c>
      <c r="K129" s="6"/>
    </row>
    <row r="130" spans="1:12" s="67" customFormat="1" ht="11.25" x14ac:dyDescent="0.2">
      <c r="A130" s="73" t="s">
        <v>8</v>
      </c>
      <c r="B130" s="81">
        <v>0</v>
      </c>
      <c r="C130" s="81">
        <v>1</v>
      </c>
      <c r="D130" s="89">
        <f>SUM(B130*C130)</f>
        <v>0</v>
      </c>
      <c r="E130" s="19">
        <v>3</v>
      </c>
      <c r="F130" s="89">
        <f>SUM(D130*E130)</f>
        <v>0</v>
      </c>
      <c r="G130" s="45">
        <v>51.66</v>
      </c>
      <c r="H130" s="76">
        <f>SUM(F130*G130)</f>
        <v>0</v>
      </c>
      <c r="I130" s="17">
        <v>0</v>
      </c>
      <c r="J130" s="127">
        <f>SUM(D130*I130)</f>
        <v>0</v>
      </c>
      <c r="K130" s="6"/>
    </row>
    <row r="131" spans="1:12" s="38" customFormat="1" ht="11.25" x14ac:dyDescent="0.2">
      <c r="A131" s="77" t="s">
        <v>9</v>
      </c>
      <c r="B131" s="15">
        <f>SUM(B128:B130)</f>
        <v>271</v>
      </c>
      <c r="C131" s="103"/>
      <c r="D131" s="90">
        <f>SUM(D128:D130)</f>
        <v>271</v>
      </c>
      <c r="E131" s="40"/>
      <c r="F131" s="90">
        <f>SUM(F128:F130)</f>
        <v>813</v>
      </c>
      <c r="G131" s="18"/>
      <c r="H131" s="78">
        <f>SUM(H128:H130)</f>
        <v>29020.59</v>
      </c>
      <c r="I131" s="18"/>
      <c r="J131" s="128">
        <f>SUM(J128:J130)</f>
        <v>20325</v>
      </c>
      <c r="K131" s="24">
        <v>3.2</v>
      </c>
      <c r="L131" s="79">
        <f>SUM(D131*K131*61.74)</f>
        <v>53540.93</v>
      </c>
    </row>
    <row r="132" spans="1:12" s="54" customFormat="1" ht="11.25" x14ac:dyDescent="0.2">
      <c r="A132" s="27" t="s">
        <v>66</v>
      </c>
      <c r="B132" s="104"/>
      <c r="C132" s="104"/>
      <c r="D132" s="104"/>
      <c r="E132" s="95"/>
      <c r="F132" s="104"/>
    </row>
    <row r="133" spans="1:12" s="67" customFormat="1" ht="11.25" customHeight="1" x14ac:dyDescent="0.2">
      <c r="A133" s="65" t="s">
        <v>6</v>
      </c>
      <c r="B133" s="80">
        <v>2</v>
      </c>
      <c r="C133" s="100">
        <v>1</v>
      </c>
      <c r="D133" s="88">
        <f>SUM(B133*C133)</f>
        <v>2</v>
      </c>
      <c r="E133" s="21">
        <v>4.5</v>
      </c>
      <c r="F133" s="88">
        <f>SUM(D133*E133)</f>
        <v>9</v>
      </c>
      <c r="G133" s="4">
        <v>37.03</v>
      </c>
      <c r="H133" s="66">
        <f>SUM(F133*G133)</f>
        <v>333.27</v>
      </c>
      <c r="I133" s="5">
        <v>75</v>
      </c>
      <c r="J133" s="125">
        <f>SUM(D133*I133)</f>
        <v>150</v>
      </c>
      <c r="K133" s="6"/>
    </row>
    <row r="134" spans="1:12" s="67" customFormat="1" ht="11.25" x14ac:dyDescent="0.2">
      <c r="A134" s="65" t="s">
        <v>7</v>
      </c>
      <c r="B134" s="80">
        <v>3</v>
      </c>
      <c r="C134" s="100">
        <v>1</v>
      </c>
      <c r="D134" s="88">
        <f>SUM(B134*C134)</f>
        <v>3</v>
      </c>
      <c r="E134" s="21">
        <v>4.5</v>
      </c>
      <c r="F134" s="88">
        <f>SUM(D134*E134)</f>
        <v>14</v>
      </c>
      <c r="G134" s="7">
        <v>34.770000000000003</v>
      </c>
      <c r="H134" s="68">
        <f>SUM(F134*G134)</f>
        <v>486.78</v>
      </c>
      <c r="I134" s="7">
        <v>75</v>
      </c>
      <c r="J134" s="126">
        <f>SUM(D134*I134)</f>
        <v>225</v>
      </c>
      <c r="K134" s="6"/>
    </row>
    <row r="135" spans="1:12" s="67" customFormat="1" ht="11.25" x14ac:dyDescent="0.2">
      <c r="A135" s="67" t="s">
        <v>8</v>
      </c>
      <c r="B135" s="100">
        <v>0</v>
      </c>
      <c r="C135" s="100">
        <v>1</v>
      </c>
      <c r="D135" s="89">
        <f>SUM(B135*C135)</f>
        <v>0</v>
      </c>
      <c r="E135" s="21">
        <v>4.5</v>
      </c>
      <c r="F135" s="89">
        <f>SUM(D135*E135)</f>
        <v>0</v>
      </c>
      <c r="G135" s="44">
        <v>51.66</v>
      </c>
      <c r="H135" s="69">
        <f>SUM(F135*G135)</f>
        <v>0</v>
      </c>
      <c r="I135" s="7">
        <v>0</v>
      </c>
      <c r="J135" s="127">
        <f>SUM(D135*I135)</f>
        <v>0</v>
      </c>
      <c r="K135" s="6"/>
    </row>
    <row r="136" spans="1:12" s="38" customFormat="1" ht="11.25" x14ac:dyDescent="0.2">
      <c r="A136" s="38" t="s">
        <v>9</v>
      </c>
      <c r="B136" s="13">
        <f>SUM(B133:B135)</f>
        <v>5</v>
      </c>
      <c r="C136" s="105"/>
      <c r="D136" s="90">
        <f>SUM(D133:D135)</f>
        <v>5</v>
      </c>
      <c r="E136" s="40"/>
      <c r="F136" s="90">
        <f>SUM(F133:F135)</f>
        <v>23</v>
      </c>
      <c r="G136" s="8"/>
      <c r="H136" s="71">
        <f>SUM(H133:H135)</f>
        <v>820.05</v>
      </c>
      <c r="I136" s="8"/>
      <c r="J136" s="128">
        <f>SUM(J133:J135)</f>
        <v>375</v>
      </c>
      <c r="K136" s="9">
        <v>4</v>
      </c>
      <c r="L136" s="72">
        <f>SUM(D136*K136*61.74)</f>
        <v>1234.8</v>
      </c>
    </row>
    <row r="137" spans="1:12" s="54" customFormat="1" ht="11.25" x14ac:dyDescent="0.2">
      <c r="A137" s="27" t="s">
        <v>95</v>
      </c>
      <c r="B137" s="104"/>
      <c r="C137" s="104"/>
      <c r="D137" s="104"/>
      <c r="E137" s="95"/>
      <c r="F137" s="104"/>
    </row>
    <row r="138" spans="1:12" s="67" customFormat="1" ht="11.25" customHeight="1" x14ac:dyDescent="0.2">
      <c r="A138" s="73" t="s">
        <v>6</v>
      </c>
      <c r="B138" s="81">
        <v>2</v>
      </c>
      <c r="C138" s="81">
        <v>1</v>
      </c>
      <c r="D138" s="88">
        <f>SUM(B138*C138)</f>
        <v>2</v>
      </c>
      <c r="E138" s="19">
        <v>3</v>
      </c>
      <c r="F138" s="88">
        <f>SUM(D138*E138)</f>
        <v>6</v>
      </c>
      <c r="G138" s="47">
        <v>37.03</v>
      </c>
      <c r="H138" s="74">
        <f>SUM(F138*G138)</f>
        <v>222.18</v>
      </c>
      <c r="I138" s="16">
        <v>75</v>
      </c>
      <c r="J138" s="125">
        <f>SUM(D138*I138)</f>
        <v>150</v>
      </c>
      <c r="K138" s="6"/>
    </row>
    <row r="139" spans="1:12" s="67" customFormat="1" ht="11.25" x14ac:dyDescent="0.2">
      <c r="A139" s="73" t="s">
        <v>7</v>
      </c>
      <c r="B139" s="81">
        <v>3</v>
      </c>
      <c r="C139" s="81">
        <v>1</v>
      </c>
      <c r="D139" s="88">
        <f>SUM(B139*C139)</f>
        <v>3</v>
      </c>
      <c r="E139" s="19">
        <v>3</v>
      </c>
      <c r="F139" s="88">
        <f>SUM(D139*E139)</f>
        <v>9</v>
      </c>
      <c r="G139" s="17">
        <v>34.770000000000003</v>
      </c>
      <c r="H139" s="75">
        <f>SUM(F139*G139)</f>
        <v>312.93</v>
      </c>
      <c r="I139" s="17">
        <v>75</v>
      </c>
      <c r="J139" s="126">
        <f>SUM(D139*I139)</f>
        <v>225</v>
      </c>
      <c r="K139" s="6"/>
    </row>
    <row r="140" spans="1:12" s="67" customFormat="1" ht="11.25" x14ac:dyDescent="0.2">
      <c r="A140" s="73" t="s">
        <v>8</v>
      </c>
      <c r="B140" s="81">
        <v>0</v>
      </c>
      <c r="C140" s="81">
        <v>1</v>
      </c>
      <c r="D140" s="89">
        <f>SUM(B140*C140)</f>
        <v>0</v>
      </c>
      <c r="E140" s="19">
        <v>3</v>
      </c>
      <c r="F140" s="89">
        <f>SUM(D140*E140)</f>
        <v>0</v>
      </c>
      <c r="G140" s="45">
        <v>51.66</v>
      </c>
      <c r="H140" s="76">
        <f>SUM(F140*G140)</f>
        <v>0</v>
      </c>
      <c r="I140" s="17">
        <v>0</v>
      </c>
      <c r="J140" s="127">
        <f>SUM(D140*I140)</f>
        <v>0</v>
      </c>
      <c r="K140" s="6"/>
    </row>
    <row r="141" spans="1:12" s="38" customFormat="1" ht="11.25" x14ac:dyDescent="0.2">
      <c r="A141" s="77" t="s">
        <v>9</v>
      </c>
      <c r="B141" s="15">
        <f>SUM(B138:B140)</f>
        <v>5</v>
      </c>
      <c r="C141" s="103"/>
      <c r="D141" s="90">
        <f>SUM(D138:D140)</f>
        <v>5</v>
      </c>
      <c r="E141" s="40"/>
      <c r="F141" s="90">
        <f>SUM(F138:F140)</f>
        <v>15</v>
      </c>
      <c r="G141" s="18"/>
      <c r="H141" s="78">
        <f>SUM(H138:H140)</f>
        <v>535.11</v>
      </c>
      <c r="I141" s="18"/>
      <c r="J141" s="128">
        <f>SUM(J138:J140)</f>
        <v>375</v>
      </c>
      <c r="K141" s="24">
        <v>3.2</v>
      </c>
      <c r="L141" s="79">
        <f>SUM(D141*K141*61.74)</f>
        <v>987.84</v>
      </c>
    </row>
    <row r="142" spans="1:12" s="54" customFormat="1" ht="11.25" x14ac:dyDescent="0.2">
      <c r="A142" s="27" t="s">
        <v>37</v>
      </c>
      <c r="B142" s="104"/>
      <c r="C142" s="104"/>
      <c r="D142" s="104"/>
      <c r="E142" s="95"/>
      <c r="F142" s="104"/>
    </row>
    <row r="143" spans="1:12" s="67" customFormat="1" ht="11.25" customHeight="1" x14ac:dyDescent="0.2">
      <c r="A143" s="65" t="s">
        <v>6</v>
      </c>
      <c r="B143" s="80">
        <v>3</v>
      </c>
      <c r="C143" s="100">
        <v>1</v>
      </c>
      <c r="D143" s="88">
        <f>SUM(B143*C143)</f>
        <v>3</v>
      </c>
      <c r="E143" s="21">
        <v>1.5</v>
      </c>
      <c r="F143" s="88">
        <f>SUM(D143*E143)</f>
        <v>5</v>
      </c>
      <c r="G143" s="4">
        <v>37.03</v>
      </c>
      <c r="H143" s="66">
        <f>SUM(F143*G143)</f>
        <v>185.15</v>
      </c>
      <c r="I143" s="5">
        <v>75</v>
      </c>
      <c r="J143" s="125">
        <f>SUM(D143*I143)</f>
        <v>225</v>
      </c>
      <c r="K143" s="6"/>
    </row>
    <row r="144" spans="1:12" s="67" customFormat="1" ht="11.25" x14ac:dyDescent="0.2">
      <c r="A144" s="65" t="s">
        <v>7</v>
      </c>
      <c r="B144" s="80">
        <v>5</v>
      </c>
      <c r="C144" s="100">
        <v>1</v>
      </c>
      <c r="D144" s="88">
        <f>SUM(B144*C144)</f>
        <v>5</v>
      </c>
      <c r="E144" s="21">
        <v>1.5</v>
      </c>
      <c r="F144" s="88">
        <f>SUM(D144*E144)</f>
        <v>8</v>
      </c>
      <c r="G144" s="7">
        <v>34.770000000000003</v>
      </c>
      <c r="H144" s="68">
        <f>SUM(F144*G144)</f>
        <v>278.16000000000003</v>
      </c>
      <c r="I144" s="7">
        <v>75</v>
      </c>
      <c r="J144" s="126">
        <f>SUM(D144*I144)</f>
        <v>375</v>
      </c>
      <c r="K144" s="6"/>
    </row>
    <row r="145" spans="1:12" s="67" customFormat="1" ht="11.25" x14ac:dyDescent="0.2">
      <c r="A145" s="67" t="s">
        <v>8</v>
      </c>
      <c r="B145" s="100">
        <v>0</v>
      </c>
      <c r="C145" s="100">
        <v>1</v>
      </c>
      <c r="D145" s="89">
        <f>SUM(B145*C145)</f>
        <v>0</v>
      </c>
      <c r="E145" s="21">
        <v>1.5</v>
      </c>
      <c r="F145" s="89">
        <f>SUM(D145*E145)</f>
        <v>0</v>
      </c>
      <c r="G145" s="44">
        <v>51.66</v>
      </c>
      <c r="H145" s="69">
        <f>SUM(F145*G145)</f>
        <v>0</v>
      </c>
      <c r="I145" s="7">
        <v>0</v>
      </c>
      <c r="J145" s="127">
        <f>SUM(D145*I145)</f>
        <v>0</v>
      </c>
      <c r="K145" s="6"/>
    </row>
    <row r="146" spans="1:12" s="38" customFormat="1" ht="11.25" x14ac:dyDescent="0.2">
      <c r="A146" s="38" t="s">
        <v>9</v>
      </c>
      <c r="B146" s="13">
        <f>SUM(B143:B145)</f>
        <v>8</v>
      </c>
      <c r="C146" s="105"/>
      <c r="D146" s="90">
        <f>SUM(D143:D145)</f>
        <v>8</v>
      </c>
      <c r="E146" s="40"/>
      <c r="F146" s="90">
        <f>SUM(F143:F145)</f>
        <v>13</v>
      </c>
      <c r="G146" s="8"/>
      <c r="H146" s="71">
        <f>SUM(H143:H145)</f>
        <v>463.31</v>
      </c>
      <c r="I146" s="8"/>
      <c r="J146" s="128">
        <f>SUM(J143:J145)</f>
        <v>600</v>
      </c>
      <c r="K146" s="9">
        <v>1</v>
      </c>
      <c r="L146" s="72">
        <f>SUM(D146*K146*61.74)</f>
        <v>493.92</v>
      </c>
    </row>
    <row r="147" spans="1:12" s="54" customFormat="1" ht="11.25" x14ac:dyDescent="0.2">
      <c r="A147" s="27" t="s">
        <v>96</v>
      </c>
      <c r="B147" s="104"/>
      <c r="C147" s="104"/>
      <c r="D147" s="104"/>
      <c r="E147" s="95"/>
      <c r="F147" s="104"/>
    </row>
    <row r="148" spans="1:12" s="67" customFormat="1" ht="11.25" customHeight="1" x14ac:dyDescent="0.2">
      <c r="A148" s="73" t="s">
        <v>6</v>
      </c>
      <c r="B148" s="81">
        <v>3</v>
      </c>
      <c r="C148" s="81">
        <v>1</v>
      </c>
      <c r="D148" s="88">
        <f>SUM(B148*C148)</f>
        <v>3</v>
      </c>
      <c r="E148" s="19">
        <v>1</v>
      </c>
      <c r="F148" s="88">
        <f>SUM(D148*E148)</f>
        <v>3</v>
      </c>
      <c r="G148" s="47">
        <v>37.03</v>
      </c>
      <c r="H148" s="74">
        <f>SUM(F148*G148)</f>
        <v>111.09</v>
      </c>
      <c r="I148" s="16">
        <v>75</v>
      </c>
      <c r="J148" s="125">
        <f>SUM(D148*I148)</f>
        <v>225</v>
      </c>
      <c r="K148" s="6"/>
    </row>
    <row r="149" spans="1:12" s="67" customFormat="1" ht="11.25" customHeight="1" x14ac:dyDescent="0.2">
      <c r="A149" s="73" t="s">
        <v>7</v>
      </c>
      <c r="B149" s="81">
        <v>5</v>
      </c>
      <c r="C149" s="81">
        <v>1</v>
      </c>
      <c r="D149" s="88">
        <f>SUM(B149*C149)</f>
        <v>5</v>
      </c>
      <c r="E149" s="19">
        <v>1</v>
      </c>
      <c r="F149" s="88">
        <f>SUM(D149*E149)</f>
        <v>5</v>
      </c>
      <c r="G149" s="17">
        <v>34.770000000000003</v>
      </c>
      <c r="H149" s="75">
        <f>SUM(F149*G149)</f>
        <v>173.85</v>
      </c>
      <c r="I149" s="17">
        <v>75</v>
      </c>
      <c r="J149" s="126">
        <f>SUM(D149*I149)</f>
        <v>375</v>
      </c>
      <c r="K149" s="6"/>
    </row>
    <row r="150" spans="1:12" s="67" customFormat="1" ht="11.25" x14ac:dyDescent="0.2">
      <c r="A150" s="73" t="s">
        <v>8</v>
      </c>
      <c r="B150" s="81">
        <v>0</v>
      </c>
      <c r="C150" s="81">
        <v>1</v>
      </c>
      <c r="D150" s="89">
        <f>SUM(B150*C150)</f>
        <v>0</v>
      </c>
      <c r="E150" s="19">
        <v>1</v>
      </c>
      <c r="F150" s="89">
        <f>SUM(D150*E150)</f>
        <v>0</v>
      </c>
      <c r="G150" s="45">
        <v>51.66</v>
      </c>
      <c r="H150" s="76">
        <f>SUM(F150*G150)</f>
        <v>0</v>
      </c>
      <c r="I150" s="17">
        <v>0</v>
      </c>
      <c r="J150" s="127">
        <f>SUM(D150*I150)</f>
        <v>0</v>
      </c>
      <c r="K150" s="6"/>
    </row>
    <row r="151" spans="1:12" s="38" customFormat="1" ht="11.25" x14ac:dyDescent="0.2">
      <c r="A151" s="77" t="s">
        <v>9</v>
      </c>
      <c r="B151" s="15">
        <f>SUM(B148:B150)</f>
        <v>8</v>
      </c>
      <c r="C151" s="103"/>
      <c r="D151" s="90">
        <f>SUM(D148:D150)</f>
        <v>8</v>
      </c>
      <c r="E151" s="40"/>
      <c r="F151" s="90">
        <f>SUM(F148:F150)</f>
        <v>8</v>
      </c>
      <c r="G151" s="18"/>
      <c r="H151" s="78">
        <f>SUM(H148:H150)</f>
        <v>284.94</v>
      </c>
      <c r="I151" s="18"/>
      <c r="J151" s="128">
        <f>SUM(J148:J150)</f>
        <v>600</v>
      </c>
      <c r="K151" s="24">
        <v>0.8</v>
      </c>
      <c r="L151" s="79">
        <f>SUM(D151*K151*61.74)</f>
        <v>395.14</v>
      </c>
    </row>
    <row r="152" spans="1:12" s="54" customFormat="1" ht="11.25" x14ac:dyDescent="0.2">
      <c r="A152" s="27" t="s">
        <v>67</v>
      </c>
      <c r="B152" s="104"/>
      <c r="C152" s="104"/>
      <c r="D152" s="104"/>
      <c r="E152" s="95"/>
      <c r="F152" s="104"/>
    </row>
    <row r="153" spans="1:12" s="67" customFormat="1" ht="11.25" customHeight="1" x14ac:dyDescent="0.2">
      <c r="A153" s="65" t="s">
        <v>6</v>
      </c>
      <c r="B153" s="80">
        <v>1</v>
      </c>
      <c r="C153" s="100">
        <v>1</v>
      </c>
      <c r="D153" s="88">
        <f>SUM(B153*C153)</f>
        <v>1</v>
      </c>
      <c r="E153" s="21">
        <v>1.1299999999999999</v>
      </c>
      <c r="F153" s="88">
        <f>SUM(D153*E153)</f>
        <v>1</v>
      </c>
      <c r="G153" s="4">
        <v>37.03</v>
      </c>
      <c r="H153" s="66">
        <f>SUM(F153*G153)</f>
        <v>37.03</v>
      </c>
      <c r="I153" s="5">
        <v>75</v>
      </c>
      <c r="J153" s="125">
        <f>SUM(D153*I153)</f>
        <v>75</v>
      </c>
      <c r="K153" s="6"/>
    </row>
    <row r="154" spans="1:12" s="67" customFormat="1" ht="11.25" x14ac:dyDescent="0.2">
      <c r="A154" s="65" t="s">
        <v>7</v>
      </c>
      <c r="B154" s="80">
        <v>1</v>
      </c>
      <c r="C154" s="100">
        <v>1</v>
      </c>
      <c r="D154" s="88">
        <f>SUM(B154*C154)</f>
        <v>1</v>
      </c>
      <c r="E154" s="21">
        <v>1.1299999999999999</v>
      </c>
      <c r="F154" s="88">
        <f>SUM(D154*E154)</f>
        <v>1</v>
      </c>
      <c r="G154" s="7">
        <v>34.770000000000003</v>
      </c>
      <c r="H154" s="68">
        <f>SUM(F154*G154)</f>
        <v>34.770000000000003</v>
      </c>
      <c r="I154" s="7">
        <v>75</v>
      </c>
      <c r="J154" s="126">
        <f>SUM(D154*I154)</f>
        <v>75</v>
      </c>
      <c r="K154" s="6"/>
    </row>
    <row r="155" spans="1:12" s="67" customFormat="1" ht="11.25" x14ac:dyDescent="0.2">
      <c r="A155" s="67" t="s">
        <v>8</v>
      </c>
      <c r="B155" s="100">
        <v>0</v>
      </c>
      <c r="C155" s="100">
        <v>1</v>
      </c>
      <c r="D155" s="89">
        <f>SUM(B155*C155)</f>
        <v>0</v>
      </c>
      <c r="E155" s="21">
        <v>1.1299999999999999</v>
      </c>
      <c r="F155" s="89">
        <f>SUM(D155*E155)</f>
        <v>0</v>
      </c>
      <c r="G155" s="44">
        <v>51.66</v>
      </c>
      <c r="H155" s="69">
        <f>SUM(F155*G155)</f>
        <v>0</v>
      </c>
      <c r="I155" s="7">
        <v>0</v>
      </c>
      <c r="J155" s="127">
        <f>SUM(D155*I155)</f>
        <v>0</v>
      </c>
      <c r="K155" s="6"/>
    </row>
    <row r="156" spans="1:12" s="38" customFormat="1" ht="11.25" x14ac:dyDescent="0.2">
      <c r="A156" s="38" t="s">
        <v>9</v>
      </c>
      <c r="B156" s="13">
        <f>SUM(B153:B155)</f>
        <v>2</v>
      </c>
      <c r="C156" s="105"/>
      <c r="D156" s="90">
        <f>SUM(D153:D155)</f>
        <v>2</v>
      </c>
      <c r="E156" s="40"/>
      <c r="F156" s="90">
        <f>SUM(F153:F155)</f>
        <v>2</v>
      </c>
      <c r="G156" s="8"/>
      <c r="H156" s="71">
        <f>SUM(H153:H155)</f>
        <v>71.8</v>
      </c>
      <c r="I156" s="8"/>
      <c r="J156" s="128">
        <f>SUM(J153:J155)</f>
        <v>150</v>
      </c>
      <c r="K156" s="9">
        <v>1</v>
      </c>
      <c r="L156" s="72">
        <f>SUM(D156*K156*61.74)</f>
        <v>123.48</v>
      </c>
    </row>
    <row r="157" spans="1:12" s="54" customFormat="1" ht="11.25" x14ac:dyDescent="0.2">
      <c r="A157" s="27" t="s">
        <v>97</v>
      </c>
      <c r="B157" s="104"/>
      <c r="C157" s="104"/>
      <c r="D157" s="104"/>
      <c r="E157" s="95"/>
      <c r="F157" s="104"/>
    </row>
    <row r="158" spans="1:12" s="67" customFormat="1" ht="11.25" customHeight="1" x14ac:dyDescent="0.2">
      <c r="A158" s="73" t="s">
        <v>6</v>
      </c>
      <c r="B158" s="81">
        <v>1</v>
      </c>
      <c r="C158" s="81">
        <v>1</v>
      </c>
      <c r="D158" s="88">
        <f>SUM(B158*C158)</f>
        <v>1</v>
      </c>
      <c r="E158" s="19">
        <v>0.75</v>
      </c>
      <c r="F158" s="88">
        <f>SUM(D158*E158)</f>
        <v>1</v>
      </c>
      <c r="G158" s="47">
        <v>37.03</v>
      </c>
      <c r="H158" s="74">
        <f>SUM(F158*G158)</f>
        <v>37.03</v>
      </c>
      <c r="I158" s="16">
        <v>75</v>
      </c>
      <c r="J158" s="125">
        <f>SUM(D158*I158)</f>
        <v>75</v>
      </c>
      <c r="K158" s="6"/>
    </row>
    <row r="159" spans="1:12" s="67" customFormat="1" ht="11.25" customHeight="1" x14ac:dyDescent="0.2">
      <c r="A159" s="73" t="s">
        <v>7</v>
      </c>
      <c r="B159" s="81">
        <v>1</v>
      </c>
      <c r="C159" s="81">
        <v>1</v>
      </c>
      <c r="D159" s="88">
        <f>SUM(B159*C159)</f>
        <v>1</v>
      </c>
      <c r="E159" s="19">
        <v>0.75</v>
      </c>
      <c r="F159" s="88">
        <f>SUM(D159*E159)</f>
        <v>1</v>
      </c>
      <c r="G159" s="17">
        <v>34.770000000000003</v>
      </c>
      <c r="H159" s="75">
        <f>SUM(F159*G159)</f>
        <v>34.770000000000003</v>
      </c>
      <c r="I159" s="17">
        <v>75</v>
      </c>
      <c r="J159" s="126">
        <f>SUM(D159*I159)</f>
        <v>75</v>
      </c>
      <c r="K159" s="6"/>
    </row>
    <row r="160" spans="1:12" s="67" customFormat="1" ht="11.25" x14ac:dyDescent="0.2">
      <c r="A160" s="73" t="s">
        <v>8</v>
      </c>
      <c r="B160" s="81">
        <v>0</v>
      </c>
      <c r="C160" s="81">
        <v>1</v>
      </c>
      <c r="D160" s="89">
        <f>SUM(B160*C160)</f>
        <v>0</v>
      </c>
      <c r="E160" s="19">
        <v>0.75</v>
      </c>
      <c r="F160" s="89">
        <f>SUM(D160*E160)</f>
        <v>0</v>
      </c>
      <c r="G160" s="45">
        <v>51.66</v>
      </c>
      <c r="H160" s="76">
        <f>SUM(F160*G160)</f>
        <v>0</v>
      </c>
      <c r="I160" s="17">
        <v>0</v>
      </c>
      <c r="J160" s="127">
        <f>SUM(D160*I160)</f>
        <v>0</v>
      </c>
      <c r="K160" s="6"/>
    </row>
    <row r="161" spans="1:12" s="38" customFormat="1" ht="11.25" x14ac:dyDescent="0.2">
      <c r="A161" s="77" t="s">
        <v>9</v>
      </c>
      <c r="B161" s="15">
        <f>SUM(B158:B160)</f>
        <v>2</v>
      </c>
      <c r="C161" s="103"/>
      <c r="D161" s="90">
        <f>SUM(D158:D160)</f>
        <v>2</v>
      </c>
      <c r="E161" s="40"/>
      <c r="F161" s="90">
        <f>SUM(F158:F160)</f>
        <v>2</v>
      </c>
      <c r="G161" s="18"/>
      <c r="H161" s="78">
        <f>SUM(H158:H160)</f>
        <v>71.8</v>
      </c>
      <c r="I161" s="18"/>
      <c r="J161" s="128">
        <f>SUM(J158:J160)</f>
        <v>150</v>
      </c>
      <c r="K161" s="24">
        <v>0.8</v>
      </c>
      <c r="L161" s="79">
        <f>SUM(D161*K161*61.74)</f>
        <v>98.78</v>
      </c>
    </row>
    <row r="162" spans="1:12" s="54" customFormat="1" ht="11.25" x14ac:dyDescent="0.2">
      <c r="A162" s="27" t="s">
        <v>38</v>
      </c>
      <c r="B162" s="104"/>
      <c r="C162" s="104"/>
      <c r="D162" s="104"/>
      <c r="E162" s="95"/>
      <c r="F162" s="104"/>
    </row>
    <row r="163" spans="1:12" s="67" customFormat="1" ht="11.25" customHeight="1" x14ac:dyDescent="0.2">
      <c r="A163" s="65" t="s">
        <v>6</v>
      </c>
      <c r="B163" s="80">
        <v>12</v>
      </c>
      <c r="C163" s="100">
        <v>1</v>
      </c>
      <c r="D163" s="88">
        <f>SUM(B163*C163)</f>
        <v>12</v>
      </c>
      <c r="E163" s="22">
        <v>2.5</v>
      </c>
      <c r="F163" s="88">
        <f>SUM(D163*E163)</f>
        <v>30</v>
      </c>
      <c r="G163" s="4">
        <v>37.03</v>
      </c>
      <c r="H163" s="66">
        <f>SUM(F163*G163)</f>
        <v>1110.9000000000001</v>
      </c>
      <c r="I163" s="5">
        <v>100</v>
      </c>
      <c r="J163" s="125">
        <f>SUM(D163*I163)</f>
        <v>1200</v>
      </c>
      <c r="K163" s="6"/>
    </row>
    <row r="164" spans="1:12" s="67" customFormat="1" ht="11.25" x14ac:dyDescent="0.2">
      <c r="A164" s="65" t="s">
        <v>7</v>
      </c>
      <c r="B164" s="80">
        <v>15</v>
      </c>
      <c r="C164" s="100">
        <v>1</v>
      </c>
      <c r="D164" s="88">
        <f>SUM(B164*C164)</f>
        <v>15</v>
      </c>
      <c r="E164" s="22">
        <v>2.5</v>
      </c>
      <c r="F164" s="88">
        <f>SUM(D164*E164)</f>
        <v>38</v>
      </c>
      <c r="G164" s="7">
        <v>34.770000000000003</v>
      </c>
      <c r="H164" s="68">
        <f>SUM(F164*G164)</f>
        <v>1321.26</v>
      </c>
      <c r="I164" s="7">
        <v>100</v>
      </c>
      <c r="J164" s="126">
        <f>SUM(D164*I164)</f>
        <v>1500</v>
      </c>
      <c r="K164" s="6"/>
    </row>
    <row r="165" spans="1:12" s="67" customFormat="1" ht="11.25" x14ac:dyDescent="0.2">
      <c r="A165" s="65" t="s">
        <v>8</v>
      </c>
      <c r="B165" s="80">
        <v>3</v>
      </c>
      <c r="C165" s="100">
        <v>1</v>
      </c>
      <c r="D165" s="89">
        <f>SUM(B165*C165)</f>
        <v>3</v>
      </c>
      <c r="E165" s="22">
        <v>2.5</v>
      </c>
      <c r="F165" s="89">
        <f>SUM(D165*E165)</f>
        <v>8</v>
      </c>
      <c r="G165" s="44">
        <v>51.66</v>
      </c>
      <c r="H165" s="69">
        <f>SUM(F165*G165)</f>
        <v>413.28</v>
      </c>
      <c r="I165" s="7">
        <v>0</v>
      </c>
      <c r="J165" s="127">
        <f>SUM(D165*I165)</f>
        <v>0</v>
      </c>
      <c r="K165" s="6"/>
    </row>
    <row r="166" spans="1:12" s="38" customFormat="1" ht="11.25" x14ac:dyDescent="0.2">
      <c r="A166" s="38" t="s">
        <v>9</v>
      </c>
      <c r="B166" s="13">
        <f>SUM(B163:B165)</f>
        <v>30</v>
      </c>
      <c r="C166" s="105"/>
      <c r="D166" s="90">
        <f>SUM(D163:D165)</f>
        <v>30</v>
      </c>
      <c r="E166" s="40"/>
      <c r="F166" s="90">
        <f>SUM(F163:F165)</f>
        <v>76</v>
      </c>
      <c r="G166" s="8"/>
      <c r="H166" s="71">
        <f>SUM(H163:H165)</f>
        <v>2845.44</v>
      </c>
      <c r="I166" s="8"/>
      <c r="J166" s="128">
        <f>SUM(J163:J165)</f>
        <v>2700</v>
      </c>
      <c r="K166" s="9">
        <v>2</v>
      </c>
      <c r="L166" s="72">
        <f>SUM(D166*K166*61.74)</f>
        <v>3704.4</v>
      </c>
    </row>
    <row r="167" spans="1:12" s="54" customFormat="1" ht="11.25" x14ac:dyDescent="0.2">
      <c r="A167" s="27" t="s">
        <v>98</v>
      </c>
      <c r="B167" s="104"/>
      <c r="C167" s="104"/>
      <c r="D167" s="104"/>
      <c r="E167" s="95"/>
      <c r="F167" s="104"/>
    </row>
    <row r="168" spans="1:12" s="67" customFormat="1" ht="11.25" customHeight="1" x14ac:dyDescent="0.2">
      <c r="A168" s="73" t="s">
        <v>6</v>
      </c>
      <c r="B168" s="81">
        <v>12</v>
      </c>
      <c r="C168" s="81">
        <v>1</v>
      </c>
      <c r="D168" s="88">
        <f>SUM(B168*C168)</f>
        <v>12</v>
      </c>
      <c r="E168" s="19">
        <v>1.75</v>
      </c>
      <c r="F168" s="88">
        <f>SUM(D168*E168)</f>
        <v>21</v>
      </c>
      <c r="G168" s="47">
        <v>37.03</v>
      </c>
      <c r="H168" s="74">
        <f>SUM(F168*G168)</f>
        <v>777.63</v>
      </c>
      <c r="I168" s="16">
        <v>100</v>
      </c>
      <c r="J168" s="125">
        <f>SUM(D168*I168)</f>
        <v>1200</v>
      </c>
      <c r="K168" s="6"/>
    </row>
    <row r="169" spans="1:12" s="67" customFormat="1" ht="11.25" x14ac:dyDescent="0.2">
      <c r="A169" s="73" t="s">
        <v>7</v>
      </c>
      <c r="B169" s="81">
        <v>15</v>
      </c>
      <c r="C169" s="81">
        <v>1</v>
      </c>
      <c r="D169" s="88">
        <f>SUM(B169*C169)</f>
        <v>15</v>
      </c>
      <c r="E169" s="19">
        <v>1.75</v>
      </c>
      <c r="F169" s="88">
        <f>SUM(D169*E169)</f>
        <v>26</v>
      </c>
      <c r="G169" s="17">
        <v>34.770000000000003</v>
      </c>
      <c r="H169" s="75">
        <f>SUM(F169*G169)</f>
        <v>904.02</v>
      </c>
      <c r="I169" s="17">
        <v>100</v>
      </c>
      <c r="J169" s="126">
        <f>SUM(D169*I169)</f>
        <v>1500</v>
      </c>
      <c r="K169" s="6"/>
    </row>
    <row r="170" spans="1:12" s="67" customFormat="1" ht="11.25" x14ac:dyDescent="0.2">
      <c r="A170" s="73" t="s">
        <v>8</v>
      </c>
      <c r="B170" s="81">
        <v>3</v>
      </c>
      <c r="C170" s="81">
        <v>1</v>
      </c>
      <c r="D170" s="89">
        <f>SUM(B170*C170)</f>
        <v>3</v>
      </c>
      <c r="E170" s="19">
        <v>1.75</v>
      </c>
      <c r="F170" s="89">
        <f>SUM(D170*E170)</f>
        <v>5</v>
      </c>
      <c r="G170" s="45">
        <v>51.66</v>
      </c>
      <c r="H170" s="76">
        <f>SUM(F170*G170)</f>
        <v>258.3</v>
      </c>
      <c r="I170" s="17">
        <v>0</v>
      </c>
      <c r="J170" s="127">
        <f>SUM(D170*I170)</f>
        <v>0</v>
      </c>
      <c r="K170" s="6"/>
    </row>
    <row r="171" spans="1:12" s="38" customFormat="1" ht="11.25" x14ac:dyDescent="0.2">
      <c r="A171" s="77" t="s">
        <v>9</v>
      </c>
      <c r="B171" s="15">
        <f>SUM(B168:B170)</f>
        <v>30</v>
      </c>
      <c r="C171" s="103"/>
      <c r="D171" s="90">
        <f>SUM(D168:D170)</f>
        <v>30</v>
      </c>
      <c r="E171" s="40"/>
      <c r="F171" s="90">
        <f>SUM(F168:F170)</f>
        <v>52</v>
      </c>
      <c r="G171" s="18"/>
      <c r="H171" s="78">
        <f>SUM(H168:H170)</f>
        <v>1939.95</v>
      </c>
      <c r="I171" s="18"/>
      <c r="J171" s="128">
        <f>SUM(J168:J170)</f>
        <v>2700</v>
      </c>
      <c r="K171" s="24">
        <v>1.6</v>
      </c>
      <c r="L171" s="79">
        <f>SUM(D171*K171*61.74)</f>
        <v>2963.52</v>
      </c>
    </row>
    <row r="172" spans="1:12" s="54" customFormat="1" ht="11.25" x14ac:dyDescent="0.2">
      <c r="A172" s="27" t="s">
        <v>68</v>
      </c>
      <c r="B172" s="104"/>
      <c r="C172" s="104"/>
      <c r="D172" s="104"/>
      <c r="E172" s="95"/>
      <c r="F172" s="104"/>
    </row>
    <row r="173" spans="1:12" s="67" customFormat="1" ht="11.25" customHeight="1" x14ac:dyDescent="0.2">
      <c r="A173" s="65" t="s">
        <v>6</v>
      </c>
      <c r="B173" s="80">
        <v>1</v>
      </c>
      <c r="C173" s="100">
        <v>1</v>
      </c>
      <c r="D173" s="88">
        <f>SUM(B173*C173)</f>
        <v>1</v>
      </c>
      <c r="E173" s="22">
        <v>1.75</v>
      </c>
      <c r="F173" s="88">
        <f>SUM(D173*E173)</f>
        <v>2</v>
      </c>
      <c r="G173" s="4">
        <v>37.03</v>
      </c>
      <c r="H173" s="66">
        <f>SUM(F173*G173)</f>
        <v>74.06</v>
      </c>
      <c r="I173" s="5">
        <v>100</v>
      </c>
      <c r="J173" s="125">
        <f>SUM(D173*I173)</f>
        <v>100</v>
      </c>
      <c r="K173" s="6"/>
    </row>
    <row r="174" spans="1:12" s="67" customFormat="1" ht="11.25" x14ac:dyDescent="0.2">
      <c r="A174" s="65" t="s">
        <v>7</v>
      </c>
      <c r="B174" s="80">
        <v>1</v>
      </c>
      <c r="C174" s="100">
        <v>1</v>
      </c>
      <c r="D174" s="88">
        <f>SUM(B174*C174)</f>
        <v>1</v>
      </c>
      <c r="E174" s="22">
        <v>1.75</v>
      </c>
      <c r="F174" s="88">
        <f>SUM(D174*E174)</f>
        <v>2</v>
      </c>
      <c r="G174" s="7">
        <v>34.770000000000003</v>
      </c>
      <c r="H174" s="68">
        <f>SUM(F174*G174)</f>
        <v>69.540000000000006</v>
      </c>
      <c r="I174" s="7">
        <v>100</v>
      </c>
      <c r="J174" s="126">
        <f>SUM(D174*I174)</f>
        <v>100</v>
      </c>
      <c r="K174" s="6"/>
    </row>
    <row r="175" spans="1:12" s="67" customFormat="1" ht="11.25" x14ac:dyDescent="0.2">
      <c r="A175" s="65" t="s">
        <v>8</v>
      </c>
      <c r="B175" s="80">
        <v>1</v>
      </c>
      <c r="C175" s="100">
        <v>1</v>
      </c>
      <c r="D175" s="89">
        <f>SUM(B175*C175)</f>
        <v>1</v>
      </c>
      <c r="E175" s="22">
        <v>1.75</v>
      </c>
      <c r="F175" s="89">
        <f>SUM(D175*E175)</f>
        <v>2</v>
      </c>
      <c r="G175" s="44">
        <v>51.66</v>
      </c>
      <c r="H175" s="69">
        <f>SUM(F175*G175)</f>
        <v>103.32</v>
      </c>
      <c r="I175" s="7">
        <v>0</v>
      </c>
      <c r="J175" s="127">
        <f>SUM(D175*I175)</f>
        <v>0</v>
      </c>
      <c r="K175" s="6"/>
    </row>
    <row r="176" spans="1:12" s="38" customFormat="1" ht="11.25" x14ac:dyDescent="0.2">
      <c r="A176" s="38" t="s">
        <v>9</v>
      </c>
      <c r="B176" s="13">
        <f>SUM(B173:B175)</f>
        <v>3</v>
      </c>
      <c r="C176" s="105"/>
      <c r="D176" s="90">
        <f>SUM(D173:D175)</f>
        <v>3</v>
      </c>
      <c r="E176" s="40"/>
      <c r="F176" s="90">
        <f>SUM(F173:F175)</f>
        <v>6</v>
      </c>
      <c r="G176" s="8"/>
      <c r="H176" s="71">
        <f>SUM(H173:H175)</f>
        <v>246.92</v>
      </c>
      <c r="I176" s="8"/>
      <c r="J176" s="128">
        <f>SUM(J173:J175)</f>
        <v>200</v>
      </c>
      <c r="K176" s="9">
        <v>2</v>
      </c>
      <c r="L176" s="72">
        <f>SUM(D176*K176*61.74)</f>
        <v>370.44</v>
      </c>
    </row>
    <row r="177" spans="1:12" s="54" customFormat="1" ht="11.25" x14ac:dyDescent="0.2">
      <c r="A177" s="27" t="s">
        <v>99</v>
      </c>
      <c r="B177" s="104"/>
      <c r="C177" s="104"/>
      <c r="D177" s="104"/>
      <c r="E177" s="95"/>
      <c r="F177" s="104"/>
    </row>
    <row r="178" spans="1:12" s="67" customFormat="1" ht="11.25" customHeight="1" x14ac:dyDescent="0.2">
      <c r="A178" s="73" t="s">
        <v>6</v>
      </c>
      <c r="B178" s="81">
        <v>1</v>
      </c>
      <c r="C178" s="81">
        <v>1</v>
      </c>
      <c r="D178" s="88">
        <f>SUM(B178*C178)</f>
        <v>1</v>
      </c>
      <c r="E178" s="19">
        <v>1.5</v>
      </c>
      <c r="F178" s="88">
        <f>SUM(D178*E178)</f>
        <v>2</v>
      </c>
      <c r="G178" s="47">
        <v>37.03</v>
      </c>
      <c r="H178" s="74">
        <f>SUM(F178*G178)</f>
        <v>74.06</v>
      </c>
      <c r="I178" s="16">
        <v>100</v>
      </c>
      <c r="J178" s="125">
        <f>SUM(D178*I178)</f>
        <v>100</v>
      </c>
      <c r="K178" s="6"/>
    </row>
    <row r="179" spans="1:12" s="67" customFormat="1" ht="11.25" x14ac:dyDescent="0.2">
      <c r="A179" s="73" t="s">
        <v>7</v>
      </c>
      <c r="B179" s="81">
        <v>1</v>
      </c>
      <c r="C179" s="81">
        <v>1</v>
      </c>
      <c r="D179" s="88">
        <f>SUM(B179*C179)</f>
        <v>1</v>
      </c>
      <c r="E179" s="19">
        <v>1.5</v>
      </c>
      <c r="F179" s="88">
        <f>SUM(D179*E179)</f>
        <v>2</v>
      </c>
      <c r="G179" s="17">
        <v>34.770000000000003</v>
      </c>
      <c r="H179" s="75">
        <f>SUM(F179*G179)</f>
        <v>69.540000000000006</v>
      </c>
      <c r="I179" s="17">
        <v>100</v>
      </c>
      <c r="J179" s="126">
        <f>SUM(D179*I179)</f>
        <v>100</v>
      </c>
      <c r="K179" s="6"/>
    </row>
    <row r="180" spans="1:12" s="67" customFormat="1" ht="11.25" x14ac:dyDescent="0.2">
      <c r="A180" s="73" t="s">
        <v>8</v>
      </c>
      <c r="B180" s="81">
        <v>1</v>
      </c>
      <c r="C180" s="81">
        <v>1</v>
      </c>
      <c r="D180" s="89">
        <f>SUM(B180*C180)</f>
        <v>1</v>
      </c>
      <c r="E180" s="19">
        <v>1.5</v>
      </c>
      <c r="F180" s="89">
        <f>SUM(D180*E180)</f>
        <v>2</v>
      </c>
      <c r="G180" s="45">
        <v>51.66</v>
      </c>
      <c r="H180" s="76">
        <f>SUM(F180*G180)</f>
        <v>103.32</v>
      </c>
      <c r="I180" s="17">
        <v>0</v>
      </c>
      <c r="J180" s="127">
        <f>SUM(D180*I180)</f>
        <v>0</v>
      </c>
      <c r="K180" s="6"/>
    </row>
    <row r="181" spans="1:12" s="38" customFormat="1" ht="11.25" x14ac:dyDescent="0.2">
      <c r="A181" s="77" t="s">
        <v>9</v>
      </c>
      <c r="B181" s="15">
        <f>SUM(B178:B180)</f>
        <v>3</v>
      </c>
      <c r="C181" s="103"/>
      <c r="D181" s="90">
        <f>SUM(D178:D180)</f>
        <v>3</v>
      </c>
      <c r="E181" s="40"/>
      <c r="F181" s="90">
        <f>SUM(F178:F180)</f>
        <v>6</v>
      </c>
      <c r="G181" s="18"/>
      <c r="H181" s="78">
        <f>SUM(H178:H180)</f>
        <v>246.92</v>
      </c>
      <c r="I181" s="18"/>
      <c r="J181" s="128">
        <f>SUM(J178:J180)</f>
        <v>200</v>
      </c>
      <c r="K181" s="24">
        <v>1.6</v>
      </c>
      <c r="L181" s="79">
        <f>SUM(D181*K181*61.74)</f>
        <v>296.35000000000002</v>
      </c>
    </row>
    <row r="182" spans="1:12" s="54" customFormat="1" ht="11.25" x14ac:dyDescent="0.2">
      <c r="A182" s="27" t="s">
        <v>39</v>
      </c>
      <c r="B182" s="104"/>
      <c r="C182" s="104"/>
      <c r="D182" s="104"/>
      <c r="E182" s="95"/>
      <c r="F182" s="104"/>
    </row>
    <row r="183" spans="1:12" s="67" customFormat="1" ht="11.25" customHeight="1" x14ac:dyDescent="0.2">
      <c r="A183" s="65" t="s">
        <v>6</v>
      </c>
      <c r="B183" s="80">
        <v>13</v>
      </c>
      <c r="C183" s="100">
        <v>1</v>
      </c>
      <c r="D183" s="88">
        <f>SUM(B183*C183)</f>
        <v>13</v>
      </c>
      <c r="E183" s="21">
        <v>4</v>
      </c>
      <c r="F183" s="88">
        <f>SUM(D183*E183)</f>
        <v>52</v>
      </c>
      <c r="G183" s="4">
        <v>37.03</v>
      </c>
      <c r="H183" s="66">
        <f>SUM(F183*G183)</f>
        <v>1925.56</v>
      </c>
      <c r="I183" s="5">
        <v>100</v>
      </c>
      <c r="J183" s="125">
        <f>SUM(D183*I183)</f>
        <v>1300</v>
      </c>
      <c r="K183" s="6"/>
    </row>
    <row r="184" spans="1:12" s="67" customFormat="1" ht="11.25" x14ac:dyDescent="0.2">
      <c r="A184" s="65" t="s">
        <v>7</v>
      </c>
      <c r="B184" s="80">
        <v>35</v>
      </c>
      <c r="C184" s="100">
        <v>1</v>
      </c>
      <c r="D184" s="88">
        <f>SUM(B184*C184)</f>
        <v>35</v>
      </c>
      <c r="E184" s="21">
        <v>4</v>
      </c>
      <c r="F184" s="88">
        <f>SUM(D184*E184)</f>
        <v>140</v>
      </c>
      <c r="G184" s="7">
        <v>34.770000000000003</v>
      </c>
      <c r="H184" s="68">
        <f>SUM(F184*G184)</f>
        <v>4867.8</v>
      </c>
      <c r="I184" s="7">
        <v>100</v>
      </c>
      <c r="J184" s="126">
        <f>SUM(D184*I184)</f>
        <v>3500</v>
      </c>
      <c r="K184" s="6"/>
    </row>
    <row r="185" spans="1:12" s="67" customFormat="1" ht="11.25" x14ac:dyDescent="0.2">
      <c r="A185" s="67" t="s">
        <v>8</v>
      </c>
      <c r="B185" s="100">
        <v>0</v>
      </c>
      <c r="C185" s="100">
        <v>1</v>
      </c>
      <c r="D185" s="89">
        <f>SUM(B185*C185)</f>
        <v>0</v>
      </c>
      <c r="E185" s="21">
        <v>4</v>
      </c>
      <c r="F185" s="89">
        <f>SUM(D185*E185)</f>
        <v>0</v>
      </c>
      <c r="G185" s="44">
        <v>51.66</v>
      </c>
      <c r="H185" s="69">
        <f>SUM(F185*G185)</f>
        <v>0</v>
      </c>
      <c r="I185" s="7">
        <v>0</v>
      </c>
      <c r="J185" s="127">
        <f>SUM(D185*I185)</f>
        <v>0</v>
      </c>
      <c r="K185" s="6"/>
    </row>
    <row r="186" spans="1:12" s="38" customFormat="1" ht="11.25" x14ac:dyDescent="0.2">
      <c r="A186" s="38" t="s">
        <v>9</v>
      </c>
      <c r="B186" s="13">
        <f>SUM(B183:B185)</f>
        <v>48</v>
      </c>
      <c r="C186" s="105"/>
      <c r="D186" s="90">
        <f>SUM(D183:D185)</f>
        <v>48</v>
      </c>
      <c r="E186" s="40"/>
      <c r="F186" s="90">
        <f>SUM(F183:F185)</f>
        <v>192</v>
      </c>
      <c r="G186" s="8"/>
      <c r="H186" s="71">
        <f>SUM(H183:H185)</f>
        <v>6793.36</v>
      </c>
      <c r="I186" s="8"/>
      <c r="J186" s="128">
        <f>SUM(J183:J185)</f>
        <v>4800</v>
      </c>
      <c r="K186" s="9">
        <v>2</v>
      </c>
      <c r="L186" s="72">
        <f>SUM(D186*K186*61.74)</f>
        <v>5927.04</v>
      </c>
    </row>
    <row r="187" spans="1:12" s="54" customFormat="1" ht="11.25" x14ac:dyDescent="0.2">
      <c r="A187" s="27" t="s">
        <v>100</v>
      </c>
      <c r="B187" s="104"/>
      <c r="C187" s="104"/>
      <c r="D187" s="104"/>
      <c r="E187" s="95"/>
      <c r="F187" s="104"/>
    </row>
    <row r="188" spans="1:12" s="67" customFormat="1" ht="11.25" customHeight="1" x14ac:dyDescent="0.2">
      <c r="A188" s="73" t="s">
        <v>6</v>
      </c>
      <c r="B188" s="81">
        <v>13</v>
      </c>
      <c r="C188" s="81">
        <v>1</v>
      </c>
      <c r="D188" s="88">
        <f>SUM(B188*C188)</f>
        <v>13</v>
      </c>
      <c r="E188" s="19">
        <v>3.5</v>
      </c>
      <c r="F188" s="88">
        <f>SUM(D188*E188)</f>
        <v>46</v>
      </c>
      <c r="G188" s="47">
        <v>37.03</v>
      </c>
      <c r="H188" s="74">
        <f>SUM(F188*G188)</f>
        <v>1703.38</v>
      </c>
      <c r="I188" s="16">
        <v>100</v>
      </c>
      <c r="J188" s="125">
        <f>SUM(D188*I188)</f>
        <v>1300</v>
      </c>
      <c r="K188" s="6"/>
    </row>
    <row r="189" spans="1:12" s="67" customFormat="1" ht="11.25" x14ac:dyDescent="0.2">
      <c r="A189" s="73" t="s">
        <v>7</v>
      </c>
      <c r="B189" s="81">
        <v>35</v>
      </c>
      <c r="C189" s="81">
        <v>1</v>
      </c>
      <c r="D189" s="88">
        <f>SUM(B189*C189)</f>
        <v>35</v>
      </c>
      <c r="E189" s="19">
        <v>3.5</v>
      </c>
      <c r="F189" s="88">
        <f>SUM(D189*E189)</f>
        <v>123</v>
      </c>
      <c r="G189" s="17">
        <v>34.770000000000003</v>
      </c>
      <c r="H189" s="75">
        <f>SUM(F189*G189)</f>
        <v>4276.71</v>
      </c>
      <c r="I189" s="17">
        <v>100</v>
      </c>
      <c r="J189" s="126">
        <f>SUM(D189*I189)</f>
        <v>3500</v>
      </c>
      <c r="K189" s="6"/>
    </row>
    <row r="190" spans="1:12" s="67" customFormat="1" ht="11.25" x14ac:dyDescent="0.2">
      <c r="A190" s="73" t="s">
        <v>8</v>
      </c>
      <c r="B190" s="81">
        <v>0</v>
      </c>
      <c r="C190" s="81">
        <v>1</v>
      </c>
      <c r="D190" s="89">
        <f>SUM(B190*C190)</f>
        <v>0</v>
      </c>
      <c r="E190" s="19">
        <v>3.5</v>
      </c>
      <c r="F190" s="89">
        <f>SUM(D190*E190)</f>
        <v>0</v>
      </c>
      <c r="G190" s="45">
        <v>51.66</v>
      </c>
      <c r="H190" s="76">
        <f>SUM(F190*G190)</f>
        <v>0</v>
      </c>
      <c r="I190" s="17">
        <v>0</v>
      </c>
      <c r="J190" s="127">
        <f>SUM(D190*I190)</f>
        <v>0</v>
      </c>
      <c r="K190" s="6"/>
    </row>
    <row r="191" spans="1:12" s="38" customFormat="1" ht="11.25" x14ac:dyDescent="0.2">
      <c r="A191" s="77" t="s">
        <v>9</v>
      </c>
      <c r="B191" s="15">
        <f>SUM(B188:B190)</f>
        <v>48</v>
      </c>
      <c r="C191" s="103"/>
      <c r="D191" s="90">
        <f>SUM(D188:D190)</f>
        <v>48</v>
      </c>
      <c r="E191" s="40"/>
      <c r="F191" s="90">
        <f>SUM(F188:F190)</f>
        <v>169</v>
      </c>
      <c r="G191" s="18"/>
      <c r="H191" s="78">
        <f>SUM(H188:H190)</f>
        <v>5980.09</v>
      </c>
      <c r="I191" s="18"/>
      <c r="J191" s="128">
        <f>SUM(J188:J190)</f>
        <v>4800</v>
      </c>
      <c r="K191" s="24">
        <v>1.6</v>
      </c>
      <c r="L191" s="79">
        <f>SUM(D191*K191*61.74)</f>
        <v>4741.63</v>
      </c>
    </row>
    <row r="192" spans="1:12" s="54" customFormat="1" ht="11.25" x14ac:dyDescent="0.2">
      <c r="A192" s="27" t="s">
        <v>69</v>
      </c>
      <c r="B192" s="104"/>
      <c r="C192" s="104"/>
      <c r="D192" s="104"/>
      <c r="E192" s="95"/>
      <c r="F192" s="104"/>
    </row>
    <row r="193" spans="1:12" s="67" customFormat="1" ht="11.25" customHeight="1" x14ac:dyDescent="0.2">
      <c r="A193" s="65" t="s">
        <v>6</v>
      </c>
      <c r="B193" s="80">
        <v>1</v>
      </c>
      <c r="C193" s="100">
        <v>1</v>
      </c>
      <c r="D193" s="88">
        <f>SUM(B193*C193)</f>
        <v>1</v>
      </c>
      <c r="E193" s="21">
        <v>3</v>
      </c>
      <c r="F193" s="88">
        <f>SUM(D193*E193)</f>
        <v>3</v>
      </c>
      <c r="G193" s="4">
        <v>37.03</v>
      </c>
      <c r="H193" s="66">
        <f>SUM(F193*G193)</f>
        <v>111.09</v>
      </c>
      <c r="I193" s="5">
        <v>100</v>
      </c>
      <c r="J193" s="125">
        <f>SUM(D193*I193)</f>
        <v>100</v>
      </c>
      <c r="K193" s="6"/>
    </row>
    <row r="194" spans="1:12" s="67" customFormat="1" ht="11.25" x14ac:dyDescent="0.2">
      <c r="A194" s="65" t="s">
        <v>7</v>
      </c>
      <c r="B194" s="80">
        <v>2</v>
      </c>
      <c r="C194" s="100">
        <v>1</v>
      </c>
      <c r="D194" s="88">
        <f>SUM(B194*C194)</f>
        <v>2</v>
      </c>
      <c r="E194" s="21">
        <v>3</v>
      </c>
      <c r="F194" s="88">
        <f>SUM(D194*E194)</f>
        <v>6</v>
      </c>
      <c r="G194" s="7">
        <v>34.770000000000003</v>
      </c>
      <c r="H194" s="68">
        <f>SUM(F194*G194)</f>
        <v>208.62</v>
      </c>
      <c r="I194" s="7">
        <v>100</v>
      </c>
      <c r="J194" s="126">
        <f>SUM(D194*I194)</f>
        <v>200</v>
      </c>
      <c r="K194" s="6"/>
    </row>
    <row r="195" spans="1:12" s="67" customFormat="1" ht="11.25" x14ac:dyDescent="0.2">
      <c r="A195" s="67" t="s">
        <v>8</v>
      </c>
      <c r="B195" s="100">
        <v>0</v>
      </c>
      <c r="C195" s="100">
        <v>1</v>
      </c>
      <c r="D195" s="89">
        <f>SUM(B195*C195)</f>
        <v>0</v>
      </c>
      <c r="E195" s="21">
        <v>3</v>
      </c>
      <c r="F195" s="89">
        <f>SUM(D195*E195)</f>
        <v>0</v>
      </c>
      <c r="G195" s="44">
        <v>51.66</v>
      </c>
      <c r="H195" s="69">
        <f>SUM(F195*G195)</f>
        <v>0</v>
      </c>
      <c r="I195" s="7">
        <v>0</v>
      </c>
      <c r="J195" s="127">
        <f>SUM(D195*I195)</f>
        <v>0</v>
      </c>
      <c r="K195" s="6"/>
    </row>
    <row r="196" spans="1:12" s="38" customFormat="1" ht="11.25" x14ac:dyDescent="0.2">
      <c r="A196" s="38" t="s">
        <v>9</v>
      </c>
      <c r="B196" s="13">
        <f>SUM(B193:B195)</f>
        <v>3</v>
      </c>
      <c r="C196" s="105"/>
      <c r="D196" s="90">
        <f>SUM(D193:D195)</f>
        <v>3</v>
      </c>
      <c r="E196" s="40"/>
      <c r="F196" s="90">
        <f>SUM(F193:F195)</f>
        <v>9</v>
      </c>
      <c r="G196" s="8"/>
      <c r="H196" s="71">
        <f>SUM(H193:H195)</f>
        <v>319.70999999999998</v>
      </c>
      <c r="I196" s="8"/>
      <c r="J196" s="128">
        <f>SUM(J193:J195)</f>
        <v>300</v>
      </c>
      <c r="K196" s="9">
        <v>2</v>
      </c>
      <c r="L196" s="72">
        <f>SUM(D196*K196*61.74)</f>
        <v>370.44</v>
      </c>
    </row>
    <row r="197" spans="1:12" s="54" customFormat="1" ht="11.25" x14ac:dyDescent="0.2">
      <c r="A197" s="27" t="s">
        <v>101</v>
      </c>
      <c r="B197" s="104"/>
      <c r="C197" s="104"/>
      <c r="D197" s="104"/>
      <c r="E197" s="95"/>
      <c r="F197" s="104"/>
    </row>
    <row r="198" spans="1:12" s="67" customFormat="1" ht="11.25" customHeight="1" x14ac:dyDescent="0.2">
      <c r="A198" s="73" t="s">
        <v>6</v>
      </c>
      <c r="B198" s="81">
        <v>1</v>
      </c>
      <c r="C198" s="81">
        <v>1</v>
      </c>
      <c r="D198" s="88">
        <f>SUM(B198*C198)</f>
        <v>1</v>
      </c>
      <c r="E198" s="19">
        <v>2.75</v>
      </c>
      <c r="F198" s="88">
        <f>SUM(D198*E198)</f>
        <v>3</v>
      </c>
      <c r="G198" s="47">
        <v>37.03</v>
      </c>
      <c r="H198" s="74">
        <f>SUM(F198*G198)</f>
        <v>111.09</v>
      </c>
      <c r="I198" s="16">
        <v>100</v>
      </c>
      <c r="J198" s="125">
        <f>SUM(D198*I198)</f>
        <v>100</v>
      </c>
      <c r="K198" s="6"/>
    </row>
    <row r="199" spans="1:12" s="67" customFormat="1" ht="11.25" x14ac:dyDescent="0.2">
      <c r="A199" s="73" t="s">
        <v>7</v>
      </c>
      <c r="B199" s="81">
        <v>2</v>
      </c>
      <c r="C199" s="81">
        <v>1</v>
      </c>
      <c r="D199" s="88">
        <f>SUM(B199*C199)</f>
        <v>2</v>
      </c>
      <c r="E199" s="19">
        <v>2.75</v>
      </c>
      <c r="F199" s="88">
        <f>SUM(D199*E199)</f>
        <v>6</v>
      </c>
      <c r="G199" s="17">
        <v>34.770000000000003</v>
      </c>
      <c r="H199" s="75">
        <f>SUM(F199*G199)</f>
        <v>208.62</v>
      </c>
      <c r="I199" s="17">
        <v>100</v>
      </c>
      <c r="J199" s="126">
        <f>SUM(D199*I199)</f>
        <v>200</v>
      </c>
      <c r="K199" s="6"/>
    </row>
    <row r="200" spans="1:12" s="67" customFormat="1" ht="11.25" x14ac:dyDescent="0.2">
      <c r="A200" s="73" t="s">
        <v>8</v>
      </c>
      <c r="B200" s="81">
        <v>0</v>
      </c>
      <c r="C200" s="81">
        <v>1</v>
      </c>
      <c r="D200" s="89">
        <f>SUM(B200*C200)</f>
        <v>0</v>
      </c>
      <c r="E200" s="19">
        <v>2.75</v>
      </c>
      <c r="F200" s="89">
        <f>SUM(D200*E200)</f>
        <v>0</v>
      </c>
      <c r="G200" s="45">
        <v>51.66</v>
      </c>
      <c r="H200" s="76">
        <f>SUM(F200*G200)</f>
        <v>0</v>
      </c>
      <c r="I200" s="17">
        <v>0</v>
      </c>
      <c r="J200" s="127">
        <f>SUM(D200*I200)</f>
        <v>0</v>
      </c>
      <c r="K200" s="6"/>
    </row>
    <row r="201" spans="1:12" s="38" customFormat="1" ht="11.25" x14ac:dyDescent="0.2">
      <c r="A201" s="77" t="s">
        <v>9</v>
      </c>
      <c r="B201" s="15">
        <f>SUM(B198:B200)</f>
        <v>3</v>
      </c>
      <c r="C201" s="103"/>
      <c r="D201" s="90">
        <f>SUM(D198:D200)</f>
        <v>3</v>
      </c>
      <c r="E201" s="40"/>
      <c r="F201" s="90">
        <f>SUM(F198:F200)</f>
        <v>9</v>
      </c>
      <c r="G201" s="18"/>
      <c r="H201" s="78">
        <f>SUM(H198:H200)</f>
        <v>319.70999999999998</v>
      </c>
      <c r="I201" s="18"/>
      <c r="J201" s="128">
        <f>SUM(J198:J200)</f>
        <v>300</v>
      </c>
      <c r="K201" s="24">
        <v>1.6</v>
      </c>
      <c r="L201" s="79">
        <f>SUM(D201*K201*61.74)</f>
        <v>296.35000000000002</v>
      </c>
    </row>
    <row r="202" spans="1:12" s="54" customFormat="1" ht="11.25" x14ac:dyDescent="0.2">
      <c r="A202" s="27" t="s">
        <v>40</v>
      </c>
      <c r="B202" s="104"/>
      <c r="C202" s="104"/>
      <c r="D202" s="104"/>
      <c r="E202" s="95"/>
      <c r="F202" s="104"/>
    </row>
    <row r="203" spans="1:12" s="67" customFormat="1" ht="11.25" customHeight="1" x14ac:dyDescent="0.2">
      <c r="A203" s="65" t="s">
        <v>6</v>
      </c>
      <c r="B203" s="80">
        <v>425</v>
      </c>
      <c r="C203" s="100">
        <v>1</v>
      </c>
      <c r="D203" s="88">
        <f>SUM(B203*C203)</f>
        <v>425</v>
      </c>
      <c r="E203" s="22">
        <v>1.75</v>
      </c>
      <c r="F203" s="88">
        <f>SUM(D203*E203)</f>
        <v>744</v>
      </c>
      <c r="G203" s="4">
        <v>37.03</v>
      </c>
      <c r="H203" s="66">
        <f>SUM(F203*G203)</f>
        <v>27550.32</v>
      </c>
      <c r="I203" s="5">
        <v>50</v>
      </c>
      <c r="J203" s="125">
        <f>SUM(D203*I203)</f>
        <v>21250</v>
      </c>
      <c r="K203" s="6"/>
    </row>
    <row r="204" spans="1:12" s="67" customFormat="1" ht="11.25" x14ac:dyDescent="0.2">
      <c r="A204" s="65" t="s">
        <v>7</v>
      </c>
      <c r="B204" s="80">
        <v>525</v>
      </c>
      <c r="C204" s="100">
        <v>1</v>
      </c>
      <c r="D204" s="88">
        <f>SUM(B204*C204)</f>
        <v>525</v>
      </c>
      <c r="E204" s="22">
        <v>3.5</v>
      </c>
      <c r="F204" s="88">
        <f>SUM(D204*E204)</f>
        <v>1838</v>
      </c>
      <c r="G204" s="7">
        <v>34.770000000000003</v>
      </c>
      <c r="H204" s="68">
        <f>SUM(F204*G204)</f>
        <v>63907.26</v>
      </c>
      <c r="I204" s="7">
        <v>100</v>
      </c>
      <c r="J204" s="126">
        <f>SUM(D204*I204)</f>
        <v>52500</v>
      </c>
      <c r="K204" s="6"/>
    </row>
    <row r="205" spans="1:12" s="67" customFormat="1" ht="11.25" x14ac:dyDescent="0.2">
      <c r="A205" s="65" t="s">
        <v>8</v>
      </c>
      <c r="B205" s="80">
        <v>400</v>
      </c>
      <c r="C205" s="100">
        <v>1</v>
      </c>
      <c r="D205" s="89">
        <f>SUM(B205*C205)</f>
        <v>400</v>
      </c>
      <c r="E205" s="22">
        <v>3.5</v>
      </c>
      <c r="F205" s="89">
        <f>SUM(D205*E205)</f>
        <v>1400</v>
      </c>
      <c r="G205" s="44">
        <v>51.66</v>
      </c>
      <c r="H205" s="69">
        <f>SUM(F205*G205)</f>
        <v>72324</v>
      </c>
      <c r="I205" s="7">
        <v>0</v>
      </c>
      <c r="J205" s="127">
        <f>SUM(D205*I205)</f>
        <v>0</v>
      </c>
      <c r="K205" s="6"/>
    </row>
    <row r="206" spans="1:12" s="38" customFormat="1" ht="11.25" x14ac:dyDescent="0.2">
      <c r="A206" s="38" t="s">
        <v>9</v>
      </c>
      <c r="B206" s="13">
        <f>SUM(B203:B205)</f>
        <v>1350</v>
      </c>
      <c r="C206" s="105"/>
      <c r="D206" s="90">
        <f>SUM(D203:D205)</f>
        <v>1350</v>
      </c>
      <c r="E206" s="40"/>
      <c r="F206" s="90">
        <f>SUM(F203:F205)</f>
        <v>3982</v>
      </c>
      <c r="G206" s="8"/>
      <c r="H206" s="71">
        <f>SUM(H203:H205)</f>
        <v>163781.57999999999</v>
      </c>
      <c r="I206" s="8"/>
      <c r="J206" s="128">
        <f>SUM(J203:J205)</f>
        <v>73750</v>
      </c>
      <c r="K206" s="9">
        <v>2.5</v>
      </c>
      <c r="L206" s="72">
        <f>SUM(D206*K206*61.74)</f>
        <v>208372.5</v>
      </c>
    </row>
    <row r="207" spans="1:12" s="54" customFormat="1" ht="11.25" x14ac:dyDescent="0.2">
      <c r="A207" s="27" t="s">
        <v>102</v>
      </c>
      <c r="B207" s="104"/>
      <c r="C207" s="104"/>
      <c r="D207" s="104"/>
      <c r="E207" s="95"/>
      <c r="F207" s="104"/>
    </row>
    <row r="208" spans="1:12" s="67" customFormat="1" ht="11.25" customHeight="1" x14ac:dyDescent="0.2">
      <c r="A208" s="73" t="s">
        <v>6</v>
      </c>
      <c r="B208" s="81">
        <v>425</v>
      </c>
      <c r="C208" s="81">
        <v>1</v>
      </c>
      <c r="D208" s="88">
        <f>SUM(B208*C208)</f>
        <v>425</v>
      </c>
      <c r="E208" s="19">
        <v>1.25</v>
      </c>
      <c r="F208" s="88">
        <f>SUM(D208*E208)</f>
        <v>531</v>
      </c>
      <c r="G208" s="47">
        <v>37.03</v>
      </c>
      <c r="H208" s="74">
        <f>SUM(F208*G208)</f>
        <v>19662.93</v>
      </c>
      <c r="I208" s="16">
        <v>50</v>
      </c>
      <c r="J208" s="125">
        <f>SUM(D208*I208)</f>
        <v>21250</v>
      </c>
      <c r="K208" s="6"/>
    </row>
    <row r="209" spans="1:12" s="67" customFormat="1" ht="11.25" x14ac:dyDescent="0.2">
      <c r="A209" s="73" t="s">
        <v>7</v>
      </c>
      <c r="B209" s="81">
        <v>525</v>
      </c>
      <c r="C209" s="81">
        <v>1</v>
      </c>
      <c r="D209" s="88">
        <f>SUM(B209*C209)</f>
        <v>525</v>
      </c>
      <c r="E209" s="19">
        <v>2.75</v>
      </c>
      <c r="F209" s="88">
        <f>SUM(D209*E209)</f>
        <v>1444</v>
      </c>
      <c r="G209" s="17">
        <v>34.770000000000003</v>
      </c>
      <c r="H209" s="75">
        <f>SUM(F209*G209)</f>
        <v>50207.88</v>
      </c>
      <c r="I209" s="17">
        <v>100</v>
      </c>
      <c r="J209" s="126">
        <f>SUM(D209*I209)</f>
        <v>52500</v>
      </c>
      <c r="K209" s="6"/>
    </row>
    <row r="210" spans="1:12" s="67" customFormat="1" ht="11.25" x14ac:dyDescent="0.2">
      <c r="A210" s="73" t="s">
        <v>8</v>
      </c>
      <c r="B210" s="81">
        <v>400</v>
      </c>
      <c r="C210" s="81">
        <v>1</v>
      </c>
      <c r="D210" s="89">
        <f>SUM(B210*C210)</f>
        <v>400</v>
      </c>
      <c r="E210" s="19">
        <v>2.75</v>
      </c>
      <c r="F210" s="89">
        <f>SUM(D210*E210)</f>
        <v>1100</v>
      </c>
      <c r="G210" s="45">
        <v>51.66</v>
      </c>
      <c r="H210" s="76">
        <f>SUM(F210*G210)</f>
        <v>56826</v>
      </c>
      <c r="I210" s="17">
        <v>0</v>
      </c>
      <c r="J210" s="127">
        <f>SUM(D210*I210)</f>
        <v>0</v>
      </c>
      <c r="K210" s="6"/>
    </row>
    <row r="211" spans="1:12" s="38" customFormat="1" ht="11.25" x14ac:dyDescent="0.2">
      <c r="A211" s="77" t="s">
        <v>9</v>
      </c>
      <c r="B211" s="15">
        <f>SUM(B208:B210)</f>
        <v>1350</v>
      </c>
      <c r="C211" s="103"/>
      <c r="D211" s="90">
        <f>SUM(D208:D210)</f>
        <v>1350</v>
      </c>
      <c r="E211" s="40"/>
      <c r="F211" s="90">
        <f>SUM(F208:F210)</f>
        <v>3075</v>
      </c>
      <c r="G211" s="18"/>
      <c r="H211" s="78">
        <f>SUM(H208:H210)</f>
        <v>126696.81</v>
      </c>
      <c r="I211" s="18"/>
      <c r="J211" s="128">
        <f>SUM(J208:J210)</f>
        <v>73750</v>
      </c>
      <c r="K211" s="24">
        <v>2</v>
      </c>
      <c r="L211" s="79">
        <f>SUM(D211*K211*61.74)</f>
        <v>166698</v>
      </c>
    </row>
    <row r="212" spans="1:12" s="54" customFormat="1" ht="11.25" x14ac:dyDescent="0.2">
      <c r="A212" s="27" t="s">
        <v>70</v>
      </c>
      <c r="B212" s="104"/>
      <c r="C212" s="104"/>
      <c r="D212" s="104"/>
      <c r="E212" s="95"/>
      <c r="F212" s="104"/>
    </row>
    <row r="213" spans="1:12" s="67" customFormat="1" ht="11.25" customHeight="1" x14ac:dyDescent="0.2">
      <c r="A213" s="65" t="s">
        <v>6</v>
      </c>
      <c r="B213" s="80">
        <v>5</v>
      </c>
      <c r="C213" s="100">
        <v>1</v>
      </c>
      <c r="D213" s="88">
        <f>SUM(B213*C213)</f>
        <v>5</v>
      </c>
      <c r="E213" s="22">
        <v>1.5</v>
      </c>
      <c r="F213" s="88">
        <f>SUM(D213*E213)</f>
        <v>8</v>
      </c>
      <c r="G213" s="4">
        <v>37.03</v>
      </c>
      <c r="H213" s="66">
        <f>SUM(F213*G213)</f>
        <v>296.24</v>
      </c>
      <c r="I213" s="5">
        <v>50</v>
      </c>
      <c r="J213" s="125">
        <f>SUM(D213*I213)</f>
        <v>250</v>
      </c>
      <c r="K213" s="6"/>
    </row>
    <row r="214" spans="1:12" s="67" customFormat="1" ht="11.25" x14ac:dyDescent="0.2">
      <c r="A214" s="65" t="s">
        <v>7</v>
      </c>
      <c r="B214" s="80">
        <v>10</v>
      </c>
      <c r="C214" s="100">
        <v>1</v>
      </c>
      <c r="D214" s="88">
        <f>SUM(B214*C214)</f>
        <v>10</v>
      </c>
      <c r="E214" s="22">
        <v>3</v>
      </c>
      <c r="F214" s="88">
        <f>SUM(D214*E214)</f>
        <v>30</v>
      </c>
      <c r="G214" s="7">
        <v>34.770000000000003</v>
      </c>
      <c r="H214" s="68">
        <f>SUM(F214*G214)</f>
        <v>1043.0999999999999</v>
      </c>
      <c r="I214" s="7">
        <v>100</v>
      </c>
      <c r="J214" s="126">
        <f>SUM(D214*I214)</f>
        <v>1000</v>
      </c>
      <c r="K214" s="6"/>
    </row>
    <row r="215" spans="1:12" s="67" customFormat="1" ht="11.25" x14ac:dyDescent="0.2">
      <c r="A215" s="65" t="s">
        <v>8</v>
      </c>
      <c r="B215" s="80">
        <v>5</v>
      </c>
      <c r="C215" s="100">
        <v>1</v>
      </c>
      <c r="D215" s="89">
        <f>SUM(B215*C215)</f>
        <v>5</v>
      </c>
      <c r="E215" s="22">
        <v>3</v>
      </c>
      <c r="F215" s="89">
        <f>SUM(D215*E215)</f>
        <v>15</v>
      </c>
      <c r="G215" s="44">
        <v>51.66</v>
      </c>
      <c r="H215" s="69">
        <f>SUM(F215*G215)</f>
        <v>774.9</v>
      </c>
      <c r="I215" s="7">
        <v>0</v>
      </c>
      <c r="J215" s="127">
        <f>SUM(D215*I215)</f>
        <v>0</v>
      </c>
      <c r="K215" s="6"/>
    </row>
    <row r="216" spans="1:12" s="38" customFormat="1" ht="11.25" x14ac:dyDescent="0.2">
      <c r="A216" s="38" t="s">
        <v>9</v>
      </c>
      <c r="B216" s="13">
        <f>SUM(B213:B215)</f>
        <v>20</v>
      </c>
      <c r="C216" s="105"/>
      <c r="D216" s="90">
        <f>SUM(D213:D215)</f>
        <v>20</v>
      </c>
      <c r="E216" s="40"/>
      <c r="F216" s="90">
        <f>SUM(F213:F215)</f>
        <v>53</v>
      </c>
      <c r="G216" s="8"/>
      <c r="H216" s="71">
        <f>SUM(H213:H215)</f>
        <v>2114.2399999999998</v>
      </c>
      <c r="I216" s="8"/>
      <c r="J216" s="128">
        <f>SUM(J213:J215)</f>
        <v>1250</v>
      </c>
      <c r="K216" s="9">
        <v>2.5</v>
      </c>
      <c r="L216" s="72">
        <f>SUM(D216*K216*61.74)</f>
        <v>3087</v>
      </c>
    </row>
    <row r="217" spans="1:12" s="54" customFormat="1" ht="11.25" x14ac:dyDescent="0.2">
      <c r="A217" s="27" t="s">
        <v>71</v>
      </c>
      <c r="B217" s="104"/>
      <c r="C217" s="104"/>
      <c r="D217" s="104"/>
      <c r="E217" s="95"/>
      <c r="F217" s="104"/>
    </row>
    <row r="218" spans="1:12" s="67" customFormat="1" ht="11.25" customHeight="1" x14ac:dyDescent="0.2">
      <c r="A218" s="73" t="s">
        <v>6</v>
      </c>
      <c r="B218" s="81">
        <v>5</v>
      </c>
      <c r="C218" s="81">
        <v>1</v>
      </c>
      <c r="D218" s="88">
        <f>SUM(B218*C218)</f>
        <v>5</v>
      </c>
      <c r="E218" s="19">
        <v>1</v>
      </c>
      <c r="F218" s="88">
        <f>SUM(D218*E218)</f>
        <v>5</v>
      </c>
      <c r="G218" s="47">
        <v>37.03</v>
      </c>
      <c r="H218" s="74">
        <f>SUM(F218*G218)</f>
        <v>185.15</v>
      </c>
      <c r="I218" s="16">
        <v>50</v>
      </c>
      <c r="J218" s="125">
        <f>SUM(D218*I218)</f>
        <v>250</v>
      </c>
      <c r="K218" s="6"/>
    </row>
    <row r="219" spans="1:12" s="67" customFormat="1" ht="11.25" x14ac:dyDescent="0.2">
      <c r="A219" s="73" t="s">
        <v>7</v>
      </c>
      <c r="B219" s="81">
        <v>10</v>
      </c>
      <c r="C219" s="81">
        <v>1</v>
      </c>
      <c r="D219" s="88">
        <f>SUM(B219*C219)</f>
        <v>10</v>
      </c>
      <c r="E219" s="19">
        <v>2.5</v>
      </c>
      <c r="F219" s="88">
        <f>SUM(D219*E219)</f>
        <v>25</v>
      </c>
      <c r="G219" s="17">
        <v>34.770000000000003</v>
      </c>
      <c r="H219" s="75">
        <f>SUM(F219*G219)</f>
        <v>869.25</v>
      </c>
      <c r="I219" s="17">
        <v>100</v>
      </c>
      <c r="J219" s="126">
        <f>SUM(D219*I219)</f>
        <v>1000</v>
      </c>
      <c r="K219" s="6"/>
    </row>
    <row r="220" spans="1:12" s="67" customFormat="1" ht="11.25" x14ac:dyDescent="0.2">
      <c r="A220" s="73" t="s">
        <v>8</v>
      </c>
      <c r="B220" s="81">
        <v>5</v>
      </c>
      <c r="C220" s="81">
        <v>1</v>
      </c>
      <c r="D220" s="89">
        <f>SUM(B220*C220)</f>
        <v>5</v>
      </c>
      <c r="E220" s="19">
        <v>2.5</v>
      </c>
      <c r="F220" s="89">
        <f>SUM(D220*E220)</f>
        <v>13</v>
      </c>
      <c r="G220" s="45">
        <v>51.66</v>
      </c>
      <c r="H220" s="76">
        <f>SUM(F220*G220)</f>
        <v>671.58</v>
      </c>
      <c r="I220" s="17">
        <v>0</v>
      </c>
      <c r="J220" s="127">
        <f>SUM(D220*I220)</f>
        <v>0</v>
      </c>
      <c r="K220" s="6"/>
    </row>
    <row r="221" spans="1:12" s="38" customFormat="1" ht="11.25" x14ac:dyDescent="0.2">
      <c r="A221" s="77" t="s">
        <v>9</v>
      </c>
      <c r="B221" s="15">
        <f>SUM(B218:B220)</f>
        <v>20</v>
      </c>
      <c r="C221" s="103"/>
      <c r="D221" s="90">
        <f>SUM(D218:D220)</f>
        <v>20</v>
      </c>
      <c r="E221" s="40"/>
      <c r="F221" s="90">
        <f>SUM(F218:F220)</f>
        <v>43</v>
      </c>
      <c r="G221" s="18"/>
      <c r="H221" s="78">
        <f>SUM(H218:H220)</f>
        <v>1725.98</v>
      </c>
      <c r="I221" s="18"/>
      <c r="J221" s="128">
        <f>SUM(J218:J220)</f>
        <v>1250</v>
      </c>
      <c r="K221" s="24">
        <v>2</v>
      </c>
      <c r="L221" s="79">
        <f>SUM(D221*K221*61.74)</f>
        <v>2469.6</v>
      </c>
    </row>
    <row r="222" spans="1:12" s="54" customFormat="1" ht="11.25" x14ac:dyDescent="0.2">
      <c r="A222" s="27" t="s">
        <v>41</v>
      </c>
      <c r="B222" s="104"/>
      <c r="C222" s="104"/>
      <c r="D222" s="104"/>
      <c r="E222" s="95"/>
      <c r="F222" s="104"/>
    </row>
    <row r="223" spans="1:12" s="67" customFormat="1" ht="11.25" customHeight="1" x14ac:dyDescent="0.2">
      <c r="A223" s="67" t="s">
        <v>6</v>
      </c>
      <c r="B223" s="100">
        <v>0</v>
      </c>
      <c r="C223" s="100">
        <v>1</v>
      </c>
      <c r="D223" s="88">
        <f>SUM(B223*C223)</f>
        <v>0</v>
      </c>
      <c r="E223" s="21">
        <v>7</v>
      </c>
      <c r="F223" s="88">
        <f>SUM(D223*E223)</f>
        <v>0</v>
      </c>
      <c r="G223" s="4">
        <v>37.03</v>
      </c>
      <c r="H223" s="66">
        <f>SUM(F223*G223)</f>
        <v>0</v>
      </c>
      <c r="I223" s="5">
        <v>0</v>
      </c>
      <c r="J223" s="125">
        <f>SUM(D223*I223)</f>
        <v>0</v>
      </c>
      <c r="K223" s="6"/>
    </row>
    <row r="224" spans="1:12" s="67" customFormat="1" ht="11.25" x14ac:dyDescent="0.2">
      <c r="A224" s="67" t="s">
        <v>7</v>
      </c>
      <c r="B224" s="100">
        <v>0</v>
      </c>
      <c r="C224" s="100">
        <v>1</v>
      </c>
      <c r="D224" s="88">
        <f>SUM(B224*C224)</f>
        <v>0</v>
      </c>
      <c r="E224" s="21">
        <v>7</v>
      </c>
      <c r="F224" s="88">
        <f>SUM(D224*E224)</f>
        <v>0</v>
      </c>
      <c r="G224" s="7">
        <v>34.770000000000003</v>
      </c>
      <c r="H224" s="68">
        <f>SUM(F224*G224)</f>
        <v>0</v>
      </c>
      <c r="I224" s="7">
        <v>0</v>
      </c>
      <c r="J224" s="126">
        <f>SUM(D224*I224)</f>
        <v>0</v>
      </c>
      <c r="K224" s="6"/>
    </row>
    <row r="225" spans="1:12" s="67" customFormat="1" ht="11.25" x14ac:dyDescent="0.2">
      <c r="A225" s="65" t="s">
        <v>8</v>
      </c>
      <c r="B225" s="80">
        <v>4</v>
      </c>
      <c r="C225" s="100">
        <v>1</v>
      </c>
      <c r="D225" s="89">
        <f>SUM(B225*C225)</f>
        <v>4</v>
      </c>
      <c r="E225" s="21">
        <v>7</v>
      </c>
      <c r="F225" s="89">
        <f>SUM(D225*E225)</f>
        <v>28</v>
      </c>
      <c r="G225" s="44">
        <v>51.66</v>
      </c>
      <c r="H225" s="69">
        <f>SUM(F225*G225)</f>
        <v>1446.48</v>
      </c>
      <c r="I225" s="7">
        <v>0</v>
      </c>
      <c r="J225" s="127">
        <f>SUM(D225*I225)</f>
        <v>0</v>
      </c>
      <c r="K225" s="6"/>
    </row>
    <row r="226" spans="1:12" s="38" customFormat="1" ht="11.25" x14ac:dyDescent="0.2">
      <c r="A226" s="38" t="s">
        <v>9</v>
      </c>
      <c r="B226" s="13">
        <f>SUM(B223:B225)</f>
        <v>4</v>
      </c>
      <c r="C226" s="105"/>
      <c r="D226" s="90">
        <f>SUM(D223:D225)</f>
        <v>4</v>
      </c>
      <c r="E226" s="40"/>
      <c r="F226" s="90">
        <f>SUM(F223:F225)</f>
        <v>28</v>
      </c>
      <c r="G226" s="8"/>
      <c r="H226" s="71">
        <f>SUM(H223:H225)</f>
        <v>1446.48</v>
      </c>
      <c r="I226" s="8"/>
      <c r="J226" s="128">
        <f>SUM(J223:J225)</f>
        <v>0</v>
      </c>
      <c r="K226" s="9">
        <v>5</v>
      </c>
      <c r="L226" s="72">
        <f>SUM(D226*K226*61.74)</f>
        <v>1234.8</v>
      </c>
    </row>
    <row r="227" spans="1:12" s="54" customFormat="1" ht="11.25" x14ac:dyDescent="0.2">
      <c r="A227" s="27" t="s">
        <v>103</v>
      </c>
      <c r="B227" s="104"/>
      <c r="C227" s="104"/>
      <c r="D227" s="104"/>
      <c r="E227" s="95"/>
      <c r="F227" s="104"/>
    </row>
    <row r="228" spans="1:12" s="67" customFormat="1" ht="11.25" customHeight="1" x14ac:dyDescent="0.2">
      <c r="A228" s="73" t="s">
        <v>6</v>
      </c>
      <c r="B228" s="81">
        <v>0</v>
      </c>
      <c r="C228" s="81">
        <v>1</v>
      </c>
      <c r="D228" s="88">
        <f>SUM(B228*C228)</f>
        <v>0</v>
      </c>
      <c r="E228" s="19">
        <v>5.5</v>
      </c>
      <c r="F228" s="88">
        <f>SUM(D228*E228)</f>
        <v>0</v>
      </c>
      <c r="G228" s="47">
        <v>37.03</v>
      </c>
      <c r="H228" s="74">
        <f>SUM(F228*G228)</f>
        <v>0</v>
      </c>
      <c r="I228" s="16">
        <v>0</v>
      </c>
      <c r="J228" s="125">
        <f>SUM(D228*I228)</f>
        <v>0</v>
      </c>
      <c r="K228" s="6"/>
    </row>
    <row r="229" spans="1:12" s="67" customFormat="1" ht="11.25" x14ac:dyDescent="0.2">
      <c r="A229" s="73" t="s">
        <v>7</v>
      </c>
      <c r="B229" s="81">
        <v>0</v>
      </c>
      <c r="C229" s="81">
        <v>1</v>
      </c>
      <c r="D229" s="88">
        <f>SUM(B229*C229)</f>
        <v>0</v>
      </c>
      <c r="E229" s="19">
        <v>5.5</v>
      </c>
      <c r="F229" s="88">
        <f>SUM(D229*E229)</f>
        <v>0</v>
      </c>
      <c r="G229" s="17">
        <v>34.770000000000003</v>
      </c>
      <c r="H229" s="75">
        <f>SUM(F229*G229)</f>
        <v>0</v>
      </c>
      <c r="I229" s="17">
        <v>0</v>
      </c>
      <c r="J229" s="126">
        <f>SUM(D229*I229)</f>
        <v>0</v>
      </c>
      <c r="K229" s="6"/>
    </row>
    <row r="230" spans="1:12" s="67" customFormat="1" ht="11.25" x14ac:dyDescent="0.2">
      <c r="A230" s="73" t="s">
        <v>8</v>
      </c>
      <c r="B230" s="81">
        <v>4</v>
      </c>
      <c r="C230" s="81">
        <v>1</v>
      </c>
      <c r="D230" s="89">
        <f>SUM(B230*C230)</f>
        <v>4</v>
      </c>
      <c r="E230" s="19">
        <v>5.5</v>
      </c>
      <c r="F230" s="89">
        <f>SUM(D230*E230)</f>
        <v>22</v>
      </c>
      <c r="G230" s="45">
        <v>51.66</v>
      </c>
      <c r="H230" s="76">
        <f>SUM(F230*G230)</f>
        <v>1136.52</v>
      </c>
      <c r="I230" s="17">
        <v>0</v>
      </c>
      <c r="J230" s="127">
        <f>SUM(D230*I230)</f>
        <v>0</v>
      </c>
      <c r="K230" s="6"/>
    </row>
    <row r="231" spans="1:12" s="38" customFormat="1" ht="11.25" x14ac:dyDescent="0.2">
      <c r="A231" s="77" t="s">
        <v>9</v>
      </c>
      <c r="B231" s="15">
        <f>SUM(B228:B230)</f>
        <v>4</v>
      </c>
      <c r="C231" s="103"/>
      <c r="D231" s="90">
        <f>SUM(D228:D230)</f>
        <v>4</v>
      </c>
      <c r="E231" s="40"/>
      <c r="F231" s="90">
        <f>SUM(F228:F230)</f>
        <v>22</v>
      </c>
      <c r="G231" s="18"/>
      <c r="H231" s="78">
        <f>SUM(H228:H230)</f>
        <v>1136.52</v>
      </c>
      <c r="I231" s="18"/>
      <c r="J231" s="128">
        <f>SUM(J228:J230)</f>
        <v>0</v>
      </c>
      <c r="K231" s="24">
        <v>4</v>
      </c>
      <c r="L231" s="79">
        <f>SUM(D231*K231*61.74)</f>
        <v>987.84</v>
      </c>
    </row>
    <row r="232" spans="1:12" s="54" customFormat="1" ht="11.25" x14ac:dyDescent="0.2">
      <c r="A232" s="27" t="s">
        <v>72</v>
      </c>
      <c r="B232" s="104"/>
      <c r="C232" s="104"/>
      <c r="D232" s="104"/>
      <c r="E232" s="95"/>
      <c r="F232" s="104"/>
    </row>
    <row r="233" spans="1:12" s="67" customFormat="1" ht="11.25" customHeight="1" x14ac:dyDescent="0.2">
      <c r="A233" s="67" t="s">
        <v>6</v>
      </c>
      <c r="B233" s="100">
        <v>0</v>
      </c>
      <c r="C233" s="100">
        <v>1</v>
      </c>
      <c r="D233" s="88">
        <f>SUM(B233*C233)</f>
        <v>0</v>
      </c>
      <c r="E233" s="21">
        <v>5</v>
      </c>
      <c r="F233" s="88">
        <f>SUM(D233*E233)</f>
        <v>0</v>
      </c>
      <c r="G233" s="4">
        <v>37.03</v>
      </c>
      <c r="H233" s="66">
        <f>SUM(F233*G233)</f>
        <v>0</v>
      </c>
      <c r="I233" s="5">
        <v>0</v>
      </c>
      <c r="J233" s="125">
        <f>SUM(D233*I233)</f>
        <v>0</v>
      </c>
      <c r="K233" s="6"/>
    </row>
    <row r="234" spans="1:12" s="67" customFormat="1" ht="11.25" x14ac:dyDescent="0.2">
      <c r="A234" s="67" t="s">
        <v>7</v>
      </c>
      <c r="B234" s="100">
        <v>0</v>
      </c>
      <c r="C234" s="100">
        <v>1</v>
      </c>
      <c r="D234" s="88">
        <f>SUM(B234*C234)</f>
        <v>0</v>
      </c>
      <c r="E234" s="21">
        <v>5</v>
      </c>
      <c r="F234" s="88">
        <f>SUM(D234*E234)</f>
        <v>0</v>
      </c>
      <c r="G234" s="7">
        <v>34.770000000000003</v>
      </c>
      <c r="H234" s="68">
        <f>SUM(F234*G234)</f>
        <v>0</v>
      </c>
      <c r="I234" s="7">
        <v>0</v>
      </c>
      <c r="J234" s="126">
        <f>SUM(D234*I234)</f>
        <v>0</v>
      </c>
      <c r="K234" s="6"/>
    </row>
    <row r="235" spans="1:12" s="67" customFormat="1" ht="11.25" x14ac:dyDescent="0.2">
      <c r="A235" s="65" t="s">
        <v>8</v>
      </c>
      <c r="B235" s="80">
        <v>1</v>
      </c>
      <c r="C235" s="100">
        <v>1</v>
      </c>
      <c r="D235" s="89">
        <f>SUM(B235*C235)</f>
        <v>1</v>
      </c>
      <c r="E235" s="21">
        <v>5</v>
      </c>
      <c r="F235" s="89">
        <f>SUM(D235*E235)</f>
        <v>5</v>
      </c>
      <c r="G235" s="44">
        <v>51.66</v>
      </c>
      <c r="H235" s="69">
        <f>SUM(F235*G235)</f>
        <v>258.3</v>
      </c>
      <c r="I235" s="7">
        <v>0</v>
      </c>
      <c r="J235" s="127">
        <f>SUM(D235*I235)</f>
        <v>0</v>
      </c>
      <c r="K235" s="6"/>
    </row>
    <row r="236" spans="1:12" s="38" customFormat="1" ht="11.25" x14ac:dyDescent="0.2">
      <c r="A236" s="38" t="s">
        <v>9</v>
      </c>
      <c r="B236" s="13">
        <f>SUM(B233:B235)</f>
        <v>1</v>
      </c>
      <c r="C236" s="105"/>
      <c r="D236" s="90">
        <f>SUM(D233:D235)</f>
        <v>1</v>
      </c>
      <c r="E236" s="40"/>
      <c r="F236" s="90">
        <f>SUM(F233:F235)</f>
        <v>5</v>
      </c>
      <c r="G236" s="8"/>
      <c r="H236" s="71">
        <f>SUM(H233:H235)</f>
        <v>258.3</v>
      </c>
      <c r="I236" s="8"/>
      <c r="J236" s="128">
        <f>SUM(J233:J235)</f>
        <v>0</v>
      </c>
      <c r="K236" s="9">
        <v>5</v>
      </c>
      <c r="L236" s="72">
        <f>SUM(D236*K236*61.74)</f>
        <v>308.7</v>
      </c>
    </row>
    <row r="237" spans="1:12" s="54" customFormat="1" ht="11.25" x14ac:dyDescent="0.2">
      <c r="A237" s="27" t="s">
        <v>104</v>
      </c>
      <c r="B237" s="104"/>
      <c r="C237" s="104"/>
      <c r="D237" s="104"/>
      <c r="E237" s="95"/>
      <c r="F237" s="104"/>
    </row>
    <row r="238" spans="1:12" s="67" customFormat="1" ht="11.25" customHeight="1" x14ac:dyDescent="0.2">
      <c r="A238" s="73" t="s">
        <v>6</v>
      </c>
      <c r="B238" s="81">
        <v>0</v>
      </c>
      <c r="C238" s="81">
        <v>1</v>
      </c>
      <c r="D238" s="88">
        <f>SUM(B238*C238)</f>
        <v>0</v>
      </c>
      <c r="E238" s="19">
        <v>4.75</v>
      </c>
      <c r="F238" s="88">
        <f>SUM(D238*E238)</f>
        <v>0</v>
      </c>
      <c r="G238" s="47">
        <v>37.03</v>
      </c>
      <c r="H238" s="74">
        <f>SUM(F238*G238)</f>
        <v>0</v>
      </c>
      <c r="I238" s="16">
        <v>0</v>
      </c>
      <c r="J238" s="125">
        <f>SUM(D238*I238)</f>
        <v>0</v>
      </c>
      <c r="K238" s="6"/>
    </row>
    <row r="239" spans="1:12" s="67" customFormat="1" ht="11.25" x14ac:dyDescent="0.2">
      <c r="A239" s="73" t="s">
        <v>7</v>
      </c>
      <c r="B239" s="81">
        <v>0</v>
      </c>
      <c r="C239" s="81">
        <v>1</v>
      </c>
      <c r="D239" s="88">
        <f>SUM(B239*C239)</f>
        <v>0</v>
      </c>
      <c r="E239" s="19">
        <v>4.75</v>
      </c>
      <c r="F239" s="88">
        <f>SUM(D239*E239)</f>
        <v>0</v>
      </c>
      <c r="G239" s="17">
        <v>34.770000000000003</v>
      </c>
      <c r="H239" s="75">
        <f>SUM(F239*G239)</f>
        <v>0</v>
      </c>
      <c r="I239" s="17">
        <v>0</v>
      </c>
      <c r="J239" s="126">
        <f>SUM(D239*I239)</f>
        <v>0</v>
      </c>
      <c r="K239" s="6"/>
    </row>
    <row r="240" spans="1:12" s="67" customFormat="1" ht="11.25" x14ac:dyDescent="0.2">
      <c r="A240" s="73" t="s">
        <v>8</v>
      </c>
      <c r="B240" s="81">
        <v>1</v>
      </c>
      <c r="C240" s="81">
        <v>1</v>
      </c>
      <c r="D240" s="89">
        <f>SUM(B240*C240)</f>
        <v>1</v>
      </c>
      <c r="E240" s="19">
        <v>4.75</v>
      </c>
      <c r="F240" s="89">
        <f>SUM(D240*E240)</f>
        <v>5</v>
      </c>
      <c r="G240" s="45">
        <v>51.66</v>
      </c>
      <c r="H240" s="76">
        <f>SUM(F240*G240)</f>
        <v>258.3</v>
      </c>
      <c r="I240" s="17">
        <v>0</v>
      </c>
      <c r="J240" s="127">
        <f>SUM(D240*I240)</f>
        <v>0</v>
      </c>
      <c r="K240" s="6"/>
    </row>
    <row r="241" spans="1:12" s="38" customFormat="1" ht="11.25" x14ac:dyDescent="0.2">
      <c r="A241" s="77" t="s">
        <v>9</v>
      </c>
      <c r="B241" s="15">
        <f>SUM(B238:B240)</f>
        <v>1</v>
      </c>
      <c r="C241" s="103"/>
      <c r="D241" s="90">
        <f>SUM(D238:D240)</f>
        <v>1</v>
      </c>
      <c r="E241" s="40"/>
      <c r="F241" s="90">
        <f>SUM(F238:F240)</f>
        <v>5</v>
      </c>
      <c r="G241" s="18"/>
      <c r="H241" s="78">
        <f>SUM(H238:H240)</f>
        <v>258.3</v>
      </c>
      <c r="I241" s="18"/>
      <c r="J241" s="128">
        <f>SUM(J238:J240)</f>
        <v>0</v>
      </c>
      <c r="K241" s="24">
        <v>4</v>
      </c>
      <c r="L241" s="79">
        <f>SUM(D241*K241*61.74)</f>
        <v>246.96</v>
      </c>
    </row>
    <row r="242" spans="1:12" s="54" customFormat="1" ht="11.25" x14ac:dyDescent="0.2">
      <c r="A242" s="27" t="s">
        <v>18</v>
      </c>
      <c r="B242" s="104"/>
      <c r="C242" s="104"/>
      <c r="D242" s="104"/>
      <c r="E242" s="95"/>
      <c r="F242" s="104"/>
    </row>
    <row r="243" spans="1:12" s="67" customFormat="1" ht="11.25" customHeight="1" x14ac:dyDescent="0.2">
      <c r="A243" s="67" t="s">
        <v>6</v>
      </c>
      <c r="B243" s="100">
        <v>0</v>
      </c>
      <c r="C243" s="100">
        <v>1</v>
      </c>
      <c r="D243" s="88">
        <f>SUM(B243*C243)</f>
        <v>0</v>
      </c>
      <c r="E243" s="21">
        <v>2.5</v>
      </c>
      <c r="F243" s="88">
        <f>SUM(D243*E243)</f>
        <v>0</v>
      </c>
      <c r="G243" s="4">
        <v>37.03</v>
      </c>
      <c r="H243" s="66">
        <f>SUM(F243*G243)</f>
        <v>0</v>
      </c>
      <c r="I243" s="5">
        <v>100</v>
      </c>
      <c r="J243" s="125">
        <f>SUM(D243*I243)</f>
        <v>0</v>
      </c>
      <c r="K243" s="6"/>
    </row>
    <row r="244" spans="1:12" s="67" customFormat="1" ht="11.25" x14ac:dyDescent="0.2">
      <c r="A244" s="82" t="s">
        <v>7</v>
      </c>
      <c r="B244" s="108">
        <v>29</v>
      </c>
      <c r="C244" s="100">
        <v>1</v>
      </c>
      <c r="D244" s="88">
        <f>SUM(B244*C244)</f>
        <v>29</v>
      </c>
      <c r="E244" s="21">
        <v>2.5</v>
      </c>
      <c r="F244" s="88">
        <f>SUM(D244*E244)</f>
        <v>73</v>
      </c>
      <c r="G244" s="7">
        <v>34.770000000000003</v>
      </c>
      <c r="H244" s="68">
        <f>SUM(F244*G244)</f>
        <v>2538.21</v>
      </c>
      <c r="I244" s="7">
        <v>100</v>
      </c>
      <c r="J244" s="126">
        <f>SUM(D244*I244)</f>
        <v>2900</v>
      </c>
      <c r="K244" s="6"/>
    </row>
    <row r="245" spans="1:12" s="67" customFormat="1" ht="11.25" x14ac:dyDescent="0.2">
      <c r="A245" s="67" t="s">
        <v>8</v>
      </c>
      <c r="B245" s="100">
        <v>0</v>
      </c>
      <c r="C245" s="100">
        <v>1</v>
      </c>
      <c r="D245" s="89">
        <f>SUM(B245*C245)</f>
        <v>0</v>
      </c>
      <c r="E245" s="21">
        <v>2.5</v>
      </c>
      <c r="F245" s="89">
        <f>SUM(D245*E245)</f>
        <v>0</v>
      </c>
      <c r="G245" s="44">
        <v>51.66</v>
      </c>
      <c r="H245" s="69">
        <f>SUM(F245*G245)</f>
        <v>0</v>
      </c>
      <c r="I245" s="7">
        <v>0</v>
      </c>
      <c r="J245" s="127">
        <f>SUM(D245*I245)</f>
        <v>0</v>
      </c>
      <c r="K245" s="6"/>
    </row>
    <row r="246" spans="1:12" s="38" customFormat="1" ht="11.25" x14ac:dyDescent="0.2">
      <c r="A246" s="38" t="s">
        <v>9</v>
      </c>
      <c r="B246" s="13">
        <f>SUM(B243:B245)</f>
        <v>29</v>
      </c>
      <c r="C246" s="105"/>
      <c r="D246" s="90">
        <f>SUM(D243:D245)</f>
        <v>29</v>
      </c>
      <c r="E246" s="40"/>
      <c r="F246" s="90">
        <f>SUM(F243:F245)</f>
        <v>73</v>
      </c>
      <c r="G246" s="8"/>
      <c r="H246" s="71">
        <f>SUM(H243:H245)</f>
        <v>2538.21</v>
      </c>
      <c r="I246" s="8"/>
      <c r="J246" s="128">
        <f>SUM(J243:J245)</f>
        <v>2900</v>
      </c>
      <c r="K246" s="9">
        <v>2</v>
      </c>
      <c r="L246" s="72">
        <f>SUM(D246*K246*61.74)</f>
        <v>3580.92</v>
      </c>
    </row>
    <row r="247" spans="1:12" s="54" customFormat="1" ht="11.25" x14ac:dyDescent="0.2">
      <c r="A247" s="27" t="s">
        <v>106</v>
      </c>
      <c r="B247" s="104"/>
      <c r="C247" s="104"/>
      <c r="D247" s="104"/>
      <c r="E247" s="95"/>
      <c r="F247" s="104"/>
    </row>
    <row r="248" spans="1:12" s="67" customFormat="1" ht="11.25" customHeight="1" x14ac:dyDescent="0.2">
      <c r="A248" s="73" t="s">
        <v>6</v>
      </c>
      <c r="B248" s="81">
        <v>0</v>
      </c>
      <c r="C248" s="81">
        <v>1</v>
      </c>
      <c r="D248" s="88">
        <f>SUM(B248*C248)</f>
        <v>0</v>
      </c>
      <c r="E248" s="19">
        <v>1.75</v>
      </c>
      <c r="F248" s="88">
        <f>SUM(D248*E248)</f>
        <v>0</v>
      </c>
      <c r="G248" s="47">
        <v>37.03</v>
      </c>
      <c r="H248" s="74">
        <f>SUM(F248*G248)</f>
        <v>0</v>
      </c>
      <c r="I248" s="16">
        <v>100</v>
      </c>
      <c r="J248" s="125">
        <f>SUM(D248*I248)</f>
        <v>0</v>
      </c>
      <c r="K248" s="6"/>
    </row>
    <row r="249" spans="1:12" s="67" customFormat="1" ht="11.25" x14ac:dyDescent="0.2">
      <c r="A249" s="83" t="s">
        <v>7</v>
      </c>
      <c r="B249" s="109">
        <v>29</v>
      </c>
      <c r="C249" s="81">
        <v>1</v>
      </c>
      <c r="D249" s="88">
        <f>SUM(B249*C249)</f>
        <v>29</v>
      </c>
      <c r="E249" s="19">
        <v>1.75</v>
      </c>
      <c r="F249" s="88">
        <f>SUM(D249*E249)</f>
        <v>51</v>
      </c>
      <c r="G249" s="17">
        <v>34.770000000000003</v>
      </c>
      <c r="H249" s="75">
        <f>SUM(F249*G249)</f>
        <v>1773.27</v>
      </c>
      <c r="I249" s="17">
        <v>100</v>
      </c>
      <c r="J249" s="126">
        <f>SUM(D249*I249)</f>
        <v>2900</v>
      </c>
      <c r="K249" s="6"/>
    </row>
    <row r="250" spans="1:12" s="67" customFormat="1" ht="11.25" x14ac:dyDescent="0.2">
      <c r="A250" s="73" t="s">
        <v>8</v>
      </c>
      <c r="B250" s="81">
        <v>0</v>
      </c>
      <c r="C250" s="81">
        <v>1</v>
      </c>
      <c r="D250" s="89">
        <f>SUM(B250*C250)</f>
        <v>0</v>
      </c>
      <c r="E250" s="19">
        <v>1.75</v>
      </c>
      <c r="F250" s="89">
        <f>SUM(D250*E250)</f>
        <v>0</v>
      </c>
      <c r="G250" s="45">
        <v>51.66</v>
      </c>
      <c r="H250" s="76">
        <f>SUM(F250*G250)</f>
        <v>0</v>
      </c>
      <c r="I250" s="17">
        <v>0</v>
      </c>
      <c r="J250" s="127">
        <f>SUM(D250*I250)</f>
        <v>0</v>
      </c>
      <c r="K250" s="6"/>
    </row>
    <row r="251" spans="1:12" s="38" customFormat="1" ht="11.25" x14ac:dyDescent="0.2">
      <c r="A251" s="77" t="s">
        <v>9</v>
      </c>
      <c r="B251" s="15">
        <f>SUM(B248:B250)</f>
        <v>29</v>
      </c>
      <c r="C251" s="103"/>
      <c r="D251" s="90">
        <f>SUM(D248:D250)</f>
        <v>29</v>
      </c>
      <c r="E251" s="40"/>
      <c r="F251" s="90">
        <f>SUM(F248:F250)</f>
        <v>51</v>
      </c>
      <c r="G251" s="18"/>
      <c r="H251" s="78">
        <f>SUM(H248:H250)</f>
        <v>1773.27</v>
      </c>
      <c r="I251" s="18"/>
      <c r="J251" s="128">
        <f>SUM(J248:J250)</f>
        <v>2900</v>
      </c>
      <c r="K251" s="24">
        <v>1.6</v>
      </c>
      <c r="L251" s="79">
        <f>SUM(D251*K251*61.74)</f>
        <v>2864.74</v>
      </c>
    </row>
    <row r="252" spans="1:12" s="54" customFormat="1" ht="11.25" x14ac:dyDescent="0.2">
      <c r="A252" s="27" t="s">
        <v>73</v>
      </c>
      <c r="B252" s="104"/>
      <c r="C252" s="104"/>
      <c r="D252" s="104"/>
      <c r="E252" s="95"/>
      <c r="F252" s="104"/>
    </row>
    <row r="253" spans="1:12" s="67" customFormat="1" ht="11.25" customHeight="1" x14ac:dyDescent="0.2">
      <c r="A253" s="67" t="s">
        <v>6</v>
      </c>
      <c r="B253" s="100">
        <v>0</v>
      </c>
      <c r="C253" s="100">
        <v>1</v>
      </c>
      <c r="D253" s="88">
        <f>SUM(B253*C253)</f>
        <v>0</v>
      </c>
      <c r="E253" s="21">
        <v>2</v>
      </c>
      <c r="F253" s="88">
        <f>SUM(D253*E253)</f>
        <v>0</v>
      </c>
      <c r="G253" s="4">
        <v>37.03</v>
      </c>
      <c r="H253" s="66">
        <f>SUM(F253*G253)</f>
        <v>0</v>
      </c>
      <c r="I253" s="5">
        <v>100</v>
      </c>
      <c r="J253" s="125">
        <f>SUM(D253*I253)</f>
        <v>0</v>
      </c>
      <c r="K253" s="6"/>
    </row>
    <row r="254" spans="1:12" s="67" customFormat="1" ht="11.25" x14ac:dyDescent="0.2">
      <c r="A254" s="82" t="s">
        <v>7</v>
      </c>
      <c r="B254" s="108">
        <v>1</v>
      </c>
      <c r="C254" s="100">
        <v>1</v>
      </c>
      <c r="D254" s="88">
        <f>SUM(B254*C254)</f>
        <v>1</v>
      </c>
      <c r="E254" s="21">
        <v>2</v>
      </c>
      <c r="F254" s="88">
        <f>SUM(D254*E254)</f>
        <v>2</v>
      </c>
      <c r="G254" s="7">
        <v>34.770000000000003</v>
      </c>
      <c r="H254" s="68">
        <f>SUM(F254*G254)</f>
        <v>69.540000000000006</v>
      </c>
      <c r="I254" s="7">
        <v>100</v>
      </c>
      <c r="J254" s="126">
        <f>SUM(D254*I254)</f>
        <v>100</v>
      </c>
      <c r="K254" s="6"/>
    </row>
    <row r="255" spans="1:12" s="67" customFormat="1" ht="11.25" x14ac:dyDescent="0.2">
      <c r="A255" s="67" t="s">
        <v>8</v>
      </c>
      <c r="B255" s="100">
        <v>0</v>
      </c>
      <c r="C255" s="100">
        <v>1</v>
      </c>
      <c r="D255" s="89">
        <f>SUM(B255*C255)</f>
        <v>0</v>
      </c>
      <c r="E255" s="21">
        <v>2</v>
      </c>
      <c r="F255" s="89">
        <f>SUM(D255*E255)</f>
        <v>0</v>
      </c>
      <c r="G255" s="44">
        <v>51.66</v>
      </c>
      <c r="H255" s="69">
        <f>SUM(F255*G255)</f>
        <v>0</v>
      </c>
      <c r="I255" s="7">
        <v>0</v>
      </c>
      <c r="J255" s="127">
        <f>SUM(D255*I255)</f>
        <v>0</v>
      </c>
      <c r="K255" s="6"/>
    </row>
    <row r="256" spans="1:12" s="38" customFormat="1" ht="11.25" x14ac:dyDescent="0.2">
      <c r="A256" s="38" t="s">
        <v>9</v>
      </c>
      <c r="B256" s="13">
        <f>SUM(B253:B255)</f>
        <v>1</v>
      </c>
      <c r="C256" s="105"/>
      <c r="D256" s="90">
        <f>SUM(D253:D255)</f>
        <v>1</v>
      </c>
      <c r="E256" s="40"/>
      <c r="F256" s="90">
        <f>SUM(F253:F255)</f>
        <v>2</v>
      </c>
      <c r="G256" s="8"/>
      <c r="H256" s="71">
        <f>SUM(H253:H255)</f>
        <v>69.540000000000006</v>
      </c>
      <c r="I256" s="8"/>
      <c r="J256" s="128">
        <f>SUM(J253:J255)</f>
        <v>100</v>
      </c>
      <c r="K256" s="9">
        <v>2</v>
      </c>
      <c r="L256" s="72">
        <f>SUM(D256*K256*61.74)</f>
        <v>123.48</v>
      </c>
    </row>
    <row r="257" spans="1:12" s="54" customFormat="1" ht="11.25" x14ac:dyDescent="0.2">
      <c r="A257" s="27" t="s">
        <v>107</v>
      </c>
      <c r="B257" s="104"/>
      <c r="C257" s="104"/>
      <c r="D257" s="104"/>
      <c r="E257" s="95"/>
      <c r="F257" s="104"/>
    </row>
    <row r="258" spans="1:12" s="67" customFormat="1" ht="11.25" customHeight="1" x14ac:dyDescent="0.2">
      <c r="A258" s="73" t="s">
        <v>6</v>
      </c>
      <c r="B258" s="81">
        <v>0</v>
      </c>
      <c r="C258" s="81">
        <v>1</v>
      </c>
      <c r="D258" s="88">
        <f>SUM(B258*C258)</f>
        <v>0</v>
      </c>
      <c r="E258" s="19">
        <v>1.5</v>
      </c>
      <c r="F258" s="88">
        <f>SUM(D258*E258)</f>
        <v>0</v>
      </c>
      <c r="G258" s="47">
        <v>37.03</v>
      </c>
      <c r="H258" s="74">
        <f>SUM(F258*G258)</f>
        <v>0</v>
      </c>
      <c r="I258" s="16">
        <v>100</v>
      </c>
      <c r="J258" s="125">
        <f>SUM(D258*I258)</f>
        <v>0</v>
      </c>
      <c r="K258" s="6"/>
    </row>
    <row r="259" spans="1:12" s="67" customFormat="1" ht="11.25" x14ac:dyDescent="0.2">
      <c r="A259" s="83" t="s">
        <v>7</v>
      </c>
      <c r="B259" s="109">
        <v>1</v>
      </c>
      <c r="C259" s="81">
        <v>1</v>
      </c>
      <c r="D259" s="88">
        <f>SUM(B259*C259)</f>
        <v>1</v>
      </c>
      <c r="E259" s="19">
        <v>1.5</v>
      </c>
      <c r="F259" s="88">
        <f>SUM(D259*E259)</f>
        <v>2</v>
      </c>
      <c r="G259" s="17">
        <v>34.770000000000003</v>
      </c>
      <c r="H259" s="75">
        <f>SUM(F259*G259)</f>
        <v>69.540000000000006</v>
      </c>
      <c r="I259" s="17">
        <v>100</v>
      </c>
      <c r="J259" s="126">
        <f>SUM(D259*I259)</f>
        <v>100</v>
      </c>
      <c r="K259" s="6"/>
    </row>
    <row r="260" spans="1:12" s="67" customFormat="1" ht="11.25" x14ac:dyDescent="0.2">
      <c r="A260" s="73" t="s">
        <v>8</v>
      </c>
      <c r="B260" s="81">
        <v>0</v>
      </c>
      <c r="C260" s="81">
        <v>1</v>
      </c>
      <c r="D260" s="89">
        <f>SUM(B260*C260)</f>
        <v>0</v>
      </c>
      <c r="E260" s="19">
        <v>1.5</v>
      </c>
      <c r="F260" s="89">
        <f>SUM(D260*E260)</f>
        <v>0</v>
      </c>
      <c r="G260" s="45">
        <v>51.66</v>
      </c>
      <c r="H260" s="76">
        <f>SUM(F260*G260)</f>
        <v>0</v>
      </c>
      <c r="I260" s="17">
        <v>0</v>
      </c>
      <c r="J260" s="127">
        <f>SUM(D260*I260)</f>
        <v>0</v>
      </c>
      <c r="K260" s="6"/>
    </row>
    <row r="261" spans="1:12" s="38" customFormat="1" ht="11.25" x14ac:dyDescent="0.2">
      <c r="A261" s="77" t="s">
        <v>9</v>
      </c>
      <c r="B261" s="15">
        <f>SUM(B258:B260)</f>
        <v>1</v>
      </c>
      <c r="C261" s="103"/>
      <c r="D261" s="90">
        <f>SUM(D258:D260)</f>
        <v>1</v>
      </c>
      <c r="E261" s="40"/>
      <c r="F261" s="90">
        <f>SUM(F258:F260)</f>
        <v>2</v>
      </c>
      <c r="G261" s="18"/>
      <c r="H261" s="78">
        <f>SUM(H258:H260)</f>
        <v>69.540000000000006</v>
      </c>
      <c r="I261" s="18"/>
      <c r="J261" s="128">
        <f>SUM(J258:J260)</f>
        <v>100</v>
      </c>
      <c r="K261" s="24">
        <v>1.6</v>
      </c>
      <c r="L261" s="79">
        <f>SUM(D261*K261*61.74)</f>
        <v>98.78</v>
      </c>
    </row>
    <row r="262" spans="1:12" s="54" customFormat="1" ht="11.25" x14ac:dyDescent="0.2">
      <c r="A262" s="27" t="s">
        <v>15</v>
      </c>
      <c r="B262" s="104"/>
      <c r="C262" s="104"/>
      <c r="D262" s="104"/>
      <c r="E262" s="95"/>
      <c r="F262" s="104"/>
    </row>
    <row r="263" spans="1:12" s="67" customFormat="1" ht="11.25" customHeight="1" x14ac:dyDescent="0.2">
      <c r="A263" s="67" t="s">
        <v>6</v>
      </c>
      <c r="B263" s="100">
        <v>0</v>
      </c>
      <c r="C263" s="100">
        <v>1</v>
      </c>
      <c r="D263" s="88">
        <f>SUM(B263*C263)</f>
        <v>0</v>
      </c>
      <c r="E263" s="21">
        <v>15</v>
      </c>
      <c r="F263" s="88">
        <f>SUM(D263*E263)</f>
        <v>0</v>
      </c>
      <c r="G263" s="4">
        <v>37.03</v>
      </c>
      <c r="H263" s="66">
        <f>SUM(F263*G263)</f>
        <v>0</v>
      </c>
      <c r="I263" s="5">
        <v>100</v>
      </c>
      <c r="J263" s="125">
        <f>SUM(D263*I263)</f>
        <v>0</v>
      </c>
      <c r="K263" s="6"/>
    </row>
    <row r="264" spans="1:12" s="67" customFormat="1" ht="11.25" x14ac:dyDescent="0.2">
      <c r="A264" s="65" t="s">
        <v>7</v>
      </c>
      <c r="B264" s="80">
        <v>52</v>
      </c>
      <c r="C264" s="100">
        <v>1</v>
      </c>
      <c r="D264" s="88">
        <f>SUM(B264*C264)</f>
        <v>52</v>
      </c>
      <c r="E264" s="21">
        <v>15</v>
      </c>
      <c r="F264" s="88">
        <f>SUM(D264*E264)</f>
        <v>780</v>
      </c>
      <c r="G264" s="48">
        <v>102.5</v>
      </c>
      <c r="H264" s="68">
        <f>SUM(F264*G264)</f>
        <v>79950</v>
      </c>
      <c r="I264" s="7">
        <v>100</v>
      </c>
      <c r="J264" s="126">
        <f>SUM(D264*I264)</f>
        <v>5200</v>
      </c>
      <c r="K264" s="6"/>
    </row>
    <row r="265" spans="1:12" s="67" customFormat="1" ht="11.25" x14ac:dyDescent="0.2">
      <c r="A265" s="67" t="s">
        <v>8</v>
      </c>
      <c r="B265" s="100">
        <v>0</v>
      </c>
      <c r="C265" s="100">
        <v>1</v>
      </c>
      <c r="D265" s="89">
        <f>SUM(B265*C265)</f>
        <v>0</v>
      </c>
      <c r="E265" s="21">
        <v>15</v>
      </c>
      <c r="F265" s="89">
        <f>SUM(D265*E265)</f>
        <v>0</v>
      </c>
      <c r="G265" s="44">
        <v>51.66</v>
      </c>
      <c r="H265" s="69">
        <f>SUM(F265*G265)</f>
        <v>0</v>
      </c>
      <c r="I265" s="7">
        <v>0</v>
      </c>
      <c r="J265" s="127">
        <f>SUM(D265*I265)</f>
        <v>0</v>
      </c>
      <c r="K265" s="6"/>
    </row>
    <row r="266" spans="1:12" s="38" customFormat="1" ht="11.25" x14ac:dyDescent="0.2">
      <c r="A266" s="38" t="s">
        <v>9</v>
      </c>
      <c r="B266" s="13">
        <f>SUM(B263:B265)</f>
        <v>52</v>
      </c>
      <c r="C266" s="105"/>
      <c r="D266" s="90">
        <f>SUM(D263:D265)</f>
        <v>52</v>
      </c>
      <c r="E266" s="40"/>
      <c r="F266" s="90">
        <f>SUM(F263:F265)</f>
        <v>780</v>
      </c>
      <c r="G266" s="8"/>
      <c r="H266" s="71">
        <f>SUM(H263:H265)</f>
        <v>79950</v>
      </c>
      <c r="I266" s="8"/>
      <c r="J266" s="128">
        <f>SUM(J263:J265)</f>
        <v>5200</v>
      </c>
      <c r="K266" s="9">
        <v>2</v>
      </c>
      <c r="L266" s="72">
        <f>SUM(D266*K266*61.74)</f>
        <v>6420.96</v>
      </c>
    </row>
    <row r="267" spans="1:12" s="54" customFormat="1" ht="11.25" x14ac:dyDescent="0.2">
      <c r="A267" s="27" t="s">
        <v>108</v>
      </c>
      <c r="B267" s="104"/>
      <c r="C267" s="104"/>
      <c r="D267" s="104"/>
      <c r="E267" s="95"/>
      <c r="F267" s="104"/>
    </row>
    <row r="268" spans="1:12" s="67" customFormat="1" ht="11.25" customHeight="1" x14ac:dyDescent="0.2">
      <c r="A268" s="73" t="s">
        <v>6</v>
      </c>
      <c r="B268" s="81">
        <v>0</v>
      </c>
      <c r="C268" s="81">
        <v>1</v>
      </c>
      <c r="D268" s="88">
        <f>SUM(B268*C268)</f>
        <v>0</v>
      </c>
      <c r="E268" s="19">
        <v>12.5</v>
      </c>
      <c r="F268" s="88">
        <f>SUM(D268*E268)</f>
        <v>0</v>
      </c>
      <c r="G268" s="47">
        <v>37.03</v>
      </c>
      <c r="H268" s="74">
        <f>SUM(F268*G268)</f>
        <v>0</v>
      </c>
      <c r="I268" s="16">
        <v>100</v>
      </c>
      <c r="J268" s="125">
        <f>SUM(D268*I268)</f>
        <v>0</v>
      </c>
      <c r="K268" s="6"/>
    </row>
    <row r="269" spans="1:12" s="67" customFormat="1" ht="11.25" x14ac:dyDescent="0.2">
      <c r="A269" s="73" t="s">
        <v>7</v>
      </c>
      <c r="B269" s="81">
        <v>52</v>
      </c>
      <c r="C269" s="81">
        <v>1</v>
      </c>
      <c r="D269" s="88">
        <f>SUM(B269*C269)</f>
        <v>52</v>
      </c>
      <c r="E269" s="19">
        <v>12.5</v>
      </c>
      <c r="F269" s="88">
        <f>SUM(D269*E269)</f>
        <v>650</v>
      </c>
      <c r="G269" s="48">
        <v>102.5</v>
      </c>
      <c r="H269" s="75">
        <f>SUM(F269*G269)</f>
        <v>66625</v>
      </c>
      <c r="I269" s="17">
        <v>100</v>
      </c>
      <c r="J269" s="126">
        <f>SUM(D269*I269)</f>
        <v>5200</v>
      </c>
      <c r="K269" s="6"/>
    </row>
    <row r="270" spans="1:12" s="67" customFormat="1" ht="11.25" x14ac:dyDescent="0.2">
      <c r="A270" s="73" t="s">
        <v>8</v>
      </c>
      <c r="B270" s="81">
        <v>0</v>
      </c>
      <c r="C270" s="81">
        <v>1</v>
      </c>
      <c r="D270" s="89">
        <f>SUM(B270*C270)</f>
        <v>0</v>
      </c>
      <c r="E270" s="19">
        <v>12.5</v>
      </c>
      <c r="F270" s="89">
        <f>SUM(D270*E270)</f>
        <v>0</v>
      </c>
      <c r="G270" s="45">
        <v>51.66</v>
      </c>
      <c r="H270" s="76">
        <f>SUM(F270*G270)</f>
        <v>0</v>
      </c>
      <c r="I270" s="17">
        <v>0</v>
      </c>
      <c r="J270" s="127">
        <f>SUM(D270*I270)</f>
        <v>0</v>
      </c>
      <c r="K270" s="6"/>
    </row>
    <row r="271" spans="1:12" s="38" customFormat="1" ht="11.25" x14ac:dyDescent="0.2">
      <c r="A271" s="77" t="s">
        <v>9</v>
      </c>
      <c r="B271" s="15">
        <f>SUM(B268:B270)</f>
        <v>52</v>
      </c>
      <c r="C271" s="103"/>
      <c r="D271" s="90">
        <f>SUM(D268:D270)</f>
        <v>52</v>
      </c>
      <c r="E271" s="40"/>
      <c r="F271" s="90">
        <f>SUM(F268:F270)</f>
        <v>650</v>
      </c>
      <c r="G271" s="18"/>
      <c r="H271" s="78">
        <f>SUM(H268:H270)</f>
        <v>66625</v>
      </c>
      <c r="I271" s="18"/>
      <c r="J271" s="128">
        <f>SUM(J268:J270)</f>
        <v>5200</v>
      </c>
      <c r="K271" s="24">
        <v>1.6</v>
      </c>
      <c r="L271" s="79">
        <f>SUM(D271*K271*61.74)</f>
        <v>5136.7700000000004</v>
      </c>
    </row>
    <row r="272" spans="1:12" s="54" customFormat="1" ht="11.25" x14ac:dyDescent="0.2">
      <c r="A272" s="27" t="s">
        <v>74</v>
      </c>
      <c r="B272" s="104"/>
      <c r="C272" s="104"/>
      <c r="D272" s="104"/>
      <c r="E272" s="95"/>
      <c r="F272" s="104"/>
    </row>
    <row r="273" spans="1:12" s="67" customFormat="1" ht="11.25" customHeight="1" x14ac:dyDescent="0.2">
      <c r="A273" s="67" t="s">
        <v>6</v>
      </c>
      <c r="B273" s="100">
        <v>0</v>
      </c>
      <c r="C273" s="100">
        <v>1</v>
      </c>
      <c r="D273" s="88">
        <f>SUM(B273*C273)</f>
        <v>0</v>
      </c>
      <c r="E273" s="21">
        <v>10.5</v>
      </c>
      <c r="F273" s="88">
        <f>SUM(D273*E273)</f>
        <v>0</v>
      </c>
      <c r="G273" s="4">
        <v>37.03</v>
      </c>
      <c r="H273" s="66">
        <f>SUM(F273*G273)</f>
        <v>0</v>
      </c>
      <c r="I273" s="5">
        <v>100</v>
      </c>
      <c r="J273" s="125">
        <f>SUM(D273*I273)</f>
        <v>0</v>
      </c>
      <c r="K273" s="6"/>
    </row>
    <row r="274" spans="1:12" s="67" customFormat="1" ht="11.25" x14ac:dyDescent="0.2">
      <c r="A274" s="65" t="s">
        <v>7</v>
      </c>
      <c r="B274" s="80">
        <v>2</v>
      </c>
      <c r="C274" s="100">
        <v>1</v>
      </c>
      <c r="D274" s="88">
        <f>SUM(B274*C274)</f>
        <v>2</v>
      </c>
      <c r="E274" s="21">
        <v>10.5</v>
      </c>
      <c r="F274" s="88">
        <f>SUM(D274*E274)</f>
        <v>21</v>
      </c>
      <c r="G274" s="48">
        <v>102.5</v>
      </c>
      <c r="H274" s="68">
        <f>SUM(F274*G274)</f>
        <v>2152.5</v>
      </c>
      <c r="I274" s="7">
        <v>100</v>
      </c>
      <c r="J274" s="126">
        <f>SUM(D274*I274)</f>
        <v>200</v>
      </c>
      <c r="K274" s="6"/>
    </row>
    <row r="275" spans="1:12" s="67" customFormat="1" ht="11.25" x14ac:dyDescent="0.2">
      <c r="A275" s="67" t="s">
        <v>8</v>
      </c>
      <c r="B275" s="100">
        <v>0</v>
      </c>
      <c r="C275" s="100">
        <v>1</v>
      </c>
      <c r="D275" s="89">
        <f>SUM(B275*C275)</f>
        <v>0</v>
      </c>
      <c r="E275" s="21">
        <v>10.5</v>
      </c>
      <c r="F275" s="89">
        <f>SUM(D275*E275)</f>
        <v>0</v>
      </c>
      <c r="G275" s="44">
        <v>51.66</v>
      </c>
      <c r="H275" s="69">
        <f>SUM(F275*G275)</f>
        <v>0</v>
      </c>
      <c r="I275" s="7">
        <v>0</v>
      </c>
      <c r="J275" s="127">
        <f>SUM(D275*I275)</f>
        <v>0</v>
      </c>
      <c r="K275" s="6"/>
    </row>
    <row r="276" spans="1:12" s="38" customFormat="1" ht="11.25" x14ac:dyDescent="0.2">
      <c r="A276" s="38" t="s">
        <v>9</v>
      </c>
      <c r="B276" s="13">
        <f>SUM(B273:B275)</f>
        <v>2</v>
      </c>
      <c r="C276" s="105"/>
      <c r="D276" s="90">
        <f>SUM(D273:D275)</f>
        <v>2</v>
      </c>
      <c r="E276" s="40"/>
      <c r="F276" s="90">
        <f>SUM(F273:F275)</f>
        <v>21</v>
      </c>
      <c r="G276" s="8"/>
      <c r="H276" s="71">
        <f>SUM(H273:H275)</f>
        <v>2152.5</v>
      </c>
      <c r="I276" s="8"/>
      <c r="J276" s="128">
        <f>SUM(J273:J275)</f>
        <v>200</v>
      </c>
      <c r="K276" s="9">
        <v>2</v>
      </c>
      <c r="L276" s="72">
        <f>SUM(D276*K276*61.74)</f>
        <v>246.96</v>
      </c>
    </row>
    <row r="277" spans="1:12" s="54" customFormat="1" ht="11.25" x14ac:dyDescent="0.2">
      <c r="A277" s="27" t="s">
        <v>109</v>
      </c>
      <c r="B277" s="104"/>
      <c r="C277" s="104"/>
      <c r="D277" s="104"/>
      <c r="E277" s="95"/>
      <c r="F277" s="104"/>
    </row>
    <row r="278" spans="1:12" s="67" customFormat="1" ht="11.25" customHeight="1" x14ac:dyDescent="0.2">
      <c r="A278" s="73" t="s">
        <v>6</v>
      </c>
      <c r="B278" s="81">
        <v>0</v>
      </c>
      <c r="C278" s="81">
        <v>1</v>
      </c>
      <c r="D278" s="88">
        <f>SUM(B278*C278)</f>
        <v>0</v>
      </c>
      <c r="E278" s="19">
        <v>8</v>
      </c>
      <c r="F278" s="88">
        <f>SUM(D278*E278)</f>
        <v>0</v>
      </c>
      <c r="G278" s="47">
        <v>37.03</v>
      </c>
      <c r="H278" s="74">
        <f>SUM(F278*G278)</f>
        <v>0</v>
      </c>
      <c r="I278" s="16">
        <v>100</v>
      </c>
      <c r="J278" s="125">
        <f>SUM(D278*I278)</f>
        <v>0</v>
      </c>
      <c r="K278" s="6"/>
    </row>
    <row r="279" spans="1:12" s="67" customFormat="1" ht="11.25" x14ac:dyDescent="0.2">
      <c r="A279" s="73" t="s">
        <v>7</v>
      </c>
      <c r="B279" s="81">
        <v>2</v>
      </c>
      <c r="C279" s="81">
        <v>1</v>
      </c>
      <c r="D279" s="88">
        <f>SUM(B279*C279)</f>
        <v>2</v>
      </c>
      <c r="E279" s="19">
        <v>8</v>
      </c>
      <c r="F279" s="88">
        <f>SUM(D279*E279)</f>
        <v>16</v>
      </c>
      <c r="G279" s="48">
        <v>102.5</v>
      </c>
      <c r="H279" s="75">
        <f>SUM(F279*G279)</f>
        <v>1640</v>
      </c>
      <c r="I279" s="17">
        <v>100</v>
      </c>
      <c r="J279" s="126">
        <f>SUM(D279*I279)</f>
        <v>200</v>
      </c>
      <c r="K279" s="6"/>
    </row>
    <row r="280" spans="1:12" s="67" customFormat="1" ht="11.25" x14ac:dyDescent="0.2">
      <c r="A280" s="73" t="s">
        <v>8</v>
      </c>
      <c r="B280" s="81">
        <v>0</v>
      </c>
      <c r="C280" s="81">
        <v>1</v>
      </c>
      <c r="D280" s="89">
        <f>SUM(B280*C280)</f>
        <v>0</v>
      </c>
      <c r="E280" s="19">
        <v>8</v>
      </c>
      <c r="F280" s="89">
        <f>SUM(D280*E280)</f>
        <v>0</v>
      </c>
      <c r="G280" s="45">
        <v>51.66</v>
      </c>
      <c r="H280" s="76">
        <f>SUM(F280*G280)</f>
        <v>0</v>
      </c>
      <c r="I280" s="17">
        <v>0</v>
      </c>
      <c r="J280" s="127">
        <f>SUM(D280*I280)</f>
        <v>0</v>
      </c>
      <c r="K280" s="6"/>
    </row>
    <row r="281" spans="1:12" s="38" customFormat="1" ht="11.25" x14ac:dyDescent="0.2">
      <c r="A281" s="77" t="s">
        <v>9</v>
      </c>
      <c r="B281" s="15">
        <f>SUM(B278:B280)</f>
        <v>2</v>
      </c>
      <c r="C281" s="103"/>
      <c r="D281" s="90">
        <f>SUM(D278:D280)</f>
        <v>2</v>
      </c>
      <c r="E281" s="40"/>
      <c r="F281" s="90">
        <f>SUM(F278:F280)</f>
        <v>16</v>
      </c>
      <c r="G281" s="8"/>
      <c r="H281" s="71">
        <f>SUM(H278:H280)</f>
        <v>1640</v>
      </c>
      <c r="I281" s="18"/>
      <c r="J281" s="128">
        <f>SUM(J278:J280)</f>
        <v>200</v>
      </c>
      <c r="K281" s="24">
        <v>1.6</v>
      </c>
      <c r="L281" s="79">
        <f>SUM(D281*K281*61.74)</f>
        <v>197.57</v>
      </c>
    </row>
    <row r="282" spans="1:12" s="54" customFormat="1" ht="11.25" x14ac:dyDescent="0.2">
      <c r="A282" s="27" t="s">
        <v>16</v>
      </c>
      <c r="B282" s="104"/>
      <c r="C282" s="104"/>
      <c r="D282" s="104"/>
      <c r="E282" s="95"/>
      <c r="F282" s="104"/>
    </row>
    <row r="283" spans="1:12" s="65" customFormat="1" ht="11.25" x14ac:dyDescent="0.2">
      <c r="A283" s="33" t="s">
        <v>115</v>
      </c>
      <c r="B283" s="138">
        <v>35</v>
      </c>
      <c r="C283" s="140">
        <v>1</v>
      </c>
      <c r="D283" s="142">
        <f>SUM(B283*C283)</f>
        <v>35</v>
      </c>
      <c r="E283" s="31">
        <v>0.8</v>
      </c>
      <c r="F283" s="119">
        <f>SUM(D283*E283)</f>
        <v>28</v>
      </c>
      <c r="G283" s="4">
        <v>37.03</v>
      </c>
      <c r="H283" s="91">
        <f t="shared" ref="H283:H288" si="0">SUM(F283*G283)</f>
        <v>1036.8399999999999</v>
      </c>
      <c r="I283" s="144">
        <v>0</v>
      </c>
      <c r="J283" s="136">
        <f>SUM(D283*I283)</f>
        <v>0</v>
      </c>
      <c r="K283" s="30"/>
      <c r="L283" s="28"/>
    </row>
    <row r="284" spans="1:12" ht="12.75" customHeight="1" x14ac:dyDescent="0.2">
      <c r="A284" s="33" t="s">
        <v>116</v>
      </c>
      <c r="B284" s="139"/>
      <c r="C284" s="141"/>
      <c r="D284" s="143"/>
      <c r="E284" s="31">
        <v>0.2</v>
      </c>
      <c r="F284" s="119">
        <f>SUM(D283*E284)</f>
        <v>7</v>
      </c>
      <c r="G284" s="37">
        <v>37.03</v>
      </c>
      <c r="H284" s="91">
        <f t="shared" si="0"/>
        <v>259.20999999999998</v>
      </c>
      <c r="I284" s="145"/>
      <c r="J284" s="137"/>
      <c r="K284" s="30" t="s">
        <v>75</v>
      </c>
      <c r="L284" s="28"/>
    </row>
    <row r="285" spans="1:12" s="65" customFormat="1" ht="11.25" x14ac:dyDescent="0.2">
      <c r="A285" s="33" t="s">
        <v>110</v>
      </c>
      <c r="B285" s="138">
        <v>40</v>
      </c>
      <c r="C285" s="140">
        <v>1</v>
      </c>
      <c r="D285" s="142">
        <f t="shared" ref="D285" si="1">SUM(B285*C285)</f>
        <v>40</v>
      </c>
      <c r="E285" s="31">
        <v>0.8</v>
      </c>
      <c r="F285" s="119">
        <f>SUM(D285*E285)</f>
        <v>32</v>
      </c>
      <c r="G285" s="7">
        <v>34.770000000000003</v>
      </c>
      <c r="H285" s="91">
        <f t="shared" si="0"/>
        <v>1112.6400000000001</v>
      </c>
      <c r="I285" s="144">
        <v>0</v>
      </c>
      <c r="J285" s="136">
        <f>SUM(D285*I285)</f>
        <v>0</v>
      </c>
      <c r="K285" s="30"/>
      <c r="L285" s="28"/>
    </row>
    <row r="286" spans="1:12" ht="12.75" customHeight="1" x14ac:dyDescent="0.2">
      <c r="A286" s="33" t="s">
        <v>111</v>
      </c>
      <c r="B286" s="139"/>
      <c r="C286" s="141"/>
      <c r="D286" s="143"/>
      <c r="E286" s="31">
        <v>0.2</v>
      </c>
      <c r="F286" s="119">
        <f>SUM(D285*E286)</f>
        <v>8</v>
      </c>
      <c r="G286" s="7">
        <v>34.770000000000003</v>
      </c>
      <c r="H286" s="91">
        <f t="shared" si="0"/>
        <v>278.16000000000003</v>
      </c>
      <c r="I286" s="145"/>
      <c r="J286" s="137"/>
      <c r="K286" s="30" t="s">
        <v>75</v>
      </c>
      <c r="L286" s="28"/>
    </row>
    <row r="287" spans="1:12" s="65" customFormat="1" ht="11.25" x14ac:dyDescent="0.2">
      <c r="A287" s="33" t="s">
        <v>79</v>
      </c>
      <c r="B287" s="138">
        <v>50</v>
      </c>
      <c r="C287" s="140">
        <v>1</v>
      </c>
      <c r="D287" s="142">
        <f t="shared" ref="D287" si="2">SUM(B287*C287)</f>
        <v>50</v>
      </c>
      <c r="E287" s="31">
        <v>0.8</v>
      </c>
      <c r="F287" s="119">
        <f>SUM(D287*E287)</f>
        <v>40</v>
      </c>
      <c r="G287" s="37">
        <v>51.66</v>
      </c>
      <c r="H287" s="91">
        <f t="shared" si="0"/>
        <v>2066.4</v>
      </c>
      <c r="I287" s="144">
        <v>0</v>
      </c>
      <c r="J287" s="136">
        <f>SUM(D287*I287)</f>
        <v>0</v>
      </c>
      <c r="K287" s="30"/>
      <c r="L287" s="28"/>
    </row>
    <row r="288" spans="1:12" ht="12.75" customHeight="1" x14ac:dyDescent="0.2">
      <c r="A288" s="33" t="s">
        <v>80</v>
      </c>
      <c r="B288" s="139"/>
      <c r="C288" s="139"/>
      <c r="D288" s="143"/>
      <c r="E288" s="31">
        <v>0.2</v>
      </c>
      <c r="F288" s="119">
        <f>SUM(D287*E288)</f>
        <v>10</v>
      </c>
      <c r="G288" s="37">
        <v>51.66</v>
      </c>
      <c r="H288" s="91">
        <f t="shared" si="0"/>
        <v>516.6</v>
      </c>
      <c r="I288" s="145"/>
      <c r="J288" s="137"/>
      <c r="K288" s="30" t="s">
        <v>75</v>
      </c>
      <c r="L288" s="28"/>
    </row>
    <row r="289" spans="1:12" ht="12.75" customHeight="1" x14ac:dyDescent="0.2">
      <c r="A289" s="38" t="s">
        <v>9</v>
      </c>
      <c r="B289" s="13">
        <f>SUM(B283:B288)</f>
        <v>125</v>
      </c>
      <c r="C289" s="105"/>
      <c r="D289" s="129">
        <f>SUM(D283:D288)</f>
        <v>125</v>
      </c>
      <c r="E289" s="40"/>
      <c r="F289" s="129">
        <f>SUM(F283:F288)</f>
        <v>125</v>
      </c>
      <c r="G289" s="41"/>
      <c r="H289" s="71">
        <f>SUM(H283:H288)</f>
        <v>5269.85</v>
      </c>
      <c r="I289" s="41"/>
      <c r="J289" s="130">
        <f>SUM(J283:J288)</f>
        <v>0</v>
      </c>
      <c r="K289" s="9">
        <v>1</v>
      </c>
      <c r="L289" s="72">
        <f>SUM(D289*K289*61.74)</f>
        <v>7717.5</v>
      </c>
    </row>
    <row r="290" spans="1:12" s="54" customFormat="1" ht="11.25" x14ac:dyDescent="0.2">
      <c r="A290" s="27" t="s">
        <v>47</v>
      </c>
      <c r="B290" s="104"/>
      <c r="C290" s="104"/>
      <c r="D290" s="104"/>
      <c r="E290" s="95"/>
      <c r="F290" s="104"/>
    </row>
    <row r="291" spans="1:12" s="65" customFormat="1" ht="11.25" x14ac:dyDescent="0.2">
      <c r="A291" s="131" t="s">
        <v>115</v>
      </c>
      <c r="B291" s="146">
        <v>35</v>
      </c>
      <c r="C291" s="146">
        <v>1</v>
      </c>
      <c r="D291" s="142">
        <f>SUM(B291*C291)</f>
        <v>35</v>
      </c>
      <c r="E291" s="132">
        <v>0.5</v>
      </c>
      <c r="F291" s="119">
        <f>SUM(D291*E291)</f>
        <v>18</v>
      </c>
      <c r="G291" s="47">
        <v>37.03</v>
      </c>
      <c r="H291" s="134">
        <f t="shared" ref="H291:H296" si="3">SUM(F291*G291)</f>
        <v>666.54</v>
      </c>
      <c r="I291" s="148">
        <v>0</v>
      </c>
      <c r="J291" s="136">
        <f>SUM(D291*I291)</f>
        <v>0</v>
      </c>
      <c r="K291" s="30"/>
      <c r="L291" s="28"/>
    </row>
    <row r="292" spans="1:12" ht="12.75" customHeight="1" x14ac:dyDescent="0.2">
      <c r="A292" s="131" t="s">
        <v>116</v>
      </c>
      <c r="B292" s="147"/>
      <c r="C292" s="150"/>
      <c r="D292" s="143"/>
      <c r="E292" s="132">
        <v>0.25</v>
      </c>
      <c r="F292" s="119">
        <v>8</v>
      </c>
      <c r="G292" s="135">
        <v>37.03</v>
      </c>
      <c r="H292" s="134">
        <f t="shared" si="3"/>
        <v>296.24</v>
      </c>
      <c r="I292" s="149"/>
      <c r="J292" s="137"/>
      <c r="K292" s="30" t="s">
        <v>75</v>
      </c>
      <c r="L292" s="28"/>
    </row>
    <row r="293" spans="1:12" s="65" customFormat="1" ht="11.25" x14ac:dyDescent="0.2">
      <c r="A293" s="131" t="s">
        <v>110</v>
      </c>
      <c r="B293" s="146">
        <v>40</v>
      </c>
      <c r="C293" s="146">
        <v>1</v>
      </c>
      <c r="D293" s="142">
        <f t="shared" ref="D293" si="4">SUM(B293*C293)</f>
        <v>40</v>
      </c>
      <c r="E293" s="132">
        <v>0.5</v>
      </c>
      <c r="F293" s="119">
        <f>SUM(D293*E293)</f>
        <v>20</v>
      </c>
      <c r="G293" s="17">
        <v>34.770000000000003</v>
      </c>
      <c r="H293" s="134">
        <f t="shared" si="3"/>
        <v>695.4</v>
      </c>
      <c r="I293" s="148">
        <v>0</v>
      </c>
      <c r="J293" s="136">
        <f>SUM(D293*I293)</f>
        <v>0</v>
      </c>
      <c r="K293" s="30"/>
      <c r="L293" s="28"/>
    </row>
    <row r="294" spans="1:12" ht="12.75" customHeight="1" x14ac:dyDescent="0.2">
      <c r="A294" s="131" t="s">
        <v>111</v>
      </c>
      <c r="B294" s="147"/>
      <c r="C294" s="150"/>
      <c r="D294" s="143"/>
      <c r="E294" s="132">
        <v>0.25</v>
      </c>
      <c r="F294" s="119">
        <f>SUM(D293*E294)</f>
        <v>10</v>
      </c>
      <c r="G294" s="17">
        <v>34.770000000000003</v>
      </c>
      <c r="H294" s="134">
        <f t="shared" si="3"/>
        <v>347.7</v>
      </c>
      <c r="I294" s="149"/>
      <c r="J294" s="137"/>
      <c r="K294" s="30" t="s">
        <v>75</v>
      </c>
      <c r="L294" s="28"/>
    </row>
    <row r="295" spans="1:12" s="65" customFormat="1" ht="11.25" x14ac:dyDescent="0.2">
      <c r="A295" s="131" t="s">
        <v>79</v>
      </c>
      <c r="B295" s="146">
        <v>50</v>
      </c>
      <c r="C295" s="146">
        <v>1</v>
      </c>
      <c r="D295" s="142">
        <f t="shared" ref="D295" si="5">SUM(B295*C295)</f>
        <v>50</v>
      </c>
      <c r="E295" s="132">
        <v>0.5</v>
      </c>
      <c r="F295" s="119">
        <f>SUM(D295*E295)</f>
        <v>25</v>
      </c>
      <c r="G295" s="135">
        <v>51.66</v>
      </c>
      <c r="H295" s="134">
        <f t="shared" si="3"/>
        <v>1291.5</v>
      </c>
      <c r="I295" s="148">
        <v>0</v>
      </c>
      <c r="J295" s="136">
        <f>SUM(D295*I295)</f>
        <v>0</v>
      </c>
      <c r="K295" s="30"/>
      <c r="L295" s="28"/>
    </row>
    <row r="296" spans="1:12" ht="12.75" customHeight="1" x14ac:dyDescent="0.2">
      <c r="A296" s="131" t="s">
        <v>80</v>
      </c>
      <c r="B296" s="147"/>
      <c r="C296" s="147"/>
      <c r="D296" s="143"/>
      <c r="E296" s="132">
        <v>0.25</v>
      </c>
      <c r="F296" s="119">
        <f>SUM(D295*E296)</f>
        <v>13</v>
      </c>
      <c r="G296" s="135">
        <v>51.66</v>
      </c>
      <c r="H296" s="134">
        <f t="shared" si="3"/>
        <v>671.58</v>
      </c>
      <c r="I296" s="149"/>
      <c r="J296" s="137"/>
      <c r="K296" s="30" t="s">
        <v>75</v>
      </c>
      <c r="L296" s="28"/>
    </row>
    <row r="297" spans="1:12" ht="12.75" customHeight="1" x14ac:dyDescent="0.2">
      <c r="A297" s="77" t="s">
        <v>9</v>
      </c>
      <c r="B297" s="15">
        <f>SUM(B291:B296)</f>
        <v>125</v>
      </c>
      <c r="C297" s="103"/>
      <c r="D297" s="129">
        <f>SUM(D291:D296)</f>
        <v>125</v>
      </c>
      <c r="E297" s="133"/>
      <c r="F297" s="129">
        <f>SUM(F291:F296)</f>
        <v>94</v>
      </c>
      <c r="G297" s="42"/>
      <c r="H297" s="78">
        <f>SUM(H291:H296)</f>
        <v>3968.96</v>
      </c>
      <c r="I297" s="42"/>
      <c r="J297" s="130">
        <f>SUM(J291:J296)</f>
        <v>0</v>
      </c>
      <c r="K297" s="24">
        <v>0.8</v>
      </c>
      <c r="L297" s="79">
        <f>SUM(D297*K297*61.74)</f>
        <v>6174</v>
      </c>
    </row>
    <row r="298" spans="1:12" s="54" customFormat="1" ht="11.25" x14ac:dyDescent="0.2">
      <c r="A298" s="27" t="s">
        <v>17</v>
      </c>
      <c r="B298" s="104"/>
      <c r="C298" s="104"/>
      <c r="D298" s="104"/>
      <c r="E298" s="95"/>
      <c r="F298" s="104"/>
    </row>
    <row r="299" spans="1:12" s="65" customFormat="1" ht="11.25" x14ac:dyDescent="0.2">
      <c r="A299" s="33" t="s">
        <v>115</v>
      </c>
      <c r="B299" s="138">
        <v>20</v>
      </c>
      <c r="C299" s="140">
        <v>1</v>
      </c>
      <c r="D299" s="142">
        <f>SUM(B299*C299)</f>
        <v>20</v>
      </c>
      <c r="E299" s="31">
        <v>0.38</v>
      </c>
      <c r="F299" s="119">
        <f>SUM(D299*E299)</f>
        <v>8</v>
      </c>
      <c r="G299" s="4">
        <v>37.03</v>
      </c>
      <c r="H299" s="91">
        <f t="shared" ref="H299:H304" si="6">SUM(F299*G299)</f>
        <v>296.24</v>
      </c>
      <c r="I299" s="144">
        <v>0</v>
      </c>
      <c r="J299" s="136">
        <f>SUM(D299*I299)</f>
        <v>0</v>
      </c>
      <c r="K299" s="30"/>
      <c r="L299" s="28"/>
    </row>
    <row r="300" spans="1:12" ht="12.75" customHeight="1" x14ac:dyDescent="0.2">
      <c r="A300" s="33" t="s">
        <v>116</v>
      </c>
      <c r="B300" s="139"/>
      <c r="C300" s="141"/>
      <c r="D300" s="143"/>
      <c r="E300" s="31">
        <v>0.12</v>
      </c>
      <c r="F300" s="119">
        <f>SUM(D299*E300)</f>
        <v>2</v>
      </c>
      <c r="G300" s="37">
        <v>37.03</v>
      </c>
      <c r="H300" s="91">
        <f t="shared" si="6"/>
        <v>74.06</v>
      </c>
      <c r="I300" s="145"/>
      <c r="J300" s="137"/>
      <c r="K300" s="30" t="s">
        <v>75</v>
      </c>
      <c r="L300" s="28"/>
    </row>
    <row r="301" spans="1:12" s="65" customFormat="1" ht="11.25" x14ac:dyDescent="0.2">
      <c r="A301" s="33" t="s">
        <v>110</v>
      </c>
      <c r="B301" s="138">
        <v>85</v>
      </c>
      <c r="C301" s="140">
        <v>1</v>
      </c>
      <c r="D301" s="142">
        <f t="shared" ref="D301" si="7">SUM(B301*C301)</f>
        <v>85</v>
      </c>
      <c r="E301" s="31">
        <v>0.38</v>
      </c>
      <c r="F301" s="119">
        <f>SUM(D301*E301)</f>
        <v>32</v>
      </c>
      <c r="G301" s="7">
        <v>34.770000000000003</v>
      </c>
      <c r="H301" s="91">
        <f t="shared" si="6"/>
        <v>1112.6400000000001</v>
      </c>
      <c r="I301" s="144">
        <v>0</v>
      </c>
      <c r="J301" s="136">
        <f>SUM(D301*I301)</f>
        <v>0</v>
      </c>
      <c r="K301" s="30"/>
      <c r="L301" s="28"/>
    </row>
    <row r="302" spans="1:12" ht="12.75" customHeight="1" x14ac:dyDescent="0.2">
      <c r="A302" s="33" t="s">
        <v>111</v>
      </c>
      <c r="B302" s="139"/>
      <c r="C302" s="141"/>
      <c r="D302" s="143"/>
      <c r="E302" s="31">
        <v>0.12</v>
      </c>
      <c r="F302" s="119">
        <v>11</v>
      </c>
      <c r="G302" s="7">
        <v>34.770000000000003</v>
      </c>
      <c r="H302" s="91">
        <f t="shared" si="6"/>
        <v>382.47</v>
      </c>
      <c r="I302" s="145"/>
      <c r="J302" s="137"/>
      <c r="K302" s="30" t="s">
        <v>75</v>
      </c>
      <c r="L302" s="28"/>
    </row>
    <row r="303" spans="1:12" s="65" customFormat="1" ht="11.25" x14ac:dyDescent="0.2">
      <c r="A303" s="33" t="s">
        <v>79</v>
      </c>
      <c r="B303" s="138">
        <v>0</v>
      </c>
      <c r="C303" s="140">
        <v>1</v>
      </c>
      <c r="D303" s="142">
        <f t="shared" ref="D303" si="8">SUM(B303*C303)</f>
        <v>0</v>
      </c>
      <c r="E303" s="31">
        <v>0.38</v>
      </c>
      <c r="F303" s="119">
        <f>SUM(D303*E303)</f>
        <v>0</v>
      </c>
      <c r="G303" s="37">
        <v>51.66</v>
      </c>
      <c r="H303" s="91">
        <f t="shared" si="6"/>
        <v>0</v>
      </c>
      <c r="I303" s="144">
        <v>0</v>
      </c>
      <c r="J303" s="136">
        <f>SUM(D303*I303)</f>
        <v>0</v>
      </c>
      <c r="K303" s="30"/>
      <c r="L303" s="28"/>
    </row>
    <row r="304" spans="1:12" ht="12.75" customHeight="1" x14ac:dyDescent="0.2">
      <c r="A304" s="33" t="s">
        <v>80</v>
      </c>
      <c r="B304" s="139"/>
      <c r="C304" s="139"/>
      <c r="D304" s="143"/>
      <c r="E304" s="31">
        <v>0.12</v>
      </c>
      <c r="F304" s="119">
        <f>SUM(D303*E304)</f>
        <v>0</v>
      </c>
      <c r="G304" s="37">
        <v>51.66</v>
      </c>
      <c r="H304" s="91">
        <f t="shared" si="6"/>
        <v>0</v>
      </c>
      <c r="I304" s="145"/>
      <c r="J304" s="137"/>
      <c r="K304" s="30" t="s">
        <v>75</v>
      </c>
      <c r="L304" s="28"/>
    </row>
    <row r="305" spans="1:12" ht="12.75" customHeight="1" x14ac:dyDescent="0.2">
      <c r="A305" s="38" t="s">
        <v>9</v>
      </c>
      <c r="B305" s="13">
        <f>SUM(B299:B304)</f>
        <v>105</v>
      </c>
      <c r="C305" s="105"/>
      <c r="D305" s="129">
        <f>SUM(D299:D304)</f>
        <v>105</v>
      </c>
      <c r="E305" s="40"/>
      <c r="F305" s="129">
        <f>SUM(F299:F304)</f>
        <v>53</v>
      </c>
      <c r="G305" s="41"/>
      <c r="H305" s="71">
        <f>SUM(H299:H304)</f>
        <v>1865.41</v>
      </c>
      <c r="I305" s="41"/>
      <c r="J305" s="130">
        <f>SUM(J299:J304)</f>
        <v>0</v>
      </c>
      <c r="K305" s="9">
        <v>0.25</v>
      </c>
      <c r="L305" s="72">
        <f>SUM(D305*K305*61.74)</f>
        <v>1620.68</v>
      </c>
    </row>
    <row r="306" spans="1:12" s="54" customFormat="1" ht="11.25" x14ac:dyDescent="0.2">
      <c r="A306" s="27" t="s">
        <v>48</v>
      </c>
      <c r="B306" s="104"/>
      <c r="C306" s="104"/>
      <c r="D306" s="104"/>
      <c r="E306" s="95"/>
      <c r="F306" s="104"/>
    </row>
    <row r="307" spans="1:12" s="65" customFormat="1" ht="11.25" x14ac:dyDescent="0.2">
      <c r="A307" s="131" t="s">
        <v>115</v>
      </c>
      <c r="B307" s="146">
        <v>20</v>
      </c>
      <c r="C307" s="146">
        <v>1</v>
      </c>
      <c r="D307" s="142">
        <f>SUM(B307*C307)</f>
        <v>20</v>
      </c>
      <c r="E307" s="132">
        <v>0.25</v>
      </c>
      <c r="F307" s="119">
        <f>SUM(D307*E307)</f>
        <v>5</v>
      </c>
      <c r="G307" s="47">
        <v>37.03</v>
      </c>
      <c r="H307" s="134">
        <f t="shared" ref="H307:H312" si="9">SUM(F307*G307)</f>
        <v>185.15</v>
      </c>
      <c r="I307" s="148">
        <v>0</v>
      </c>
      <c r="J307" s="136">
        <f>SUM(D307*I307)</f>
        <v>0</v>
      </c>
      <c r="K307" s="30"/>
      <c r="L307" s="28"/>
    </row>
    <row r="308" spans="1:12" ht="12.75" customHeight="1" x14ac:dyDescent="0.2">
      <c r="A308" s="131" t="s">
        <v>116</v>
      </c>
      <c r="B308" s="147"/>
      <c r="C308" s="150"/>
      <c r="D308" s="143"/>
      <c r="E308" s="132">
        <v>0.08</v>
      </c>
      <c r="F308" s="119">
        <f>SUM(D307*E308)</f>
        <v>2</v>
      </c>
      <c r="G308" s="135">
        <v>37.03</v>
      </c>
      <c r="H308" s="134">
        <f t="shared" si="9"/>
        <v>74.06</v>
      </c>
      <c r="I308" s="149"/>
      <c r="J308" s="137"/>
      <c r="K308" s="30" t="s">
        <v>75</v>
      </c>
      <c r="L308" s="28"/>
    </row>
    <row r="309" spans="1:12" s="65" customFormat="1" ht="11.25" x14ac:dyDescent="0.2">
      <c r="A309" s="131" t="s">
        <v>110</v>
      </c>
      <c r="B309" s="146">
        <v>85</v>
      </c>
      <c r="C309" s="146">
        <v>1</v>
      </c>
      <c r="D309" s="142">
        <f t="shared" ref="D309" si="10">SUM(B309*C309)</f>
        <v>85</v>
      </c>
      <c r="E309" s="132">
        <v>0.25</v>
      </c>
      <c r="F309" s="119">
        <f>SUM(D309*E309)</f>
        <v>21</v>
      </c>
      <c r="G309" s="17">
        <v>34.770000000000003</v>
      </c>
      <c r="H309" s="134">
        <f t="shared" si="9"/>
        <v>730.17</v>
      </c>
      <c r="I309" s="148">
        <v>0</v>
      </c>
      <c r="J309" s="136">
        <f>SUM(D309*I309)</f>
        <v>0</v>
      </c>
      <c r="K309" s="30"/>
      <c r="L309" s="28"/>
    </row>
    <row r="310" spans="1:12" ht="12.75" customHeight="1" x14ac:dyDescent="0.2">
      <c r="A310" s="131" t="s">
        <v>111</v>
      </c>
      <c r="B310" s="147"/>
      <c r="C310" s="150"/>
      <c r="D310" s="143"/>
      <c r="E310" s="132">
        <v>0.08</v>
      </c>
      <c r="F310" s="119">
        <f>SUM(D309*E310)</f>
        <v>7</v>
      </c>
      <c r="G310" s="17">
        <v>34.770000000000003</v>
      </c>
      <c r="H310" s="134">
        <f t="shared" si="9"/>
        <v>243.39</v>
      </c>
      <c r="I310" s="149"/>
      <c r="J310" s="137"/>
      <c r="K310" s="30" t="s">
        <v>75</v>
      </c>
      <c r="L310" s="28"/>
    </row>
    <row r="311" spans="1:12" s="65" customFormat="1" ht="11.25" x14ac:dyDescent="0.2">
      <c r="A311" s="131" t="s">
        <v>79</v>
      </c>
      <c r="B311" s="146">
        <v>0</v>
      </c>
      <c r="C311" s="146">
        <v>1</v>
      </c>
      <c r="D311" s="142">
        <f t="shared" ref="D311" si="11">SUM(B311*C311)</f>
        <v>0</v>
      </c>
      <c r="E311" s="132">
        <v>0.25</v>
      </c>
      <c r="F311" s="119">
        <f>SUM(D311*E311)</f>
        <v>0</v>
      </c>
      <c r="G311" s="135">
        <v>51.66</v>
      </c>
      <c r="H311" s="134">
        <f t="shared" si="9"/>
        <v>0</v>
      </c>
      <c r="I311" s="148">
        <v>0</v>
      </c>
      <c r="J311" s="136">
        <f>SUM(D311*I311)</f>
        <v>0</v>
      </c>
      <c r="K311" s="30"/>
      <c r="L311" s="28"/>
    </row>
    <row r="312" spans="1:12" ht="12.75" customHeight="1" x14ac:dyDescent="0.2">
      <c r="A312" s="131" t="s">
        <v>80</v>
      </c>
      <c r="B312" s="147"/>
      <c r="C312" s="147"/>
      <c r="D312" s="143"/>
      <c r="E312" s="132">
        <v>0.08</v>
      </c>
      <c r="F312" s="119">
        <f>SUM(D311*E312)</f>
        <v>0</v>
      </c>
      <c r="G312" s="135">
        <v>51.66</v>
      </c>
      <c r="H312" s="134">
        <f t="shared" si="9"/>
        <v>0</v>
      </c>
      <c r="I312" s="149"/>
      <c r="J312" s="137"/>
      <c r="K312" s="30" t="s">
        <v>75</v>
      </c>
      <c r="L312" s="28"/>
    </row>
    <row r="313" spans="1:12" ht="12.75" customHeight="1" x14ac:dyDescent="0.2">
      <c r="A313" s="77" t="s">
        <v>9</v>
      </c>
      <c r="B313" s="15">
        <f>SUM(B307:B312)</f>
        <v>105</v>
      </c>
      <c r="C313" s="103"/>
      <c r="D313" s="129">
        <f>SUM(D307:D312)</f>
        <v>105</v>
      </c>
      <c r="E313" s="133"/>
      <c r="F313" s="129">
        <f>SUM(F307:F312)</f>
        <v>35</v>
      </c>
      <c r="G313" s="42"/>
      <c r="H313" s="78">
        <f>SUM(H307:H312)</f>
        <v>1232.77</v>
      </c>
      <c r="I313" s="42"/>
      <c r="J313" s="130">
        <f>SUM(J307:J312)</f>
        <v>0</v>
      </c>
      <c r="K313" s="24">
        <v>0.2</v>
      </c>
      <c r="L313" s="79">
        <f>SUM(D313*K313*61.74)</f>
        <v>1296.54</v>
      </c>
    </row>
    <row r="314" spans="1:12" s="54" customFormat="1" ht="11.25" x14ac:dyDescent="0.2">
      <c r="A314" s="27" t="s">
        <v>19</v>
      </c>
      <c r="B314" s="104"/>
      <c r="C314" s="104"/>
      <c r="D314" s="104"/>
      <c r="E314" s="95"/>
      <c r="F314" s="104"/>
    </row>
    <row r="315" spans="1:12" s="65" customFormat="1" ht="11.25" x14ac:dyDescent="0.2">
      <c r="A315" s="33" t="s">
        <v>115</v>
      </c>
      <c r="B315" s="138">
        <v>225</v>
      </c>
      <c r="C315" s="140">
        <v>1</v>
      </c>
      <c r="D315" s="142">
        <f>SUM(B315*C315)</f>
        <v>225</v>
      </c>
      <c r="E315" s="31">
        <v>0.8</v>
      </c>
      <c r="F315" s="119">
        <f>SUM(D315*E315)</f>
        <v>180</v>
      </c>
      <c r="G315" s="4">
        <v>37.03</v>
      </c>
      <c r="H315" s="91">
        <f t="shared" ref="H315:H320" si="12">SUM(F315*G315)</f>
        <v>6665.4</v>
      </c>
      <c r="I315" s="144">
        <v>0</v>
      </c>
      <c r="J315" s="136">
        <f>SUM(D315*I315)</f>
        <v>0</v>
      </c>
      <c r="K315" s="30"/>
      <c r="L315" s="28"/>
    </row>
    <row r="316" spans="1:12" ht="12.75" customHeight="1" x14ac:dyDescent="0.2">
      <c r="A316" s="33" t="s">
        <v>116</v>
      </c>
      <c r="B316" s="139"/>
      <c r="C316" s="141"/>
      <c r="D316" s="143"/>
      <c r="E316" s="31">
        <v>0.2</v>
      </c>
      <c r="F316" s="119">
        <f>SUM(D315*E316)</f>
        <v>45</v>
      </c>
      <c r="G316" s="37">
        <v>37.03</v>
      </c>
      <c r="H316" s="91">
        <f t="shared" si="12"/>
        <v>1666.35</v>
      </c>
      <c r="I316" s="145"/>
      <c r="J316" s="137"/>
      <c r="K316" s="30" t="s">
        <v>75</v>
      </c>
      <c r="L316" s="28"/>
    </row>
    <row r="317" spans="1:12" s="65" customFormat="1" ht="11.25" x14ac:dyDescent="0.2">
      <c r="A317" s="33" t="s">
        <v>110</v>
      </c>
      <c r="B317" s="138">
        <v>600</v>
      </c>
      <c r="C317" s="140">
        <v>1</v>
      </c>
      <c r="D317" s="142">
        <f t="shared" ref="D317" si="13">SUM(B317*C317)</f>
        <v>600</v>
      </c>
      <c r="E317" s="31">
        <v>0.8</v>
      </c>
      <c r="F317" s="119">
        <f>SUM(D317*E317)</f>
        <v>480</v>
      </c>
      <c r="G317" s="7">
        <v>34.770000000000003</v>
      </c>
      <c r="H317" s="91">
        <f t="shared" si="12"/>
        <v>16689.599999999999</v>
      </c>
      <c r="I317" s="144">
        <v>0</v>
      </c>
      <c r="J317" s="136">
        <f>SUM(D317*I317)</f>
        <v>0</v>
      </c>
      <c r="K317" s="30"/>
      <c r="L317" s="28"/>
    </row>
    <row r="318" spans="1:12" ht="12.75" customHeight="1" x14ac:dyDescent="0.2">
      <c r="A318" s="33" t="s">
        <v>111</v>
      </c>
      <c r="B318" s="139"/>
      <c r="C318" s="141"/>
      <c r="D318" s="143"/>
      <c r="E318" s="31">
        <v>0.2</v>
      </c>
      <c r="F318" s="119">
        <f>SUM(D317*E318)</f>
        <v>120</v>
      </c>
      <c r="G318" s="7">
        <v>34.770000000000003</v>
      </c>
      <c r="H318" s="91">
        <f t="shared" si="12"/>
        <v>4172.3999999999996</v>
      </c>
      <c r="I318" s="145"/>
      <c r="J318" s="137"/>
      <c r="K318" s="30" t="s">
        <v>75</v>
      </c>
      <c r="L318" s="28"/>
    </row>
    <row r="319" spans="1:12" s="65" customFormat="1" ht="11.25" x14ac:dyDescent="0.2">
      <c r="A319" s="33" t="s">
        <v>79</v>
      </c>
      <c r="B319" s="138">
        <v>100</v>
      </c>
      <c r="C319" s="140">
        <v>1</v>
      </c>
      <c r="D319" s="142">
        <f t="shared" ref="D319" si="14">SUM(B319*C319)</f>
        <v>100</v>
      </c>
      <c r="E319" s="31">
        <v>0.8</v>
      </c>
      <c r="F319" s="119">
        <f>SUM(D319*E319)</f>
        <v>80</v>
      </c>
      <c r="G319" s="37">
        <v>51.66</v>
      </c>
      <c r="H319" s="91">
        <f t="shared" si="12"/>
        <v>4132.8</v>
      </c>
      <c r="I319" s="144">
        <v>0</v>
      </c>
      <c r="J319" s="136">
        <f>SUM(D319*I319)</f>
        <v>0</v>
      </c>
      <c r="K319" s="30"/>
      <c r="L319" s="28"/>
    </row>
    <row r="320" spans="1:12" ht="12.75" customHeight="1" x14ac:dyDescent="0.2">
      <c r="A320" s="33" t="s">
        <v>80</v>
      </c>
      <c r="B320" s="139"/>
      <c r="C320" s="139"/>
      <c r="D320" s="143"/>
      <c r="E320" s="31">
        <v>0.2</v>
      </c>
      <c r="F320" s="119">
        <f>SUM(D319*E320)</f>
        <v>20</v>
      </c>
      <c r="G320" s="37">
        <v>51.66</v>
      </c>
      <c r="H320" s="91">
        <f t="shared" si="12"/>
        <v>1033.2</v>
      </c>
      <c r="I320" s="145"/>
      <c r="J320" s="137"/>
      <c r="K320" s="30" t="s">
        <v>75</v>
      </c>
      <c r="L320" s="28"/>
    </row>
    <row r="321" spans="1:12" ht="12.75" customHeight="1" x14ac:dyDescent="0.2">
      <c r="A321" s="38" t="s">
        <v>9</v>
      </c>
      <c r="B321" s="13">
        <f>SUM(B315:B320)</f>
        <v>925</v>
      </c>
      <c r="C321" s="105"/>
      <c r="D321" s="129">
        <f>SUM(D315:D320)</f>
        <v>925</v>
      </c>
      <c r="E321" s="40"/>
      <c r="F321" s="129">
        <f>SUM(F315:F320)</f>
        <v>925</v>
      </c>
      <c r="G321" s="41"/>
      <c r="H321" s="71">
        <f>SUM(H315:H320)</f>
        <v>34359.75</v>
      </c>
      <c r="I321" s="41"/>
      <c r="J321" s="130">
        <f>SUM(J315:J320)</f>
        <v>0</v>
      </c>
      <c r="K321" s="9">
        <v>0.25</v>
      </c>
      <c r="L321" s="72">
        <f>SUM(D321*K321*61.74)</f>
        <v>14277.38</v>
      </c>
    </row>
    <row r="322" spans="1:12" s="54" customFormat="1" ht="11.25" x14ac:dyDescent="0.2">
      <c r="A322" s="27" t="s">
        <v>49</v>
      </c>
      <c r="B322" s="104"/>
      <c r="C322" s="104"/>
      <c r="D322" s="104"/>
      <c r="E322" s="95"/>
      <c r="F322" s="104"/>
    </row>
    <row r="323" spans="1:12" s="65" customFormat="1" ht="11.25" x14ac:dyDescent="0.2">
      <c r="A323" s="131" t="s">
        <v>115</v>
      </c>
      <c r="B323" s="146">
        <v>225</v>
      </c>
      <c r="C323" s="146">
        <v>1</v>
      </c>
      <c r="D323" s="142">
        <f>SUM(B323*C323)</f>
        <v>225</v>
      </c>
      <c r="E323" s="132">
        <v>0.5</v>
      </c>
      <c r="F323" s="119">
        <f>SUM(D323*E323)</f>
        <v>113</v>
      </c>
      <c r="G323" s="47">
        <v>37.03</v>
      </c>
      <c r="H323" s="134">
        <f t="shared" ref="H323:H328" si="15">SUM(F323*G323)</f>
        <v>4184.3900000000003</v>
      </c>
      <c r="I323" s="148">
        <v>0</v>
      </c>
      <c r="J323" s="136">
        <f>SUM(D323*I323)</f>
        <v>0</v>
      </c>
      <c r="K323" s="30"/>
      <c r="L323" s="28"/>
    </row>
    <row r="324" spans="1:12" ht="12.75" customHeight="1" x14ac:dyDescent="0.2">
      <c r="A324" s="131" t="s">
        <v>116</v>
      </c>
      <c r="B324" s="147"/>
      <c r="C324" s="150"/>
      <c r="D324" s="143"/>
      <c r="E324" s="132">
        <v>0.25</v>
      </c>
      <c r="F324" s="119">
        <f>SUM(D323*E324)</f>
        <v>56</v>
      </c>
      <c r="G324" s="135">
        <v>37.03</v>
      </c>
      <c r="H324" s="134">
        <f t="shared" si="15"/>
        <v>2073.6799999999998</v>
      </c>
      <c r="I324" s="149"/>
      <c r="J324" s="137"/>
      <c r="K324" s="30" t="s">
        <v>75</v>
      </c>
      <c r="L324" s="28"/>
    </row>
    <row r="325" spans="1:12" s="65" customFormat="1" ht="11.25" x14ac:dyDescent="0.2">
      <c r="A325" s="131" t="s">
        <v>110</v>
      </c>
      <c r="B325" s="146">
        <v>600</v>
      </c>
      <c r="C325" s="146">
        <v>1</v>
      </c>
      <c r="D325" s="142">
        <f t="shared" ref="D325" si="16">SUM(B325*C325)</f>
        <v>600</v>
      </c>
      <c r="E325" s="132">
        <v>0.5</v>
      </c>
      <c r="F325" s="119">
        <f>SUM(D325*E325)</f>
        <v>300</v>
      </c>
      <c r="G325" s="17">
        <v>34.770000000000003</v>
      </c>
      <c r="H325" s="134">
        <f t="shared" si="15"/>
        <v>10431</v>
      </c>
      <c r="I325" s="148">
        <v>0</v>
      </c>
      <c r="J325" s="136">
        <f>SUM(D325*I325)</f>
        <v>0</v>
      </c>
      <c r="K325" s="30"/>
      <c r="L325" s="28"/>
    </row>
    <row r="326" spans="1:12" ht="12.75" customHeight="1" x14ac:dyDescent="0.2">
      <c r="A326" s="131" t="s">
        <v>111</v>
      </c>
      <c r="B326" s="147"/>
      <c r="C326" s="150"/>
      <c r="D326" s="143"/>
      <c r="E326" s="132">
        <v>0.25</v>
      </c>
      <c r="F326" s="119">
        <f>SUM(D325*E326)</f>
        <v>150</v>
      </c>
      <c r="G326" s="17">
        <v>34.770000000000003</v>
      </c>
      <c r="H326" s="134">
        <f t="shared" si="15"/>
        <v>5215.5</v>
      </c>
      <c r="I326" s="149"/>
      <c r="J326" s="137"/>
      <c r="K326" s="30" t="s">
        <v>75</v>
      </c>
      <c r="L326" s="28"/>
    </row>
    <row r="327" spans="1:12" s="65" customFormat="1" ht="11.25" x14ac:dyDescent="0.2">
      <c r="A327" s="131" t="s">
        <v>79</v>
      </c>
      <c r="B327" s="146">
        <v>100</v>
      </c>
      <c r="C327" s="146">
        <v>1</v>
      </c>
      <c r="D327" s="142">
        <f t="shared" ref="D327" si="17">SUM(B327*C327)</f>
        <v>100</v>
      </c>
      <c r="E327" s="132">
        <v>0.5</v>
      </c>
      <c r="F327" s="119">
        <f>SUM(D327*E327)</f>
        <v>50</v>
      </c>
      <c r="G327" s="135">
        <v>51.66</v>
      </c>
      <c r="H327" s="134">
        <f t="shared" si="15"/>
        <v>2583</v>
      </c>
      <c r="I327" s="148">
        <v>0</v>
      </c>
      <c r="J327" s="136">
        <f>SUM(D327*I327)</f>
        <v>0</v>
      </c>
      <c r="K327" s="30"/>
      <c r="L327" s="28"/>
    </row>
    <row r="328" spans="1:12" ht="12.75" customHeight="1" x14ac:dyDescent="0.2">
      <c r="A328" s="131" t="s">
        <v>80</v>
      </c>
      <c r="B328" s="147"/>
      <c r="C328" s="147"/>
      <c r="D328" s="143"/>
      <c r="E328" s="132">
        <v>0.25</v>
      </c>
      <c r="F328" s="119">
        <f>SUM(D327*E328)</f>
        <v>25</v>
      </c>
      <c r="G328" s="135">
        <v>51.66</v>
      </c>
      <c r="H328" s="134">
        <f t="shared" si="15"/>
        <v>1291.5</v>
      </c>
      <c r="I328" s="149"/>
      <c r="J328" s="137"/>
      <c r="K328" s="30" t="s">
        <v>75</v>
      </c>
      <c r="L328" s="28"/>
    </row>
    <row r="329" spans="1:12" ht="12.75" customHeight="1" x14ac:dyDescent="0.2">
      <c r="A329" s="77" t="s">
        <v>9</v>
      </c>
      <c r="B329" s="15">
        <f>SUM(B323:B328)</f>
        <v>925</v>
      </c>
      <c r="C329" s="103"/>
      <c r="D329" s="129">
        <f>SUM(D323:D328)</f>
        <v>925</v>
      </c>
      <c r="E329" s="133"/>
      <c r="F329" s="129">
        <f>SUM(F323:F328)</f>
        <v>694</v>
      </c>
      <c r="G329" s="42"/>
      <c r="H329" s="78">
        <f>SUM(H323:H328)</f>
        <v>25779.07</v>
      </c>
      <c r="I329" s="42"/>
      <c r="J329" s="130">
        <f>SUM(J323:J328)</f>
        <v>0</v>
      </c>
      <c r="K329" s="24">
        <v>0.2</v>
      </c>
      <c r="L329" s="79">
        <f>SUM(D329*K329*61.74)</f>
        <v>11421.9</v>
      </c>
    </row>
    <row r="330" spans="1:12" s="54" customFormat="1" ht="11.25" x14ac:dyDescent="0.2">
      <c r="A330" s="27" t="s">
        <v>20</v>
      </c>
      <c r="B330" s="104"/>
      <c r="C330" s="104"/>
      <c r="D330" s="104"/>
      <c r="E330" s="95"/>
      <c r="F330" s="104"/>
    </row>
    <row r="331" spans="1:12" s="65" customFormat="1" ht="11.25" x14ac:dyDescent="0.2">
      <c r="A331" s="33" t="s">
        <v>115</v>
      </c>
      <c r="B331" s="138">
        <v>25</v>
      </c>
      <c r="C331" s="140">
        <v>1</v>
      </c>
      <c r="D331" s="142">
        <f>SUM(B331*C331)</f>
        <v>25</v>
      </c>
      <c r="E331" s="31">
        <v>2.5</v>
      </c>
      <c r="F331" s="119">
        <f>SUM(D331*E331)</f>
        <v>63</v>
      </c>
      <c r="G331" s="4">
        <v>37.03</v>
      </c>
      <c r="H331" s="91">
        <f t="shared" ref="H331:H336" si="18">SUM(F331*G331)</f>
        <v>2332.89</v>
      </c>
      <c r="I331" s="144">
        <v>0</v>
      </c>
      <c r="J331" s="136">
        <f>SUM(D331*I331)</f>
        <v>0</v>
      </c>
      <c r="K331" s="30"/>
      <c r="L331" s="28"/>
    </row>
    <row r="332" spans="1:12" ht="12.75" customHeight="1" x14ac:dyDescent="0.2">
      <c r="A332" s="33" t="s">
        <v>116</v>
      </c>
      <c r="B332" s="139"/>
      <c r="C332" s="141"/>
      <c r="D332" s="143"/>
      <c r="E332" s="31">
        <v>0.5</v>
      </c>
      <c r="F332" s="119">
        <v>12</v>
      </c>
      <c r="G332" s="37">
        <v>37.03</v>
      </c>
      <c r="H332" s="91">
        <f t="shared" si="18"/>
        <v>444.36</v>
      </c>
      <c r="I332" s="145"/>
      <c r="J332" s="137"/>
      <c r="K332" s="30" t="s">
        <v>75</v>
      </c>
      <c r="L332" s="28"/>
    </row>
    <row r="333" spans="1:12" s="65" customFormat="1" ht="11.25" x14ac:dyDescent="0.2">
      <c r="A333" s="33" t="s">
        <v>110</v>
      </c>
      <c r="B333" s="138">
        <v>190</v>
      </c>
      <c r="C333" s="140">
        <v>1</v>
      </c>
      <c r="D333" s="142">
        <f t="shared" ref="D333" si="19">SUM(B333*C333)</f>
        <v>190</v>
      </c>
      <c r="E333" s="31">
        <v>2.5</v>
      </c>
      <c r="F333" s="119">
        <f>SUM(D333*E333)</f>
        <v>475</v>
      </c>
      <c r="G333" s="7">
        <v>34.770000000000003</v>
      </c>
      <c r="H333" s="91">
        <f t="shared" si="18"/>
        <v>16515.75</v>
      </c>
      <c r="I333" s="144">
        <v>0</v>
      </c>
      <c r="J333" s="136">
        <f>SUM(D333*I333)</f>
        <v>0</v>
      </c>
      <c r="K333" s="30"/>
      <c r="L333" s="28"/>
    </row>
    <row r="334" spans="1:12" ht="12.75" customHeight="1" x14ac:dyDescent="0.2">
      <c r="A334" s="33" t="s">
        <v>111</v>
      </c>
      <c r="B334" s="139"/>
      <c r="C334" s="141"/>
      <c r="D334" s="143"/>
      <c r="E334" s="31">
        <v>0.5</v>
      </c>
      <c r="F334" s="119">
        <f>SUM(D333*E334)</f>
        <v>95</v>
      </c>
      <c r="G334" s="7">
        <v>34.770000000000003</v>
      </c>
      <c r="H334" s="91">
        <f t="shared" si="18"/>
        <v>3303.15</v>
      </c>
      <c r="I334" s="145"/>
      <c r="J334" s="137"/>
      <c r="K334" s="30" t="s">
        <v>75</v>
      </c>
      <c r="L334" s="28"/>
    </row>
    <row r="335" spans="1:12" s="65" customFormat="1" ht="11.25" x14ac:dyDescent="0.2">
      <c r="A335" s="33" t="s">
        <v>79</v>
      </c>
      <c r="B335" s="138">
        <v>6</v>
      </c>
      <c r="C335" s="140">
        <v>1</v>
      </c>
      <c r="D335" s="142">
        <f t="shared" ref="D335" si="20">SUM(B335*C335)</f>
        <v>6</v>
      </c>
      <c r="E335" s="31">
        <v>2.5</v>
      </c>
      <c r="F335" s="119">
        <f>SUM(D335*E335)</f>
        <v>15</v>
      </c>
      <c r="G335" s="37">
        <v>51.66</v>
      </c>
      <c r="H335" s="91">
        <f t="shared" si="18"/>
        <v>774.9</v>
      </c>
      <c r="I335" s="144">
        <v>0</v>
      </c>
      <c r="J335" s="136">
        <f>SUM(D335*I335)</f>
        <v>0</v>
      </c>
      <c r="K335" s="30"/>
      <c r="L335" s="28"/>
    </row>
    <row r="336" spans="1:12" ht="12.75" customHeight="1" x14ac:dyDescent="0.2">
      <c r="A336" s="33" t="s">
        <v>80</v>
      </c>
      <c r="B336" s="139"/>
      <c r="C336" s="139"/>
      <c r="D336" s="143"/>
      <c r="E336" s="31">
        <v>0.5</v>
      </c>
      <c r="F336" s="119">
        <f>SUM(D335*E336)</f>
        <v>3</v>
      </c>
      <c r="G336" s="37">
        <v>51.66</v>
      </c>
      <c r="H336" s="91">
        <f t="shared" si="18"/>
        <v>154.97999999999999</v>
      </c>
      <c r="I336" s="145"/>
      <c r="J336" s="137"/>
      <c r="K336" s="30" t="s">
        <v>75</v>
      </c>
      <c r="L336" s="28"/>
    </row>
    <row r="337" spans="1:12" ht="12.75" customHeight="1" x14ac:dyDescent="0.2">
      <c r="A337" s="38" t="s">
        <v>9</v>
      </c>
      <c r="B337" s="13">
        <f>SUM(B331:B336)</f>
        <v>221</v>
      </c>
      <c r="C337" s="105"/>
      <c r="D337" s="129">
        <f>SUM(D331:D336)</f>
        <v>221</v>
      </c>
      <c r="E337" s="40"/>
      <c r="F337" s="129">
        <f>SUM(F331:F336)</f>
        <v>663</v>
      </c>
      <c r="G337" s="41"/>
      <c r="H337" s="71">
        <f>SUM(H331:H336)</f>
        <v>23526.03</v>
      </c>
      <c r="I337" s="41"/>
      <c r="J337" s="130">
        <f>SUM(J331:J336)</f>
        <v>0</v>
      </c>
      <c r="K337" s="9">
        <v>0.5</v>
      </c>
      <c r="L337" s="72">
        <f>SUM(D337*K337*61.74)</f>
        <v>6822.27</v>
      </c>
    </row>
    <row r="338" spans="1:12" s="54" customFormat="1" ht="11.25" x14ac:dyDescent="0.2">
      <c r="A338" s="27" t="s">
        <v>50</v>
      </c>
      <c r="B338" s="104"/>
      <c r="C338" s="104"/>
      <c r="D338" s="104"/>
      <c r="E338" s="95"/>
      <c r="F338" s="104"/>
    </row>
    <row r="339" spans="1:12" s="65" customFormat="1" ht="11.25" x14ac:dyDescent="0.2">
      <c r="A339" s="131" t="s">
        <v>115</v>
      </c>
      <c r="B339" s="146">
        <v>25</v>
      </c>
      <c r="C339" s="146">
        <v>1</v>
      </c>
      <c r="D339" s="142">
        <f>SUM(B339*C339)</f>
        <v>25</v>
      </c>
      <c r="E339" s="132">
        <v>2</v>
      </c>
      <c r="F339" s="119">
        <f>SUM(D339*E339)</f>
        <v>50</v>
      </c>
      <c r="G339" s="47">
        <v>37.03</v>
      </c>
      <c r="H339" s="134">
        <f t="shared" ref="H339:H344" si="21">SUM(F339*G339)</f>
        <v>1851.5</v>
      </c>
      <c r="I339" s="148">
        <v>0</v>
      </c>
      <c r="J339" s="136">
        <f>SUM(D339*I339)</f>
        <v>0</v>
      </c>
      <c r="K339" s="30"/>
      <c r="L339" s="28"/>
    </row>
    <row r="340" spans="1:12" ht="12.75" customHeight="1" x14ac:dyDescent="0.2">
      <c r="A340" s="131" t="s">
        <v>116</v>
      </c>
      <c r="B340" s="147"/>
      <c r="C340" s="150"/>
      <c r="D340" s="143"/>
      <c r="E340" s="132">
        <v>0.5</v>
      </c>
      <c r="F340" s="119">
        <f>SUM(D339*E340)</f>
        <v>13</v>
      </c>
      <c r="G340" s="135">
        <v>37.03</v>
      </c>
      <c r="H340" s="134">
        <f t="shared" si="21"/>
        <v>481.39</v>
      </c>
      <c r="I340" s="149"/>
      <c r="J340" s="137"/>
      <c r="K340" s="30" t="s">
        <v>75</v>
      </c>
      <c r="L340" s="28"/>
    </row>
    <row r="341" spans="1:12" s="65" customFormat="1" ht="11.25" x14ac:dyDescent="0.2">
      <c r="A341" s="131" t="s">
        <v>110</v>
      </c>
      <c r="B341" s="146">
        <v>190</v>
      </c>
      <c r="C341" s="146">
        <v>1</v>
      </c>
      <c r="D341" s="142">
        <f t="shared" ref="D341" si="22">SUM(B341*C341)</f>
        <v>190</v>
      </c>
      <c r="E341" s="132">
        <v>2</v>
      </c>
      <c r="F341" s="119">
        <f>SUM(D341*E341)</f>
        <v>380</v>
      </c>
      <c r="G341" s="17">
        <v>34.770000000000003</v>
      </c>
      <c r="H341" s="134">
        <f t="shared" si="21"/>
        <v>13212.6</v>
      </c>
      <c r="I341" s="148">
        <v>0</v>
      </c>
      <c r="J341" s="136">
        <f>SUM(D341*I341)</f>
        <v>0</v>
      </c>
      <c r="K341" s="30"/>
      <c r="L341" s="28"/>
    </row>
    <row r="342" spans="1:12" ht="12.75" customHeight="1" x14ac:dyDescent="0.2">
      <c r="A342" s="131" t="s">
        <v>111</v>
      </c>
      <c r="B342" s="147"/>
      <c r="C342" s="150"/>
      <c r="D342" s="143"/>
      <c r="E342" s="132">
        <v>0.5</v>
      </c>
      <c r="F342" s="119">
        <f>SUM(D341*E342)</f>
        <v>95</v>
      </c>
      <c r="G342" s="17">
        <v>34.770000000000003</v>
      </c>
      <c r="H342" s="134">
        <f t="shared" si="21"/>
        <v>3303.15</v>
      </c>
      <c r="I342" s="149"/>
      <c r="J342" s="137"/>
      <c r="K342" s="30" t="s">
        <v>75</v>
      </c>
      <c r="L342" s="28"/>
    </row>
    <row r="343" spans="1:12" s="65" customFormat="1" ht="11.25" x14ac:dyDescent="0.2">
      <c r="A343" s="131" t="s">
        <v>79</v>
      </c>
      <c r="B343" s="146">
        <v>6</v>
      </c>
      <c r="C343" s="146">
        <v>1</v>
      </c>
      <c r="D343" s="142">
        <f t="shared" ref="D343" si="23">SUM(B343*C343)</f>
        <v>6</v>
      </c>
      <c r="E343" s="132">
        <v>2</v>
      </c>
      <c r="F343" s="119">
        <f>SUM(D343*E343)</f>
        <v>12</v>
      </c>
      <c r="G343" s="135">
        <v>51.66</v>
      </c>
      <c r="H343" s="134">
        <f t="shared" si="21"/>
        <v>619.91999999999996</v>
      </c>
      <c r="I343" s="148">
        <v>0</v>
      </c>
      <c r="J343" s="136">
        <f>SUM(D343*I343)</f>
        <v>0</v>
      </c>
      <c r="K343" s="30"/>
      <c r="L343" s="28"/>
    </row>
    <row r="344" spans="1:12" ht="12.75" customHeight="1" x14ac:dyDescent="0.2">
      <c r="A344" s="131" t="s">
        <v>80</v>
      </c>
      <c r="B344" s="147"/>
      <c r="C344" s="147"/>
      <c r="D344" s="143"/>
      <c r="E344" s="132">
        <v>0.5</v>
      </c>
      <c r="F344" s="119">
        <f>SUM(D343*E344)</f>
        <v>3</v>
      </c>
      <c r="G344" s="135">
        <v>51.66</v>
      </c>
      <c r="H344" s="134">
        <f t="shared" si="21"/>
        <v>154.97999999999999</v>
      </c>
      <c r="I344" s="149"/>
      <c r="J344" s="137"/>
      <c r="K344" s="30" t="s">
        <v>75</v>
      </c>
      <c r="L344" s="28"/>
    </row>
    <row r="345" spans="1:12" ht="12.75" customHeight="1" x14ac:dyDescent="0.2">
      <c r="A345" s="77" t="s">
        <v>9</v>
      </c>
      <c r="B345" s="15">
        <f>SUM(B339:B344)</f>
        <v>221</v>
      </c>
      <c r="C345" s="103"/>
      <c r="D345" s="129">
        <f>SUM(D339:D344)</f>
        <v>221</v>
      </c>
      <c r="E345" s="133"/>
      <c r="F345" s="129">
        <f>SUM(F339:F344)</f>
        <v>553</v>
      </c>
      <c r="G345" s="42"/>
      <c r="H345" s="78">
        <f>SUM(H339:H344)</f>
        <v>19623.54</v>
      </c>
      <c r="I345" s="42"/>
      <c r="J345" s="130">
        <f>SUM(J339:J344)</f>
        <v>0</v>
      </c>
      <c r="K345" s="24">
        <v>0.33</v>
      </c>
      <c r="L345" s="79">
        <f>SUM(D345*K345*61.74)</f>
        <v>4502.7</v>
      </c>
    </row>
    <row r="346" spans="1:12" s="54" customFormat="1" ht="11.25" x14ac:dyDescent="0.2">
      <c r="A346" s="27" t="s">
        <v>21</v>
      </c>
      <c r="B346" s="104"/>
      <c r="C346" s="104"/>
      <c r="D346" s="104"/>
      <c r="E346" s="95"/>
      <c r="F346" s="104"/>
    </row>
    <row r="347" spans="1:12" s="65" customFormat="1" ht="11.25" x14ac:dyDescent="0.2">
      <c r="A347" s="33" t="s">
        <v>115</v>
      </c>
      <c r="B347" s="138">
        <v>110</v>
      </c>
      <c r="C347" s="140">
        <v>1</v>
      </c>
      <c r="D347" s="142">
        <f>SUM(B347*C347)</f>
        <v>110</v>
      </c>
      <c r="E347" s="31">
        <v>1.25</v>
      </c>
      <c r="F347" s="119">
        <f>SUM(D347*E347)</f>
        <v>138</v>
      </c>
      <c r="G347" s="4">
        <v>37.03</v>
      </c>
      <c r="H347" s="91">
        <f t="shared" ref="H347:H352" si="24">SUM(F347*G347)</f>
        <v>5110.1400000000003</v>
      </c>
      <c r="I347" s="144">
        <v>0</v>
      </c>
      <c r="J347" s="136">
        <f>SUM(D347*I347)</f>
        <v>0</v>
      </c>
      <c r="K347" s="30"/>
      <c r="L347" s="28"/>
    </row>
    <row r="348" spans="1:12" ht="12.75" customHeight="1" x14ac:dyDescent="0.2">
      <c r="A348" s="33" t="s">
        <v>116</v>
      </c>
      <c r="B348" s="139"/>
      <c r="C348" s="141"/>
      <c r="D348" s="143"/>
      <c r="E348" s="31">
        <v>0.25</v>
      </c>
      <c r="F348" s="119">
        <v>27</v>
      </c>
      <c r="G348" s="37">
        <v>37.03</v>
      </c>
      <c r="H348" s="91">
        <f t="shared" si="24"/>
        <v>999.81</v>
      </c>
      <c r="I348" s="145"/>
      <c r="J348" s="137"/>
      <c r="K348" s="30" t="s">
        <v>75</v>
      </c>
      <c r="L348" s="28"/>
    </row>
    <row r="349" spans="1:12" s="65" customFormat="1" ht="11.25" x14ac:dyDescent="0.2">
      <c r="A349" s="33" t="s">
        <v>110</v>
      </c>
      <c r="B349" s="138">
        <v>160</v>
      </c>
      <c r="C349" s="140">
        <v>1</v>
      </c>
      <c r="D349" s="142">
        <f t="shared" ref="D349" si="25">SUM(B349*C349)</f>
        <v>160</v>
      </c>
      <c r="E349" s="31">
        <v>1.25</v>
      </c>
      <c r="F349" s="119">
        <f>SUM(D349*E349)</f>
        <v>200</v>
      </c>
      <c r="G349" s="7">
        <v>34.770000000000003</v>
      </c>
      <c r="H349" s="91">
        <f t="shared" si="24"/>
        <v>6954</v>
      </c>
      <c r="I349" s="144">
        <v>0</v>
      </c>
      <c r="J349" s="136">
        <f>SUM(D349*I349)</f>
        <v>0</v>
      </c>
      <c r="K349" s="30"/>
      <c r="L349" s="28"/>
    </row>
    <row r="350" spans="1:12" ht="12.75" customHeight="1" x14ac:dyDescent="0.2">
      <c r="A350" s="33" t="s">
        <v>111</v>
      </c>
      <c r="B350" s="139"/>
      <c r="C350" s="141"/>
      <c r="D350" s="143"/>
      <c r="E350" s="31">
        <v>0.25</v>
      </c>
      <c r="F350" s="119">
        <f>SUM(D349*E350)</f>
        <v>40</v>
      </c>
      <c r="G350" s="7">
        <v>34.770000000000003</v>
      </c>
      <c r="H350" s="91">
        <f t="shared" si="24"/>
        <v>1390.8</v>
      </c>
      <c r="I350" s="145"/>
      <c r="J350" s="137"/>
      <c r="K350" s="30" t="s">
        <v>75</v>
      </c>
      <c r="L350" s="28"/>
    </row>
    <row r="351" spans="1:12" s="65" customFormat="1" ht="11.25" x14ac:dyDescent="0.2">
      <c r="A351" s="33" t="s">
        <v>79</v>
      </c>
      <c r="B351" s="138">
        <v>0</v>
      </c>
      <c r="C351" s="140">
        <v>1</v>
      </c>
      <c r="D351" s="142">
        <f t="shared" ref="D351" si="26">SUM(B351*C351)</f>
        <v>0</v>
      </c>
      <c r="E351" s="31">
        <v>1.25</v>
      </c>
      <c r="F351" s="119">
        <f>SUM(D351*E351)</f>
        <v>0</v>
      </c>
      <c r="G351" s="37">
        <v>51.66</v>
      </c>
      <c r="H351" s="91">
        <f t="shared" si="24"/>
        <v>0</v>
      </c>
      <c r="I351" s="144">
        <v>0</v>
      </c>
      <c r="J351" s="136">
        <f>SUM(D351*I351)</f>
        <v>0</v>
      </c>
      <c r="K351" s="30"/>
      <c r="L351" s="28"/>
    </row>
    <row r="352" spans="1:12" ht="12.75" customHeight="1" x14ac:dyDescent="0.2">
      <c r="A352" s="33" t="s">
        <v>80</v>
      </c>
      <c r="B352" s="139"/>
      <c r="C352" s="139"/>
      <c r="D352" s="143"/>
      <c r="E352" s="31">
        <v>0.25</v>
      </c>
      <c r="F352" s="119">
        <f>SUM(D351*E352)</f>
        <v>0</v>
      </c>
      <c r="G352" s="37">
        <v>51.66</v>
      </c>
      <c r="H352" s="91">
        <f t="shared" si="24"/>
        <v>0</v>
      </c>
      <c r="I352" s="145"/>
      <c r="J352" s="137"/>
      <c r="K352" s="30" t="s">
        <v>75</v>
      </c>
      <c r="L352" s="28"/>
    </row>
    <row r="353" spans="1:12" ht="12.75" customHeight="1" x14ac:dyDescent="0.2">
      <c r="A353" s="38" t="s">
        <v>9</v>
      </c>
      <c r="B353" s="13">
        <f>SUM(B347:B352)</f>
        <v>270</v>
      </c>
      <c r="C353" s="105"/>
      <c r="D353" s="129">
        <f>SUM(D347:D352)</f>
        <v>270</v>
      </c>
      <c r="E353" s="40"/>
      <c r="F353" s="129">
        <f>SUM(F347:F352)</f>
        <v>405</v>
      </c>
      <c r="G353" s="41"/>
      <c r="H353" s="71">
        <f>SUM(H347:H352)</f>
        <v>14454.75</v>
      </c>
      <c r="I353" s="41"/>
      <c r="J353" s="130">
        <f>SUM(J347:J352)</f>
        <v>0</v>
      </c>
      <c r="K353" s="9">
        <v>0.5</v>
      </c>
      <c r="L353" s="72">
        <f>SUM(D353*K353*61.74)</f>
        <v>8334.9</v>
      </c>
    </row>
    <row r="354" spans="1:12" s="54" customFormat="1" ht="11.25" x14ac:dyDescent="0.2">
      <c r="A354" s="27" t="s">
        <v>51</v>
      </c>
      <c r="B354" s="104"/>
      <c r="C354" s="104"/>
      <c r="D354" s="104"/>
      <c r="E354" s="95"/>
      <c r="F354" s="104"/>
    </row>
    <row r="355" spans="1:12" s="65" customFormat="1" ht="11.25" x14ac:dyDescent="0.2">
      <c r="A355" s="131" t="s">
        <v>115</v>
      </c>
      <c r="B355" s="146">
        <v>110</v>
      </c>
      <c r="C355" s="146">
        <v>1</v>
      </c>
      <c r="D355" s="142">
        <f>SUM(B355*C355)</f>
        <v>110</v>
      </c>
      <c r="E355" s="132">
        <v>1</v>
      </c>
      <c r="F355" s="119">
        <f>SUM(D355*E355)</f>
        <v>110</v>
      </c>
      <c r="G355" s="47">
        <v>37.03</v>
      </c>
      <c r="H355" s="134">
        <f t="shared" ref="H355:H360" si="27">SUM(F355*G355)</f>
        <v>4073.3</v>
      </c>
      <c r="I355" s="148">
        <v>0</v>
      </c>
      <c r="J355" s="136">
        <f>SUM(D355*I355)</f>
        <v>0</v>
      </c>
      <c r="K355" s="30"/>
      <c r="L355" s="28"/>
    </row>
    <row r="356" spans="1:12" ht="12.75" customHeight="1" x14ac:dyDescent="0.2">
      <c r="A356" s="131" t="s">
        <v>116</v>
      </c>
      <c r="B356" s="147"/>
      <c r="C356" s="150"/>
      <c r="D356" s="143"/>
      <c r="E356" s="132">
        <v>0.25</v>
      </c>
      <c r="F356" s="119">
        <f>SUM(D355*E356)</f>
        <v>28</v>
      </c>
      <c r="G356" s="135">
        <v>37.03</v>
      </c>
      <c r="H356" s="134">
        <f t="shared" si="27"/>
        <v>1036.8399999999999</v>
      </c>
      <c r="I356" s="149"/>
      <c r="J356" s="137"/>
      <c r="K356" s="30" t="s">
        <v>75</v>
      </c>
      <c r="L356" s="28"/>
    </row>
    <row r="357" spans="1:12" s="65" customFormat="1" ht="11.25" x14ac:dyDescent="0.2">
      <c r="A357" s="131" t="s">
        <v>110</v>
      </c>
      <c r="B357" s="146">
        <v>160</v>
      </c>
      <c r="C357" s="146">
        <v>1</v>
      </c>
      <c r="D357" s="142">
        <f t="shared" ref="D357" si="28">SUM(B357*C357)</f>
        <v>160</v>
      </c>
      <c r="E357" s="132">
        <v>1</v>
      </c>
      <c r="F357" s="119">
        <f>SUM(D357*E357)</f>
        <v>160</v>
      </c>
      <c r="G357" s="17">
        <v>34.770000000000003</v>
      </c>
      <c r="H357" s="134">
        <f t="shared" si="27"/>
        <v>5563.2</v>
      </c>
      <c r="I357" s="148">
        <v>0</v>
      </c>
      <c r="J357" s="136">
        <f>SUM(D357*I357)</f>
        <v>0</v>
      </c>
      <c r="K357" s="30"/>
      <c r="L357" s="28"/>
    </row>
    <row r="358" spans="1:12" ht="12.75" customHeight="1" x14ac:dyDescent="0.2">
      <c r="A358" s="131" t="s">
        <v>111</v>
      </c>
      <c r="B358" s="147"/>
      <c r="C358" s="150"/>
      <c r="D358" s="143"/>
      <c r="E358" s="132">
        <v>0.25</v>
      </c>
      <c r="F358" s="119">
        <f>SUM(D357*E358)</f>
        <v>40</v>
      </c>
      <c r="G358" s="17">
        <v>34.770000000000003</v>
      </c>
      <c r="H358" s="134">
        <f t="shared" si="27"/>
        <v>1390.8</v>
      </c>
      <c r="I358" s="149"/>
      <c r="J358" s="137"/>
      <c r="K358" s="30" t="s">
        <v>75</v>
      </c>
      <c r="L358" s="28"/>
    </row>
    <row r="359" spans="1:12" s="65" customFormat="1" ht="11.25" x14ac:dyDescent="0.2">
      <c r="A359" s="131" t="s">
        <v>79</v>
      </c>
      <c r="B359" s="146">
        <v>0</v>
      </c>
      <c r="C359" s="146">
        <v>1</v>
      </c>
      <c r="D359" s="142">
        <f t="shared" ref="D359" si="29">SUM(B359*C359)</f>
        <v>0</v>
      </c>
      <c r="E359" s="132">
        <v>1</v>
      </c>
      <c r="F359" s="119">
        <f>SUM(D359*E359)</f>
        <v>0</v>
      </c>
      <c r="G359" s="135">
        <v>51.66</v>
      </c>
      <c r="H359" s="134">
        <f t="shared" si="27"/>
        <v>0</v>
      </c>
      <c r="I359" s="148">
        <v>0</v>
      </c>
      <c r="J359" s="136">
        <f>SUM(D359*I359)</f>
        <v>0</v>
      </c>
      <c r="K359" s="30"/>
      <c r="L359" s="28"/>
    </row>
    <row r="360" spans="1:12" ht="12.75" customHeight="1" x14ac:dyDescent="0.2">
      <c r="A360" s="131" t="s">
        <v>80</v>
      </c>
      <c r="B360" s="147"/>
      <c r="C360" s="147"/>
      <c r="D360" s="143"/>
      <c r="E360" s="132">
        <v>0.25</v>
      </c>
      <c r="F360" s="119">
        <f>SUM(D359*E360)</f>
        <v>0</v>
      </c>
      <c r="G360" s="135">
        <v>51.66</v>
      </c>
      <c r="H360" s="134">
        <f t="shared" si="27"/>
        <v>0</v>
      </c>
      <c r="I360" s="149"/>
      <c r="J360" s="137"/>
      <c r="K360" s="30" t="s">
        <v>75</v>
      </c>
      <c r="L360" s="28"/>
    </row>
    <row r="361" spans="1:12" ht="12.75" customHeight="1" x14ac:dyDescent="0.2">
      <c r="A361" s="77" t="s">
        <v>9</v>
      </c>
      <c r="B361" s="15">
        <f>SUM(B355:B360)</f>
        <v>270</v>
      </c>
      <c r="C361" s="103"/>
      <c r="D361" s="129">
        <f>SUM(D355:D360)</f>
        <v>270</v>
      </c>
      <c r="E361" s="133"/>
      <c r="F361" s="129">
        <f>SUM(F355:F360)</f>
        <v>338</v>
      </c>
      <c r="G361" s="42"/>
      <c r="H361" s="78">
        <f>SUM(H355:H360)</f>
        <v>12064.14</v>
      </c>
      <c r="I361" s="42"/>
      <c r="J361" s="130">
        <f>SUM(J355:J360)</f>
        <v>0</v>
      </c>
      <c r="K361" s="24">
        <v>0.33</v>
      </c>
      <c r="L361" s="79">
        <f>SUM(D361*K361*61.74)</f>
        <v>5501.03</v>
      </c>
    </row>
    <row r="362" spans="1:12" s="54" customFormat="1" ht="11.25" x14ac:dyDescent="0.2">
      <c r="A362" s="27" t="s">
        <v>22</v>
      </c>
      <c r="B362" s="104"/>
      <c r="C362" s="104"/>
      <c r="D362" s="104"/>
      <c r="E362" s="95"/>
      <c r="F362" s="104"/>
    </row>
    <row r="363" spans="1:12" s="65" customFormat="1" ht="11.25" x14ac:dyDescent="0.2">
      <c r="A363" s="33" t="s">
        <v>115</v>
      </c>
      <c r="B363" s="138">
        <v>3</v>
      </c>
      <c r="C363" s="140">
        <v>1</v>
      </c>
      <c r="D363" s="142">
        <f>SUM(B363*C363)</f>
        <v>3</v>
      </c>
      <c r="E363" s="31">
        <v>0.38</v>
      </c>
      <c r="F363" s="119">
        <f>SUM(D363*E363)</f>
        <v>1</v>
      </c>
      <c r="G363" s="4">
        <v>37.03</v>
      </c>
      <c r="H363" s="91">
        <f t="shared" ref="H363:H368" si="30">SUM(F363*G363)</f>
        <v>37.03</v>
      </c>
      <c r="I363" s="144">
        <v>0</v>
      </c>
      <c r="J363" s="136">
        <f>SUM(D363*I363)</f>
        <v>0</v>
      </c>
      <c r="K363" s="30"/>
      <c r="L363" s="28"/>
    </row>
    <row r="364" spans="1:12" ht="12.75" customHeight="1" x14ac:dyDescent="0.2">
      <c r="A364" s="33" t="s">
        <v>116</v>
      </c>
      <c r="B364" s="139"/>
      <c r="C364" s="141"/>
      <c r="D364" s="143"/>
      <c r="E364" s="31">
        <v>0.12</v>
      </c>
      <c r="F364" s="119">
        <v>1</v>
      </c>
      <c r="G364" s="37">
        <v>37.03</v>
      </c>
      <c r="H364" s="91">
        <f t="shared" si="30"/>
        <v>37.03</v>
      </c>
      <c r="I364" s="145"/>
      <c r="J364" s="137"/>
      <c r="K364" s="30" t="s">
        <v>75</v>
      </c>
      <c r="L364" s="28"/>
    </row>
    <row r="365" spans="1:12" s="65" customFormat="1" ht="11.25" x14ac:dyDescent="0.2">
      <c r="A365" s="33" t="s">
        <v>110</v>
      </c>
      <c r="B365" s="138">
        <v>30</v>
      </c>
      <c r="C365" s="140">
        <v>1</v>
      </c>
      <c r="D365" s="142">
        <f t="shared" ref="D365" si="31">SUM(B365*C365)</f>
        <v>30</v>
      </c>
      <c r="E365" s="31">
        <v>0.38</v>
      </c>
      <c r="F365" s="119">
        <f>SUM(D365*E365)</f>
        <v>11</v>
      </c>
      <c r="G365" s="7">
        <v>34.770000000000003</v>
      </c>
      <c r="H365" s="91">
        <f t="shared" si="30"/>
        <v>382.47</v>
      </c>
      <c r="I365" s="144">
        <v>0</v>
      </c>
      <c r="J365" s="136">
        <f>SUM(D365*I365)</f>
        <v>0</v>
      </c>
      <c r="K365" s="30"/>
      <c r="L365" s="28"/>
    </row>
    <row r="366" spans="1:12" ht="12.75" customHeight="1" x14ac:dyDescent="0.2">
      <c r="A366" s="33" t="s">
        <v>111</v>
      </c>
      <c r="B366" s="139"/>
      <c r="C366" s="141"/>
      <c r="D366" s="143"/>
      <c r="E366" s="31">
        <v>0.12</v>
      </c>
      <c r="F366" s="119">
        <f>SUM(D365*E366)</f>
        <v>4</v>
      </c>
      <c r="G366" s="7">
        <v>34.770000000000003</v>
      </c>
      <c r="H366" s="91">
        <f t="shared" si="30"/>
        <v>139.08000000000001</v>
      </c>
      <c r="I366" s="145"/>
      <c r="J366" s="137"/>
      <c r="K366" s="30" t="s">
        <v>75</v>
      </c>
      <c r="L366" s="28"/>
    </row>
    <row r="367" spans="1:12" s="65" customFormat="1" ht="11.25" x14ac:dyDescent="0.2">
      <c r="A367" s="33" t="s">
        <v>79</v>
      </c>
      <c r="B367" s="138">
        <v>0</v>
      </c>
      <c r="C367" s="140">
        <v>1</v>
      </c>
      <c r="D367" s="142">
        <f t="shared" ref="D367" si="32">SUM(B367*C367)</f>
        <v>0</v>
      </c>
      <c r="E367" s="31">
        <v>0.38</v>
      </c>
      <c r="F367" s="119">
        <f>SUM(D367*E367)</f>
        <v>0</v>
      </c>
      <c r="G367" s="37">
        <v>51.66</v>
      </c>
      <c r="H367" s="91">
        <f t="shared" si="30"/>
        <v>0</v>
      </c>
      <c r="I367" s="144">
        <v>0</v>
      </c>
      <c r="J367" s="136">
        <f>SUM(D367*I367)</f>
        <v>0</v>
      </c>
      <c r="K367" s="30"/>
      <c r="L367" s="28"/>
    </row>
    <row r="368" spans="1:12" ht="12.75" customHeight="1" x14ac:dyDescent="0.2">
      <c r="A368" s="33" t="s">
        <v>80</v>
      </c>
      <c r="B368" s="139"/>
      <c r="C368" s="139"/>
      <c r="D368" s="143"/>
      <c r="E368" s="31">
        <v>0.12</v>
      </c>
      <c r="F368" s="119">
        <f>SUM(D367*E368)</f>
        <v>0</v>
      </c>
      <c r="G368" s="37">
        <v>51.66</v>
      </c>
      <c r="H368" s="91">
        <f t="shared" si="30"/>
        <v>0</v>
      </c>
      <c r="I368" s="145"/>
      <c r="J368" s="137"/>
      <c r="K368" s="30" t="s">
        <v>75</v>
      </c>
      <c r="L368" s="28"/>
    </row>
    <row r="369" spans="1:12" ht="12.75" customHeight="1" x14ac:dyDescent="0.2">
      <c r="A369" s="38" t="s">
        <v>9</v>
      </c>
      <c r="B369" s="13">
        <f>SUM(B363:B368)</f>
        <v>33</v>
      </c>
      <c r="C369" s="105"/>
      <c r="D369" s="129">
        <f>SUM(D363:D368)</f>
        <v>33</v>
      </c>
      <c r="E369" s="40"/>
      <c r="F369" s="129">
        <f>SUM(F363:F368)</f>
        <v>17</v>
      </c>
      <c r="G369" s="41"/>
      <c r="H369" s="71">
        <f>SUM(H363:H368)</f>
        <v>595.61</v>
      </c>
      <c r="I369" s="41"/>
      <c r="J369" s="130">
        <f>SUM(J363:J368)</f>
        <v>0</v>
      </c>
      <c r="K369" s="9">
        <v>0.25</v>
      </c>
      <c r="L369" s="72">
        <f>SUM(D369*K369*61.74)</f>
        <v>509.36</v>
      </c>
    </row>
    <row r="370" spans="1:12" s="54" customFormat="1" ht="11.25" x14ac:dyDescent="0.2">
      <c r="A370" s="27" t="s">
        <v>52</v>
      </c>
      <c r="B370" s="104"/>
      <c r="C370" s="104"/>
      <c r="D370" s="104"/>
      <c r="E370" s="95"/>
      <c r="F370" s="104"/>
    </row>
    <row r="371" spans="1:12" s="65" customFormat="1" ht="11.25" x14ac:dyDescent="0.2">
      <c r="A371" s="131" t="s">
        <v>115</v>
      </c>
      <c r="B371" s="146">
        <v>3</v>
      </c>
      <c r="C371" s="146">
        <v>1</v>
      </c>
      <c r="D371" s="142">
        <f>SUM(B371*C371)</f>
        <v>3</v>
      </c>
      <c r="E371" s="132">
        <v>0.25</v>
      </c>
      <c r="F371" s="119">
        <f>SUM(D371*E371)</f>
        <v>1</v>
      </c>
      <c r="G371" s="47">
        <v>37.03</v>
      </c>
      <c r="H371" s="134">
        <f t="shared" ref="H371:H376" si="33">SUM(F371*G371)</f>
        <v>37.03</v>
      </c>
      <c r="I371" s="148">
        <v>0</v>
      </c>
      <c r="J371" s="136">
        <f>SUM(D371*I371)</f>
        <v>0</v>
      </c>
      <c r="K371" s="30"/>
      <c r="L371" s="28"/>
    </row>
    <row r="372" spans="1:12" ht="12.75" customHeight="1" x14ac:dyDescent="0.2">
      <c r="A372" s="131" t="s">
        <v>116</v>
      </c>
      <c r="B372" s="147"/>
      <c r="C372" s="150"/>
      <c r="D372" s="143"/>
      <c r="E372" s="132">
        <v>0.08</v>
      </c>
      <c r="F372" s="119">
        <f>SUM(D371*E372)</f>
        <v>0</v>
      </c>
      <c r="G372" s="135">
        <v>37.03</v>
      </c>
      <c r="H372" s="134">
        <f t="shared" si="33"/>
        <v>0</v>
      </c>
      <c r="I372" s="149"/>
      <c r="J372" s="137"/>
      <c r="K372" s="30" t="s">
        <v>75</v>
      </c>
      <c r="L372" s="28"/>
    </row>
    <row r="373" spans="1:12" s="65" customFormat="1" ht="11.25" x14ac:dyDescent="0.2">
      <c r="A373" s="131" t="s">
        <v>110</v>
      </c>
      <c r="B373" s="146">
        <v>30</v>
      </c>
      <c r="C373" s="146">
        <v>1</v>
      </c>
      <c r="D373" s="142">
        <f t="shared" ref="D373" si="34">SUM(B373*C373)</f>
        <v>30</v>
      </c>
      <c r="E373" s="132">
        <v>0.25</v>
      </c>
      <c r="F373" s="119">
        <f>SUM(D373*E373)</f>
        <v>8</v>
      </c>
      <c r="G373" s="17">
        <v>34.770000000000003</v>
      </c>
      <c r="H373" s="134">
        <f t="shared" si="33"/>
        <v>278.16000000000003</v>
      </c>
      <c r="I373" s="148">
        <v>0</v>
      </c>
      <c r="J373" s="136">
        <f>SUM(D373*I373)</f>
        <v>0</v>
      </c>
      <c r="K373" s="30"/>
      <c r="L373" s="28"/>
    </row>
    <row r="374" spans="1:12" ht="12.75" customHeight="1" x14ac:dyDescent="0.2">
      <c r="A374" s="131" t="s">
        <v>111</v>
      </c>
      <c r="B374" s="147"/>
      <c r="C374" s="150"/>
      <c r="D374" s="143"/>
      <c r="E374" s="132">
        <v>0.08</v>
      </c>
      <c r="F374" s="119">
        <f>SUM(D373*E374)</f>
        <v>2</v>
      </c>
      <c r="G374" s="17">
        <v>34.770000000000003</v>
      </c>
      <c r="H374" s="134">
        <f t="shared" si="33"/>
        <v>69.540000000000006</v>
      </c>
      <c r="I374" s="149"/>
      <c r="J374" s="137"/>
      <c r="K374" s="30" t="s">
        <v>75</v>
      </c>
      <c r="L374" s="28"/>
    </row>
    <row r="375" spans="1:12" s="65" customFormat="1" ht="11.25" x14ac:dyDescent="0.2">
      <c r="A375" s="131" t="s">
        <v>79</v>
      </c>
      <c r="B375" s="146">
        <v>0</v>
      </c>
      <c r="C375" s="146">
        <v>1</v>
      </c>
      <c r="D375" s="142">
        <f t="shared" ref="D375" si="35">SUM(B375*C375)</f>
        <v>0</v>
      </c>
      <c r="E375" s="132">
        <v>0.25</v>
      </c>
      <c r="F375" s="119">
        <f>SUM(D375*E375)</f>
        <v>0</v>
      </c>
      <c r="G375" s="135">
        <v>51.66</v>
      </c>
      <c r="H375" s="134">
        <f t="shared" si="33"/>
        <v>0</v>
      </c>
      <c r="I375" s="148">
        <v>0</v>
      </c>
      <c r="J375" s="136">
        <f>SUM(D375*I375)</f>
        <v>0</v>
      </c>
      <c r="K375" s="30"/>
      <c r="L375" s="28"/>
    </row>
    <row r="376" spans="1:12" ht="12.75" customHeight="1" x14ac:dyDescent="0.2">
      <c r="A376" s="131" t="s">
        <v>80</v>
      </c>
      <c r="B376" s="147"/>
      <c r="C376" s="147"/>
      <c r="D376" s="143"/>
      <c r="E376" s="132">
        <v>0.08</v>
      </c>
      <c r="F376" s="119">
        <f>SUM(D375*E376)</f>
        <v>0</v>
      </c>
      <c r="G376" s="135">
        <v>51.66</v>
      </c>
      <c r="H376" s="134">
        <f t="shared" si="33"/>
        <v>0</v>
      </c>
      <c r="I376" s="149"/>
      <c r="J376" s="137"/>
      <c r="K376" s="30" t="s">
        <v>75</v>
      </c>
      <c r="L376" s="28"/>
    </row>
    <row r="377" spans="1:12" ht="12.75" customHeight="1" x14ac:dyDescent="0.2">
      <c r="A377" s="77" t="s">
        <v>9</v>
      </c>
      <c r="B377" s="15">
        <f>SUM(B371:B376)</f>
        <v>33</v>
      </c>
      <c r="C377" s="103"/>
      <c r="D377" s="129">
        <f>SUM(D371:D376)</f>
        <v>33</v>
      </c>
      <c r="E377" s="133"/>
      <c r="F377" s="129">
        <f>SUM(F371:F376)</f>
        <v>11</v>
      </c>
      <c r="G377" s="42"/>
      <c r="H377" s="78">
        <f>SUM(H371:H376)</f>
        <v>384.73</v>
      </c>
      <c r="I377" s="42"/>
      <c r="J377" s="130">
        <f>SUM(J371:J376)</f>
        <v>0</v>
      </c>
      <c r="K377" s="24">
        <v>0.2</v>
      </c>
      <c r="L377" s="79">
        <f>SUM(D377*K377*61.74)</f>
        <v>407.48</v>
      </c>
    </row>
    <row r="378" spans="1:12" s="54" customFormat="1" ht="11.25" x14ac:dyDescent="0.2">
      <c r="A378" s="27" t="s">
        <v>23</v>
      </c>
      <c r="B378" s="104"/>
      <c r="C378" s="104"/>
      <c r="D378" s="104"/>
      <c r="E378" s="95"/>
      <c r="F378" s="104"/>
    </row>
    <row r="379" spans="1:12" s="65" customFormat="1" ht="11.25" x14ac:dyDescent="0.2">
      <c r="A379" s="33" t="s">
        <v>115</v>
      </c>
      <c r="B379" s="138">
        <v>13</v>
      </c>
      <c r="C379" s="140">
        <v>1</v>
      </c>
      <c r="D379" s="142">
        <f>SUM(B379*C379)</f>
        <v>13</v>
      </c>
      <c r="E379" s="31">
        <v>0.38</v>
      </c>
      <c r="F379" s="119">
        <f>SUM(D379*E379)</f>
        <v>5</v>
      </c>
      <c r="G379" s="4">
        <v>37.03</v>
      </c>
      <c r="H379" s="91">
        <f t="shared" ref="H379:H384" si="36">SUM(F379*G379)</f>
        <v>185.15</v>
      </c>
      <c r="I379" s="144">
        <v>0</v>
      </c>
      <c r="J379" s="136">
        <f>SUM(D379*I379)</f>
        <v>0</v>
      </c>
      <c r="K379" s="30"/>
      <c r="L379" s="28"/>
    </row>
    <row r="380" spans="1:12" ht="12.75" customHeight="1" x14ac:dyDescent="0.2">
      <c r="A380" s="33" t="s">
        <v>116</v>
      </c>
      <c r="B380" s="139"/>
      <c r="C380" s="141"/>
      <c r="D380" s="143"/>
      <c r="E380" s="31">
        <v>0.12</v>
      </c>
      <c r="F380" s="119">
        <f>SUM(D379*E380)</f>
        <v>2</v>
      </c>
      <c r="G380" s="37">
        <v>37.03</v>
      </c>
      <c r="H380" s="91">
        <f t="shared" si="36"/>
        <v>74.06</v>
      </c>
      <c r="I380" s="145"/>
      <c r="J380" s="137"/>
      <c r="K380" s="30" t="s">
        <v>75</v>
      </c>
      <c r="L380" s="28"/>
    </row>
    <row r="381" spans="1:12" s="65" customFormat="1" ht="11.25" x14ac:dyDescent="0.2">
      <c r="A381" s="33" t="s">
        <v>110</v>
      </c>
      <c r="B381" s="138">
        <v>15</v>
      </c>
      <c r="C381" s="140">
        <v>1</v>
      </c>
      <c r="D381" s="142">
        <f t="shared" ref="D381" si="37">SUM(B381*C381)</f>
        <v>15</v>
      </c>
      <c r="E381" s="31">
        <v>0.38</v>
      </c>
      <c r="F381" s="119">
        <f>SUM(D381*E381)</f>
        <v>6</v>
      </c>
      <c r="G381" s="7">
        <v>34.770000000000003</v>
      </c>
      <c r="H381" s="91">
        <f t="shared" si="36"/>
        <v>208.62</v>
      </c>
      <c r="I381" s="144">
        <v>0</v>
      </c>
      <c r="J381" s="136">
        <f>SUM(D381*I381)</f>
        <v>0</v>
      </c>
      <c r="K381" s="30"/>
      <c r="L381" s="28"/>
    </row>
    <row r="382" spans="1:12" ht="12.75" customHeight="1" x14ac:dyDescent="0.2">
      <c r="A382" s="33" t="s">
        <v>111</v>
      </c>
      <c r="B382" s="139"/>
      <c r="C382" s="141"/>
      <c r="D382" s="143"/>
      <c r="E382" s="31">
        <v>0.12</v>
      </c>
      <c r="F382" s="119">
        <f>SUM(D381*E382)</f>
        <v>2</v>
      </c>
      <c r="G382" s="7">
        <v>34.770000000000003</v>
      </c>
      <c r="H382" s="91">
        <f t="shared" si="36"/>
        <v>69.540000000000006</v>
      </c>
      <c r="I382" s="145"/>
      <c r="J382" s="137"/>
      <c r="K382" s="30" t="s">
        <v>75</v>
      </c>
      <c r="L382" s="28"/>
    </row>
    <row r="383" spans="1:12" s="65" customFormat="1" ht="11.25" x14ac:dyDescent="0.2">
      <c r="A383" s="33" t="s">
        <v>79</v>
      </c>
      <c r="B383" s="138">
        <v>3</v>
      </c>
      <c r="C383" s="140">
        <v>1</v>
      </c>
      <c r="D383" s="142">
        <f t="shared" ref="D383" si="38">SUM(B383*C383)</f>
        <v>3</v>
      </c>
      <c r="E383" s="31">
        <v>0.38</v>
      </c>
      <c r="F383" s="119">
        <f>SUM(D383*E383)</f>
        <v>1</v>
      </c>
      <c r="G383" s="37">
        <v>51.66</v>
      </c>
      <c r="H383" s="91">
        <f t="shared" si="36"/>
        <v>51.66</v>
      </c>
      <c r="I383" s="144">
        <v>0</v>
      </c>
      <c r="J383" s="136">
        <f>SUM(D383*I383)</f>
        <v>0</v>
      </c>
      <c r="K383" s="30"/>
      <c r="L383" s="28"/>
    </row>
    <row r="384" spans="1:12" ht="12.75" customHeight="1" x14ac:dyDescent="0.2">
      <c r="A384" s="33" t="s">
        <v>80</v>
      </c>
      <c r="B384" s="139"/>
      <c r="C384" s="139"/>
      <c r="D384" s="143"/>
      <c r="E384" s="31">
        <v>0.12</v>
      </c>
      <c r="F384" s="119">
        <v>1</v>
      </c>
      <c r="G384" s="37">
        <v>51.66</v>
      </c>
      <c r="H384" s="91">
        <f t="shared" si="36"/>
        <v>51.66</v>
      </c>
      <c r="I384" s="145"/>
      <c r="J384" s="137"/>
      <c r="K384" s="30" t="s">
        <v>75</v>
      </c>
      <c r="L384" s="28"/>
    </row>
    <row r="385" spans="1:12" ht="12.75" customHeight="1" x14ac:dyDescent="0.2">
      <c r="A385" s="38" t="s">
        <v>9</v>
      </c>
      <c r="B385" s="13">
        <f>SUM(B379:B384)</f>
        <v>31</v>
      </c>
      <c r="C385" s="105"/>
      <c r="D385" s="129">
        <f>SUM(D379:D384)</f>
        <v>31</v>
      </c>
      <c r="E385" s="40"/>
      <c r="F385" s="129">
        <f>SUM(F379:F384)</f>
        <v>17</v>
      </c>
      <c r="G385" s="41"/>
      <c r="H385" s="71">
        <f>SUM(H379:H384)</f>
        <v>640.69000000000005</v>
      </c>
      <c r="I385" s="41"/>
      <c r="J385" s="130">
        <f>SUM(J379:J384)</f>
        <v>0</v>
      </c>
      <c r="K385" s="9">
        <v>0.5</v>
      </c>
      <c r="L385" s="72">
        <f>SUM(D385*K385*61.74)</f>
        <v>956.97</v>
      </c>
    </row>
    <row r="386" spans="1:12" s="54" customFormat="1" ht="11.25" x14ac:dyDescent="0.2">
      <c r="A386" s="27" t="s">
        <v>53</v>
      </c>
      <c r="B386" s="104"/>
      <c r="C386" s="104"/>
      <c r="D386" s="104"/>
      <c r="E386" s="95"/>
      <c r="F386" s="104"/>
    </row>
    <row r="387" spans="1:12" s="65" customFormat="1" ht="11.25" x14ac:dyDescent="0.2">
      <c r="A387" s="131" t="s">
        <v>115</v>
      </c>
      <c r="B387" s="146">
        <v>13</v>
      </c>
      <c r="C387" s="146">
        <v>1</v>
      </c>
      <c r="D387" s="142">
        <f>SUM(B387*C387)</f>
        <v>13</v>
      </c>
      <c r="E387" s="132">
        <v>0.25</v>
      </c>
      <c r="F387" s="119">
        <f>SUM(D387*E387)</f>
        <v>3</v>
      </c>
      <c r="G387" s="47">
        <v>37.03</v>
      </c>
      <c r="H387" s="134">
        <f t="shared" ref="H387:H392" si="39">SUM(F387*G387)</f>
        <v>111.09</v>
      </c>
      <c r="I387" s="148">
        <v>0</v>
      </c>
      <c r="J387" s="136">
        <f>SUM(D387*I387)</f>
        <v>0</v>
      </c>
      <c r="K387" s="30"/>
      <c r="L387" s="28"/>
    </row>
    <row r="388" spans="1:12" ht="12.75" customHeight="1" x14ac:dyDescent="0.2">
      <c r="A388" s="131" t="s">
        <v>116</v>
      </c>
      <c r="B388" s="147"/>
      <c r="C388" s="150"/>
      <c r="D388" s="143"/>
      <c r="E388" s="132">
        <v>0.08</v>
      </c>
      <c r="F388" s="119">
        <f>SUM(D387*E388)</f>
        <v>1</v>
      </c>
      <c r="G388" s="135">
        <v>37.03</v>
      </c>
      <c r="H388" s="134">
        <f t="shared" si="39"/>
        <v>37.03</v>
      </c>
      <c r="I388" s="149"/>
      <c r="J388" s="137"/>
      <c r="K388" s="30" t="s">
        <v>75</v>
      </c>
      <c r="L388" s="28"/>
    </row>
    <row r="389" spans="1:12" s="65" customFormat="1" ht="11.25" x14ac:dyDescent="0.2">
      <c r="A389" s="131" t="s">
        <v>110</v>
      </c>
      <c r="B389" s="146">
        <v>15</v>
      </c>
      <c r="C389" s="146">
        <v>1</v>
      </c>
      <c r="D389" s="142">
        <f t="shared" ref="D389" si="40">SUM(B389*C389)</f>
        <v>15</v>
      </c>
      <c r="E389" s="132">
        <v>0.25</v>
      </c>
      <c r="F389" s="119">
        <f>SUM(D389*E389)</f>
        <v>4</v>
      </c>
      <c r="G389" s="17">
        <v>34.770000000000003</v>
      </c>
      <c r="H389" s="134">
        <f t="shared" si="39"/>
        <v>139.08000000000001</v>
      </c>
      <c r="I389" s="148">
        <v>0</v>
      </c>
      <c r="J389" s="136">
        <f>SUM(D389*I389)</f>
        <v>0</v>
      </c>
      <c r="K389" s="30"/>
      <c r="L389" s="28"/>
    </row>
    <row r="390" spans="1:12" ht="12.75" customHeight="1" x14ac:dyDescent="0.2">
      <c r="A390" s="131" t="s">
        <v>111</v>
      </c>
      <c r="B390" s="147"/>
      <c r="C390" s="150"/>
      <c r="D390" s="143"/>
      <c r="E390" s="132">
        <v>0.08</v>
      </c>
      <c r="F390" s="119">
        <f>SUM(D389*E390)</f>
        <v>1</v>
      </c>
      <c r="G390" s="17">
        <v>34.770000000000003</v>
      </c>
      <c r="H390" s="134">
        <f t="shared" si="39"/>
        <v>34.770000000000003</v>
      </c>
      <c r="I390" s="149"/>
      <c r="J390" s="137"/>
      <c r="K390" s="30" t="s">
        <v>75</v>
      </c>
      <c r="L390" s="28"/>
    </row>
    <row r="391" spans="1:12" s="65" customFormat="1" ht="11.25" x14ac:dyDescent="0.2">
      <c r="A391" s="131" t="s">
        <v>79</v>
      </c>
      <c r="B391" s="146">
        <v>3</v>
      </c>
      <c r="C391" s="146">
        <v>1</v>
      </c>
      <c r="D391" s="142">
        <f t="shared" ref="D391" si="41">SUM(B391*C391)</f>
        <v>3</v>
      </c>
      <c r="E391" s="132">
        <v>0.25</v>
      </c>
      <c r="F391" s="119">
        <f>SUM(D391*E391)</f>
        <v>1</v>
      </c>
      <c r="G391" s="135">
        <v>51.66</v>
      </c>
      <c r="H391" s="134">
        <f t="shared" si="39"/>
        <v>51.66</v>
      </c>
      <c r="I391" s="148">
        <v>0</v>
      </c>
      <c r="J391" s="136">
        <f>SUM(D391*I391)</f>
        <v>0</v>
      </c>
      <c r="K391" s="30"/>
      <c r="L391" s="28"/>
    </row>
    <row r="392" spans="1:12" ht="12.75" customHeight="1" x14ac:dyDescent="0.2">
      <c r="A392" s="131" t="s">
        <v>80</v>
      </c>
      <c r="B392" s="147"/>
      <c r="C392" s="147"/>
      <c r="D392" s="143"/>
      <c r="E392" s="132">
        <v>0.08</v>
      </c>
      <c r="F392" s="119">
        <f>SUM(D391*E392)</f>
        <v>0</v>
      </c>
      <c r="G392" s="135">
        <v>51.66</v>
      </c>
      <c r="H392" s="134">
        <f t="shared" si="39"/>
        <v>0</v>
      </c>
      <c r="I392" s="149"/>
      <c r="J392" s="137"/>
      <c r="K392" s="30" t="s">
        <v>75</v>
      </c>
      <c r="L392" s="28"/>
    </row>
    <row r="393" spans="1:12" ht="12.75" customHeight="1" x14ac:dyDescent="0.2">
      <c r="A393" s="77" t="s">
        <v>9</v>
      </c>
      <c r="B393" s="15">
        <f>SUM(B387:B392)</f>
        <v>31</v>
      </c>
      <c r="C393" s="103"/>
      <c r="D393" s="129">
        <f>SUM(D387:D392)</f>
        <v>31</v>
      </c>
      <c r="E393" s="133"/>
      <c r="F393" s="129">
        <f>SUM(F387:F392)</f>
        <v>10</v>
      </c>
      <c r="G393" s="42"/>
      <c r="H393" s="78">
        <f>SUM(H387:H392)</f>
        <v>373.63</v>
      </c>
      <c r="I393" s="42"/>
      <c r="J393" s="130">
        <f>SUM(J387:J392)</f>
        <v>0</v>
      </c>
      <c r="K393" s="24">
        <v>0.33</v>
      </c>
      <c r="L393" s="79">
        <f>SUM(D393*K393*61.74)</f>
        <v>631.6</v>
      </c>
    </row>
    <row r="394" spans="1:12" s="54" customFormat="1" ht="11.25" x14ac:dyDescent="0.2">
      <c r="A394" s="27" t="s">
        <v>24</v>
      </c>
      <c r="B394" s="104"/>
      <c r="C394" s="104"/>
      <c r="D394" s="104"/>
      <c r="E394" s="95"/>
      <c r="F394" s="104"/>
    </row>
    <row r="395" spans="1:12" s="65" customFormat="1" ht="11.25" x14ac:dyDescent="0.2">
      <c r="A395" s="33" t="s">
        <v>115</v>
      </c>
      <c r="B395" s="138">
        <v>13</v>
      </c>
      <c r="C395" s="140">
        <v>1</v>
      </c>
      <c r="D395" s="142">
        <f>SUM(B395*C395)</f>
        <v>13</v>
      </c>
      <c r="E395" s="31">
        <v>0.8</v>
      </c>
      <c r="F395" s="119">
        <f>SUM(D395*E395)</f>
        <v>10</v>
      </c>
      <c r="G395" s="4">
        <v>37.03</v>
      </c>
      <c r="H395" s="91">
        <f t="shared" ref="H395:H400" si="42">SUM(F395*G395)</f>
        <v>370.3</v>
      </c>
      <c r="I395" s="144">
        <v>0</v>
      </c>
      <c r="J395" s="136">
        <f>SUM(D395*I395)</f>
        <v>0</v>
      </c>
      <c r="K395" s="30"/>
      <c r="L395" s="28"/>
    </row>
    <row r="396" spans="1:12" ht="12.75" customHeight="1" x14ac:dyDescent="0.2">
      <c r="A396" s="33" t="s">
        <v>116</v>
      </c>
      <c r="B396" s="139"/>
      <c r="C396" s="141"/>
      <c r="D396" s="143"/>
      <c r="E396" s="31">
        <v>0.2</v>
      </c>
      <c r="F396" s="119">
        <f>SUM(D395*E396)</f>
        <v>3</v>
      </c>
      <c r="G396" s="37">
        <v>37.03</v>
      </c>
      <c r="H396" s="91">
        <f t="shared" si="42"/>
        <v>111.09</v>
      </c>
      <c r="I396" s="145"/>
      <c r="J396" s="137"/>
      <c r="K396" s="30" t="s">
        <v>75</v>
      </c>
      <c r="L396" s="28"/>
    </row>
    <row r="397" spans="1:12" s="65" customFormat="1" ht="11.25" x14ac:dyDescent="0.2">
      <c r="A397" s="33" t="s">
        <v>110</v>
      </c>
      <c r="B397" s="138">
        <v>35</v>
      </c>
      <c r="C397" s="140">
        <v>1</v>
      </c>
      <c r="D397" s="142">
        <f t="shared" ref="D397" si="43">SUM(B397*C397)</f>
        <v>35</v>
      </c>
      <c r="E397" s="31">
        <v>0.8</v>
      </c>
      <c r="F397" s="119">
        <f>SUM(D397*E397)</f>
        <v>28</v>
      </c>
      <c r="G397" s="7">
        <v>34.770000000000003</v>
      </c>
      <c r="H397" s="91">
        <f t="shared" si="42"/>
        <v>973.56</v>
      </c>
      <c r="I397" s="144">
        <v>0</v>
      </c>
      <c r="J397" s="136">
        <f>SUM(D397*I397)</f>
        <v>0</v>
      </c>
      <c r="K397" s="30"/>
      <c r="L397" s="28"/>
    </row>
    <row r="398" spans="1:12" ht="12.75" customHeight="1" x14ac:dyDescent="0.2">
      <c r="A398" s="33" t="s">
        <v>111</v>
      </c>
      <c r="B398" s="139"/>
      <c r="C398" s="141"/>
      <c r="D398" s="143"/>
      <c r="E398" s="31">
        <v>0.2</v>
      </c>
      <c r="F398" s="119">
        <f>SUM(D397*E398)</f>
        <v>7</v>
      </c>
      <c r="G398" s="7">
        <v>34.770000000000003</v>
      </c>
      <c r="H398" s="91">
        <f t="shared" si="42"/>
        <v>243.39</v>
      </c>
      <c r="I398" s="145"/>
      <c r="J398" s="137"/>
      <c r="K398" s="30" t="s">
        <v>75</v>
      </c>
      <c r="L398" s="28"/>
    </row>
    <row r="399" spans="1:12" s="65" customFormat="1" ht="11.25" x14ac:dyDescent="0.2">
      <c r="A399" s="33" t="s">
        <v>79</v>
      </c>
      <c r="B399" s="138">
        <v>0</v>
      </c>
      <c r="C399" s="140">
        <v>1</v>
      </c>
      <c r="D399" s="142">
        <f t="shared" ref="D399" si="44">SUM(B399*C399)</f>
        <v>0</v>
      </c>
      <c r="E399" s="31">
        <v>0.8</v>
      </c>
      <c r="F399" s="119">
        <f>SUM(D399*E399)</f>
        <v>0</v>
      </c>
      <c r="G399" s="37">
        <v>51.66</v>
      </c>
      <c r="H399" s="91">
        <f t="shared" si="42"/>
        <v>0</v>
      </c>
      <c r="I399" s="144">
        <v>0</v>
      </c>
      <c r="J399" s="136">
        <f>SUM(D399*I399)</f>
        <v>0</v>
      </c>
      <c r="K399" s="30"/>
      <c r="L399" s="28"/>
    </row>
    <row r="400" spans="1:12" ht="12.75" customHeight="1" x14ac:dyDescent="0.2">
      <c r="A400" s="33" t="s">
        <v>80</v>
      </c>
      <c r="B400" s="139"/>
      <c r="C400" s="139"/>
      <c r="D400" s="143"/>
      <c r="E400" s="31">
        <v>0.2</v>
      </c>
      <c r="F400" s="119">
        <f>SUM(D399*E400)</f>
        <v>0</v>
      </c>
      <c r="G400" s="37">
        <v>51.66</v>
      </c>
      <c r="H400" s="91">
        <f t="shared" si="42"/>
        <v>0</v>
      </c>
      <c r="I400" s="145"/>
      <c r="J400" s="137"/>
      <c r="K400" s="30" t="s">
        <v>75</v>
      </c>
      <c r="L400" s="28"/>
    </row>
    <row r="401" spans="1:12" ht="12.75" customHeight="1" x14ac:dyDescent="0.2">
      <c r="A401" s="38" t="s">
        <v>9</v>
      </c>
      <c r="B401" s="13">
        <f>SUM(B395:B400)</f>
        <v>48</v>
      </c>
      <c r="C401" s="105"/>
      <c r="D401" s="129">
        <f>SUM(D395:D400)</f>
        <v>48</v>
      </c>
      <c r="E401" s="40"/>
      <c r="F401" s="129">
        <f>SUM(F395:F400)</f>
        <v>48</v>
      </c>
      <c r="G401" s="41"/>
      <c r="H401" s="71">
        <f>SUM(H395:H400)</f>
        <v>1698.34</v>
      </c>
      <c r="I401" s="41"/>
      <c r="J401" s="130">
        <f>SUM(J395:J400)</f>
        <v>0</v>
      </c>
      <c r="K401" s="49">
        <v>0.3</v>
      </c>
      <c r="L401" s="72">
        <f>SUM(D401*K401*61.74)</f>
        <v>889.06</v>
      </c>
    </row>
    <row r="402" spans="1:12" s="54" customFormat="1" ht="11.25" x14ac:dyDescent="0.2">
      <c r="A402" s="27" t="s">
        <v>54</v>
      </c>
      <c r="B402" s="104"/>
      <c r="C402" s="104"/>
      <c r="D402" s="104"/>
      <c r="E402" s="95"/>
      <c r="F402" s="104"/>
    </row>
    <row r="403" spans="1:12" s="65" customFormat="1" ht="11.25" x14ac:dyDescent="0.2">
      <c r="A403" s="131" t="s">
        <v>115</v>
      </c>
      <c r="B403" s="146">
        <v>13</v>
      </c>
      <c r="C403" s="146">
        <v>1</v>
      </c>
      <c r="D403" s="142">
        <f>SUM(B403*C403)</f>
        <v>13</v>
      </c>
      <c r="E403" s="132">
        <v>0.5</v>
      </c>
      <c r="F403" s="119">
        <f>SUM(D403*E403)</f>
        <v>7</v>
      </c>
      <c r="G403" s="47">
        <v>37.03</v>
      </c>
      <c r="H403" s="134">
        <f t="shared" ref="H403:H408" si="45">SUM(F403*G403)</f>
        <v>259.20999999999998</v>
      </c>
      <c r="I403" s="148">
        <v>0</v>
      </c>
      <c r="J403" s="136">
        <f>SUM(D403*I403)</f>
        <v>0</v>
      </c>
      <c r="K403" s="30"/>
      <c r="L403" s="28"/>
    </row>
    <row r="404" spans="1:12" ht="12.75" customHeight="1" x14ac:dyDescent="0.2">
      <c r="A404" s="131" t="s">
        <v>116</v>
      </c>
      <c r="B404" s="147"/>
      <c r="C404" s="150"/>
      <c r="D404" s="143"/>
      <c r="E404" s="132">
        <v>0.25</v>
      </c>
      <c r="F404" s="119">
        <f>SUM(D403*E404)</f>
        <v>3</v>
      </c>
      <c r="G404" s="135">
        <v>37.03</v>
      </c>
      <c r="H404" s="134">
        <f t="shared" si="45"/>
        <v>111.09</v>
      </c>
      <c r="I404" s="149"/>
      <c r="J404" s="137"/>
      <c r="K404" s="30" t="s">
        <v>75</v>
      </c>
      <c r="L404" s="28"/>
    </row>
    <row r="405" spans="1:12" s="65" customFormat="1" ht="11.25" x14ac:dyDescent="0.2">
      <c r="A405" s="131" t="s">
        <v>110</v>
      </c>
      <c r="B405" s="146">
        <v>35</v>
      </c>
      <c r="C405" s="146">
        <v>1</v>
      </c>
      <c r="D405" s="142">
        <f t="shared" ref="D405" si="46">SUM(B405*C405)</f>
        <v>35</v>
      </c>
      <c r="E405" s="132">
        <v>0.5</v>
      </c>
      <c r="F405" s="119">
        <f>SUM(D405*E405)</f>
        <v>18</v>
      </c>
      <c r="G405" s="17">
        <v>34.770000000000003</v>
      </c>
      <c r="H405" s="134">
        <f t="shared" si="45"/>
        <v>625.86</v>
      </c>
      <c r="I405" s="148">
        <v>0</v>
      </c>
      <c r="J405" s="136">
        <f>SUM(D405*I405)</f>
        <v>0</v>
      </c>
      <c r="K405" s="30"/>
      <c r="L405" s="28"/>
    </row>
    <row r="406" spans="1:12" ht="12.75" customHeight="1" x14ac:dyDescent="0.2">
      <c r="A406" s="131" t="s">
        <v>111</v>
      </c>
      <c r="B406" s="147"/>
      <c r="C406" s="150"/>
      <c r="D406" s="143"/>
      <c r="E406" s="132">
        <v>0.25</v>
      </c>
      <c r="F406" s="119">
        <v>8</v>
      </c>
      <c r="G406" s="17">
        <v>34.770000000000003</v>
      </c>
      <c r="H406" s="134">
        <f t="shared" si="45"/>
        <v>278.16000000000003</v>
      </c>
      <c r="I406" s="149"/>
      <c r="J406" s="137"/>
      <c r="K406" s="30" t="s">
        <v>75</v>
      </c>
      <c r="L406" s="28"/>
    </row>
    <row r="407" spans="1:12" s="65" customFormat="1" ht="11.25" x14ac:dyDescent="0.2">
      <c r="A407" s="131" t="s">
        <v>79</v>
      </c>
      <c r="B407" s="146">
        <v>0</v>
      </c>
      <c r="C407" s="146">
        <v>1</v>
      </c>
      <c r="D407" s="142">
        <f t="shared" ref="D407" si="47">SUM(B407*C407)</f>
        <v>0</v>
      </c>
      <c r="E407" s="132">
        <v>0.5</v>
      </c>
      <c r="F407" s="119">
        <f>SUM(D407*E407)</f>
        <v>0</v>
      </c>
      <c r="G407" s="135">
        <v>51.66</v>
      </c>
      <c r="H407" s="134">
        <f t="shared" si="45"/>
        <v>0</v>
      </c>
      <c r="I407" s="148">
        <v>0</v>
      </c>
      <c r="J407" s="136">
        <f>SUM(D407*I407)</f>
        <v>0</v>
      </c>
      <c r="K407" s="30"/>
      <c r="L407" s="28"/>
    </row>
    <row r="408" spans="1:12" ht="12.75" customHeight="1" x14ac:dyDescent="0.2">
      <c r="A408" s="131" t="s">
        <v>80</v>
      </c>
      <c r="B408" s="147"/>
      <c r="C408" s="147"/>
      <c r="D408" s="143"/>
      <c r="E408" s="132">
        <v>0.25</v>
      </c>
      <c r="F408" s="119">
        <f>SUM(D407*E408)</f>
        <v>0</v>
      </c>
      <c r="G408" s="135">
        <v>51.66</v>
      </c>
      <c r="H408" s="134">
        <f t="shared" si="45"/>
        <v>0</v>
      </c>
      <c r="I408" s="149"/>
      <c r="J408" s="137"/>
      <c r="K408" s="30" t="s">
        <v>75</v>
      </c>
      <c r="L408" s="28"/>
    </row>
    <row r="409" spans="1:12" ht="12.75" customHeight="1" x14ac:dyDescent="0.2">
      <c r="A409" s="77" t="s">
        <v>9</v>
      </c>
      <c r="B409" s="15">
        <f>SUM(B403:B408)</f>
        <v>48</v>
      </c>
      <c r="C409" s="103"/>
      <c r="D409" s="129">
        <f>SUM(D403:D408)</f>
        <v>48</v>
      </c>
      <c r="E409" s="133"/>
      <c r="F409" s="129">
        <f>SUM(F403:F408)</f>
        <v>36</v>
      </c>
      <c r="G409" s="42"/>
      <c r="H409" s="78">
        <f>SUM(H403:H408)</f>
        <v>1274.32</v>
      </c>
      <c r="I409" s="42"/>
      <c r="J409" s="130">
        <f>SUM(J403:J408)</f>
        <v>0</v>
      </c>
      <c r="K409" s="24">
        <v>0.2</v>
      </c>
      <c r="L409" s="79">
        <f>SUM(D409*K409*61.74)</f>
        <v>592.70000000000005</v>
      </c>
    </row>
    <row r="410" spans="1:12" s="54" customFormat="1" ht="11.25" x14ac:dyDescent="0.2">
      <c r="A410" s="27" t="s">
        <v>25</v>
      </c>
      <c r="B410" s="104"/>
      <c r="C410" s="104"/>
      <c r="D410" s="104"/>
      <c r="E410" s="95"/>
      <c r="F410" s="104"/>
    </row>
    <row r="411" spans="1:12" s="65" customFormat="1" ht="11.25" x14ac:dyDescent="0.2">
      <c r="A411" s="33" t="s">
        <v>115</v>
      </c>
      <c r="B411" s="138">
        <v>425</v>
      </c>
      <c r="C411" s="140">
        <v>1</v>
      </c>
      <c r="D411" s="142">
        <f>SUM(B411*C411)</f>
        <v>425</v>
      </c>
      <c r="E411" s="31">
        <v>0.8</v>
      </c>
      <c r="F411" s="119">
        <f>SUM(D411*E411)</f>
        <v>340</v>
      </c>
      <c r="G411" s="4">
        <v>37.03</v>
      </c>
      <c r="H411" s="91">
        <f t="shared" ref="H411:H416" si="48">SUM(F411*G411)</f>
        <v>12590.2</v>
      </c>
      <c r="I411" s="144">
        <v>0</v>
      </c>
      <c r="J411" s="136">
        <f>SUM(D411*I411)</f>
        <v>0</v>
      </c>
      <c r="K411" s="30"/>
      <c r="L411" s="28"/>
    </row>
    <row r="412" spans="1:12" ht="12.75" customHeight="1" x14ac:dyDescent="0.2">
      <c r="A412" s="33" t="s">
        <v>116</v>
      </c>
      <c r="B412" s="139"/>
      <c r="C412" s="141"/>
      <c r="D412" s="143"/>
      <c r="E412" s="31">
        <v>0.2</v>
      </c>
      <c r="F412" s="119">
        <f>SUM(D411*E412)</f>
        <v>85</v>
      </c>
      <c r="G412" s="37">
        <v>37.03</v>
      </c>
      <c r="H412" s="91">
        <f t="shared" si="48"/>
        <v>3147.55</v>
      </c>
      <c r="I412" s="145"/>
      <c r="J412" s="137"/>
      <c r="K412" s="30" t="s">
        <v>75</v>
      </c>
      <c r="L412" s="28"/>
    </row>
    <row r="413" spans="1:12" s="65" customFormat="1" ht="11.25" x14ac:dyDescent="0.2">
      <c r="A413" s="33" t="s">
        <v>110</v>
      </c>
      <c r="B413" s="138">
        <v>525</v>
      </c>
      <c r="C413" s="140">
        <v>1</v>
      </c>
      <c r="D413" s="142">
        <f t="shared" ref="D413" si="49">SUM(B413*C413)</f>
        <v>525</v>
      </c>
      <c r="E413" s="31">
        <v>0.8</v>
      </c>
      <c r="F413" s="119">
        <f>SUM(D413*E413)</f>
        <v>420</v>
      </c>
      <c r="G413" s="7">
        <v>34.770000000000003</v>
      </c>
      <c r="H413" s="91">
        <f t="shared" si="48"/>
        <v>14603.4</v>
      </c>
      <c r="I413" s="144">
        <v>0</v>
      </c>
      <c r="J413" s="136">
        <f>SUM(D413*I413)</f>
        <v>0</v>
      </c>
      <c r="K413" s="30"/>
      <c r="L413" s="28"/>
    </row>
    <row r="414" spans="1:12" ht="12.75" customHeight="1" x14ac:dyDescent="0.2">
      <c r="A414" s="33" t="s">
        <v>111</v>
      </c>
      <c r="B414" s="139"/>
      <c r="C414" s="141"/>
      <c r="D414" s="143"/>
      <c r="E414" s="31">
        <v>0.2</v>
      </c>
      <c r="F414" s="119">
        <f>SUM(D413*E414)</f>
        <v>105</v>
      </c>
      <c r="G414" s="7">
        <v>34.770000000000003</v>
      </c>
      <c r="H414" s="91">
        <f t="shared" si="48"/>
        <v>3650.85</v>
      </c>
      <c r="I414" s="145"/>
      <c r="J414" s="137"/>
      <c r="K414" s="30" t="s">
        <v>75</v>
      </c>
      <c r="L414" s="28"/>
    </row>
    <row r="415" spans="1:12" s="65" customFormat="1" ht="11.25" x14ac:dyDescent="0.2">
      <c r="A415" s="33" t="s">
        <v>79</v>
      </c>
      <c r="B415" s="138">
        <v>400</v>
      </c>
      <c r="C415" s="140">
        <v>1</v>
      </c>
      <c r="D415" s="142">
        <f t="shared" ref="D415" si="50">SUM(B415*C415)</f>
        <v>400</v>
      </c>
      <c r="E415" s="31">
        <v>0.8</v>
      </c>
      <c r="F415" s="119">
        <f>SUM(D415*E415)</f>
        <v>320</v>
      </c>
      <c r="G415" s="37">
        <v>51.66</v>
      </c>
      <c r="H415" s="91">
        <f t="shared" si="48"/>
        <v>16531.2</v>
      </c>
      <c r="I415" s="144">
        <v>0</v>
      </c>
      <c r="J415" s="136">
        <f>SUM(D415*I415)</f>
        <v>0</v>
      </c>
      <c r="K415" s="30"/>
      <c r="L415" s="28"/>
    </row>
    <row r="416" spans="1:12" ht="12.75" customHeight="1" x14ac:dyDescent="0.2">
      <c r="A416" s="33" t="s">
        <v>80</v>
      </c>
      <c r="B416" s="139"/>
      <c r="C416" s="139"/>
      <c r="D416" s="143"/>
      <c r="E416" s="31">
        <v>0.2</v>
      </c>
      <c r="F416" s="119">
        <f>SUM(D415*E416)</f>
        <v>80</v>
      </c>
      <c r="G416" s="37">
        <v>51.66</v>
      </c>
      <c r="H416" s="91">
        <f t="shared" si="48"/>
        <v>4132.8</v>
      </c>
      <c r="I416" s="145"/>
      <c r="J416" s="137"/>
      <c r="K416" s="30" t="s">
        <v>75</v>
      </c>
      <c r="L416" s="28"/>
    </row>
    <row r="417" spans="1:12" ht="12.75" customHeight="1" x14ac:dyDescent="0.2">
      <c r="A417" s="38" t="s">
        <v>9</v>
      </c>
      <c r="B417" s="13">
        <f>SUM(B411:B416)</f>
        <v>1350</v>
      </c>
      <c r="C417" s="105"/>
      <c r="D417" s="129">
        <f>SUM(D411:D416)</f>
        <v>1350</v>
      </c>
      <c r="E417" s="40"/>
      <c r="F417" s="129">
        <f>SUM(F411:F416)</f>
        <v>1350</v>
      </c>
      <c r="G417" s="41"/>
      <c r="H417" s="71">
        <f>SUM(H411:H416)</f>
        <v>54656</v>
      </c>
      <c r="I417" s="41"/>
      <c r="J417" s="130">
        <f>SUM(J411:J416)</f>
        <v>0</v>
      </c>
      <c r="K417" s="49">
        <v>0.75</v>
      </c>
      <c r="L417" s="72">
        <f>SUM(D417*K417*61.74)</f>
        <v>62511.75</v>
      </c>
    </row>
    <row r="418" spans="1:12" s="54" customFormat="1" ht="11.25" x14ac:dyDescent="0.2">
      <c r="A418" s="27" t="s">
        <v>55</v>
      </c>
      <c r="B418" s="104"/>
      <c r="C418" s="104"/>
      <c r="D418" s="104"/>
      <c r="E418" s="95"/>
      <c r="F418" s="104"/>
    </row>
    <row r="419" spans="1:12" s="65" customFormat="1" ht="11.25" x14ac:dyDescent="0.2">
      <c r="A419" s="131" t="s">
        <v>115</v>
      </c>
      <c r="B419" s="146">
        <v>425</v>
      </c>
      <c r="C419" s="146">
        <v>1</v>
      </c>
      <c r="D419" s="142">
        <f>SUM(B419*C419)</f>
        <v>425</v>
      </c>
      <c r="E419" s="132">
        <v>0.5</v>
      </c>
      <c r="F419" s="119">
        <f>SUM(D419*E419)</f>
        <v>213</v>
      </c>
      <c r="G419" s="47">
        <v>37.03</v>
      </c>
      <c r="H419" s="134">
        <f t="shared" ref="H419:H424" si="51">SUM(F419*G419)</f>
        <v>7887.39</v>
      </c>
      <c r="I419" s="148">
        <v>0</v>
      </c>
      <c r="J419" s="136">
        <f>SUM(D419*I419)</f>
        <v>0</v>
      </c>
      <c r="K419" s="30"/>
      <c r="L419" s="28"/>
    </row>
    <row r="420" spans="1:12" ht="12.75" customHeight="1" x14ac:dyDescent="0.2">
      <c r="A420" s="131" t="s">
        <v>116</v>
      </c>
      <c r="B420" s="147"/>
      <c r="C420" s="150"/>
      <c r="D420" s="143"/>
      <c r="E420" s="132">
        <v>0.25</v>
      </c>
      <c r="F420" s="119">
        <f>SUM(D419*E420)</f>
        <v>106</v>
      </c>
      <c r="G420" s="135">
        <v>37.03</v>
      </c>
      <c r="H420" s="134">
        <f t="shared" si="51"/>
        <v>3925.18</v>
      </c>
      <c r="I420" s="149"/>
      <c r="J420" s="137"/>
      <c r="K420" s="30" t="s">
        <v>75</v>
      </c>
      <c r="L420" s="28"/>
    </row>
    <row r="421" spans="1:12" s="65" customFormat="1" ht="11.25" x14ac:dyDescent="0.2">
      <c r="A421" s="131" t="s">
        <v>110</v>
      </c>
      <c r="B421" s="146">
        <v>525</v>
      </c>
      <c r="C421" s="146">
        <v>1</v>
      </c>
      <c r="D421" s="142">
        <f t="shared" ref="D421" si="52">SUM(B421*C421)</f>
        <v>525</v>
      </c>
      <c r="E421" s="132">
        <v>0.5</v>
      </c>
      <c r="F421" s="119">
        <f>SUM(D421*E421)</f>
        <v>263</v>
      </c>
      <c r="G421" s="17">
        <v>34.770000000000003</v>
      </c>
      <c r="H421" s="134">
        <f t="shared" si="51"/>
        <v>9144.51</v>
      </c>
      <c r="I421" s="148">
        <v>0</v>
      </c>
      <c r="J421" s="136">
        <f>SUM(D421*I421)</f>
        <v>0</v>
      </c>
      <c r="K421" s="30"/>
      <c r="L421" s="28"/>
    </row>
    <row r="422" spans="1:12" ht="12.75" customHeight="1" x14ac:dyDescent="0.2">
      <c r="A422" s="131" t="s">
        <v>111</v>
      </c>
      <c r="B422" s="147"/>
      <c r="C422" s="150"/>
      <c r="D422" s="143"/>
      <c r="E422" s="132">
        <v>0.25</v>
      </c>
      <c r="F422" s="119">
        <f>SUM(D421*E422)</f>
        <v>131</v>
      </c>
      <c r="G422" s="17">
        <v>34.770000000000003</v>
      </c>
      <c r="H422" s="134">
        <f t="shared" si="51"/>
        <v>4554.87</v>
      </c>
      <c r="I422" s="149"/>
      <c r="J422" s="137"/>
      <c r="K422" s="30" t="s">
        <v>75</v>
      </c>
      <c r="L422" s="28"/>
    </row>
    <row r="423" spans="1:12" s="65" customFormat="1" ht="11.25" x14ac:dyDescent="0.2">
      <c r="A423" s="131" t="s">
        <v>79</v>
      </c>
      <c r="B423" s="146">
        <v>400</v>
      </c>
      <c r="C423" s="146">
        <v>1</v>
      </c>
      <c r="D423" s="142">
        <f t="shared" ref="D423" si="53">SUM(B423*C423)</f>
        <v>400</v>
      </c>
      <c r="E423" s="132">
        <v>0.5</v>
      </c>
      <c r="F423" s="119">
        <f>SUM(D423*E423)</f>
        <v>200</v>
      </c>
      <c r="G423" s="135">
        <v>51.66</v>
      </c>
      <c r="H423" s="134">
        <f t="shared" si="51"/>
        <v>10332</v>
      </c>
      <c r="I423" s="148">
        <v>0</v>
      </c>
      <c r="J423" s="136">
        <f>SUM(D423*I423)</f>
        <v>0</v>
      </c>
      <c r="K423" s="30"/>
      <c r="L423" s="28"/>
    </row>
    <row r="424" spans="1:12" ht="12.75" customHeight="1" x14ac:dyDescent="0.2">
      <c r="A424" s="131" t="s">
        <v>80</v>
      </c>
      <c r="B424" s="147"/>
      <c r="C424" s="147"/>
      <c r="D424" s="143"/>
      <c r="E424" s="132">
        <v>0.25</v>
      </c>
      <c r="F424" s="119">
        <f>SUM(D423*E424)</f>
        <v>100</v>
      </c>
      <c r="G424" s="135">
        <v>51.66</v>
      </c>
      <c r="H424" s="134">
        <f t="shared" si="51"/>
        <v>5166</v>
      </c>
      <c r="I424" s="149"/>
      <c r="J424" s="137"/>
      <c r="K424" s="30" t="s">
        <v>75</v>
      </c>
      <c r="L424" s="28"/>
    </row>
    <row r="425" spans="1:12" ht="12.75" customHeight="1" x14ac:dyDescent="0.2">
      <c r="A425" s="77" t="s">
        <v>9</v>
      </c>
      <c r="B425" s="15">
        <f>SUM(B419:B424)</f>
        <v>1350</v>
      </c>
      <c r="C425" s="103"/>
      <c r="D425" s="129">
        <f>SUM(D419:D424)</f>
        <v>1350</v>
      </c>
      <c r="E425" s="133"/>
      <c r="F425" s="129">
        <f>SUM(F419:F424)</f>
        <v>1013</v>
      </c>
      <c r="G425" s="42"/>
      <c r="H425" s="78">
        <f>SUM(H419:H424)</f>
        <v>41009.949999999997</v>
      </c>
      <c r="I425" s="42"/>
      <c r="J425" s="130">
        <f>SUM(J419:J424)</f>
        <v>0</v>
      </c>
      <c r="K425" s="24">
        <v>0.6</v>
      </c>
      <c r="L425" s="79">
        <f>SUM(D425*K425*61.74)</f>
        <v>50009.4</v>
      </c>
    </row>
    <row r="426" spans="1:12" s="54" customFormat="1" ht="11.25" x14ac:dyDescent="0.2">
      <c r="A426" s="27" t="s">
        <v>26</v>
      </c>
      <c r="B426" s="104"/>
      <c r="C426" s="104"/>
      <c r="D426" s="104"/>
      <c r="E426" s="95"/>
      <c r="F426" s="104"/>
    </row>
    <row r="427" spans="1:12" s="65" customFormat="1" ht="11.25" x14ac:dyDescent="0.2">
      <c r="A427" s="33" t="s">
        <v>115</v>
      </c>
      <c r="B427" s="138">
        <v>0</v>
      </c>
      <c r="C427" s="140">
        <v>1</v>
      </c>
      <c r="D427" s="142">
        <f>SUM(B427*C427)</f>
        <v>0</v>
      </c>
      <c r="E427" s="31">
        <v>0.8</v>
      </c>
      <c r="F427" s="119">
        <f>SUM(D427*E427)</f>
        <v>0</v>
      </c>
      <c r="G427" s="4">
        <v>37.03</v>
      </c>
      <c r="H427" s="91">
        <f t="shared" ref="H427:H432" si="54">SUM(F427*G427)</f>
        <v>0</v>
      </c>
      <c r="I427" s="144">
        <v>0</v>
      </c>
      <c r="J427" s="136">
        <f>SUM(D427*I427)</f>
        <v>0</v>
      </c>
      <c r="K427" s="30"/>
      <c r="L427" s="28"/>
    </row>
    <row r="428" spans="1:12" ht="12.75" customHeight="1" x14ac:dyDescent="0.2">
      <c r="A428" s="33" t="s">
        <v>116</v>
      </c>
      <c r="B428" s="139"/>
      <c r="C428" s="141"/>
      <c r="D428" s="143"/>
      <c r="E428" s="31">
        <v>0.2</v>
      </c>
      <c r="F428" s="119">
        <f>SUM(D427*E428)</f>
        <v>0</v>
      </c>
      <c r="G428" s="37">
        <v>37.03</v>
      </c>
      <c r="H428" s="91">
        <f t="shared" si="54"/>
        <v>0</v>
      </c>
      <c r="I428" s="145"/>
      <c r="J428" s="137"/>
      <c r="K428" s="30" t="s">
        <v>75</v>
      </c>
      <c r="L428" s="28"/>
    </row>
    <row r="429" spans="1:12" s="65" customFormat="1" ht="11.25" x14ac:dyDescent="0.2">
      <c r="A429" s="33" t="s">
        <v>110</v>
      </c>
      <c r="B429" s="138">
        <v>0</v>
      </c>
      <c r="C429" s="140">
        <v>1</v>
      </c>
      <c r="D429" s="142">
        <f t="shared" ref="D429" si="55">SUM(B429*C429)</f>
        <v>0</v>
      </c>
      <c r="E429" s="31">
        <v>0.8</v>
      </c>
      <c r="F429" s="119">
        <f>SUM(D429*E429)</f>
        <v>0</v>
      </c>
      <c r="G429" s="7">
        <v>34.770000000000003</v>
      </c>
      <c r="H429" s="91">
        <f t="shared" si="54"/>
        <v>0</v>
      </c>
      <c r="I429" s="144">
        <v>0</v>
      </c>
      <c r="J429" s="136">
        <f>SUM(D429*I429)</f>
        <v>0</v>
      </c>
      <c r="K429" s="30"/>
      <c r="L429" s="28"/>
    </row>
    <row r="430" spans="1:12" ht="12.75" customHeight="1" x14ac:dyDescent="0.2">
      <c r="A430" s="33" t="s">
        <v>111</v>
      </c>
      <c r="B430" s="139"/>
      <c r="C430" s="141"/>
      <c r="D430" s="143"/>
      <c r="E430" s="31">
        <v>0.2</v>
      </c>
      <c r="F430" s="119">
        <f>SUM(D429*E430)</f>
        <v>0</v>
      </c>
      <c r="G430" s="7">
        <v>34.770000000000003</v>
      </c>
      <c r="H430" s="91">
        <f t="shared" si="54"/>
        <v>0</v>
      </c>
      <c r="I430" s="145"/>
      <c r="J430" s="137"/>
      <c r="K430" s="30" t="s">
        <v>75</v>
      </c>
      <c r="L430" s="28"/>
    </row>
    <row r="431" spans="1:12" s="65" customFormat="1" ht="11.25" x14ac:dyDescent="0.2">
      <c r="A431" s="33" t="s">
        <v>79</v>
      </c>
      <c r="B431" s="138">
        <v>4</v>
      </c>
      <c r="C431" s="140">
        <v>1</v>
      </c>
      <c r="D431" s="142">
        <f t="shared" ref="D431" si="56">SUM(B431*C431)</f>
        <v>4</v>
      </c>
      <c r="E431" s="31">
        <v>0.8</v>
      </c>
      <c r="F431" s="119">
        <f>SUM(D431*E431)</f>
        <v>3</v>
      </c>
      <c r="G431" s="37">
        <v>51.66</v>
      </c>
      <c r="H431" s="91">
        <f t="shared" si="54"/>
        <v>154.97999999999999</v>
      </c>
      <c r="I431" s="144">
        <v>0</v>
      </c>
      <c r="J431" s="136">
        <f>SUM(D431*I431)</f>
        <v>0</v>
      </c>
      <c r="K431" s="30"/>
      <c r="L431" s="28"/>
    </row>
    <row r="432" spans="1:12" ht="12.75" customHeight="1" x14ac:dyDescent="0.2">
      <c r="A432" s="33" t="s">
        <v>80</v>
      </c>
      <c r="B432" s="139"/>
      <c r="C432" s="139"/>
      <c r="D432" s="143"/>
      <c r="E432" s="31">
        <v>0.2</v>
      </c>
      <c r="F432" s="119">
        <f>SUM(D431*E432)</f>
        <v>1</v>
      </c>
      <c r="G432" s="37">
        <v>51.66</v>
      </c>
      <c r="H432" s="91">
        <f t="shared" si="54"/>
        <v>51.66</v>
      </c>
      <c r="I432" s="145"/>
      <c r="J432" s="137"/>
      <c r="K432" s="30" t="s">
        <v>75</v>
      </c>
      <c r="L432" s="28"/>
    </row>
    <row r="433" spans="1:12" ht="12.75" customHeight="1" x14ac:dyDescent="0.2">
      <c r="A433" s="38" t="s">
        <v>9</v>
      </c>
      <c r="B433" s="13">
        <f>SUM(B427:B432)</f>
        <v>4</v>
      </c>
      <c r="C433" s="105"/>
      <c r="D433" s="129">
        <f>SUM(D427:D432)</f>
        <v>4</v>
      </c>
      <c r="E433" s="40"/>
      <c r="F433" s="129">
        <f>SUM(F427:F432)</f>
        <v>4</v>
      </c>
      <c r="G433" s="41"/>
      <c r="H433" s="71">
        <f>SUM(H427:H432)</f>
        <v>206.64</v>
      </c>
      <c r="I433" s="41"/>
      <c r="J433" s="130">
        <f>SUM(J427:J432)</f>
        <v>0</v>
      </c>
      <c r="K433" s="49">
        <v>1.5</v>
      </c>
      <c r="L433" s="72">
        <f>SUM(D433*K433*61.74)</f>
        <v>370.44</v>
      </c>
    </row>
    <row r="434" spans="1:12" s="54" customFormat="1" ht="11.25" x14ac:dyDescent="0.2">
      <c r="A434" s="27" t="s">
        <v>56</v>
      </c>
      <c r="B434" s="104"/>
      <c r="C434" s="104"/>
      <c r="D434" s="104"/>
      <c r="E434" s="95"/>
      <c r="F434" s="104"/>
    </row>
    <row r="435" spans="1:12" s="65" customFormat="1" ht="11.25" x14ac:dyDescent="0.2">
      <c r="A435" s="131" t="s">
        <v>115</v>
      </c>
      <c r="B435" s="146">
        <v>0</v>
      </c>
      <c r="C435" s="146">
        <v>1</v>
      </c>
      <c r="D435" s="142">
        <f>SUM(B435*C435)</f>
        <v>0</v>
      </c>
      <c r="E435" s="132">
        <v>0.5</v>
      </c>
      <c r="F435" s="119">
        <f>SUM(D435*E435)</f>
        <v>0</v>
      </c>
      <c r="G435" s="47">
        <v>37.03</v>
      </c>
      <c r="H435" s="134">
        <f t="shared" ref="H435:H440" si="57">SUM(F435*G435)</f>
        <v>0</v>
      </c>
      <c r="I435" s="148">
        <v>0</v>
      </c>
      <c r="J435" s="136">
        <f>SUM(D435*I435)</f>
        <v>0</v>
      </c>
      <c r="K435" s="30"/>
      <c r="L435" s="28"/>
    </row>
    <row r="436" spans="1:12" ht="12.75" customHeight="1" x14ac:dyDescent="0.2">
      <c r="A436" s="131" t="s">
        <v>116</v>
      </c>
      <c r="B436" s="147"/>
      <c r="C436" s="150"/>
      <c r="D436" s="143"/>
      <c r="E436" s="132">
        <v>0.25</v>
      </c>
      <c r="F436" s="119">
        <f>SUM(D435*E436)</f>
        <v>0</v>
      </c>
      <c r="G436" s="135">
        <v>37.03</v>
      </c>
      <c r="H436" s="134">
        <f t="shared" si="57"/>
        <v>0</v>
      </c>
      <c r="I436" s="149"/>
      <c r="J436" s="137"/>
      <c r="K436" s="30" t="s">
        <v>75</v>
      </c>
      <c r="L436" s="28"/>
    </row>
    <row r="437" spans="1:12" s="65" customFormat="1" ht="11.25" x14ac:dyDescent="0.2">
      <c r="A437" s="131" t="s">
        <v>110</v>
      </c>
      <c r="B437" s="146">
        <v>0</v>
      </c>
      <c r="C437" s="146">
        <v>1</v>
      </c>
      <c r="D437" s="142">
        <f t="shared" ref="D437" si="58">SUM(B437*C437)</f>
        <v>0</v>
      </c>
      <c r="E437" s="132">
        <v>0.5</v>
      </c>
      <c r="F437" s="119">
        <f>SUM(D437*E437)</f>
        <v>0</v>
      </c>
      <c r="G437" s="17">
        <v>34.770000000000003</v>
      </c>
      <c r="H437" s="134">
        <f t="shared" si="57"/>
        <v>0</v>
      </c>
      <c r="I437" s="148">
        <v>0</v>
      </c>
      <c r="J437" s="136">
        <f>SUM(D437*I437)</f>
        <v>0</v>
      </c>
      <c r="K437" s="30"/>
      <c r="L437" s="28"/>
    </row>
    <row r="438" spans="1:12" ht="12.75" customHeight="1" x14ac:dyDescent="0.2">
      <c r="A438" s="131" t="s">
        <v>111</v>
      </c>
      <c r="B438" s="147"/>
      <c r="C438" s="150"/>
      <c r="D438" s="143"/>
      <c r="E438" s="132">
        <v>0.25</v>
      </c>
      <c r="F438" s="119">
        <f>SUM(D437*E438)</f>
        <v>0</v>
      </c>
      <c r="G438" s="17">
        <v>34.770000000000003</v>
      </c>
      <c r="H438" s="134">
        <f t="shared" si="57"/>
        <v>0</v>
      </c>
      <c r="I438" s="149"/>
      <c r="J438" s="137"/>
      <c r="K438" s="30" t="s">
        <v>75</v>
      </c>
      <c r="L438" s="28"/>
    </row>
    <row r="439" spans="1:12" s="65" customFormat="1" ht="11.25" x14ac:dyDescent="0.2">
      <c r="A439" s="131" t="s">
        <v>79</v>
      </c>
      <c r="B439" s="146">
        <v>4</v>
      </c>
      <c r="C439" s="146">
        <v>1</v>
      </c>
      <c r="D439" s="142">
        <f t="shared" ref="D439" si="59">SUM(B439*C439)</f>
        <v>4</v>
      </c>
      <c r="E439" s="132">
        <v>0.5</v>
      </c>
      <c r="F439" s="119">
        <f>SUM(D439*E439)</f>
        <v>2</v>
      </c>
      <c r="G439" s="135">
        <v>51.66</v>
      </c>
      <c r="H439" s="134">
        <f t="shared" si="57"/>
        <v>103.32</v>
      </c>
      <c r="I439" s="148">
        <v>0</v>
      </c>
      <c r="J439" s="136">
        <f>SUM(D439*I439)</f>
        <v>0</v>
      </c>
      <c r="K439" s="30"/>
      <c r="L439" s="28"/>
    </row>
    <row r="440" spans="1:12" ht="12.75" customHeight="1" x14ac:dyDescent="0.2">
      <c r="A440" s="131" t="s">
        <v>80</v>
      </c>
      <c r="B440" s="147"/>
      <c r="C440" s="147"/>
      <c r="D440" s="143"/>
      <c r="E440" s="132">
        <v>0.25</v>
      </c>
      <c r="F440" s="119">
        <f>SUM(D439*E440)</f>
        <v>1</v>
      </c>
      <c r="G440" s="135">
        <v>51.66</v>
      </c>
      <c r="H440" s="134">
        <f t="shared" si="57"/>
        <v>51.66</v>
      </c>
      <c r="I440" s="149"/>
      <c r="J440" s="137"/>
      <c r="K440" s="30" t="s">
        <v>75</v>
      </c>
      <c r="L440" s="28"/>
    </row>
    <row r="441" spans="1:12" ht="12.75" customHeight="1" x14ac:dyDescent="0.2">
      <c r="A441" s="77" t="s">
        <v>9</v>
      </c>
      <c r="B441" s="15">
        <f>SUM(B435:B440)</f>
        <v>4</v>
      </c>
      <c r="C441" s="103"/>
      <c r="D441" s="129">
        <f>SUM(D435:D440)</f>
        <v>4</v>
      </c>
      <c r="E441" s="133"/>
      <c r="F441" s="129">
        <f>SUM(F435:F440)</f>
        <v>3</v>
      </c>
      <c r="G441" s="42"/>
      <c r="H441" s="78">
        <f>SUM(H435:H440)</f>
        <v>154.97999999999999</v>
      </c>
      <c r="I441" s="42"/>
      <c r="J441" s="130">
        <f>SUM(J435:J440)</f>
        <v>0</v>
      </c>
      <c r="K441" s="24">
        <v>1.2</v>
      </c>
      <c r="L441" s="79">
        <f>SUM(D441*K441*61.74)</f>
        <v>296.35000000000002</v>
      </c>
    </row>
    <row r="442" spans="1:12" s="54" customFormat="1" ht="11.25" x14ac:dyDescent="0.2">
      <c r="A442" s="27" t="s">
        <v>27</v>
      </c>
      <c r="B442" s="104"/>
      <c r="C442" s="104"/>
      <c r="D442" s="104"/>
      <c r="E442" s="95"/>
      <c r="F442" s="104"/>
    </row>
    <row r="443" spans="1:12" s="67" customFormat="1" ht="11.25" customHeight="1" x14ac:dyDescent="0.2">
      <c r="A443" s="67" t="s">
        <v>6</v>
      </c>
      <c r="B443" s="100">
        <v>0</v>
      </c>
      <c r="C443" s="100">
        <v>1</v>
      </c>
      <c r="D443" s="88">
        <f>SUM(B443*C443)</f>
        <v>0</v>
      </c>
      <c r="E443" s="21">
        <v>1.5</v>
      </c>
      <c r="F443" s="88">
        <f>SUM(D443*E443)</f>
        <v>0</v>
      </c>
      <c r="G443" s="4">
        <v>37.03</v>
      </c>
      <c r="H443" s="66">
        <f>SUM(F443*G443)</f>
        <v>0</v>
      </c>
      <c r="I443" s="5">
        <v>0</v>
      </c>
      <c r="J443" s="125">
        <f>SUM(D443*I443)</f>
        <v>0</v>
      </c>
      <c r="K443" s="6"/>
    </row>
    <row r="444" spans="1:12" s="67" customFormat="1" ht="11.25" x14ac:dyDescent="0.2">
      <c r="A444" s="65" t="s">
        <v>7</v>
      </c>
      <c r="B444" s="80">
        <v>1250</v>
      </c>
      <c r="C444" s="100">
        <v>1</v>
      </c>
      <c r="D444" s="88">
        <f>SUM(B444*C444)</f>
        <v>1250</v>
      </c>
      <c r="E444" s="21">
        <v>1.5</v>
      </c>
      <c r="F444" s="88">
        <f>SUM(D444*E444)</f>
        <v>1875</v>
      </c>
      <c r="G444" s="7">
        <v>34.770000000000003</v>
      </c>
      <c r="H444" s="68">
        <f>SUM(F444*G444)</f>
        <v>65193.75</v>
      </c>
      <c r="I444" s="7">
        <v>0</v>
      </c>
      <c r="J444" s="126">
        <f>SUM(D444*I444)</f>
        <v>0</v>
      </c>
      <c r="K444" s="6"/>
    </row>
    <row r="445" spans="1:12" s="67" customFormat="1" ht="11.25" x14ac:dyDescent="0.2">
      <c r="A445" s="65" t="s">
        <v>8</v>
      </c>
      <c r="B445" s="80">
        <v>50</v>
      </c>
      <c r="C445" s="100">
        <v>1</v>
      </c>
      <c r="D445" s="89">
        <f>SUM(B445*C445)</f>
        <v>50</v>
      </c>
      <c r="E445" s="21">
        <v>1.5</v>
      </c>
      <c r="F445" s="89">
        <f>SUM(D445*E445)</f>
        <v>75</v>
      </c>
      <c r="G445" s="44">
        <v>51.66</v>
      </c>
      <c r="H445" s="69">
        <f>SUM(F445*G445)</f>
        <v>3874.5</v>
      </c>
      <c r="I445" s="7">
        <v>0</v>
      </c>
      <c r="J445" s="127">
        <f>SUM(D445*I445)</f>
        <v>0</v>
      </c>
      <c r="K445" s="6"/>
    </row>
    <row r="446" spans="1:12" s="38" customFormat="1" ht="11.25" x14ac:dyDescent="0.2">
      <c r="A446" s="38" t="s">
        <v>9</v>
      </c>
      <c r="B446" s="13">
        <f>SUM(B443:B445)</f>
        <v>1300</v>
      </c>
      <c r="C446" s="105"/>
      <c r="D446" s="90">
        <f>SUM(D443:D445)</f>
        <v>1300</v>
      </c>
      <c r="E446" s="40"/>
      <c r="F446" s="90">
        <f>SUM(F443:F445)</f>
        <v>1950</v>
      </c>
      <c r="G446" s="8"/>
      <c r="H446" s="71">
        <f>SUM(H443:H445)</f>
        <v>69068.25</v>
      </c>
      <c r="I446" s="8"/>
      <c r="J446" s="128">
        <f>SUM(J443:J445)</f>
        <v>0</v>
      </c>
      <c r="K446" s="9">
        <v>0.5</v>
      </c>
      <c r="L446" s="72">
        <f>SUM(D446*K446*61.74)</f>
        <v>40131</v>
      </c>
    </row>
    <row r="447" spans="1:12" s="54" customFormat="1" ht="11.25" x14ac:dyDescent="0.2">
      <c r="A447" s="27" t="s">
        <v>57</v>
      </c>
      <c r="B447" s="104"/>
      <c r="C447" s="104"/>
      <c r="D447" s="104"/>
      <c r="E447" s="95"/>
      <c r="F447" s="104"/>
    </row>
    <row r="448" spans="1:12" s="67" customFormat="1" ht="11.25" customHeight="1" x14ac:dyDescent="0.2">
      <c r="A448" s="73" t="s">
        <v>6</v>
      </c>
      <c r="B448" s="81">
        <v>0</v>
      </c>
      <c r="C448" s="81">
        <v>1</v>
      </c>
      <c r="D448" s="88">
        <f>SUM(B448*C448)</f>
        <v>0</v>
      </c>
      <c r="E448" s="19">
        <v>1.25</v>
      </c>
      <c r="F448" s="88">
        <f>SUM(D448*E448)</f>
        <v>0</v>
      </c>
      <c r="G448" s="47">
        <v>37.03</v>
      </c>
      <c r="H448" s="74">
        <f>SUM(F448*G448)</f>
        <v>0</v>
      </c>
      <c r="I448" s="16">
        <v>0</v>
      </c>
      <c r="J448" s="125">
        <f>SUM(D448*I448)</f>
        <v>0</v>
      </c>
      <c r="K448" s="6"/>
    </row>
    <row r="449" spans="1:12" s="67" customFormat="1" ht="11.25" x14ac:dyDescent="0.2">
      <c r="A449" s="73" t="s">
        <v>7</v>
      </c>
      <c r="B449" s="81">
        <v>1250</v>
      </c>
      <c r="C449" s="81">
        <v>1</v>
      </c>
      <c r="D449" s="88">
        <f>SUM(B449*C449)</f>
        <v>1250</v>
      </c>
      <c r="E449" s="19">
        <v>1.25</v>
      </c>
      <c r="F449" s="88">
        <f>SUM(D449*E449)</f>
        <v>1563</v>
      </c>
      <c r="G449" s="17">
        <v>34.770000000000003</v>
      </c>
      <c r="H449" s="75">
        <f>SUM(F449*G449)</f>
        <v>54345.51</v>
      </c>
      <c r="I449" s="17">
        <v>0</v>
      </c>
      <c r="J449" s="126">
        <f>SUM(D449*I449)</f>
        <v>0</v>
      </c>
      <c r="K449" s="6"/>
    </row>
    <row r="450" spans="1:12" s="67" customFormat="1" ht="11.25" x14ac:dyDescent="0.2">
      <c r="A450" s="73" t="s">
        <v>8</v>
      </c>
      <c r="B450" s="81">
        <v>50</v>
      </c>
      <c r="C450" s="81">
        <v>1</v>
      </c>
      <c r="D450" s="89">
        <f>SUM(B450*C450)</f>
        <v>50</v>
      </c>
      <c r="E450" s="19">
        <v>1.25</v>
      </c>
      <c r="F450" s="89">
        <f>SUM(D450*E450)</f>
        <v>63</v>
      </c>
      <c r="G450" s="45">
        <v>51.66</v>
      </c>
      <c r="H450" s="76">
        <f>SUM(F450*G450)</f>
        <v>3254.58</v>
      </c>
      <c r="I450" s="17">
        <v>0</v>
      </c>
      <c r="J450" s="127">
        <f>SUM(D450*I450)</f>
        <v>0</v>
      </c>
      <c r="K450" s="6"/>
    </row>
    <row r="451" spans="1:12" s="38" customFormat="1" ht="11.25" x14ac:dyDescent="0.2">
      <c r="A451" s="77" t="s">
        <v>9</v>
      </c>
      <c r="B451" s="15">
        <f>SUM(B448:B450)</f>
        <v>1300</v>
      </c>
      <c r="C451" s="103"/>
      <c r="D451" s="90">
        <f>SUM(D448:D450)</f>
        <v>1300</v>
      </c>
      <c r="E451" s="40"/>
      <c r="F451" s="90">
        <f>SUM(F448:F450)</f>
        <v>1626</v>
      </c>
      <c r="G451" s="18"/>
      <c r="H451" s="78">
        <f>SUM(H448:H450)</f>
        <v>57600.09</v>
      </c>
      <c r="I451" s="18"/>
      <c r="J451" s="128">
        <f>SUM(J448:J450)</f>
        <v>0</v>
      </c>
      <c r="K451" s="24">
        <v>0.33</v>
      </c>
      <c r="L451" s="79">
        <f>SUM(D451*K451*61.74)</f>
        <v>26486.46</v>
      </c>
    </row>
    <row r="452" spans="1:12" s="54" customFormat="1" ht="11.25" x14ac:dyDescent="0.2">
      <c r="A452" s="27" t="s">
        <v>28</v>
      </c>
      <c r="B452" s="104"/>
      <c r="C452" s="104"/>
      <c r="D452" s="104"/>
      <c r="E452" s="95"/>
      <c r="F452" s="104"/>
    </row>
    <row r="453" spans="1:12" s="65" customFormat="1" ht="11.25" x14ac:dyDescent="0.2">
      <c r="A453" s="33" t="s">
        <v>115</v>
      </c>
      <c r="B453" s="138">
        <v>0</v>
      </c>
      <c r="C453" s="140">
        <v>1</v>
      </c>
      <c r="D453" s="142">
        <f>SUM(B453*C453)</f>
        <v>0</v>
      </c>
      <c r="E453" s="31">
        <v>5</v>
      </c>
      <c r="F453" s="119">
        <f>SUM(D453*E453)</f>
        <v>0</v>
      </c>
      <c r="G453" s="4">
        <v>37.03</v>
      </c>
      <c r="H453" s="91">
        <f t="shared" ref="H453:H458" si="60">SUM(F453*G453)</f>
        <v>0</v>
      </c>
      <c r="I453" s="144">
        <v>0</v>
      </c>
      <c r="J453" s="136">
        <f>SUM(D453*I453)</f>
        <v>0</v>
      </c>
      <c r="K453" s="30"/>
      <c r="L453" s="28"/>
    </row>
    <row r="454" spans="1:12" ht="12.75" customHeight="1" x14ac:dyDescent="0.2">
      <c r="A454" s="33" t="s">
        <v>116</v>
      </c>
      <c r="B454" s="139"/>
      <c r="C454" s="141"/>
      <c r="D454" s="143"/>
      <c r="E454" s="31">
        <v>1</v>
      </c>
      <c r="F454" s="119">
        <f>SUM(D453*E454)</f>
        <v>0</v>
      </c>
      <c r="G454" s="37">
        <v>37.03</v>
      </c>
      <c r="H454" s="91">
        <f t="shared" si="60"/>
        <v>0</v>
      </c>
      <c r="I454" s="145"/>
      <c r="J454" s="137"/>
      <c r="K454" s="30" t="s">
        <v>75</v>
      </c>
      <c r="L454" s="28"/>
    </row>
    <row r="455" spans="1:12" s="65" customFormat="1" ht="11.25" x14ac:dyDescent="0.2">
      <c r="A455" s="33" t="s">
        <v>110</v>
      </c>
      <c r="B455" s="138">
        <v>125</v>
      </c>
      <c r="C455" s="140">
        <v>1</v>
      </c>
      <c r="D455" s="142">
        <f t="shared" ref="D455" si="61">SUM(B455*C455)</f>
        <v>125</v>
      </c>
      <c r="E455" s="31">
        <v>5</v>
      </c>
      <c r="F455" s="119">
        <f>SUM(D455*E455)</f>
        <v>625</v>
      </c>
      <c r="G455" s="48">
        <v>102.5</v>
      </c>
      <c r="H455" s="91">
        <f t="shared" si="60"/>
        <v>64062.5</v>
      </c>
      <c r="I455" s="144">
        <v>0</v>
      </c>
      <c r="J455" s="136">
        <f>SUM(D455*I455)</f>
        <v>0</v>
      </c>
      <c r="K455" s="30"/>
      <c r="L455" s="28"/>
    </row>
    <row r="456" spans="1:12" ht="12.75" customHeight="1" x14ac:dyDescent="0.2">
      <c r="A456" s="33" t="s">
        <v>111</v>
      </c>
      <c r="B456" s="139"/>
      <c r="C456" s="141"/>
      <c r="D456" s="143"/>
      <c r="E456" s="31">
        <v>1</v>
      </c>
      <c r="F456" s="119">
        <f>SUM(D455*E456)</f>
        <v>125</v>
      </c>
      <c r="G456" s="48">
        <v>102.5</v>
      </c>
      <c r="H456" s="91">
        <f t="shared" si="60"/>
        <v>12812.5</v>
      </c>
      <c r="I456" s="145"/>
      <c r="J456" s="137"/>
      <c r="K456" s="30" t="s">
        <v>75</v>
      </c>
      <c r="L456" s="28"/>
    </row>
    <row r="457" spans="1:12" s="65" customFormat="1" ht="11.25" x14ac:dyDescent="0.2">
      <c r="A457" s="33" t="s">
        <v>79</v>
      </c>
      <c r="B457" s="138">
        <v>125</v>
      </c>
      <c r="C457" s="140">
        <v>1</v>
      </c>
      <c r="D457" s="142">
        <f t="shared" ref="D457" si="62">SUM(B457*C457)</f>
        <v>125</v>
      </c>
      <c r="E457" s="31">
        <v>5</v>
      </c>
      <c r="F457" s="119">
        <f>SUM(D457*E457)</f>
        <v>625</v>
      </c>
      <c r="G457" s="37">
        <v>51.66</v>
      </c>
      <c r="H457" s="91">
        <f t="shared" si="60"/>
        <v>32287.5</v>
      </c>
      <c r="I457" s="144">
        <v>0</v>
      </c>
      <c r="J457" s="136">
        <f>SUM(D457*I457)</f>
        <v>0</v>
      </c>
      <c r="K457" s="30"/>
      <c r="L457" s="28"/>
    </row>
    <row r="458" spans="1:12" ht="12.75" customHeight="1" x14ac:dyDescent="0.2">
      <c r="A458" s="33" t="s">
        <v>80</v>
      </c>
      <c r="B458" s="139"/>
      <c r="C458" s="139"/>
      <c r="D458" s="143"/>
      <c r="E458" s="31">
        <v>1</v>
      </c>
      <c r="F458" s="119">
        <f>SUM(D457*E458)</f>
        <v>125</v>
      </c>
      <c r="G458" s="37">
        <v>51.66</v>
      </c>
      <c r="H458" s="91">
        <f t="shared" si="60"/>
        <v>6457.5</v>
      </c>
      <c r="I458" s="145"/>
      <c r="J458" s="137"/>
      <c r="K458" s="30" t="s">
        <v>75</v>
      </c>
      <c r="L458" s="28"/>
    </row>
    <row r="459" spans="1:12" ht="12.75" customHeight="1" x14ac:dyDescent="0.2">
      <c r="A459" s="38" t="s">
        <v>9</v>
      </c>
      <c r="B459" s="13">
        <f>SUM(B453:B458)</f>
        <v>250</v>
      </c>
      <c r="C459" s="105"/>
      <c r="D459" s="129">
        <f>SUM(D453:D458)</f>
        <v>250</v>
      </c>
      <c r="E459" s="40"/>
      <c r="F459" s="129">
        <f>SUM(F453:F458)</f>
        <v>1500</v>
      </c>
      <c r="G459" s="41"/>
      <c r="H459" s="71">
        <f>SUM(H453:H458)</f>
        <v>115620</v>
      </c>
      <c r="I459" s="41"/>
      <c r="J459" s="130">
        <f>SUM(J453:J458)</f>
        <v>0</v>
      </c>
      <c r="K459" s="49">
        <v>0.5</v>
      </c>
      <c r="L459" s="72">
        <f>SUM(D459*K459*61.74)</f>
        <v>7717.5</v>
      </c>
    </row>
    <row r="460" spans="1:12" s="54" customFormat="1" ht="11.25" x14ac:dyDescent="0.2">
      <c r="A460" s="27" t="s">
        <v>58</v>
      </c>
      <c r="B460" s="104"/>
      <c r="C460" s="104"/>
      <c r="D460" s="104"/>
      <c r="E460" s="95"/>
      <c r="F460" s="104"/>
    </row>
    <row r="461" spans="1:12" s="65" customFormat="1" ht="11.25" x14ac:dyDescent="0.2">
      <c r="A461" s="131" t="s">
        <v>115</v>
      </c>
      <c r="B461" s="146">
        <v>0</v>
      </c>
      <c r="C461" s="146">
        <v>1</v>
      </c>
      <c r="D461" s="142">
        <f>SUM(B461*C461)</f>
        <v>0</v>
      </c>
      <c r="E461" s="132">
        <v>4</v>
      </c>
      <c r="F461" s="119">
        <f>SUM(D461*E461)</f>
        <v>0</v>
      </c>
      <c r="G461" s="47">
        <v>37.03</v>
      </c>
      <c r="H461" s="134">
        <f t="shared" ref="H461:H466" si="63">SUM(F461*G461)</f>
        <v>0</v>
      </c>
      <c r="I461" s="148">
        <v>0</v>
      </c>
      <c r="J461" s="136">
        <f>SUM(D461*I461)</f>
        <v>0</v>
      </c>
      <c r="K461" s="30"/>
      <c r="L461" s="28"/>
    </row>
    <row r="462" spans="1:12" ht="12.75" customHeight="1" x14ac:dyDescent="0.2">
      <c r="A462" s="131" t="s">
        <v>116</v>
      </c>
      <c r="B462" s="147"/>
      <c r="C462" s="150"/>
      <c r="D462" s="143"/>
      <c r="E462" s="132">
        <v>1</v>
      </c>
      <c r="F462" s="119">
        <f>SUM(D461*E462)</f>
        <v>0</v>
      </c>
      <c r="G462" s="135">
        <v>37.03</v>
      </c>
      <c r="H462" s="134">
        <f t="shared" si="63"/>
        <v>0</v>
      </c>
      <c r="I462" s="149"/>
      <c r="J462" s="137"/>
      <c r="K462" s="30" t="s">
        <v>75</v>
      </c>
      <c r="L462" s="28"/>
    </row>
    <row r="463" spans="1:12" s="65" customFormat="1" ht="11.25" x14ac:dyDescent="0.2">
      <c r="A463" s="131" t="s">
        <v>110</v>
      </c>
      <c r="B463" s="146">
        <v>125</v>
      </c>
      <c r="C463" s="146">
        <v>1</v>
      </c>
      <c r="D463" s="142">
        <f t="shared" ref="D463" si="64">SUM(B463*C463)</f>
        <v>125</v>
      </c>
      <c r="E463" s="132">
        <v>4</v>
      </c>
      <c r="F463" s="119">
        <f>SUM(D463*E463)</f>
        <v>500</v>
      </c>
      <c r="G463" s="48">
        <v>102.5</v>
      </c>
      <c r="H463" s="134">
        <f t="shared" si="63"/>
        <v>51250</v>
      </c>
      <c r="I463" s="148">
        <v>0</v>
      </c>
      <c r="J463" s="136">
        <f>SUM(D463*I463)</f>
        <v>0</v>
      </c>
      <c r="K463" s="30"/>
      <c r="L463" s="28"/>
    </row>
    <row r="464" spans="1:12" ht="12.75" customHeight="1" x14ac:dyDescent="0.2">
      <c r="A464" s="131" t="s">
        <v>111</v>
      </c>
      <c r="B464" s="147"/>
      <c r="C464" s="150"/>
      <c r="D464" s="143"/>
      <c r="E464" s="132">
        <v>1</v>
      </c>
      <c r="F464" s="119">
        <f>SUM(D463*E464)</f>
        <v>125</v>
      </c>
      <c r="G464" s="48">
        <v>102.5</v>
      </c>
      <c r="H464" s="134">
        <f t="shared" si="63"/>
        <v>12812.5</v>
      </c>
      <c r="I464" s="149"/>
      <c r="J464" s="137"/>
      <c r="K464" s="30" t="s">
        <v>75</v>
      </c>
      <c r="L464" s="28"/>
    </row>
    <row r="465" spans="1:12" s="65" customFormat="1" ht="11.25" x14ac:dyDescent="0.2">
      <c r="A465" s="131" t="s">
        <v>79</v>
      </c>
      <c r="B465" s="146">
        <v>125</v>
      </c>
      <c r="C465" s="146">
        <v>1</v>
      </c>
      <c r="D465" s="142">
        <f t="shared" ref="D465" si="65">SUM(B465*C465)</f>
        <v>125</v>
      </c>
      <c r="E465" s="132">
        <v>4</v>
      </c>
      <c r="F465" s="119">
        <f>SUM(D465*E465)</f>
        <v>500</v>
      </c>
      <c r="G465" s="135">
        <v>51.66</v>
      </c>
      <c r="H465" s="134">
        <f t="shared" si="63"/>
        <v>25830</v>
      </c>
      <c r="I465" s="148">
        <v>0</v>
      </c>
      <c r="J465" s="136">
        <f>SUM(D465*I465)</f>
        <v>0</v>
      </c>
      <c r="K465" s="30"/>
      <c r="L465" s="28"/>
    </row>
    <row r="466" spans="1:12" ht="12.75" customHeight="1" x14ac:dyDescent="0.2">
      <c r="A466" s="131" t="s">
        <v>80</v>
      </c>
      <c r="B466" s="147"/>
      <c r="C466" s="147"/>
      <c r="D466" s="143"/>
      <c r="E466" s="132">
        <v>1</v>
      </c>
      <c r="F466" s="119">
        <f>SUM(D465*E466)</f>
        <v>125</v>
      </c>
      <c r="G466" s="135">
        <v>51.66</v>
      </c>
      <c r="H466" s="134">
        <f t="shared" si="63"/>
        <v>6457.5</v>
      </c>
      <c r="I466" s="149"/>
      <c r="J466" s="137"/>
      <c r="K466" s="30" t="s">
        <v>75</v>
      </c>
      <c r="L466" s="28"/>
    </row>
    <row r="467" spans="1:12" ht="12.75" customHeight="1" x14ac:dyDescent="0.2">
      <c r="A467" s="77" t="s">
        <v>9</v>
      </c>
      <c r="B467" s="15">
        <f>SUM(B461:B466)</f>
        <v>250</v>
      </c>
      <c r="C467" s="103"/>
      <c r="D467" s="129">
        <f>SUM(D461:D466)</f>
        <v>250</v>
      </c>
      <c r="E467" s="133"/>
      <c r="F467" s="129">
        <f>SUM(F461:F466)</f>
        <v>1250</v>
      </c>
      <c r="G467" s="42"/>
      <c r="H467" s="78">
        <f>SUM(H461:H466)</f>
        <v>96350</v>
      </c>
      <c r="I467" s="42"/>
      <c r="J467" s="130">
        <f>SUM(J461:J466)</f>
        <v>0</v>
      </c>
      <c r="K467" s="24">
        <v>0.33</v>
      </c>
      <c r="L467" s="79">
        <f>SUM(D467*K467*61.74)</f>
        <v>5093.55</v>
      </c>
    </row>
    <row r="468" spans="1:12" s="54" customFormat="1" ht="11.25" x14ac:dyDescent="0.2">
      <c r="A468" s="27" t="s">
        <v>77</v>
      </c>
      <c r="B468" s="104"/>
      <c r="C468" s="104"/>
      <c r="D468" s="104"/>
      <c r="E468" s="95"/>
      <c r="F468" s="104"/>
    </row>
    <row r="469" spans="1:12" s="67" customFormat="1" ht="11.25" customHeight="1" x14ac:dyDescent="0.2">
      <c r="A469" s="65" t="s">
        <v>6</v>
      </c>
      <c r="B469" s="80">
        <v>75</v>
      </c>
      <c r="C469" s="100">
        <v>2</v>
      </c>
      <c r="D469" s="88">
        <f>SUM(B469*C469)</f>
        <v>150</v>
      </c>
      <c r="E469" s="21">
        <v>0.25</v>
      </c>
      <c r="F469" s="88">
        <f>SUM(D469*E469)</f>
        <v>38</v>
      </c>
      <c r="G469" s="4">
        <v>37.03</v>
      </c>
      <c r="H469" s="66">
        <f>SUM(F469*G469)</f>
        <v>1407.14</v>
      </c>
      <c r="I469" s="5">
        <v>0</v>
      </c>
      <c r="J469" s="125">
        <f>SUM(D469*I469)</f>
        <v>0</v>
      </c>
      <c r="K469" s="6"/>
    </row>
    <row r="470" spans="1:12" s="67" customFormat="1" ht="11.25" x14ac:dyDescent="0.2">
      <c r="A470" s="65" t="s">
        <v>7</v>
      </c>
      <c r="B470" s="80">
        <v>450</v>
      </c>
      <c r="C470" s="80">
        <v>14</v>
      </c>
      <c r="D470" s="88">
        <f>SUM(B470*C470)</f>
        <v>6300</v>
      </c>
      <c r="E470" s="21">
        <v>0.25</v>
      </c>
      <c r="F470" s="88">
        <f>SUM(D470*E470)</f>
        <v>1575</v>
      </c>
      <c r="G470" s="7">
        <v>34.770000000000003</v>
      </c>
      <c r="H470" s="68">
        <f>SUM(F470*G470)</f>
        <v>54762.75</v>
      </c>
      <c r="I470" s="7">
        <v>0</v>
      </c>
      <c r="J470" s="126">
        <f>SUM(D470*I470)</f>
        <v>0</v>
      </c>
      <c r="K470" s="6"/>
    </row>
    <row r="471" spans="1:12" s="67" customFormat="1" ht="11.25" x14ac:dyDescent="0.2">
      <c r="A471" s="67" t="s">
        <v>8</v>
      </c>
      <c r="B471" s="100">
        <v>0</v>
      </c>
      <c r="C471" s="100">
        <v>0</v>
      </c>
      <c r="D471" s="89">
        <f>SUM(B471*C471)</f>
        <v>0</v>
      </c>
      <c r="E471" s="21">
        <v>0.25</v>
      </c>
      <c r="F471" s="89">
        <f>SUM(D471*E471)</f>
        <v>0</v>
      </c>
      <c r="G471" s="44">
        <v>51.66</v>
      </c>
      <c r="H471" s="69">
        <f>SUM(F471*G471)</f>
        <v>0</v>
      </c>
      <c r="I471" s="7">
        <v>0</v>
      </c>
      <c r="J471" s="127">
        <f>SUM(D471*I471)</f>
        <v>0</v>
      </c>
      <c r="K471" s="6"/>
    </row>
    <row r="472" spans="1:12" s="38" customFormat="1" ht="11.25" x14ac:dyDescent="0.2">
      <c r="A472" s="38" t="s">
        <v>9</v>
      </c>
      <c r="B472" s="13">
        <f>SUM(B469:B471)</f>
        <v>525</v>
      </c>
      <c r="C472" s="105"/>
      <c r="D472" s="90">
        <f>SUM(D469:D471)</f>
        <v>6450</v>
      </c>
      <c r="E472" s="40"/>
      <c r="F472" s="90">
        <f>SUM(F469:F471)</f>
        <v>1613</v>
      </c>
      <c r="G472" s="8"/>
      <c r="H472" s="71">
        <f>SUM(H469:H471)</f>
        <v>56169.89</v>
      </c>
      <c r="I472" s="8"/>
      <c r="J472" s="128">
        <f>SUM(J469:J471)</f>
        <v>0</v>
      </c>
      <c r="K472" s="9">
        <v>0.17</v>
      </c>
      <c r="L472" s="72">
        <f>SUM(D472*K472*61.74)</f>
        <v>67697.91</v>
      </c>
    </row>
    <row r="473" spans="1:12" s="54" customFormat="1" ht="11.25" x14ac:dyDescent="0.2">
      <c r="A473" s="27" t="s">
        <v>59</v>
      </c>
      <c r="B473" s="104"/>
      <c r="C473" s="104"/>
      <c r="D473" s="104"/>
      <c r="E473" s="95"/>
      <c r="F473" s="104" t="s">
        <v>117</v>
      </c>
    </row>
    <row r="474" spans="1:12" s="67" customFormat="1" ht="11.25" customHeight="1" x14ac:dyDescent="0.2">
      <c r="A474" s="73" t="s">
        <v>6</v>
      </c>
      <c r="B474" s="81">
        <v>75</v>
      </c>
      <c r="C474" s="81">
        <v>2</v>
      </c>
      <c r="D474" s="88">
        <f>SUM(B474*C474)</f>
        <v>150</v>
      </c>
      <c r="E474" s="19">
        <v>0.2</v>
      </c>
      <c r="F474" s="88">
        <f>SUM(D474*E474)</f>
        <v>30</v>
      </c>
      <c r="G474" s="47">
        <v>37.03</v>
      </c>
      <c r="H474" s="74">
        <f>SUM(F474*G474)</f>
        <v>1110.9000000000001</v>
      </c>
      <c r="I474" s="16">
        <v>0</v>
      </c>
      <c r="J474" s="125">
        <f>SUM(D474*I474)</f>
        <v>0</v>
      </c>
      <c r="K474" s="6"/>
    </row>
    <row r="475" spans="1:12" s="67" customFormat="1" ht="11.25" x14ac:dyDescent="0.2">
      <c r="A475" s="73" t="s">
        <v>7</v>
      </c>
      <c r="B475" s="81">
        <v>450</v>
      </c>
      <c r="C475" s="81">
        <v>14</v>
      </c>
      <c r="D475" s="88">
        <f>SUM(B475*C475)</f>
        <v>6300</v>
      </c>
      <c r="E475" s="19">
        <v>0.2</v>
      </c>
      <c r="F475" s="88">
        <f>SUM(D475*E475)</f>
        <v>1260</v>
      </c>
      <c r="G475" s="17">
        <v>34.770000000000003</v>
      </c>
      <c r="H475" s="75">
        <f>SUM(F475*G475)</f>
        <v>43810.2</v>
      </c>
      <c r="I475" s="17">
        <v>0</v>
      </c>
      <c r="J475" s="126">
        <f>SUM(D475*I475)</f>
        <v>0</v>
      </c>
      <c r="K475" s="6"/>
    </row>
    <row r="476" spans="1:12" s="67" customFormat="1" ht="11.25" x14ac:dyDescent="0.2">
      <c r="A476" s="73" t="s">
        <v>8</v>
      </c>
      <c r="B476" s="81">
        <v>0</v>
      </c>
      <c r="C476" s="81">
        <v>0</v>
      </c>
      <c r="D476" s="89">
        <f>SUM(B476*C476)</f>
        <v>0</v>
      </c>
      <c r="E476" s="19">
        <v>0.2</v>
      </c>
      <c r="F476" s="89">
        <f>SUM(D476*E476)</f>
        <v>0</v>
      </c>
      <c r="G476" s="45">
        <v>51.66</v>
      </c>
      <c r="H476" s="76">
        <f>SUM(F476*G476)</f>
        <v>0</v>
      </c>
      <c r="I476" s="17">
        <v>0</v>
      </c>
      <c r="J476" s="127">
        <f>SUM(D476*I476)</f>
        <v>0</v>
      </c>
      <c r="K476" s="6"/>
    </row>
    <row r="477" spans="1:12" s="38" customFormat="1" ht="11.25" x14ac:dyDescent="0.2">
      <c r="A477" s="77" t="s">
        <v>9</v>
      </c>
      <c r="B477" s="15">
        <f>SUM(B474:B476)</f>
        <v>525</v>
      </c>
      <c r="C477" s="103"/>
      <c r="D477" s="90">
        <f>SUM(D474:D476)</f>
        <v>6450</v>
      </c>
      <c r="E477" s="40"/>
      <c r="F477" s="90">
        <f>SUM(F474:F476)</f>
        <v>1290</v>
      </c>
      <c r="G477" s="18"/>
      <c r="H477" s="78">
        <f>SUM(H474:H476)</f>
        <v>44921.1</v>
      </c>
      <c r="I477" s="18"/>
      <c r="J477" s="128">
        <f>SUM(J474:J476)</f>
        <v>0</v>
      </c>
      <c r="K477" s="24">
        <v>0.12</v>
      </c>
      <c r="L477" s="79">
        <f>SUM(D477*K477*61.74)</f>
        <v>47786.76</v>
      </c>
    </row>
    <row r="478" spans="1:12" s="54" customFormat="1" ht="11.25" x14ac:dyDescent="0.2">
      <c r="A478" s="27" t="s">
        <v>29</v>
      </c>
      <c r="B478" s="104"/>
      <c r="C478" s="104"/>
      <c r="D478" s="104"/>
      <c r="E478" s="95"/>
      <c r="F478" s="104"/>
    </row>
    <row r="479" spans="1:12" s="65" customFormat="1" ht="11.25" x14ac:dyDescent="0.2">
      <c r="A479" s="33" t="s">
        <v>115</v>
      </c>
      <c r="B479" s="138">
        <v>295</v>
      </c>
      <c r="C479" s="140">
        <v>4</v>
      </c>
      <c r="D479" s="142">
        <f>SUM(B479*C479)</f>
        <v>1180</v>
      </c>
      <c r="E479" s="31">
        <v>0.17</v>
      </c>
      <c r="F479" s="119">
        <f>SUM(D479*E479)</f>
        <v>201</v>
      </c>
      <c r="G479" s="4">
        <v>37.03</v>
      </c>
      <c r="H479" s="91">
        <f t="shared" ref="H479:H484" si="66">SUM(F479*G479)</f>
        <v>7443.03</v>
      </c>
      <c r="I479" s="144">
        <v>0</v>
      </c>
      <c r="J479" s="136">
        <f>SUM(D479*I479)</f>
        <v>0</v>
      </c>
      <c r="K479" s="30"/>
      <c r="L479" s="28"/>
    </row>
    <row r="480" spans="1:12" ht="12.75" customHeight="1" x14ac:dyDescent="0.2">
      <c r="A480" s="33" t="s">
        <v>116</v>
      </c>
      <c r="B480" s="139"/>
      <c r="C480" s="141"/>
      <c r="D480" s="143"/>
      <c r="E480" s="31">
        <v>0.08</v>
      </c>
      <c r="F480" s="119">
        <f>SUM(D479*E480)</f>
        <v>94</v>
      </c>
      <c r="G480" s="37">
        <v>37.03</v>
      </c>
      <c r="H480" s="91">
        <f t="shared" si="66"/>
        <v>3480.82</v>
      </c>
      <c r="I480" s="145"/>
      <c r="J480" s="137"/>
      <c r="K480" s="30" t="s">
        <v>75</v>
      </c>
      <c r="L480" s="28"/>
    </row>
    <row r="481" spans="1:12" s="65" customFormat="1" ht="11.25" x14ac:dyDescent="0.2">
      <c r="A481" s="33" t="s">
        <v>110</v>
      </c>
      <c r="B481" s="138">
        <v>0</v>
      </c>
      <c r="C481" s="140">
        <v>4</v>
      </c>
      <c r="D481" s="142">
        <f t="shared" ref="D481" si="67">SUM(B481*C481)</f>
        <v>0</v>
      </c>
      <c r="E481" s="31">
        <v>0.17</v>
      </c>
      <c r="F481" s="119">
        <f>SUM(D481*E481)</f>
        <v>0</v>
      </c>
      <c r="G481" s="37">
        <v>34.770000000000003</v>
      </c>
      <c r="H481" s="91">
        <f t="shared" si="66"/>
        <v>0</v>
      </c>
      <c r="I481" s="144">
        <v>0</v>
      </c>
      <c r="J481" s="136">
        <f>SUM(D481*I481)</f>
        <v>0</v>
      </c>
      <c r="K481" s="30"/>
      <c r="L481" s="28"/>
    </row>
    <row r="482" spans="1:12" ht="12.75" customHeight="1" x14ac:dyDescent="0.2">
      <c r="A482" s="33" t="s">
        <v>111</v>
      </c>
      <c r="B482" s="139"/>
      <c r="C482" s="141"/>
      <c r="D482" s="143"/>
      <c r="E482" s="31">
        <v>0.08</v>
      </c>
      <c r="F482" s="119">
        <f>SUM(D481*E482)</f>
        <v>0</v>
      </c>
      <c r="G482" s="37">
        <v>34.770000000000003</v>
      </c>
      <c r="H482" s="91">
        <f t="shared" si="66"/>
        <v>0</v>
      </c>
      <c r="I482" s="145"/>
      <c r="J482" s="137"/>
      <c r="K482" s="30" t="s">
        <v>75</v>
      </c>
      <c r="L482" s="28"/>
    </row>
    <row r="483" spans="1:12" s="65" customFormat="1" ht="11.25" x14ac:dyDescent="0.2">
      <c r="A483" s="33" t="s">
        <v>79</v>
      </c>
      <c r="B483" s="138">
        <v>0</v>
      </c>
      <c r="C483" s="140">
        <v>4</v>
      </c>
      <c r="D483" s="142">
        <f t="shared" ref="D483" si="68">SUM(B483*C483)</f>
        <v>0</v>
      </c>
      <c r="E483" s="31">
        <v>0.17</v>
      </c>
      <c r="F483" s="119">
        <f>SUM(D483*E483)</f>
        <v>0</v>
      </c>
      <c r="G483" s="37">
        <v>51.66</v>
      </c>
      <c r="H483" s="91">
        <f t="shared" si="66"/>
        <v>0</v>
      </c>
      <c r="I483" s="144">
        <v>0</v>
      </c>
      <c r="J483" s="136">
        <f>SUM(D483*I483)</f>
        <v>0</v>
      </c>
      <c r="K483" s="30"/>
      <c r="L483" s="28"/>
    </row>
    <row r="484" spans="1:12" ht="12.75" customHeight="1" x14ac:dyDescent="0.2">
      <c r="A484" s="33" t="s">
        <v>80</v>
      </c>
      <c r="B484" s="139"/>
      <c r="C484" s="139"/>
      <c r="D484" s="143"/>
      <c r="E484" s="31">
        <v>0.08</v>
      </c>
      <c r="F484" s="119">
        <f>SUM(D483*E484)</f>
        <v>0</v>
      </c>
      <c r="G484" s="37">
        <v>51.66</v>
      </c>
      <c r="H484" s="91">
        <f t="shared" si="66"/>
        <v>0</v>
      </c>
      <c r="I484" s="145"/>
      <c r="J484" s="137"/>
      <c r="K484" s="30" t="s">
        <v>75</v>
      </c>
      <c r="L484" s="28"/>
    </row>
    <row r="485" spans="1:12" ht="12.75" customHeight="1" x14ac:dyDescent="0.2">
      <c r="A485" s="38" t="s">
        <v>9</v>
      </c>
      <c r="B485" s="13">
        <f>SUM(B479:B484)</f>
        <v>295</v>
      </c>
      <c r="C485" s="105"/>
      <c r="D485" s="129">
        <f>SUM(D479:D484)</f>
        <v>1180</v>
      </c>
      <c r="E485" s="40"/>
      <c r="F485" s="129">
        <f>SUM(F479:F484)</f>
        <v>295</v>
      </c>
      <c r="G485" s="41"/>
      <c r="H485" s="71">
        <f>SUM(H479:H484)</f>
        <v>10923.85</v>
      </c>
      <c r="I485" s="41"/>
      <c r="J485" s="130">
        <f>SUM(J479:J484)</f>
        <v>0</v>
      </c>
      <c r="K485" s="49">
        <v>0.25</v>
      </c>
      <c r="L485" s="72">
        <f>SUM(D485*K485*61.74)</f>
        <v>18213.3</v>
      </c>
    </row>
    <row r="486" spans="1:12" s="54" customFormat="1" ht="11.25" x14ac:dyDescent="0.2">
      <c r="A486" s="27" t="s">
        <v>81</v>
      </c>
      <c r="B486" s="104"/>
      <c r="C486" s="104"/>
      <c r="D486" s="104"/>
      <c r="E486" s="95"/>
      <c r="F486" s="104"/>
    </row>
    <row r="487" spans="1:12" s="65" customFormat="1" ht="11.25" x14ac:dyDescent="0.2">
      <c r="A487" s="131" t="s">
        <v>115</v>
      </c>
      <c r="B487" s="146">
        <v>4265</v>
      </c>
      <c r="C487" s="146">
        <v>4</v>
      </c>
      <c r="D487" s="142">
        <f>SUM(B487*C487)</f>
        <v>17060</v>
      </c>
      <c r="E487" s="132">
        <v>0.14000000000000001</v>
      </c>
      <c r="F487" s="119">
        <f>SUM(D487*E487)</f>
        <v>2388</v>
      </c>
      <c r="G487" s="47">
        <v>37.03</v>
      </c>
      <c r="H487" s="134">
        <f t="shared" ref="H487:H492" si="69">SUM(F487*G487)</f>
        <v>88427.64</v>
      </c>
      <c r="I487" s="148">
        <v>0</v>
      </c>
      <c r="J487" s="136">
        <f>SUM(D487*I487)</f>
        <v>0</v>
      </c>
      <c r="K487" s="30"/>
      <c r="L487" s="28"/>
    </row>
    <row r="488" spans="1:12" ht="12.75" customHeight="1" x14ac:dyDescent="0.2">
      <c r="A488" s="131" t="s">
        <v>116</v>
      </c>
      <c r="B488" s="147"/>
      <c r="C488" s="150"/>
      <c r="D488" s="143"/>
      <c r="E488" s="132">
        <v>0.06</v>
      </c>
      <c r="F488" s="119">
        <f>SUM(D487*E488)</f>
        <v>1024</v>
      </c>
      <c r="G488" s="135">
        <v>37.03</v>
      </c>
      <c r="H488" s="134">
        <f t="shared" si="69"/>
        <v>37918.720000000001</v>
      </c>
      <c r="I488" s="149"/>
      <c r="J488" s="137"/>
      <c r="K488" s="30" t="s">
        <v>75</v>
      </c>
      <c r="L488" s="28"/>
    </row>
    <row r="489" spans="1:12" s="65" customFormat="1" ht="11.25" x14ac:dyDescent="0.2">
      <c r="A489" s="131" t="s">
        <v>110</v>
      </c>
      <c r="B489" s="146">
        <v>0</v>
      </c>
      <c r="C489" s="146">
        <v>4</v>
      </c>
      <c r="D489" s="142">
        <f t="shared" ref="D489" si="70">SUM(B489*C489)</f>
        <v>0</v>
      </c>
      <c r="E489" s="132">
        <v>0.14000000000000001</v>
      </c>
      <c r="F489" s="119">
        <f>SUM(D489*E489)</f>
        <v>0</v>
      </c>
      <c r="G489" s="135">
        <v>34.770000000000003</v>
      </c>
      <c r="H489" s="134">
        <f t="shared" si="69"/>
        <v>0</v>
      </c>
      <c r="I489" s="148">
        <v>0</v>
      </c>
      <c r="J489" s="136">
        <f>SUM(D489*I489)</f>
        <v>0</v>
      </c>
      <c r="K489" s="30"/>
      <c r="L489" s="28"/>
    </row>
    <row r="490" spans="1:12" ht="12.75" customHeight="1" x14ac:dyDescent="0.2">
      <c r="A490" s="131" t="s">
        <v>111</v>
      </c>
      <c r="B490" s="147"/>
      <c r="C490" s="150"/>
      <c r="D490" s="143"/>
      <c r="E490" s="132">
        <v>0.06</v>
      </c>
      <c r="F490" s="119">
        <f>SUM(D489*E490)</f>
        <v>0</v>
      </c>
      <c r="G490" s="135">
        <v>34.770000000000003</v>
      </c>
      <c r="H490" s="134">
        <f t="shared" si="69"/>
        <v>0</v>
      </c>
      <c r="I490" s="149"/>
      <c r="J490" s="137"/>
      <c r="K490" s="30" t="s">
        <v>75</v>
      </c>
      <c r="L490" s="28"/>
    </row>
    <row r="491" spans="1:12" s="65" customFormat="1" ht="11.25" x14ac:dyDescent="0.2">
      <c r="A491" s="131" t="s">
        <v>79</v>
      </c>
      <c r="B491" s="146">
        <v>0</v>
      </c>
      <c r="C491" s="146">
        <v>4</v>
      </c>
      <c r="D491" s="142">
        <f t="shared" ref="D491" si="71">SUM(B491*C491)</f>
        <v>0</v>
      </c>
      <c r="E491" s="132">
        <v>0.14000000000000001</v>
      </c>
      <c r="F491" s="119">
        <f>SUM(D491*E491)</f>
        <v>0</v>
      </c>
      <c r="G491" s="135">
        <v>51.66</v>
      </c>
      <c r="H491" s="134">
        <f t="shared" si="69"/>
        <v>0</v>
      </c>
      <c r="I491" s="148">
        <v>0</v>
      </c>
      <c r="J491" s="136">
        <f>SUM(D491*I491)</f>
        <v>0</v>
      </c>
      <c r="K491" s="30"/>
      <c r="L491" s="28"/>
    </row>
    <row r="492" spans="1:12" ht="12.75" customHeight="1" x14ac:dyDescent="0.2">
      <c r="A492" s="131" t="s">
        <v>80</v>
      </c>
      <c r="B492" s="147"/>
      <c r="C492" s="147"/>
      <c r="D492" s="143"/>
      <c r="E492" s="132">
        <v>0.06</v>
      </c>
      <c r="F492" s="119">
        <f>SUM(D491*E492)</f>
        <v>0</v>
      </c>
      <c r="G492" s="135">
        <v>51.66</v>
      </c>
      <c r="H492" s="134">
        <f t="shared" si="69"/>
        <v>0</v>
      </c>
      <c r="I492" s="149"/>
      <c r="J492" s="137"/>
      <c r="K492" s="30" t="s">
        <v>75</v>
      </c>
      <c r="L492" s="28"/>
    </row>
    <row r="493" spans="1:12" ht="12.75" customHeight="1" x14ac:dyDescent="0.2">
      <c r="A493" s="77" t="s">
        <v>9</v>
      </c>
      <c r="B493" s="15">
        <f>SUM(B487:B492)</f>
        <v>4265</v>
      </c>
      <c r="C493" s="103"/>
      <c r="D493" s="129">
        <f>SUM(D487:D492)</f>
        <v>17060</v>
      </c>
      <c r="E493" s="133"/>
      <c r="F493" s="129">
        <f>SUM(F487:F492)</f>
        <v>3412</v>
      </c>
      <c r="G493" s="42"/>
      <c r="H493" s="78">
        <f>SUM(H487:H492)</f>
        <v>126346.36</v>
      </c>
      <c r="I493" s="42"/>
      <c r="J493" s="130">
        <f>SUM(J487:J492)</f>
        <v>0</v>
      </c>
      <c r="K493" s="24">
        <v>0.2</v>
      </c>
      <c r="L493" s="79">
        <f>SUM(D493*K493*61.74)</f>
        <v>210656.88</v>
      </c>
    </row>
    <row r="494" spans="1:12" s="84" customFormat="1" ht="12" x14ac:dyDescent="0.2">
      <c r="A494" s="27" t="s">
        <v>150</v>
      </c>
      <c r="B494" s="107"/>
      <c r="C494" s="107"/>
      <c r="D494" s="107"/>
      <c r="E494" s="97"/>
      <c r="F494" s="107"/>
      <c r="G494" s="27"/>
      <c r="H494" s="27"/>
      <c r="I494" s="27"/>
      <c r="J494" s="27"/>
      <c r="K494" s="27"/>
      <c r="L494" s="27"/>
    </row>
    <row r="495" spans="1:12" s="65" customFormat="1" ht="11.25" x14ac:dyDescent="0.2">
      <c r="A495" s="28" t="s">
        <v>6</v>
      </c>
      <c r="B495" s="29">
        <v>0</v>
      </c>
      <c r="C495" s="29">
        <v>1</v>
      </c>
      <c r="D495" s="88">
        <f>SUM(B495*C495)</f>
        <v>0</v>
      </c>
      <c r="E495" s="31">
        <v>260</v>
      </c>
      <c r="F495" s="88">
        <f>SUM(D495*E495)</f>
        <v>0</v>
      </c>
      <c r="G495" s="4">
        <v>37.03</v>
      </c>
      <c r="H495" s="66">
        <f>SUM(F495*G495)</f>
        <v>0</v>
      </c>
      <c r="I495" s="32">
        <v>0</v>
      </c>
      <c r="J495" s="125">
        <f>SUM(D495*I495)</f>
        <v>0</v>
      </c>
      <c r="K495" s="30"/>
      <c r="L495" s="28"/>
    </row>
    <row r="496" spans="1:12" s="65" customFormat="1" ht="11.25" x14ac:dyDescent="0.2">
      <c r="A496" s="33" t="s">
        <v>7</v>
      </c>
      <c r="B496" s="34">
        <v>731</v>
      </c>
      <c r="C496" s="34">
        <v>1</v>
      </c>
      <c r="D496" s="88">
        <f>SUM(B496*C496)</f>
        <v>731</v>
      </c>
      <c r="E496" s="31">
        <v>260</v>
      </c>
      <c r="F496" s="88">
        <f>SUM(D496*E496)</f>
        <v>190060</v>
      </c>
      <c r="G496" s="35">
        <v>33.28</v>
      </c>
      <c r="H496" s="68">
        <f>SUM(F496*G496)</f>
        <v>6325196.7999999998</v>
      </c>
      <c r="I496" s="36">
        <v>0</v>
      </c>
      <c r="J496" s="126">
        <f>SUM(D496*I496)</f>
        <v>0</v>
      </c>
      <c r="K496" s="30"/>
      <c r="L496" s="28"/>
    </row>
    <row r="497" spans="1:12" ht="12.75" customHeight="1" x14ac:dyDescent="0.2">
      <c r="A497" s="33" t="s">
        <v>8</v>
      </c>
      <c r="B497" s="34">
        <v>3</v>
      </c>
      <c r="C497" s="29">
        <v>1</v>
      </c>
      <c r="D497" s="89">
        <f>SUM(B497*C497)</f>
        <v>3</v>
      </c>
      <c r="E497" s="31">
        <v>260</v>
      </c>
      <c r="F497" s="89">
        <f>SUM(D497*E497)</f>
        <v>780</v>
      </c>
      <c r="G497" s="44">
        <v>51.66</v>
      </c>
      <c r="H497" s="69">
        <f>SUM(F497*G497)</f>
        <v>40294.800000000003</v>
      </c>
      <c r="I497" s="37">
        <v>0</v>
      </c>
      <c r="J497" s="127">
        <f>SUM(D497*I497)</f>
        <v>0</v>
      </c>
      <c r="K497" s="30" t="s">
        <v>75</v>
      </c>
      <c r="L497" s="28"/>
    </row>
    <row r="498" spans="1:12" ht="12.75" customHeight="1" x14ac:dyDescent="0.2">
      <c r="A498" s="38" t="s">
        <v>9</v>
      </c>
      <c r="B498" s="13">
        <f>SUM(B495:B497)</f>
        <v>734</v>
      </c>
      <c r="C498" s="105"/>
      <c r="D498" s="90">
        <f>SUM(D495:D497)</f>
        <v>734</v>
      </c>
      <c r="E498" s="40"/>
      <c r="F498" s="90">
        <f>SUM(F495:F497)</f>
        <v>190840</v>
      </c>
      <c r="G498" s="8"/>
      <c r="H498" s="71">
        <f>SUM(H495:H497)</f>
        <v>6365491.5999999996</v>
      </c>
      <c r="I498" s="8"/>
      <c r="J498" s="128">
        <f>SUM(J495:J497)</f>
        <v>0</v>
      </c>
      <c r="K498" s="9">
        <v>4</v>
      </c>
      <c r="L498" s="72">
        <f>SUM(D498*K498*61.74)</f>
        <v>181268.64</v>
      </c>
    </row>
    <row r="499" spans="1:12" s="54" customFormat="1" ht="11.25" x14ac:dyDescent="0.2">
      <c r="A499" s="27" t="s">
        <v>112</v>
      </c>
      <c r="B499" s="104"/>
      <c r="C499" s="104"/>
      <c r="D499" s="104"/>
      <c r="E499" s="95"/>
      <c r="F499" s="104"/>
    </row>
    <row r="500" spans="1:12" s="67" customFormat="1" ht="11.25" customHeight="1" x14ac:dyDescent="0.2">
      <c r="A500" s="65" t="s">
        <v>6</v>
      </c>
      <c r="B500" s="80">
        <v>3765</v>
      </c>
      <c r="C500" s="100">
        <v>1</v>
      </c>
      <c r="D500" s="88">
        <f>SUM(B500*C500)</f>
        <v>3765</v>
      </c>
      <c r="E500" s="21">
        <v>40</v>
      </c>
      <c r="F500" s="88">
        <f>SUM(D500*E500)</f>
        <v>150600</v>
      </c>
      <c r="G500" s="4">
        <v>37.03</v>
      </c>
      <c r="H500" s="66">
        <f>SUM(F500*G500)</f>
        <v>5576718</v>
      </c>
      <c r="I500" s="5">
        <v>0</v>
      </c>
      <c r="J500" s="125">
        <f>SUM(D500*I500)</f>
        <v>0</v>
      </c>
      <c r="K500" s="6"/>
    </row>
    <row r="501" spans="1:12" s="67" customFormat="1" ht="11.25" x14ac:dyDescent="0.2">
      <c r="A501" s="67" t="s">
        <v>7</v>
      </c>
      <c r="B501" s="100">
        <v>0</v>
      </c>
      <c r="C501" s="100">
        <v>1</v>
      </c>
      <c r="D501" s="88">
        <f>SUM(B501*C501)</f>
        <v>0</v>
      </c>
      <c r="E501" s="21">
        <v>0</v>
      </c>
      <c r="F501" s="88">
        <f>SUM(D501*E501)</f>
        <v>0</v>
      </c>
      <c r="G501" s="7">
        <v>34.770000000000003</v>
      </c>
      <c r="H501" s="68">
        <f>SUM(F501*G501)</f>
        <v>0</v>
      </c>
      <c r="I501" s="7">
        <v>0</v>
      </c>
      <c r="J501" s="126">
        <f>SUM(D501*I501)</f>
        <v>0</v>
      </c>
      <c r="K501" s="6"/>
    </row>
    <row r="502" spans="1:12" s="67" customFormat="1" ht="11.25" x14ac:dyDescent="0.2">
      <c r="A502" s="67" t="s">
        <v>8</v>
      </c>
      <c r="B502" s="100">
        <v>50</v>
      </c>
      <c r="C502" s="100">
        <v>1</v>
      </c>
      <c r="D502" s="89">
        <f>SUM(B502*C502)</f>
        <v>50</v>
      </c>
      <c r="E502" s="21">
        <v>240</v>
      </c>
      <c r="F502" s="89">
        <f>SUM(D502*E502)</f>
        <v>12000</v>
      </c>
      <c r="G502" s="44">
        <v>51.66</v>
      </c>
      <c r="H502" s="69">
        <f>SUM(F502*G502)</f>
        <v>619920</v>
      </c>
      <c r="I502" s="7">
        <v>0</v>
      </c>
      <c r="J502" s="127">
        <f>SUM(D502*I502)</f>
        <v>0</v>
      </c>
      <c r="K502" s="6"/>
    </row>
    <row r="503" spans="1:12" s="38" customFormat="1" ht="11.25" x14ac:dyDescent="0.2">
      <c r="A503" s="38" t="s">
        <v>9</v>
      </c>
      <c r="B503" s="13">
        <f>SUM(B500:B502)</f>
        <v>3815</v>
      </c>
      <c r="C503" s="105"/>
      <c r="D503" s="90">
        <f>SUM(D500:D502)</f>
        <v>3815</v>
      </c>
      <c r="E503" s="40"/>
      <c r="F503" s="90">
        <f>SUM(F500:F502)</f>
        <v>162600</v>
      </c>
      <c r="G503" s="8"/>
      <c r="H503" s="71">
        <f>SUM(H500:H502)</f>
        <v>6196638</v>
      </c>
      <c r="I503" s="8"/>
      <c r="J503" s="128">
        <f>SUM(J500:J502)</f>
        <v>0</v>
      </c>
      <c r="K503" s="49">
        <v>1</v>
      </c>
      <c r="L503" s="72">
        <f>SUM(D503*K503*61.74)</f>
        <v>235538.1</v>
      </c>
    </row>
    <row r="504" spans="1:12" s="54" customFormat="1" ht="11.25" x14ac:dyDescent="0.2">
      <c r="A504" s="27" t="s">
        <v>113</v>
      </c>
      <c r="B504" s="104"/>
      <c r="C504" s="104"/>
      <c r="D504" s="104"/>
      <c r="E504" s="95"/>
      <c r="F504" s="104"/>
    </row>
    <row r="505" spans="1:12" s="67" customFormat="1" ht="11.25" customHeight="1" x14ac:dyDescent="0.2">
      <c r="A505" s="65" t="s">
        <v>6</v>
      </c>
      <c r="B505" s="80">
        <v>942</v>
      </c>
      <c r="C505" s="100">
        <v>1</v>
      </c>
      <c r="D505" s="88">
        <f>SUM(B505*C505)</f>
        <v>942</v>
      </c>
      <c r="E505" s="21">
        <v>1</v>
      </c>
      <c r="F505" s="88">
        <f>SUM(D505*E505)</f>
        <v>942</v>
      </c>
      <c r="G505" s="4">
        <v>37.03</v>
      </c>
      <c r="H505" s="66">
        <f>SUM(F505*G505)</f>
        <v>34882.26</v>
      </c>
      <c r="I505" s="5">
        <v>0</v>
      </c>
      <c r="J505" s="125">
        <f>SUM(D505*I505)</f>
        <v>0</v>
      </c>
      <c r="K505" s="6"/>
    </row>
    <row r="506" spans="1:12" s="67" customFormat="1" ht="11.25" x14ac:dyDescent="0.2">
      <c r="A506" s="67" t="s">
        <v>7</v>
      </c>
      <c r="B506" s="100">
        <v>0</v>
      </c>
      <c r="C506" s="100">
        <v>1</v>
      </c>
      <c r="D506" s="88">
        <f>SUM(B506*C506)</f>
        <v>0</v>
      </c>
      <c r="E506" s="21">
        <v>1</v>
      </c>
      <c r="F506" s="88">
        <f>SUM(D506*E506)</f>
        <v>0</v>
      </c>
      <c r="G506" s="7">
        <v>34.770000000000003</v>
      </c>
      <c r="H506" s="68">
        <f>SUM(F506*G506)</f>
        <v>0</v>
      </c>
      <c r="I506" s="7">
        <v>0</v>
      </c>
      <c r="J506" s="126">
        <f>SUM(D506*I506)</f>
        <v>0</v>
      </c>
      <c r="K506" s="6"/>
    </row>
    <row r="507" spans="1:12" s="67" customFormat="1" ht="11.25" x14ac:dyDescent="0.2">
      <c r="A507" s="67" t="s">
        <v>8</v>
      </c>
      <c r="B507" s="100">
        <v>0</v>
      </c>
      <c r="C507" s="100">
        <v>1</v>
      </c>
      <c r="D507" s="89">
        <f>SUM(B507*C507)</f>
        <v>0</v>
      </c>
      <c r="E507" s="21">
        <v>1</v>
      </c>
      <c r="F507" s="89">
        <f>SUM(D507*E507)</f>
        <v>0</v>
      </c>
      <c r="G507" s="44">
        <v>51.66</v>
      </c>
      <c r="H507" s="69">
        <f>SUM(F507*G507)</f>
        <v>0</v>
      </c>
      <c r="I507" s="7">
        <v>0</v>
      </c>
      <c r="J507" s="127">
        <f>SUM(D507*I507)</f>
        <v>0</v>
      </c>
      <c r="K507" s="6"/>
    </row>
    <row r="508" spans="1:12" s="38" customFormat="1" ht="11.25" x14ac:dyDescent="0.2">
      <c r="A508" s="38" t="s">
        <v>9</v>
      </c>
      <c r="B508" s="13">
        <f>SUM(B505:B507)</f>
        <v>942</v>
      </c>
      <c r="C508" s="105"/>
      <c r="D508" s="90">
        <f>SUM(D505:D507)</f>
        <v>942</v>
      </c>
      <c r="E508" s="40"/>
      <c r="F508" s="90">
        <f>SUM(F505:F507)</f>
        <v>942</v>
      </c>
      <c r="G508" s="8"/>
      <c r="H508" s="71">
        <f>SUM(H505:H507)</f>
        <v>34882.26</v>
      </c>
      <c r="I508" s="8"/>
      <c r="J508" s="128">
        <f>SUM(J505:J507)</f>
        <v>0</v>
      </c>
      <c r="K508" s="49">
        <v>1</v>
      </c>
      <c r="L508" s="72">
        <f>SUM(D508*K508*61.74)</f>
        <v>58159.08</v>
      </c>
    </row>
    <row r="509" spans="1:12" s="54" customFormat="1" ht="11.25" x14ac:dyDescent="0.2">
      <c r="A509" s="27" t="s">
        <v>114</v>
      </c>
      <c r="B509" s="104"/>
      <c r="C509" s="104"/>
      <c r="D509" s="104"/>
      <c r="E509" s="95"/>
      <c r="F509" s="104"/>
    </row>
    <row r="510" spans="1:12" s="65" customFormat="1" ht="11.25" x14ac:dyDescent="0.2">
      <c r="A510" s="33" t="s">
        <v>115</v>
      </c>
      <c r="B510" s="138">
        <v>125</v>
      </c>
      <c r="C510" s="140">
        <v>1</v>
      </c>
      <c r="D510" s="142">
        <f>SUM(B510*C510)</f>
        <v>125</v>
      </c>
      <c r="E510" s="31">
        <v>0.5</v>
      </c>
      <c r="F510" s="119">
        <v>63</v>
      </c>
      <c r="G510" s="92">
        <v>37.03</v>
      </c>
      <c r="H510" s="91">
        <f>SUM(F510*G510)</f>
        <v>2332.89</v>
      </c>
      <c r="I510" s="144">
        <v>0</v>
      </c>
      <c r="J510" s="136">
        <f>SUM(D510*I510)</f>
        <v>0</v>
      </c>
      <c r="K510" s="30"/>
      <c r="L510" s="28"/>
    </row>
    <row r="511" spans="1:12" ht="12.75" customHeight="1" x14ac:dyDescent="0.2">
      <c r="A511" s="33" t="s">
        <v>116</v>
      </c>
      <c r="B511" s="139"/>
      <c r="C511" s="139"/>
      <c r="D511" s="143"/>
      <c r="E511" s="31">
        <v>0.5</v>
      </c>
      <c r="F511" s="119">
        <f>SUM(D510*E511)</f>
        <v>63</v>
      </c>
      <c r="G511" s="37">
        <v>37.03</v>
      </c>
      <c r="H511" s="91">
        <f>SUM(F511*G511)</f>
        <v>2332.89</v>
      </c>
      <c r="I511" s="145"/>
      <c r="J511" s="137"/>
      <c r="K511" s="30" t="s">
        <v>75</v>
      </c>
      <c r="L511" s="28"/>
    </row>
    <row r="512" spans="1:12" s="67" customFormat="1" ht="11.25" x14ac:dyDescent="0.2">
      <c r="A512" s="67" t="s">
        <v>7</v>
      </c>
      <c r="B512" s="100">
        <v>0</v>
      </c>
      <c r="C512" s="100">
        <v>1</v>
      </c>
      <c r="D512" s="88">
        <f>SUM(B512*C512)</f>
        <v>0</v>
      </c>
      <c r="E512" s="21">
        <v>1</v>
      </c>
      <c r="F512" s="88">
        <f>SUM(D512*E512)</f>
        <v>0</v>
      </c>
      <c r="G512" s="7">
        <v>34.770000000000003</v>
      </c>
      <c r="H512" s="68">
        <f>SUM(F512*G512)</f>
        <v>0</v>
      </c>
      <c r="I512" s="7">
        <v>0</v>
      </c>
      <c r="J512" s="126">
        <f>SUM(D512*I512)</f>
        <v>0</v>
      </c>
      <c r="K512" s="6"/>
    </row>
    <row r="513" spans="1:12" s="67" customFormat="1" ht="11.25" x14ac:dyDescent="0.2">
      <c r="A513" s="67" t="s">
        <v>8</v>
      </c>
      <c r="B513" s="100">
        <v>0</v>
      </c>
      <c r="C513" s="100">
        <v>1</v>
      </c>
      <c r="D513" s="89">
        <f>SUM(B513*C513)</f>
        <v>0</v>
      </c>
      <c r="E513" s="21">
        <v>1</v>
      </c>
      <c r="F513" s="89">
        <f>SUM(D513*E513)</f>
        <v>0</v>
      </c>
      <c r="G513" s="44">
        <v>51.66</v>
      </c>
      <c r="H513" s="69">
        <f>SUM(F513*G513)</f>
        <v>0</v>
      </c>
      <c r="I513" s="7">
        <v>0</v>
      </c>
      <c r="J513" s="127">
        <f>SUM(D513*I513)</f>
        <v>0</v>
      </c>
      <c r="K513" s="6"/>
    </row>
    <row r="514" spans="1:12" s="38" customFormat="1" ht="11.25" x14ac:dyDescent="0.2">
      <c r="A514" s="38" t="s">
        <v>9</v>
      </c>
      <c r="B514" s="13">
        <f>SUM(B510:B513)</f>
        <v>125</v>
      </c>
      <c r="C514" s="105"/>
      <c r="D514" s="90">
        <f>SUM(D510:D513)</f>
        <v>125</v>
      </c>
      <c r="E514" s="40"/>
      <c r="F514" s="90">
        <v>125</v>
      </c>
      <c r="G514" s="8"/>
      <c r="H514" s="71">
        <f>SUM(H510:H513)</f>
        <v>4665.78</v>
      </c>
      <c r="I514" s="8"/>
      <c r="J514" s="128">
        <f>SUM(J510:J513)</f>
        <v>0</v>
      </c>
      <c r="K514" s="49">
        <v>1</v>
      </c>
      <c r="L514" s="72">
        <f>SUM(D514*K514*61.74)</f>
        <v>7717.5</v>
      </c>
    </row>
    <row r="515" spans="1:12" s="54" customFormat="1" ht="11.25" x14ac:dyDescent="0.2">
      <c r="A515" s="27" t="s">
        <v>105</v>
      </c>
      <c r="B515" s="104"/>
      <c r="C515" s="104"/>
      <c r="D515" s="104"/>
      <c r="E515" s="95"/>
      <c r="F515" s="104"/>
    </row>
    <row r="516" spans="1:12" s="67" customFormat="1" ht="11.25" customHeight="1" x14ac:dyDescent="0.2">
      <c r="A516" s="65" t="s">
        <v>6</v>
      </c>
      <c r="B516" s="80">
        <v>530</v>
      </c>
      <c r="C516" s="100">
        <v>1</v>
      </c>
      <c r="D516" s="88">
        <f>SUM(B516*C516)</f>
        <v>530</v>
      </c>
      <c r="E516" s="21">
        <f>SUM(0.0833333333333333)</f>
        <v>0.08</v>
      </c>
      <c r="F516" s="88">
        <f>SUM(D516*E516)</f>
        <v>42</v>
      </c>
      <c r="G516" s="4">
        <v>37.03</v>
      </c>
      <c r="H516" s="66">
        <f>SUM(F516*G516)</f>
        <v>1555.26</v>
      </c>
      <c r="I516" s="5">
        <v>0</v>
      </c>
      <c r="J516" s="125">
        <f>SUM(D516*I516)</f>
        <v>0</v>
      </c>
      <c r="K516" s="6"/>
    </row>
    <row r="517" spans="1:12" s="67" customFormat="1" ht="11.25" x14ac:dyDescent="0.2">
      <c r="A517" s="67" t="s">
        <v>7</v>
      </c>
      <c r="B517" s="100">
        <v>0</v>
      </c>
      <c r="C517" s="100">
        <v>1</v>
      </c>
      <c r="D517" s="88">
        <f>SUM(B517*C517)</f>
        <v>0</v>
      </c>
      <c r="E517" s="21">
        <f>SUM(0.0833333333333333)</f>
        <v>0.08</v>
      </c>
      <c r="F517" s="88">
        <f>SUM(D517*E517)</f>
        <v>0</v>
      </c>
      <c r="G517" s="7">
        <v>34.770000000000003</v>
      </c>
      <c r="H517" s="68">
        <f>SUM(F517*G517)</f>
        <v>0</v>
      </c>
      <c r="I517" s="7">
        <v>0</v>
      </c>
      <c r="J517" s="126">
        <f>SUM(D517*I517)</f>
        <v>0</v>
      </c>
      <c r="K517" s="6"/>
    </row>
    <row r="518" spans="1:12" s="67" customFormat="1" ht="11.25" x14ac:dyDescent="0.2">
      <c r="A518" s="67" t="s">
        <v>8</v>
      </c>
      <c r="B518" s="100">
        <v>0</v>
      </c>
      <c r="C518" s="100">
        <v>1</v>
      </c>
      <c r="D518" s="89">
        <f>SUM(B518*C518)</f>
        <v>0</v>
      </c>
      <c r="E518" s="21">
        <f>SUM(0.0833333333333333)</f>
        <v>0.08</v>
      </c>
      <c r="F518" s="89">
        <f>SUM(D518*E518)</f>
        <v>0</v>
      </c>
      <c r="G518" s="44">
        <v>51.66</v>
      </c>
      <c r="H518" s="69">
        <f>SUM(F518*G518)</f>
        <v>0</v>
      </c>
      <c r="I518" s="7">
        <v>0</v>
      </c>
      <c r="J518" s="127">
        <f>SUM(D518*I518)</f>
        <v>0</v>
      </c>
      <c r="K518" s="6"/>
    </row>
    <row r="519" spans="1:12" s="38" customFormat="1" ht="11.25" x14ac:dyDescent="0.2">
      <c r="A519" s="38" t="s">
        <v>9</v>
      </c>
      <c r="B519" s="13">
        <f>SUM(B516:B518)</f>
        <v>530</v>
      </c>
      <c r="C519" s="105"/>
      <c r="D519" s="90">
        <f>SUM(D516:D518)</f>
        <v>530</v>
      </c>
      <c r="E519" s="40"/>
      <c r="F519" s="90">
        <f>SUM(F516:F518)</f>
        <v>42</v>
      </c>
      <c r="G519" s="8"/>
      <c r="H519" s="71">
        <f>SUM(H516:H518)</f>
        <v>1555.26</v>
      </c>
      <c r="I519" s="8"/>
      <c r="J519" s="128">
        <f>SUM(J516:J518)</f>
        <v>0</v>
      </c>
      <c r="K519" s="50">
        <v>0.25</v>
      </c>
      <c r="L519" s="72">
        <f>SUM(D519*K519*61.74)</f>
        <v>8180.55</v>
      </c>
    </row>
    <row r="520" spans="1:12" s="65" customFormat="1" ht="11.25" x14ac:dyDescent="0.2">
      <c r="A520" s="86" t="s">
        <v>10</v>
      </c>
      <c r="B520" s="120">
        <f>SUM(B6,B11,B16,B21,B26,B31,B36,B41,B46,B51,B56,B61,B66,B71,B76,B81,B86,B91,B96,B101,B106,B111,B116,B121,B126,B131,B136,B141,B146,B151,B156,B161,B166,B171,B176,B181,B186,B191,B196,B201,B206,B211,B216,B221,B226,B231,B236,B241,B246,B251,B256,B261,B266,B271,B276,B281,B289,B297,B305,B313,B321,B329,B337,B345,B353,B361,B369,B377,B385,B393,B401,B409,B417,B425,B433,B441,B446,B451,B459,B467,B472,B477,B485,B493,B498,B503,B508,B514,B519)</f>
        <v>27980</v>
      </c>
      <c r="C520" s="120"/>
      <c r="D520" s="120">
        <f>SUM(D6,D11,D16,D21,D26,D31,D36,D41,D46,D51,D56,D61,D66,D71,D76,D81,D86,D91,D96,D101,D106,D111,D116,D121,D126,D131,D136,D141,D146,D151,D156,D161,D166,D171,D176,D181,D186,D191,D196,D201,D206,D211,D216,D221,D226,D231,D236,D241,D246,D251,D256,D261,D266,D271,D276,D281,D289,D297,D305,D313,D321,D329,D337,D345,D353,D361,D369,D377,D385,D393,D401,D409,D417,D425,D433,D441,D446,D451,D459,D467,D472,D477,D485,D493,D498,D503,D508,D514,D519)</f>
        <v>53510</v>
      </c>
      <c r="E520" s="121"/>
      <c r="F520" s="120">
        <f>SUM(F6,F11,F16,F21,F26,F31,F36,F41,F46,F51,F56,F61,F66,F71,F76,F81,F86,F91,F96,F101,F106,F111,F116,F121,F126,F131,F136,F141,F146,F151,F156,F161,F166,F171,F176,F181,F186,F191,F196,F201,F206,F211,F216,F221,F226,F231,F236,F241,F246,F251,F256,F261,F266,F271,F276,F281,F289,F297,F305,F313,F321,F329,F337,F345,F353,F361,F369,F377,F385,F393,F401,F409,F417,F425,F433,F441,F446,F451,F459,F467,F472,F477,F485,F493,F498,F503,F508,F514,F519)</f>
        <v>394967</v>
      </c>
      <c r="G520" s="122"/>
      <c r="H520" s="51">
        <f>SUM(H6,H11,H16,H21,H26,H31,H36,H41,H46,H51,H56,H61,H66,H71,H76,H81,H86,H91,H96,H101,H106,H111,H116,H121,H126,H131,H136,H141,H146,H151,H156,H161,H166,H171,H176,H181,H186,H191,H196,H201,H206,H211,H216,H221,H226,H231,H236,H241,H246,H251,H256,H261,H266,H271,H276,H281,H289,H297,H305,H313,H321,H329,H337,H345,H353,H361,H369,H377,H385,H393,H401,H409,H417,H425,H433,H441,H446,H451,H459,H467,H472,H477,H485,H493,H498,H503,H508,H514,H519)</f>
        <v>14319191.25</v>
      </c>
      <c r="I520" s="122"/>
      <c r="J520" s="51">
        <f>SUM(J6,J11,J16,J21,J26,J31,J36,J41,J46,J51,J56,J61,J66,J71,J76,J81,J86,J91,J96,J101,J106,J111,J116,J121,J126,J131,J136,J141,J146,J151,J156,J161,J166,J171,J176,J181,J186,J191,J196,J201,J206,J211,J216,J221,J226,J231,J236,J241,J246,J251,J256,J261,J266,J271,J276,J281,J289,J297,J305,J313,J321,J329,J337,J345,J353,J361,J369,J377,J385,J393,J401,J409,J417,J425,J433,J441,J446,J451,J459,J467,J472,J477,J485,J493,J498,J503,J508,J514,J519)</f>
        <v>491050</v>
      </c>
      <c r="K520" s="123"/>
      <c r="L520" s="51">
        <f>SUM(L6,L11,L16,L21,L26,L31,L36,L41,L46,L51,L56,L61,L66,L71,L76,L81,L86,L91,L96,L101,L106,L111,L116,L121,L126,L131,L136,L141,L146,L151,L156,L161,L166,L171,L176,L181,L186,L191,L196,L201,L206,L211,L216,L221,L226,L231,L236,L241,L246,L251,L256,L261,L266,L271,L276,L281,L289,L297,L305,L313,L321,L329,L337,L345,L353,L361,L369,L377,L385,L393,L401,L409,L417,L425,L433,L441,L446,L451,L459,L467,L472,L477,L485,L493,L498,L503,L508,L514,L519)</f>
        <v>1933765.35</v>
      </c>
    </row>
    <row r="521" spans="1:12" ht="14.25" x14ac:dyDescent="0.2">
      <c r="A521" s="25" t="s">
        <v>43</v>
      </c>
      <c r="B521" s="110"/>
      <c r="C521" s="110"/>
      <c r="D521" s="110"/>
      <c r="E521" s="98"/>
      <c r="F521" s="110"/>
      <c r="G521" s="56"/>
      <c r="H521" s="56"/>
      <c r="I521" s="56"/>
      <c r="J521" s="56"/>
      <c r="K521" s="56"/>
      <c r="L521" s="56"/>
    </row>
    <row r="523" spans="1:12" ht="14.25" x14ac:dyDescent="0.2">
      <c r="A523" s="60" t="s">
        <v>45</v>
      </c>
      <c r="B523" s="111"/>
      <c r="C523" s="112"/>
    </row>
    <row r="524" spans="1:12" x14ac:dyDescent="0.2">
      <c r="A524" s="63" t="s">
        <v>46</v>
      </c>
      <c r="B524" s="113"/>
      <c r="C524" s="114"/>
    </row>
    <row r="525" spans="1:12" ht="14.25" x14ac:dyDescent="0.2">
      <c r="A525" s="61" t="s">
        <v>44</v>
      </c>
      <c r="B525" s="115"/>
      <c r="C525" s="116"/>
    </row>
    <row r="526" spans="1:12" ht="14.25" x14ac:dyDescent="0.2">
      <c r="A526" s="62" t="s">
        <v>78</v>
      </c>
      <c r="B526" s="117"/>
      <c r="C526" s="118"/>
    </row>
    <row r="528" spans="1:12" s="27" customFormat="1" ht="11.25" customHeight="1" x14ac:dyDescent="0.2">
      <c r="A528" s="27" t="s">
        <v>76</v>
      </c>
      <c r="B528" s="107"/>
      <c r="C528" s="107"/>
      <c r="D528" s="107"/>
      <c r="E528" s="97"/>
      <c r="F528" s="107"/>
    </row>
    <row r="529" spans="1:6" s="27" customFormat="1" ht="11.25" customHeight="1" x14ac:dyDescent="0.2">
      <c r="A529" s="27" t="s">
        <v>118</v>
      </c>
      <c r="B529" s="107"/>
      <c r="C529" s="107"/>
      <c r="D529" s="107"/>
      <c r="E529" s="97"/>
      <c r="F529" s="107"/>
    </row>
    <row r="530" spans="1:6" s="27" customFormat="1" ht="11.25" customHeight="1" x14ac:dyDescent="0.2">
      <c r="A530" s="27" t="s">
        <v>119</v>
      </c>
      <c r="B530" s="107"/>
      <c r="C530" s="107"/>
      <c r="D530" s="107"/>
      <c r="E530" s="97"/>
      <c r="F530" s="107"/>
    </row>
    <row r="531" spans="1:6" s="27" customFormat="1" ht="11.25" customHeight="1" x14ac:dyDescent="0.2">
      <c r="A531" s="27" t="s">
        <v>120</v>
      </c>
      <c r="B531" s="107"/>
      <c r="C531" s="107"/>
      <c r="D531" s="107"/>
      <c r="E531" s="97"/>
      <c r="F531" s="107"/>
    </row>
    <row r="532" spans="1:6" s="27" customFormat="1" ht="11.25" customHeight="1" x14ac:dyDescent="0.2">
      <c r="A532" s="27" t="s">
        <v>121</v>
      </c>
      <c r="B532" s="107"/>
      <c r="C532" s="107"/>
      <c r="D532" s="107"/>
      <c r="E532" s="97"/>
      <c r="F532" s="107"/>
    </row>
    <row r="533" spans="1:6" s="27" customFormat="1" ht="11.25" customHeight="1" x14ac:dyDescent="0.2">
      <c r="A533" s="27" t="s">
        <v>122</v>
      </c>
      <c r="B533" s="107"/>
      <c r="C533" s="107"/>
      <c r="D533" s="107"/>
      <c r="E533" s="97"/>
      <c r="F533" s="107"/>
    </row>
    <row r="534" spans="1:6" s="27" customFormat="1" ht="11.25" customHeight="1" x14ac:dyDescent="0.2">
      <c r="A534" s="27" t="s">
        <v>138</v>
      </c>
      <c r="B534" s="107"/>
      <c r="C534" s="107"/>
      <c r="D534" s="107"/>
      <c r="E534" s="97"/>
      <c r="F534" s="107"/>
    </row>
    <row r="535" spans="1:6" s="27" customFormat="1" ht="11.25" customHeight="1" x14ac:dyDescent="0.2">
      <c r="A535" s="27" t="s">
        <v>139</v>
      </c>
      <c r="B535" s="107"/>
      <c r="C535" s="107"/>
      <c r="D535" s="107"/>
      <c r="E535" s="97"/>
      <c r="F535" s="107"/>
    </row>
    <row r="536" spans="1:6" s="27" customFormat="1" ht="11.25" customHeight="1" x14ac:dyDescent="0.2">
      <c r="A536" s="27" t="s">
        <v>137</v>
      </c>
      <c r="B536" s="107"/>
      <c r="C536" s="107"/>
      <c r="D536" s="107"/>
      <c r="E536" s="97"/>
      <c r="F536" s="107"/>
    </row>
    <row r="537" spans="1:6" s="27" customFormat="1" ht="11.25" customHeight="1" x14ac:dyDescent="0.2">
      <c r="A537" s="27" t="s">
        <v>135</v>
      </c>
      <c r="B537" s="107"/>
      <c r="C537" s="107"/>
      <c r="D537" s="107"/>
      <c r="E537" s="97"/>
      <c r="F537" s="107"/>
    </row>
    <row r="538" spans="1:6" s="27" customFormat="1" ht="11.25" customHeight="1" x14ac:dyDescent="0.2">
      <c r="A538" s="27" t="s">
        <v>136</v>
      </c>
      <c r="B538" s="107"/>
      <c r="C538" s="107"/>
      <c r="D538" s="107"/>
      <c r="E538" s="97"/>
      <c r="F538" s="107"/>
    </row>
    <row r="539" spans="1:6" s="27" customFormat="1" ht="11.25" customHeight="1" x14ac:dyDescent="0.2">
      <c r="A539" s="27" t="s">
        <v>123</v>
      </c>
      <c r="B539" s="107"/>
      <c r="C539" s="107"/>
      <c r="D539" s="107"/>
      <c r="E539" s="97"/>
      <c r="F539" s="107"/>
    </row>
    <row r="540" spans="1:6" s="27" customFormat="1" ht="11.25" customHeight="1" x14ac:dyDescent="0.2">
      <c r="A540" s="27" t="s">
        <v>124</v>
      </c>
      <c r="B540" s="107"/>
      <c r="C540" s="107"/>
      <c r="D540" s="107"/>
      <c r="E540" s="97"/>
      <c r="F540" s="107"/>
    </row>
    <row r="541" spans="1:6" s="27" customFormat="1" ht="11.25" customHeight="1" x14ac:dyDescent="0.2">
      <c r="A541" s="124" t="s">
        <v>125</v>
      </c>
      <c r="B541" s="107"/>
      <c r="C541" s="107"/>
      <c r="D541" s="107"/>
      <c r="E541" s="97"/>
      <c r="F541" s="107"/>
    </row>
    <row r="542" spans="1:6" s="27" customFormat="1" ht="11.25" customHeight="1" x14ac:dyDescent="0.2">
      <c r="A542" s="124" t="s">
        <v>126</v>
      </c>
      <c r="B542" s="107"/>
      <c r="C542" s="107"/>
      <c r="D542" s="107"/>
      <c r="E542" s="97"/>
      <c r="F542" s="107"/>
    </row>
    <row r="543" spans="1:6" s="27" customFormat="1" ht="11.25" customHeight="1" x14ac:dyDescent="0.2">
      <c r="A543" s="124" t="s">
        <v>129</v>
      </c>
      <c r="B543" s="107"/>
      <c r="C543" s="107"/>
      <c r="D543" s="107"/>
      <c r="E543" s="97"/>
      <c r="F543" s="107"/>
    </row>
    <row r="544" spans="1:6" s="27" customFormat="1" ht="11.25" customHeight="1" x14ac:dyDescent="0.2">
      <c r="A544" s="124" t="s">
        <v>128</v>
      </c>
      <c r="B544" s="107"/>
      <c r="C544" s="107"/>
      <c r="D544" s="107"/>
      <c r="E544" s="97"/>
      <c r="F544" s="107"/>
    </row>
    <row r="545" spans="1:6" s="27" customFormat="1" ht="11.25" customHeight="1" x14ac:dyDescent="0.2">
      <c r="A545" s="124" t="s">
        <v>127</v>
      </c>
      <c r="B545" s="107"/>
      <c r="C545" s="107"/>
      <c r="D545" s="107"/>
      <c r="E545" s="97"/>
      <c r="F545" s="107"/>
    </row>
    <row r="546" spans="1:6" s="27" customFormat="1" ht="11.25" customHeight="1" x14ac:dyDescent="0.2">
      <c r="A546" s="124" t="s">
        <v>130</v>
      </c>
      <c r="B546" s="107"/>
      <c r="C546" s="107"/>
      <c r="D546" s="107"/>
      <c r="E546" s="97"/>
      <c r="F546" s="107"/>
    </row>
    <row r="547" spans="1:6" s="27" customFormat="1" ht="11.25" customHeight="1" x14ac:dyDescent="0.2">
      <c r="A547" s="124" t="s">
        <v>129</v>
      </c>
      <c r="B547" s="107"/>
      <c r="C547" s="107"/>
      <c r="D547" s="107"/>
      <c r="E547" s="97"/>
      <c r="F547" s="107"/>
    </row>
    <row r="548" spans="1:6" s="27" customFormat="1" ht="11.25" customHeight="1" x14ac:dyDescent="0.2">
      <c r="A548" s="124" t="s">
        <v>126</v>
      </c>
      <c r="B548" s="107"/>
      <c r="C548" s="107"/>
      <c r="D548" s="107"/>
      <c r="E548" s="97"/>
      <c r="F548" s="107"/>
    </row>
    <row r="549" spans="1:6" s="27" customFormat="1" ht="11.25" customHeight="1" x14ac:dyDescent="0.2">
      <c r="A549" s="124" t="s">
        <v>131</v>
      </c>
      <c r="B549" s="107"/>
      <c r="C549" s="107"/>
      <c r="D549" s="107"/>
      <c r="E549" s="97"/>
      <c r="F549" s="107"/>
    </row>
    <row r="550" spans="1:6" s="27" customFormat="1" ht="11.25" customHeight="1" x14ac:dyDescent="0.2">
      <c r="A550" s="124" t="s">
        <v>133</v>
      </c>
      <c r="B550" s="107"/>
      <c r="C550" s="107"/>
      <c r="D550" s="107"/>
      <c r="E550" s="97"/>
      <c r="F550" s="107"/>
    </row>
    <row r="551" spans="1:6" s="27" customFormat="1" ht="11.25" customHeight="1" x14ac:dyDescent="0.2">
      <c r="A551" s="124" t="s">
        <v>132</v>
      </c>
      <c r="B551" s="107"/>
      <c r="C551" s="107"/>
      <c r="D551" s="107"/>
      <c r="E551" s="97"/>
      <c r="F551" s="107"/>
    </row>
    <row r="552" spans="1:6" s="27" customFormat="1" ht="11.25" customHeight="1" x14ac:dyDescent="0.2">
      <c r="A552" s="124" t="s">
        <v>134</v>
      </c>
      <c r="B552" s="107"/>
      <c r="C552" s="107"/>
      <c r="D552" s="107"/>
      <c r="E552" s="97"/>
      <c r="F552" s="107"/>
    </row>
    <row r="553" spans="1:6" s="27" customFormat="1" ht="11.25" customHeight="1" x14ac:dyDescent="0.2">
      <c r="A553" s="124" t="s">
        <v>140</v>
      </c>
      <c r="B553" s="107"/>
      <c r="C553" s="107"/>
      <c r="D553" s="107"/>
      <c r="E553" s="97"/>
      <c r="F553" s="107"/>
    </row>
    <row r="554" spans="1:6" s="27" customFormat="1" ht="11.25" customHeight="1" x14ac:dyDescent="0.2">
      <c r="A554" s="124" t="s">
        <v>141</v>
      </c>
      <c r="B554" s="107"/>
      <c r="C554" s="107"/>
      <c r="D554" s="107"/>
      <c r="E554" s="97"/>
      <c r="F554" s="107"/>
    </row>
    <row r="555" spans="1:6" s="27" customFormat="1" ht="11.25" customHeight="1" x14ac:dyDescent="0.2">
      <c r="A555" s="124" t="s">
        <v>142</v>
      </c>
      <c r="B555" s="107"/>
      <c r="C555" s="107"/>
      <c r="D555" s="107"/>
      <c r="E555" s="97"/>
      <c r="F555" s="107"/>
    </row>
    <row r="556" spans="1:6" s="27" customFormat="1" ht="11.25" customHeight="1" x14ac:dyDescent="0.2">
      <c r="A556" s="124" t="s">
        <v>143</v>
      </c>
      <c r="B556" s="107"/>
      <c r="C556" s="107"/>
      <c r="D556" s="107"/>
      <c r="E556" s="97"/>
      <c r="F556" s="107"/>
    </row>
    <row r="557" spans="1:6" s="27" customFormat="1" ht="11.25" customHeight="1" x14ac:dyDescent="0.2">
      <c r="A557" s="124" t="s">
        <v>144</v>
      </c>
      <c r="B557" s="107"/>
      <c r="C557" s="107"/>
      <c r="D557" s="107"/>
      <c r="E557" s="97"/>
      <c r="F557" s="107"/>
    </row>
    <row r="558" spans="1:6" s="27" customFormat="1" ht="11.25" customHeight="1" x14ac:dyDescent="0.2">
      <c r="A558" s="124" t="s">
        <v>145</v>
      </c>
      <c r="B558" s="107"/>
      <c r="C558" s="107"/>
      <c r="D558" s="107"/>
      <c r="E558" s="97"/>
      <c r="F558" s="107"/>
    </row>
    <row r="559" spans="1:6" s="27" customFormat="1" ht="11.25" customHeight="1" x14ac:dyDescent="0.2">
      <c r="A559" s="124" t="s">
        <v>146</v>
      </c>
      <c r="B559" s="107"/>
      <c r="C559" s="107"/>
      <c r="D559" s="107"/>
      <c r="E559" s="97"/>
      <c r="F559" s="107"/>
    </row>
    <row r="560" spans="1:6" s="27" customFormat="1" ht="11.25" customHeight="1" x14ac:dyDescent="0.2">
      <c r="A560" s="124" t="s">
        <v>147</v>
      </c>
      <c r="B560" s="107"/>
      <c r="C560" s="107"/>
      <c r="D560" s="107"/>
      <c r="E560" s="97"/>
      <c r="F560" s="107"/>
    </row>
    <row r="561" spans="1:6" s="27" customFormat="1" ht="11.25" customHeight="1" x14ac:dyDescent="0.2">
      <c r="A561" s="124" t="s">
        <v>148</v>
      </c>
      <c r="B561" s="107"/>
      <c r="C561" s="107"/>
      <c r="D561" s="107"/>
      <c r="E561" s="97"/>
      <c r="F561" s="107"/>
    </row>
  </sheetData>
  <mergeCells count="365">
    <mergeCell ref="J510:J511"/>
    <mergeCell ref="B510:B511"/>
    <mergeCell ref="C510:C511"/>
    <mergeCell ref="D510:D511"/>
    <mergeCell ref="I510:I511"/>
    <mergeCell ref="B481:B482"/>
    <mergeCell ref="C481:C482"/>
    <mergeCell ref="D481:D482"/>
    <mergeCell ref="I481:I482"/>
    <mergeCell ref="J481:J482"/>
    <mergeCell ref="B491:B492"/>
    <mergeCell ref="C491:C492"/>
    <mergeCell ref="D491:D492"/>
    <mergeCell ref="I491:I492"/>
    <mergeCell ref="J491:J492"/>
    <mergeCell ref="B489:B490"/>
    <mergeCell ref="C489:C490"/>
    <mergeCell ref="D489:D490"/>
    <mergeCell ref="I489:I490"/>
    <mergeCell ref="J489:J490"/>
    <mergeCell ref="B479:B480"/>
    <mergeCell ref="C479:C480"/>
    <mergeCell ref="D479:D480"/>
    <mergeCell ref="I479:I480"/>
    <mergeCell ref="J479:J480"/>
    <mergeCell ref="B487:B488"/>
    <mergeCell ref="C487:C488"/>
    <mergeCell ref="D487:D488"/>
    <mergeCell ref="I487:I488"/>
    <mergeCell ref="J487:J488"/>
    <mergeCell ref="B483:B484"/>
    <mergeCell ref="C483:C484"/>
    <mergeCell ref="D483:D484"/>
    <mergeCell ref="I483:I484"/>
    <mergeCell ref="J483:J484"/>
    <mergeCell ref="B455:B456"/>
    <mergeCell ref="C455:C456"/>
    <mergeCell ref="D455:D456"/>
    <mergeCell ref="I455:I456"/>
    <mergeCell ref="J455:J456"/>
    <mergeCell ref="B453:B454"/>
    <mergeCell ref="C453:C454"/>
    <mergeCell ref="D453:D454"/>
    <mergeCell ref="I453:I454"/>
    <mergeCell ref="J453:J454"/>
    <mergeCell ref="B461:B462"/>
    <mergeCell ref="C461:C462"/>
    <mergeCell ref="D461:D462"/>
    <mergeCell ref="I461:I462"/>
    <mergeCell ref="J461:J462"/>
    <mergeCell ref="B457:B458"/>
    <mergeCell ref="C457:C458"/>
    <mergeCell ref="D457:D458"/>
    <mergeCell ref="I457:I458"/>
    <mergeCell ref="J457:J458"/>
    <mergeCell ref="B465:B466"/>
    <mergeCell ref="C465:C466"/>
    <mergeCell ref="D465:D466"/>
    <mergeCell ref="I465:I466"/>
    <mergeCell ref="J465:J466"/>
    <mergeCell ref="B463:B464"/>
    <mergeCell ref="C463:C464"/>
    <mergeCell ref="D463:D464"/>
    <mergeCell ref="I463:I464"/>
    <mergeCell ref="J463:J464"/>
    <mergeCell ref="B429:B430"/>
    <mergeCell ref="C429:C430"/>
    <mergeCell ref="D429:D430"/>
    <mergeCell ref="I429:I430"/>
    <mergeCell ref="J429:J430"/>
    <mergeCell ref="B427:B428"/>
    <mergeCell ref="C427:C428"/>
    <mergeCell ref="D427:D428"/>
    <mergeCell ref="I427:I428"/>
    <mergeCell ref="J427:J428"/>
    <mergeCell ref="B435:B436"/>
    <mergeCell ref="C435:C436"/>
    <mergeCell ref="D435:D436"/>
    <mergeCell ref="I435:I436"/>
    <mergeCell ref="J435:J436"/>
    <mergeCell ref="B431:B432"/>
    <mergeCell ref="C431:C432"/>
    <mergeCell ref="D431:D432"/>
    <mergeCell ref="I431:I432"/>
    <mergeCell ref="J431:J432"/>
    <mergeCell ref="B439:B440"/>
    <mergeCell ref="C439:C440"/>
    <mergeCell ref="D439:D440"/>
    <mergeCell ref="I439:I440"/>
    <mergeCell ref="J439:J440"/>
    <mergeCell ref="B437:B438"/>
    <mergeCell ref="C437:C438"/>
    <mergeCell ref="D437:D438"/>
    <mergeCell ref="I437:I438"/>
    <mergeCell ref="J437:J438"/>
    <mergeCell ref="B413:B414"/>
    <mergeCell ref="C413:C414"/>
    <mergeCell ref="D413:D414"/>
    <mergeCell ref="I413:I414"/>
    <mergeCell ref="J413:J414"/>
    <mergeCell ref="B411:B412"/>
    <mergeCell ref="C411:C412"/>
    <mergeCell ref="D411:D412"/>
    <mergeCell ref="I411:I412"/>
    <mergeCell ref="J411:J412"/>
    <mergeCell ref="B419:B420"/>
    <mergeCell ref="C419:C420"/>
    <mergeCell ref="D419:D420"/>
    <mergeCell ref="I419:I420"/>
    <mergeCell ref="J419:J420"/>
    <mergeCell ref="B415:B416"/>
    <mergeCell ref="C415:C416"/>
    <mergeCell ref="D415:D416"/>
    <mergeCell ref="I415:I416"/>
    <mergeCell ref="J415:J416"/>
    <mergeCell ref="B423:B424"/>
    <mergeCell ref="C423:C424"/>
    <mergeCell ref="D423:D424"/>
    <mergeCell ref="I423:I424"/>
    <mergeCell ref="J423:J424"/>
    <mergeCell ref="B421:B422"/>
    <mergeCell ref="C421:C422"/>
    <mergeCell ref="D421:D422"/>
    <mergeCell ref="I421:I422"/>
    <mergeCell ref="J421:J422"/>
    <mergeCell ref="B397:B398"/>
    <mergeCell ref="C397:C398"/>
    <mergeCell ref="D397:D398"/>
    <mergeCell ref="I397:I398"/>
    <mergeCell ref="J397:J398"/>
    <mergeCell ref="B395:B396"/>
    <mergeCell ref="C395:C396"/>
    <mergeCell ref="D395:D396"/>
    <mergeCell ref="I395:I396"/>
    <mergeCell ref="J395:J396"/>
    <mergeCell ref="B403:B404"/>
    <mergeCell ref="C403:C404"/>
    <mergeCell ref="D403:D404"/>
    <mergeCell ref="I403:I404"/>
    <mergeCell ref="J403:J404"/>
    <mergeCell ref="B399:B400"/>
    <mergeCell ref="C399:C400"/>
    <mergeCell ref="D399:D400"/>
    <mergeCell ref="I399:I400"/>
    <mergeCell ref="J399:J400"/>
    <mergeCell ref="B407:B408"/>
    <mergeCell ref="C407:C408"/>
    <mergeCell ref="D407:D408"/>
    <mergeCell ref="I407:I408"/>
    <mergeCell ref="J407:J408"/>
    <mergeCell ref="B405:B406"/>
    <mergeCell ref="C405:C406"/>
    <mergeCell ref="D405:D406"/>
    <mergeCell ref="I405:I406"/>
    <mergeCell ref="J405:J406"/>
    <mergeCell ref="B379:B380"/>
    <mergeCell ref="C379:C380"/>
    <mergeCell ref="D379:D380"/>
    <mergeCell ref="I379:I380"/>
    <mergeCell ref="J379:J380"/>
    <mergeCell ref="B391:B392"/>
    <mergeCell ref="C391:C392"/>
    <mergeCell ref="D391:D392"/>
    <mergeCell ref="I391:I392"/>
    <mergeCell ref="J391:J392"/>
    <mergeCell ref="B389:B390"/>
    <mergeCell ref="C389:C390"/>
    <mergeCell ref="D389:D390"/>
    <mergeCell ref="I389:I390"/>
    <mergeCell ref="J389:J390"/>
    <mergeCell ref="B387:B388"/>
    <mergeCell ref="C387:C388"/>
    <mergeCell ref="D387:D388"/>
    <mergeCell ref="I387:I388"/>
    <mergeCell ref="J387:J388"/>
    <mergeCell ref="B383:B384"/>
    <mergeCell ref="C383:C384"/>
    <mergeCell ref="D383:D384"/>
    <mergeCell ref="I383:I384"/>
    <mergeCell ref="J383:J384"/>
    <mergeCell ref="B381:B382"/>
    <mergeCell ref="C381:C382"/>
    <mergeCell ref="D381:D382"/>
    <mergeCell ref="I381:I382"/>
    <mergeCell ref="J381:J382"/>
    <mergeCell ref="B363:B364"/>
    <mergeCell ref="C363:C364"/>
    <mergeCell ref="D363:D364"/>
    <mergeCell ref="I363:I364"/>
    <mergeCell ref="J363:J364"/>
    <mergeCell ref="B375:B376"/>
    <mergeCell ref="C375:C376"/>
    <mergeCell ref="D375:D376"/>
    <mergeCell ref="I375:I376"/>
    <mergeCell ref="J375:J376"/>
    <mergeCell ref="B373:B374"/>
    <mergeCell ref="C373:C374"/>
    <mergeCell ref="D373:D374"/>
    <mergeCell ref="I373:I374"/>
    <mergeCell ref="J373:J374"/>
    <mergeCell ref="B371:B372"/>
    <mergeCell ref="C371:C372"/>
    <mergeCell ref="D371:D372"/>
    <mergeCell ref="I371:I372"/>
    <mergeCell ref="J371:J372"/>
    <mergeCell ref="B367:B368"/>
    <mergeCell ref="C367:C368"/>
    <mergeCell ref="D367:D368"/>
    <mergeCell ref="I367:I368"/>
    <mergeCell ref="J367:J368"/>
    <mergeCell ref="B365:B366"/>
    <mergeCell ref="C365:C366"/>
    <mergeCell ref="D365:D366"/>
    <mergeCell ref="I365:I366"/>
    <mergeCell ref="J365:J366"/>
    <mergeCell ref="B347:B348"/>
    <mergeCell ref="C347:C348"/>
    <mergeCell ref="D347:D348"/>
    <mergeCell ref="I347:I348"/>
    <mergeCell ref="J347:J348"/>
    <mergeCell ref="B359:B360"/>
    <mergeCell ref="C359:C360"/>
    <mergeCell ref="D359:D360"/>
    <mergeCell ref="I359:I360"/>
    <mergeCell ref="J359:J360"/>
    <mergeCell ref="B357:B358"/>
    <mergeCell ref="C357:C358"/>
    <mergeCell ref="D357:D358"/>
    <mergeCell ref="I357:I358"/>
    <mergeCell ref="J357:J358"/>
    <mergeCell ref="B355:B356"/>
    <mergeCell ref="C355:C356"/>
    <mergeCell ref="D355:D356"/>
    <mergeCell ref="I355:I356"/>
    <mergeCell ref="J355:J356"/>
    <mergeCell ref="B351:B352"/>
    <mergeCell ref="C351:C352"/>
    <mergeCell ref="D351:D352"/>
    <mergeCell ref="I351:I352"/>
    <mergeCell ref="J351:J352"/>
    <mergeCell ref="B349:B350"/>
    <mergeCell ref="C349:C350"/>
    <mergeCell ref="D349:D350"/>
    <mergeCell ref="I349:I350"/>
    <mergeCell ref="J349:J350"/>
    <mergeCell ref="B331:B332"/>
    <mergeCell ref="C331:C332"/>
    <mergeCell ref="D331:D332"/>
    <mergeCell ref="I331:I332"/>
    <mergeCell ref="J331:J332"/>
    <mergeCell ref="B343:B344"/>
    <mergeCell ref="C343:C344"/>
    <mergeCell ref="D343:D344"/>
    <mergeCell ref="I343:I344"/>
    <mergeCell ref="J343:J344"/>
    <mergeCell ref="B341:B342"/>
    <mergeCell ref="C341:C342"/>
    <mergeCell ref="D341:D342"/>
    <mergeCell ref="I341:I342"/>
    <mergeCell ref="J341:J342"/>
    <mergeCell ref="B339:B340"/>
    <mergeCell ref="C339:C340"/>
    <mergeCell ref="D339:D340"/>
    <mergeCell ref="I339:I340"/>
    <mergeCell ref="J339:J340"/>
    <mergeCell ref="B335:B336"/>
    <mergeCell ref="C335:C336"/>
    <mergeCell ref="D335:D336"/>
    <mergeCell ref="I335:I336"/>
    <mergeCell ref="J335:J336"/>
    <mergeCell ref="B333:B334"/>
    <mergeCell ref="C333:C334"/>
    <mergeCell ref="D333:D334"/>
    <mergeCell ref="I333:I334"/>
    <mergeCell ref="J333:J334"/>
    <mergeCell ref="B315:B316"/>
    <mergeCell ref="C315:C316"/>
    <mergeCell ref="D315:D316"/>
    <mergeCell ref="I315:I316"/>
    <mergeCell ref="J315:J316"/>
    <mergeCell ref="B327:B328"/>
    <mergeCell ref="C327:C328"/>
    <mergeCell ref="D327:D328"/>
    <mergeCell ref="I327:I328"/>
    <mergeCell ref="J327:J328"/>
    <mergeCell ref="B325:B326"/>
    <mergeCell ref="C325:C326"/>
    <mergeCell ref="D325:D326"/>
    <mergeCell ref="I325:I326"/>
    <mergeCell ref="J325:J326"/>
    <mergeCell ref="B323:B324"/>
    <mergeCell ref="C323:C324"/>
    <mergeCell ref="D323:D324"/>
    <mergeCell ref="I323:I324"/>
    <mergeCell ref="J323:J324"/>
    <mergeCell ref="B319:B320"/>
    <mergeCell ref="C319:C320"/>
    <mergeCell ref="D319:D320"/>
    <mergeCell ref="I319:I320"/>
    <mergeCell ref="J319:J320"/>
    <mergeCell ref="B317:B318"/>
    <mergeCell ref="C317:C318"/>
    <mergeCell ref="D317:D318"/>
    <mergeCell ref="I317:I318"/>
    <mergeCell ref="J317:J318"/>
    <mergeCell ref="B299:B300"/>
    <mergeCell ref="C299:C300"/>
    <mergeCell ref="D299:D300"/>
    <mergeCell ref="I299:I300"/>
    <mergeCell ref="J299:J300"/>
    <mergeCell ref="B311:B312"/>
    <mergeCell ref="C311:C312"/>
    <mergeCell ref="D311:D312"/>
    <mergeCell ref="I311:I312"/>
    <mergeCell ref="J311:J312"/>
    <mergeCell ref="B309:B310"/>
    <mergeCell ref="C309:C310"/>
    <mergeCell ref="D309:D310"/>
    <mergeCell ref="I309:I310"/>
    <mergeCell ref="J309:J310"/>
    <mergeCell ref="B307:B308"/>
    <mergeCell ref="C307:C308"/>
    <mergeCell ref="D307:D308"/>
    <mergeCell ref="I307:I308"/>
    <mergeCell ref="J307:J308"/>
    <mergeCell ref="B303:B304"/>
    <mergeCell ref="C303:C304"/>
    <mergeCell ref="D303:D304"/>
    <mergeCell ref="I303:I304"/>
    <mergeCell ref="J303:J304"/>
    <mergeCell ref="B301:B302"/>
    <mergeCell ref="C301:C302"/>
    <mergeCell ref="D301:D302"/>
    <mergeCell ref="I301:I302"/>
    <mergeCell ref="J301:J302"/>
    <mergeCell ref="B291:B292"/>
    <mergeCell ref="C291:C292"/>
    <mergeCell ref="D291:D292"/>
    <mergeCell ref="I291:I292"/>
    <mergeCell ref="J291:J292"/>
    <mergeCell ref="B287:B288"/>
    <mergeCell ref="C287:C288"/>
    <mergeCell ref="D287:D288"/>
    <mergeCell ref="I287:I288"/>
    <mergeCell ref="B295:B296"/>
    <mergeCell ref="C295:C296"/>
    <mergeCell ref="D295:D296"/>
    <mergeCell ref="I295:I296"/>
    <mergeCell ref="J295:J296"/>
    <mergeCell ref="B293:B294"/>
    <mergeCell ref="C293:C294"/>
    <mergeCell ref="D293:D294"/>
    <mergeCell ref="I293:I294"/>
    <mergeCell ref="J293:J294"/>
    <mergeCell ref="J287:J288"/>
    <mergeCell ref="B285:B286"/>
    <mergeCell ref="C285:C286"/>
    <mergeCell ref="D285:D286"/>
    <mergeCell ref="I285:I286"/>
    <mergeCell ref="J285:J286"/>
    <mergeCell ref="B283:B284"/>
    <mergeCell ref="C283:C284"/>
    <mergeCell ref="D283:D284"/>
    <mergeCell ref="I283:I284"/>
    <mergeCell ref="J283:J284"/>
  </mergeCells>
  <printOptions horizontalCentered="1"/>
  <pageMargins left="0.3" right="0.3" top="0.25" bottom="0.2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SSA Detailed Calcs</vt:lpstr>
    </vt:vector>
  </TitlesOfParts>
  <Company>U.S. Fish &amp;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Baucum, Madonna L</dc:creator>
  <cp:lastModifiedBy>mbaucum</cp:lastModifiedBy>
  <cp:lastPrinted>2019-10-25T12:35:24Z</cp:lastPrinted>
  <dcterms:created xsi:type="dcterms:W3CDTF">2017-01-23T14:15:46Z</dcterms:created>
  <dcterms:modified xsi:type="dcterms:W3CDTF">2020-03-12T12:20:17Z</dcterms:modified>
</cp:coreProperties>
</file>