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930" windowWidth="17880" windowHeight="11430" tabRatio="737" activeTab="0"/>
  </bookViews>
  <sheets>
    <sheet name="Instructions " sheetId="1" r:id="rId1"/>
    <sheet name="#1 Reserve Margins" sheetId="2" r:id="rId2"/>
    <sheet name="#2 Heat Rates" sheetId="3" r:id="rId3"/>
    <sheet name="#3 Fuel Diversity " sheetId="4" r:id="rId4"/>
    <sheet name="#4 Capacity Factor" sheetId="5" r:id="rId5"/>
    <sheet name="#5 EEA Hours" sheetId="6" r:id="rId6"/>
    <sheet name="#6 Performance During EEA" sheetId="7" r:id="rId7"/>
    <sheet name="#7 Resource Availability" sheetId="8" r:id="rId8"/>
    <sheet name="#8 RMR Capacity " sheetId="9" r:id="rId9"/>
    <sheet name="#9 RMR Contract" sheetId="10" r:id="rId10"/>
    <sheet name="#10 Demand Response" sheetId="11" r:id="rId11"/>
    <sheet name="#11 UnitHours Mtgted" sheetId="12" r:id="rId12"/>
    <sheet name="#12 Wholesale Power" sheetId="13" r:id="rId13"/>
    <sheet name="#13 Price Cost Markup" sheetId="14" r:id="rId14"/>
    <sheet name="#14 Fuel Adj Price" sheetId="15" r:id="rId15"/>
    <sheet name="#15 Price Convergence" sheetId="16" r:id="rId16"/>
    <sheet name="#16 Congestion Management" sheetId="17" r:id="rId17"/>
    <sheet name="#17 Admin Cost" sheetId="18" r:id="rId18"/>
    <sheet name="#18 Net Revenues" sheetId="19" r:id="rId19"/>
    <sheet name="#19 Avail 825 Shortage" sheetId="20" r:id="rId20"/>
    <sheet name="#20 Net CONE Comparison" sheetId="21" r:id="rId21"/>
    <sheet name="#21 Resource Deliverability" sheetId="22" r:id="rId22"/>
    <sheet name="#22 New Capacity (Entry)" sheetId="23" r:id="rId23"/>
    <sheet name="#23 Capacity Retire (Exit) " sheetId="24" r:id="rId24"/>
    <sheet name="#24 Forecasted Demand" sheetId="25" r:id="rId25"/>
    <sheet name="#25 Capacity Procure" sheetId="26" r:id="rId26"/>
    <sheet name="#26 Capacity Obligation" sheetId="27" r:id="rId27"/>
    <sheet name="#27 Over Perform" sheetId="28" r:id="rId28"/>
    <sheet name="#28 Under Perform" sheetId="29" r:id="rId29"/>
    <sheet name="#29 Total Bonus" sheetId="30" r:id="rId30"/>
  </sheets>
  <definedNames>
    <definedName name="ISONE">#REF!</definedName>
    <definedName name="MISO">#REF!</definedName>
    <definedName name="NYISO">#REF!</definedName>
    <definedName name="PJM">#REF!</definedName>
    <definedName name="_xlnm.Print_Titles" localSheetId="1">'#1 Reserve Margins'!$1:$1</definedName>
    <definedName name="_xlnm.Print_Titles" localSheetId="14">'#14 Fuel Adj Price'!$1:$6</definedName>
    <definedName name="RTOs">#REF!</definedName>
    <definedName name="Zonal_Parameters">#REF!</definedName>
  </definedNames>
  <calcPr fullCalcOnLoad="1"/>
</workbook>
</file>

<file path=xl/sharedStrings.xml><?xml version="1.0" encoding="utf-8"?>
<sst xmlns="http://schemas.openxmlformats.org/spreadsheetml/2006/main" count="494" uniqueCount="295">
  <si>
    <t>John Doe</t>
  </si>
  <si>
    <t>Net Energy  (MWh)</t>
  </si>
  <si>
    <t>text</t>
  </si>
  <si>
    <t>EFORd</t>
  </si>
  <si>
    <t>Coal</t>
  </si>
  <si>
    <t>Natural Gas</t>
  </si>
  <si>
    <t>Solar</t>
  </si>
  <si>
    <t>Hydro</t>
  </si>
  <si>
    <t>Wind</t>
  </si>
  <si>
    <t>Biomass</t>
  </si>
  <si>
    <t>All sizes</t>
  </si>
  <si>
    <t>Performance</t>
  </si>
  <si>
    <t>Other Fuel</t>
  </si>
  <si>
    <t>Petroleum Products</t>
  </si>
  <si>
    <t>Combined Cycle</t>
  </si>
  <si>
    <t>Balancing Authority Area Respondent Name:</t>
  </si>
  <si>
    <t>Reporting Period</t>
  </si>
  <si>
    <t xml:space="preserve">Group 1: Administrative and Descriptive Metrics </t>
  </si>
  <si>
    <t xml:space="preserve">Group 2: Energy Market Metrics </t>
  </si>
  <si>
    <t xml:space="preserve">Group 3: Capacity Market Metrics </t>
  </si>
  <si>
    <t>Structure of the Information Collection Request</t>
  </si>
  <si>
    <t xml:space="preserve">   All reporting entities should answer these metrics</t>
  </si>
  <si>
    <t xml:space="preserve">    All RTOs/ISOs should answer these metrics</t>
  </si>
  <si>
    <t xml:space="preserve">   The four RTOs/ISOs with forward capacity markets should answer these metrics</t>
  </si>
  <si>
    <t>Balancing Authority Area Name:</t>
  </si>
  <si>
    <t>Example:  PJM, ISO-NE, etc.</t>
  </si>
  <si>
    <t>202-111-1234</t>
  </si>
  <si>
    <t xml:space="preserve">Average Heat Rate of Oil-fired Steam Generation (Btu/kWh).  </t>
  </si>
  <si>
    <t xml:space="preserve">Average Heat Rate of Natural Gas-fired Steam Generation (Btu/kWh).  </t>
  </si>
  <si>
    <t xml:space="preserve">Average Heat Rate of Coal-fired Generation (Btu/kWh).  </t>
  </si>
  <si>
    <t>Average Heat Rate of Combustion Turbine Generation (Btu/kWh).</t>
  </si>
  <si>
    <t>Average Heat Rate of Combined Cycle Generation (Btu/kWh).</t>
  </si>
  <si>
    <t>Geothermal</t>
  </si>
  <si>
    <t xml:space="preserve">Compute this metric four different ways using these two values, the load-weighted average of real time prices and the load-weighted average of day-ahead prices. </t>
  </si>
  <si>
    <t>Group 3: Metric #22 New Capacity (Entry)</t>
  </si>
  <si>
    <t>New Capacity Added</t>
  </si>
  <si>
    <t xml:space="preserve">Group 3: Metric #23 Capacity Retirement (Exit) </t>
  </si>
  <si>
    <t xml:space="preserve">Capacity Retirement (Exit) </t>
  </si>
  <si>
    <t xml:space="preserve">Group 3: Metric #24 Forecasted Demand </t>
  </si>
  <si>
    <t>Capacity Market Procurement &amp; Prices (Zonal)</t>
  </si>
  <si>
    <t>Nuclear  (All Fuel Types)</t>
  </si>
  <si>
    <t xml:space="preserve">Please complete the following text fields before entering any data in subsequent worksheets. </t>
  </si>
  <si>
    <t>Contact Information</t>
  </si>
  <si>
    <t>Name of the Contact Person</t>
  </si>
  <si>
    <t>Phone Number of the Contact Person</t>
  </si>
  <si>
    <t>Email address of the Contact Person</t>
  </si>
  <si>
    <t>john.doe@BAA.org</t>
  </si>
  <si>
    <t>Group 3: Metric #21 Resource Deliverability</t>
  </si>
  <si>
    <t xml:space="preserve"> </t>
  </si>
  <si>
    <t xml:space="preserve">Forecasted Demand </t>
  </si>
  <si>
    <t>Capacity Obligations (Zonal)</t>
  </si>
  <si>
    <t>Capacity Obligations (RTO-wide)</t>
  </si>
  <si>
    <t>Water (Hydro)</t>
  </si>
  <si>
    <t>"Summer Capacity" means the Net Summer Capacity rating as defined by the Energy Information Administration (EIA)</t>
  </si>
  <si>
    <t>Group 1: Metric #1 Reserve Margins</t>
  </si>
  <si>
    <t>Group 1: Metric #2 Average Heat Rates</t>
  </si>
  <si>
    <t>Group 1: Metric #3  Fuel Diversity</t>
  </si>
  <si>
    <t>Group 1: Metric #4 Capacity Factor by Technology Type</t>
  </si>
  <si>
    <t>Group 2: Metric #11 Unit Hours Mitigated</t>
  </si>
  <si>
    <t xml:space="preserve">Group 2: Metric #13 Price Cost Markup </t>
  </si>
  <si>
    <t>Group 2: Metric #15  Energy Market Price Convergence</t>
  </si>
  <si>
    <t>Group 2: Metric #16 Congestion Management</t>
  </si>
  <si>
    <t>Net Revenue for New Entrant (Combined Cycle)</t>
  </si>
  <si>
    <t>Net Revenue for New Entrant (Combustion Turbine)</t>
  </si>
  <si>
    <t>Capacity Market Procurement &amp; Prices (RTO-wide)</t>
  </si>
  <si>
    <t xml:space="preserve"> The views expressed in this Information Collection Request do not represent the views of the Commission, the Chairman, or any Commissioner. </t>
  </si>
  <si>
    <t>There are three groups of Metrics in this Information Collection Request</t>
  </si>
  <si>
    <r>
      <rPr>
        <b/>
        <sz val="11"/>
        <color indexed="8"/>
        <rFont val="Calibri"/>
        <family val="2"/>
      </rPr>
      <t xml:space="preserve">Date of the Actual Peak Demand. </t>
    </r>
    <r>
      <rPr>
        <sz val="11"/>
        <color theme="1"/>
        <rFont val="Calibri"/>
        <family val="2"/>
      </rPr>
      <t xml:space="preserve"> Enter the date in </t>
    </r>
    <r>
      <rPr>
        <sz val="11"/>
        <rFont val="Calibri"/>
        <family val="2"/>
      </rPr>
      <t>DD/MM/YYYY</t>
    </r>
    <r>
      <rPr>
        <sz val="11"/>
        <color theme="1"/>
        <rFont val="Calibri"/>
        <family val="2"/>
      </rPr>
      <t xml:space="preserve"> format.  </t>
    </r>
  </si>
  <si>
    <r>
      <rPr>
        <b/>
        <sz val="11"/>
        <color indexed="8"/>
        <rFont val="Calibri"/>
        <family val="2"/>
      </rPr>
      <t>Explanatory Text.</t>
    </r>
    <r>
      <rPr>
        <sz val="11"/>
        <color theme="1"/>
        <rFont val="Calibri"/>
        <family val="2"/>
      </rPr>
      <t xml:space="preserve">  Explanations, for example, if you haven't used the primary fuel for dual-fuel units, please explain.  </t>
    </r>
  </si>
  <si>
    <t>Battery</t>
  </si>
  <si>
    <t>Coal (All types)</t>
  </si>
  <si>
    <t>Gas / Oil Turbine</t>
  </si>
  <si>
    <r>
      <rPr>
        <b/>
        <sz val="11"/>
        <color indexed="8"/>
        <rFont val="Calibri"/>
        <family val="2"/>
      </rPr>
      <t>Explanatory Text.</t>
    </r>
    <r>
      <rPr>
        <sz val="11"/>
        <color theme="1"/>
        <rFont val="Calibri"/>
        <family val="2"/>
      </rPr>
      <t xml:space="preserve">  Describe any significant changes to administrative charges that influence the Administrative Costs reported above, such as prior-year collection true-ups, expansion of RTO/ISO footprint, etc.</t>
    </r>
  </si>
  <si>
    <r>
      <rPr>
        <b/>
        <sz val="11"/>
        <color indexed="8"/>
        <rFont val="Calibri"/>
        <family val="2"/>
      </rPr>
      <t>Explanatory Text.</t>
    </r>
    <r>
      <rPr>
        <sz val="11"/>
        <color theme="1"/>
        <rFont val="Calibri"/>
        <family val="2"/>
      </rPr>
      <t xml:space="preserve">  Please provide a description on how the cost and revenue estimate were derived for a hypothetical new entrant, including the assumed location (i.e., high cost zone, etc.)</t>
    </r>
  </si>
  <si>
    <t>Oil (Steam)</t>
  </si>
  <si>
    <t>Natural Gas  (Steam)</t>
  </si>
  <si>
    <t xml:space="preserve">Pumped / Hydro Storage </t>
  </si>
  <si>
    <r>
      <rPr>
        <b/>
        <sz val="11"/>
        <color indexed="8"/>
        <rFont val="Calibri"/>
        <family val="2"/>
      </rPr>
      <t xml:space="preserve">Average Duration of Shortages. </t>
    </r>
    <r>
      <rPr>
        <sz val="11"/>
        <color theme="1"/>
        <rFont val="Calibri"/>
        <family val="2"/>
      </rPr>
      <t xml:space="preserve"> The worksheet will calculate the ratio of the Total Duration of Shortage Events divided by the Number of Shortage Events.   </t>
    </r>
    <r>
      <rPr>
        <b/>
        <i/>
        <sz val="11"/>
        <color indexed="17"/>
        <rFont val="Calibri"/>
        <family val="2"/>
      </rPr>
      <t>(Automatically calculated)</t>
    </r>
  </si>
  <si>
    <t xml:space="preserve">Other Fuel </t>
  </si>
  <si>
    <t>Net Cost of New Entry</t>
  </si>
  <si>
    <r>
      <rPr>
        <b/>
        <sz val="11"/>
        <color indexed="8"/>
        <rFont val="Calibri"/>
        <family val="2"/>
      </rPr>
      <t>Forecasted Peak Demand (MW).</t>
    </r>
    <r>
      <rPr>
        <sz val="11"/>
        <color theme="1"/>
        <rFont val="Calibri"/>
        <family val="2"/>
      </rPr>
      <t xml:space="preserve">  Enter the value of the forecasted net coincident peak load (actual peak, not normalized) integrated over the peak hour; net of behind-the-meter photovoltaic and energy efficiency for the entire Balancing Authority Area for the given reporting period.  For some RTOs/ISOs, this number may have been determined prior to an initial capacity auction.  </t>
    </r>
  </si>
  <si>
    <r>
      <rPr>
        <b/>
        <sz val="11"/>
        <color indexed="8"/>
        <rFont val="Calibri"/>
        <family val="2"/>
      </rPr>
      <t>Publication Date of the Forecasted Peak Demand.</t>
    </r>
    <r>
      <rPr>
        <sz val="11"/>
        <color theme="1"/>
        <rFont val="Calibri"/>
        <family val="2"/>
      </rPr>
      <t xml:space="preserve">  Enter the date in MM/YYYY format of the last binding capacity auction or the date of the forecast from the most recent planning process at which time the peak demand was forecasted. </t>
    </r>
  </si>
  <si>
    <r>
      <t xml:space="preserve">Note: There is no row for </t>
    </r>
    <r>
      <rPr>
        <b/>
        <i/>
        <sz val="11"/>
        <color indexed="8"/>
        <rFont val="Calibri"/>
        <family val="2"/>
      </rPr>
      <t>Energy Generated (MWh) by Fuel Type</t>
    </r>
    <r>
      <rPr>
        <sz val="11"/>
        <color theme="1"/>
        <rFont val="Calibri"/>
        <family val="2"/>
      </rPr>
      <t xml:space="preserve"> for the Pumped Storage and Battery Categories </t>
    </r>
  </si>
  <si>
    <r>
      <t xml:space="preserve">Total Duration of Shortage Events.  </t>
    </r>
    <r>
      <rPr>
        <sz val="11"/>
        <rFont val="Calibri"/>
        <family val="2"/>
      </rPr>
      <t>Total minutes/hours where shortage occurred during the reporting period.</t>
    </r>
    <r>
      <rPr>
        <sz val="11"/>
        <color indexed="10"/>
        <rFont val="Calibri"/>
        <family val="2"/>
      </rPr>
      <t xml:space="preserve">  </t>
    </r>
    <r>
      <rPr>
        <sz val="11"/>
        <color theme="1"/>
        <rFont val="Calibri"/>
        <family val="2"/>
      </rPr>
      <t>Report an integer.</t>
    </r>
  </si>
  <si>
    <t>Text</t>
  </si>
  <si>
    <t>Capacity Zone Name</t>
  </si>
  <si>
    <r>
      <rPr>
        <b/>
        <sz val="11"/>
        <color indexed="8"/>
        <rFont val="Calibri"/>
        <family val="2"/>
      </rPr>
      <t>Adjustment methodology</t>
    </r>
    <r>
      <rPr>
        <sz val="11"/>
        <color theme="1"/>
        <rFont val="Calibri"/>
        <family val="2"/>
      </rPr>
      <t>.  Describe your adjustment methodology by technology.</t>
    </r>
  </si>
  <si>
    <r>
      <rPr>
        <b/>
        <sz val="11"/>
        <color indexed="8"/>
        <rFont val="Calibri"/>
        <family val="2"/>
      </rPr>
      <t>Total Anticipated Installed Capacity (MW)</t>
    </r>
    <r>
      <rPr>
        <sz val="11"/>
        <color theme="1"/>
        <rFont val="Calibri"/>
        <family val="2"/>
      </rPr>
      <t xml:space="preserve">.  Enter the amount of capacity expected to be available for the entire Balancing Authority Area at the time the Forecasted Peak Demand was calculated for the reporting period. This is the cleared capacity in the binding auction for ISOs/RTOs with a capacity market. For IOUs and RTOs/ISOs without capacity markets use the generation estimate used for the planning process (e.g., Resource Adequacy, etc.) </t>
    </r>
  </si>
  <si>
    <r>
      <rPr>
        <b/>
        <sz val="11"/>
        <color indexed="8"/>
        <rFont val="Calibri"/>
        <family val="2"/>
      </rPr>
      <t>Publication Date of the Estimate of the Total Anticipated Installed Capacity.</t>
    </r>
    <r>
      <rPr>
        <sz val="11"/>
        <color theme="1"/>
        <rFont val="Calibri"/>
        <family val="2"/>
      </rPr>
      <t xml:space="preserve">  Enter the date in MM/YYYY format.  (This may be the same date as the Date of Forecasted Peak Demand)</t>
    </r>
  </si>
  <si>
    <r>
      <rPr>
        <b/>
        <sz val="11"/>
        <color indexed="8"/>
        <rFont val="Calibri"/>
        <family val="2"/>
      </rPr>
      <t>Anticipated Reserve (MW).</t>
    </r>
    <r>
      <rPr>
        <sz val="11"/>
        <color theme="1"/>
        <rFont val="Calibri"/>
        <family val="2"/>
      </rPr>
      <t xml:space="preserve"> The value for Anticipated Reserves for the entire Balancing Authority Area for the given reporting period is calculated as [Total Anticipated Installed Capacity –  Forecasted Peak Demand].  </t>
    </r>
    <r>
      <rPr>
        <b/>
        <i/>
        <sz val="11"/>
        <color indexed="17"/>
        <rFont val="Calibri"/>
        <family val="2"/>
      </rPr>
      <t>(Automatically calculated)</t>
    </r>
  </si>
  <si>
    <t>00/0000</t>
  </si>
  <si>
    <t>0/0000</t>
  </si>
  <si>
    <r>
      <rPr>
        <b/>
        <sz val="11"/>
        <color indexed="8"/>
        <rFont val="Calibri"/>
        <family val="2"/>
      </rPr>
      <t>Total Available Installed Capacity (MW)</t>
    </r>
    <r>
      <rPr>
        <sz val="11"/>
        <color theme="1"/>
        <rFont val="Calibri"/>
        <family val="2"/>
      </rPr>
      <t xml:space="preserve">.    </t>
    </r>
    <r>
      <rPr>
        <b/>
        <i/>
        <sz val="11"/>
        <color indexed="17"/>
        <rFont val="Calibri"/>
        <family val="2"/>
      </rPr>
      <t>(Automatically copied from Metric 1)</t>
    </r>
  </si>
  <si>
    <r>
      <rPr>
        <b/>
        <sz val="11"/>
        <color indexed="8"/>
        <rFont val="Calibri"/>
        <family val="2"/>
      </rPr>
      <t>Explanatory Text.</t>
    </r>
    <r>
      <rPr>
        <sz val="11"/>
        <color theme="1"/>
        <rFont val="Calibri"/>
        <family val="2"/>
      </rPr>
      <t xml:space="preserve">  Add any explanatory text if necessary</t>
    </r>
  </si>
  <si>
    <r>
      <rPr>
        <b/>
        <sz val="11"/>
        <color indexed="8"/>
        <rFont val="Calibri"/>
        <family val="2"/>
      </rPr>
      <t>Explanatory Text.</t>
    </r>
    <r>
      <rPr>
        <sz val="11"/>
        <color theme="1"/>
        <rFont val="Calibri"/>
        <family val="2"/>
      </rPr>
      <t xml:space="preserve">  Add any explanatory text if necessary</t>
    </r>
  </si>
  <si>
    <r>
      <rPr>
        <b/>
        <sz val="11"/>
        <color indexed="8"/>
        <rFont val="Calibri"/>
        <family val="2"/>
      </rPr>
      <t>Explanatory Text.</t>
    </r>
    <r>
      <rPr>
        <sz val="11"/>
        <color theme="1"/>
        <rFont val="Calibri"/>
        <family val="2"/>
      </rPr>
      <t xml:space="preserve">  Add any explanatory text if necessary.</t>
    </r>
  </si>
  <si>
    <t xml:space="preserve">Group 2: Metric #10 Demand Response Capability  </t>
  </si>
  <si>
    <r>
      <rPr>
        <b/>
        <sz val="11"/>
        <rFont val="Calibri"/>
        <family val="2"/>
      </rPr>
      <t>Explanatory Text.</t>
    </r>
    <r>
      <rPr>
        <sz val="11"/>
        <rFont val="Calibri"/>
        <family val="2"/>
      </rPr>
      <t xml:space="preserve">  Provide any additional information if necessary.   </t>
    </r>
  </si>
  <si>
    <r>
      <rPr>
        <b/>
        <sz val="11"/>
        <color indexed="8"/>
        <rFont val="Calibri"/>
        <family val="2"/>
      </rPr>
      <t xml:space="preserve">Explanatory Text. </t>
    </r>
    <r>
      <rPr>
        <sz val="11"/>
        <color theme="1"/>
        <rFont val="Calibri"/>
        <family val="2"/>
      </rPr>
      <t xml:space="preserve">  Please report any unusual events that provide context to this metric.  For instance, the expansion of the RTO/ISO footprint may explain changes in the capacity costs.</t>
    </r>
  </si>
  <si>
    <r>
      <rPr>
        <b/>
        <sz val="11"/>
        <color indexed="8"/>
        <rFont val="Calibri"/>
        <family val="2"/>
      </rPr>
      <t xml:space="preserve">Net Energy for Load (MWh).  </t>
    </r>
    <r>
      <rPr>
        <sz val="11"/>
        <color theme="1"/>
        <rFont val="Calibri"/>
        <family val="2"/>
      </rPr>
      <t xml:space="preserve"> </t>
    </r>
    <r>
      <rPr>
        <b/>
        <i/>
        <sz val="11"/>
        <color indexed="17"/>
        <rFont val="Calibri"/>
        <family val="2"/>
      </rPr>
      <t>(Automatically copied from Metric 12)</t>
    </r>
  </si>
  <si>
    <t>00-0000</t>
  </si>
  <si>
    <t xml:space="preserve"> Equation 1:   </t>
  </si>
  <si>
    <t xml:space="preserve"> Equation 2:  </t>
  </si>
  <si>
    <t xml:space="preserve"> Equation 3: </t>
  </si>
  <si>
    <t xml:space="preserve"> Equation 4:  </t>
  </si>
  <si>
    <t>00/00/0000</t>
  </si>
  <si>
    <t>Group 2: Metric #14 Fuel-Adjusted Wholesale Energy Price</t>
  </si>
  <si>
    <r>
      <rPr>
        <b/>
        <sz val="12"/>
        <rFont val="Calibri"/>
        <family val="2"/>
      </rPr>
      <t>Explanatory Text.</t>
    </r>
    <r>
      <rPr>
        <sz val="12"/>
        <rFont val="Calibri"/>
        <family val="2"/>
      </rPr>
      <t xml:space="preserve">  Explain any variations from this formula, e.g., unable to estimate the fraction of hours that a fuel was marginal.  </t>
    </r>
  </si>
  <si>
    <t>Zonal Convergence (optional)</t>
  </si>
  <si>
    <t>Zone Name</t>
  </si>
  <si>
    <t>Calculate two supply curves for each five-minute interval of the real-time market in the reporting period. The first curve (price curve) is based on the offer used in the price formation for that interval.  The second curve (cost curve) is based on the default bid of the unit for that interval.  For each curve, starting at the lowest cost offers, aggregate the MWs of the curves until the aggregated MW value equals the real-time demand for that interval.  The intersection of the demand curve with the supply curves provides two prices.</t>
  </si>
  <si>
    <r>
      <rPr>
        <b/>
        <sz val="11"/>
        <rFont val="Calibri"/>
        <family val="2"/>
      </rPr>
      <t>Explanatory Text.</t>
    </r>
    <r>
      <rPr>
        <sz val="11"/>
        <rFont val="Calibri"/>
        <family val="2"/>
      </rPr>
      <t xml:space="preserve">  Explain any variations from this formula, e.g., the RTO/ISO used the difference of P</t>
    </r>
    <r>
      <rPr>
        <vertAlign val="subscript"/>
        <sz val="11"/>
        <rFont val="Calibri"/>
        <family val="2"/>
      </rPr>
      <t>i</t>
    </r>
    <r>
      <rPr>
        <sz val="11"/>
        <rFont val="Calibri"/>
        <family val="2"/>
      </rPr>
      <t xml:space="preserve"> and C</t>
    </r>
    <r>
      <rPr>
        <vertAlign val="subscript"/>
        <sz val="11"/>
        <rFont val="Calibri"/>
        <family val="2"/>
      </rPr>
      <t>i</t>
    </r>
    <r>
      <rPr>
        <sz val="11"/>
        <rFont val="Calibri"/>
        <family val="2"/>
      </rPr>
      <t xml:space="preserve"> for the marginal resource for each five minute interval.   </t>
    </r>
  </si>
  <si>
    <t xml:space="preserve">Note: This calculation does not account for physical restrictions on units, transmission constrains or ramping restrictions.  </t>
  </si>
  <si>
    <t>Group 2: Metric #19 Order No. 825 Shortage Intervals and Reserve Price Impacts</t>
  </si>
  <si>
    <r>
      <t xml:space="preserve">Number of Shortage Events.   </t>
    </r>
    <r>
      <rPr>
        <sz val="11"/>
        <rFont val="Calibri"/>
        <family val="2"/>
      </rPr>
      <t>Total number of distinct shortage events in reporting period.</t>
    </r>
    <r>
      <rPr>
        <sz val="11"/>
        <color indexed="10"/>
        <rFont val="Calibri"/>
        <family val="2"/>
      </rPr>
      <t xml:space="preserve"> </t>
    </r>
    <r>
      <rPr>
        <b/>
        <sz val="11"/>
        <color indexed="8"/>
        <rFont val="Calibri"/>
        <family val="2"/>
      </rPr>
      <t xml:space="preserve"> </t>
    </r>
    <r>
      <rPr>
        <sz val="11"/>
        <color theme="1"/>
        <rFont val="Calibri"/>
        <family val="2"/>
      </rPr>
      <t>An event is a contiguous set of shortage intervals</t>
    </r>
    <r>
      <rPr>
        <b/>
        <sz val="11"/>
        <color indexed="8"/>
        <rFont val="Calibri"/>
        <family val="2"/>
      </rPr>
      <t xml:space="preserve"> </t>
    </r>
    <r>
      <rPr>
        <sz val="11"/>
        <color theme="1"/>
        <rFont val="Calibri"/>
        <family val="2"/>
      </rPr>
      <t>defined by</t>
    </r>
    <r>
      <rPr>
        <sz val="11"/>
        <color theme="1"/>
        <rFont val="Calibri"/>
        <family val="2"/>
      </rPr>
      <t xml:space="preserve"> Order No. 825  that occurred in the reporting period.  Report an integer.</t>
    </r>
  </si>
  <si>
    <r>
      <rPr>
        <b/>
        <sz val="11"/>
        <color indexed="8"/>
        <rFont val="Calibri"/>
        <family val="2"/>
      </rPr>
      <t>Average Price Differential of the Shortage Events.</t>
    </r>
    <r>
      <rPr>
        <sz val="11"/>
        <color theme="1"/>
        <rFont val="Calibri"/>
        <family val="2"/>
      </rPr>
      <t xml:space="preserve">  The average size of the price differential of the shortage events in the reporting period.  Divide Total Price Differential of the Shortage Events by the Total Duration of Shortage Events. </t>
    </r>
    <r>
      <rPr>
        <b/>
        <i/>
        <sz val="11"/>
        <color indexed="17"/>
        <rFont val="Calibri"/>
        <family val="2"/>
      </rPr>
      <t xml:space="preserve"> (Automatically Calculated)</t>
    </r>
  </si>
  <si>
    <r>
      <rPr>
        <b/>
        <sz val="11"/>
        <color indexed="8"/>
        <rFont val="Calibri"/>
        <family val="2"/>
      </rPr>
      <t>Average Size of the Shortage Events</t>
    </r>
    <r>
      <rPr>
        <sz val="11"/>
        <color theme="1"/>
        <rFont val="Calibri"/>
        <family val="2"/>
      </rPr>
      <t xml:space="preserve">.  The average size of all of the shortage events in the reporting period.  Divide Total Size of Shortage Events by the Total Duration of Shortage Events.  </t>
    </r>
    <r>
      <rPr>
        <b/>
        <i/>
        <sz val="11"/>
        <color indexed="17"/>
        <rFont val="Calibri"/>
        <family val="2"/>
      </rPr>
      <t xml:space="preserve">(Automatically Calculated)   </t>
    </r>
    <r>
      <rPr>
        <sz val="11"/>
        <color theme="1"/>
        <rFont val="Calibri"/>
        <family val="2"/>
      </rPr>
      <t xml:space="preserve">
</t>
    </r>
  </si>
  <si>
    <r>
      <rPr>
        <b/>
        <sz val="11"/>
        <color indexed="8"/>
        <rFont val="Calibri"/>
        <family val="2"/>
      </rPr>
      <t>Average Price Impact of the Shortage Events.</t>
    </r>
    <r>
      <rPr>
        <sz val="11"/>
        <color theme="1"/>
        <rFont val="Calibri"/>
        <family val="2"/>
      </rPr>
      <t xml:space="preserve">  The average price impact of the shortage events in the reporting period.  Divide the Total Price Impact of the Shortage Events by the Total Duration of Shortage Events. </t>
    </r>
    <r>
      <rPr>
        <sz val="11"/>
        <color indexed="17"/>
        <rFont val="Calibri"/>
        <family val="2"/>
      </rPr>
      <t xml:space="preserve"> </t>
    </r>
    <r>
      <rPr>
        <b/>
        <i/>
        <sz val="11"/>
        <color indexed="17"/>
        <rFont val="Calibri"/>
        <family val="2"/>
      </rPr>
      <t>(Automatically Calculated)</t>
    </r>
  </si>
  <si>
    <r>
      <rPr>
        <b/>
        <sz val="11"/>
        <color indexed="8"/>
        <rFont val="Calibri"/>
        <family val="2"/>
      </rPr>
      <t>Total Price Impact of the Shortage Events.</t>
    </r>
    <r>
      <rPr>
        <sz val="11"/>
        <color theme="1"/>
        <rFont val="Calibri"/>
        <family val="2"/>
      </rPr>
      <t xml:space="preserve">  The total price impact of the shortage events in the reporting period.  For each event where shortage pricing occurred, multiply the duration of the shortage event by the product of the average size of each shortage event and the price differential of each shortage event. </t>
    </r>
  </si>
  <si>
    <r>
      <rPr>
        <b/>
        <sz val="11"/>
        <color indexed="8"/>
        <rFont val="Calibri"/>
        <family val="2"/>
      </rPr>
      <t>Explanatory Text (if necessary).</t>
    </r>
    <r>
      <rPr>
        <sz val="11"/>
        <color theme="1"/>
        <rFont val="Calibri"/>
        <family val="2"/>
      </rPr>
      <t xml:space="preserve">  Report any relevant information about this metric that is not captured above e.g. including the product the price change is associated with, improvements to the methodology, etc.</t>
    </r>
  </si>
  <si>
    <r>
      <t>s = a shortage event 
T</t>
    </r>
    <r>
      <rPr>
        <vertAlign val="subscript"/>
        <sz val="11"/>
        <rFont val="Calibri"/>
        <family val="2"/>
      </rPr>
      <t xml:space="preserve">s </t>
    </r>
    <r>
      <rPr>
        <sz val="11"/>
        <rFont val="Calibri"/>
        <family val="2"/>
      </rPr>
      <t xml:space="preserve">= duration of event s
i = 5-minute interval before shortage in reporting period 
k = 5-minute interval during shortage in reporting period
MW = reserves for 5-minute interval
RMCP = Reserve Market Clearing Price for highest quality product (i.e., spinning reserve) for 5-minute interval
</t>
    </r>
  </si>
  <si>
    <r>
      <rPr>
        <b/>
        <sz val="11"/>
        <color indexed="8"/>
        <rFont val="Calibri"/>
        <family val="2"/>
      </rPr>
      <t>Total Size of Shortage Events.</t>
    </r>
    <r>
      <rPr>
        <sz val="11"/>
        <color theme="1"/>
        <rFont val="Calibri"/>
        <family val="2"/>
      </rPr>
      <t xml:space="preserve">  Total MW shortage during the reporting period.  This is a multi-step calculation.  First, for each shortage event calculate the difference between the average MW  available during the shortage and the average of the MWs required of the highest quality reserve product (i.e., spinning reserve) in the three intervals before the shortage began.  Second, for each event create the product of this difference and the event duration and sum these for the reporting period.  Report an integer.</t>
    </r>
  </si>
  <si>
    <r>
      <rPr>
        <b/>
        <sz val="11"/>
        <color indexed="8"/>
        <rFont val="Calibri"/>
        <family val="2"/>
      </rPr>
      <t>Total Price Differential of the Shortage Events.</t>
    </r>
    <r>
      <rPr>
        <sz val="11"/>
        <color theme="1"/>
        <rFont val="Calibri"/>
        <family val="2"/>
      </rPr>
      <t xml:space="preserve">  The price differential of the shortage event (the increase between 5-minute intervals) in the reporting period.  This is a multi-step calculation.  First, for each shortage event calculate the difference between the reserve market clearing price of the highest quality reserve product (i.e., spinning reserve) in the three intervals before the shortage began and the average price of the reserve product in the shortage, and multiply this difference by the duration of the shortage. Sum for all events for the reporting period.  Report in $/MWh.</t>
    </r>
  </si>
  <si>
    <t>Enter first reporting period (enter a 4 digit year in YYYY format)</t>
  </si>
  <si>
    <t>Data Reporting Period</t>
  </si>
  <si>
    <r>
      <rPr>
        <b/>
        <sz val="11"/>
        <color indexed="8"/>
        <rFont val="Calibri"/>
        <family val="2"/>
      </rPr>
      <t xml:space="preserve">Explanatory Text.  </t>
    </r>
    <r>
      <rPr>
        <sz val="11"/>
        <color theme="1"/>
        <rFont val="Calibri"/>
        <family val="2"/>
      </rPr>
      <t>Provide any additional information</t>
    </r>
    <r>
      <rPr>
        <b/>
        <sz val="11"/>
        <color indexed="8"/>
        <rFont val="Calibri"/>
        <family val="2"/>
      </rPr>
      <t xml:space="preserve"> </t>
    </r>
    <r>
      <rPr>
        <sz val="11"/>
        <color theme="1"/>
        <rFont val="Calibri"/>
        <family val="2"/>
      </rPr>
      <t xml:space="preserve"> if necessary.</t>
    </r>
  </si>
  <si>
    <t>Equation 1.</t>
  </si>
  <si>
    <t>Technology / Fuel Type</t>
  </si>
  <si>
    <r>
      <rPr>
        <b/>
        <sz val="11"/>
        <color indexed="8"/>
        <rFont val="Calibri"/>
        <family val="2"/>
      </rPr>
      <t xml:space="preserve">Anticipated Reserve Margin (%).  </t>
    </r>
    <r>
      <rPr>
        <sz val="11"/>
        <color theme="1"/>
        <rFont val="Calibri"/>
        <family val="2"/>
      </rPr>
      <t xml:space="preserve"> The Anticipated Reserve Margin is the ratio of the amount of anticipated reserves in relation to the forecasted demand, calculated as [(Total Anticipated Installed Capacity – Forecasted Peak Demand) / Forecasted Peak Demand].  </t>
    </r>
    <r>
      <rPr>
        <b/>
        <i/>
        <sz val="11"/>
        <color indexed="17"/>
        <rFont val="Calibri"/>
        <family val="2"/>
      </rPr>
      <t>(Automatically calculated)</t>
    </r>
  </si>
  <si>
    <r>
      <rPr>
        <b/>
        <sz val="11"/>
        <color indexed="8"/>
        <rFont val="Calibri"/>
        <family val="2"/>
      </rPr>
      <t xml:space="preserve">Actual Reserve Margin (%). </t>
    </r>
    <r>
      <rPr>
        <sz val="11"/>
        <color theme="1"/>
        <rFont val="Calibri"/>
        <family val="2"/>
      </rPr>
      <t xml:space="preserve"> The actual reserve margin is the ratio of the amount of reserves procured for a specific reporting period, calculated as [(Total Actual Installed Capacity – Actual Peak Demand) / Actual Peak Demand].  </t>
    </r>
    <r>
      <rPr>
        <b/>
        <i/>
        <sz val="11"/>
        <color indexed="17"/>
        <rFont val="Calibri"/>
        <family val="2"/>
      </rPr>
      <t>(Automatically calculated)</t>
    </r>
  </si>
  <si>
    <t>Respondents (utilities and RTOs/ISOs) without centralized capacity markets should enter the first calendar year of the five reporting periods.</t>
  </si>
  <si>
    <t xml:space="preserve">RTOs/ISOs with centralized capacity markets should enter the four-digit year of the first delivery period of the five reporting periods.  </t>
  </si>
  <si>
    <t xml:space="preserve">Group 3: Metric #29 Total Capacity Bonus Payments and Penalties </t>
  </si>
  <si>
    <t>Total Capacity Bonus Payments and Penalties (Zonal)</t>
  </si>
  <si>
    <t>Total Capacity Bonus Payments and Penalties (RTO-wide)</t>
  </si>
  <si>
    <t>Capacity Facing Penalty Payments for Under-Performance (RTO-wide)</t>
  </si>
  <si>
    <t>Capacity Facing Penalty Payments for Under-Performance (Zonal)</t>
  </si>
  <si>
    <t>Capacity Eligible for Bonus Payments for Over-Performance (RTO-wide)</t>
  </si>
  <si>
    <t>Capacity Eligible for Bonus Payments for Over-Performance (Zonal)</t>
  </si>
  <si>
    <t>Group 1: Metric #5  Emergency Energy Alerts (EEA Level 1 or Higher)</t>
  </si>
  <si>
    <t>Group 1: Metric #6  Performance by Technology Type during EEA Level 1 or Higher</t>
  </si>
  <si>
    <t>Group 1: Metric #7  Resource Availability (EFORd)</t>
  </si>
  <si>
    <t>Group 2: Metric #12 Wholesale Power Costs by Charge Type</t>
  </si>
  <si>
    <t>Group 2: Metric #17 Administrative Costs</t>
  </si>
  <si>
    <t>Group 2: Metric #18 New Entrant Net Revenues</t>
  </si>
  <si>
    <t>Group 3: Metric #20 Net Cost of New Entry (Net CONE) value</t>
  </si>
  <si>
    <t>Resource  Deliverability - Maximum Importable External Capacity into a Capacity Zone</t>
  </si>
  <si>
    <t>Group 3: Metric #25 Capacity Market Procurement and Prices</t>
  </si>
  <si>
    <t xml:space="preserve">Group 3: Metric #28 Capacity Under-Performance </t>
  </si>
  <si>
    <t xml:space="preserve">Group 3: Metric #27 Capacity Over-Performance </t>
  </si>
  <si>
    <t>Group 3: Metric #26 Capacity Obligations and Performance Assessment Events</t>
  </si>
  <si>
    <t xml:space="preserve">For example, if June 2014 is the start of the first delivery period, enter 2014  </t>
  </si>
  <si>
    <t xml:space="preserve">Group 2: Metric #9  Reliability Must-Run Contract Usage </t>
  </si>
  <si>
    <t xml:space="preserve">Group 2: Metric #8 Number and Capacity of Reliability Must-Run Units </t>
  </si>
  <si>
    <r>
      <rPr>
        <b/>
        <sz val="11"/>
        <color indexed="8"/>
        <rFont val="Calibri"/>
        <family val="2"/>
      </rPr>
      <t>Explanatory Text.</t>
    </r>
    <r>
      <rPr>
        <sz val="11"/>
        <color theme="1"/>
        <rFont val="Calibri"/>
        <family val="2"/>
      </rPr>
      <t xml:space="preserve">  Report any relevant information about this zone during the reporting period (e.g., changes in boundaries, significant changes in load).  </t>
    </r>
  </si>
  <si>
    <t>YEAR</t>
  </si>
  <si>
    <r>
      <rPr>
        <b/>
        <sz val="11"/>
        <color indexed="8"/>
        <rFont val="Calibri"/>
        <family val="2"/>
      </rPr>
      <t xml:space="preserve">Actual Reserve (MW).  </t>
    </r>
    <r>
      <rPr>
        <sz val="11"/>
        <color theme="1"/>
        <rFont val="Calibri"/>
        <family val="2"/>
      </rPr>
      <t xml:space="preserve">The value for the actual reserves for the entire Balancing Authority Area for the given reporting period calculated as [Total Actual Installed Capacity – Actual Peak Demand].  </t>
    </r>
    <r>
      <rPr>
        <b/>
        <i/>
        <sz val="11"/>
        <color indexed="17"/>
        <rFont val="Calibri"/>
        <family val="2"/>
      </rPr>
      <t xml:space="preserve">(Automatically calculated) </t>
    </r>
  </si>
  <si>
    <r>
      <rPr>
        <b/>
        <sz val="11"/>
        <color indexed="8"/>
        <rFont val="Calibri"/>
        <family val="2"/>
      </rPr>
      <t>Total Available Installed Capacity (MW).</t>
    </r>
    <r>
      <rPr>
        <sz val="11"/>
        <color theme="1"/>
        <rFont val="Calibri"/>
        <family val="2"/>
      </rPr>
      <t xml:space="preserve">  Enter the amount of capacity that was available for the entire Balancing Authority Area at the time the Actual Peak Demand was realized during the reporting  period.  This is the available capacity at the time of the Actual Peak Demand.</t>
    </r>
  </si>
  <si>
    <r>
      <rPr>
        <b/>
        <sz val="11"/>
        <color indexed="10"/>
        <rFont val="Calibri"/>
        <family val="2"/>
      </rPr>
      <t xml:space="preserve"> </t>
    </r>
    <r>
      <rPr>
        <b/>
        <sz val="11"/>
        <color indexed="8"/>
        <rFont val="Calibri"/>
        <family val="2"/>
      </rPr>
      <t>Reporting Period</t>
    </r>
  </si>
  <si>
    <r>
      <rPr>
        <b/>
        <sz val="11"/>
        <color indexed="8"/>
        <rFont val="Calibri"/>
        <family val="2"/>
      </rPr>
      <t xml:space="preserve">Total Capacity of RMR Units (MW). </t>
    </r>
    <r>
      <rPr>
        <sz val="11"/>
        <color theme="1"/>
        <rFont val="Calibri"/>
        <family val="2"/>
      </rPr>
      <t xml:space="preserve"> Sum of the Nameplate capacity of the generation units under RMR or equivalent contracts for each reporting period.</t>
    </r>
  </si>
  <si>
    <r>
      <t xml:space="preserve">   These metrics are identified by yellow shading in the title row of the worksheet </t>
    </r>
    <r>
      <rPr>
        <sz val="11"/>
        <color theme="1"/>
        <rFont val="Calibri"/>
        <family val="2"/>
      </rPr>
      <t>and on the worksheet tabs</t>
    </r>
  </si>
  <si>
    <r>
      <t xml:space="preserve">    These metrics are identified by green shading in the title row of the worksheet</t>
    </r>
    <r>
      <rPr>
        <sz val="11"/>
        <color theme="1"/>
        <rFont val="Calibri"/>
        <family val="2"/>
      </rPr>
      <t xml:space="preserve"> and on the worksheet tabs</t>
    </r>
  </si>
  <si>
    <r>
      <t xml:space="preserve">   These metrics are identified by blue shading in the title row of the worksheet </t>
    </r>
    <r>
      <rPr>
        <sz val="11"/>
        <color theme="1"/>
        <rFont val="Calibri"/>
        <family val="2"/>
      </rPr>
      <t>and on the worksheet tabs</t>
    </r>
  </si>
  <si>
    <r>
      <rPr>
        <b/>
        <sz val="11"/>
        <color indexed="8"/>
        <rFont val="Calibri"/>
        <family val="2"/>
      </rPr>
      <t xml:space="preserve">Total Cost of RMR Units ($). </t>
    </r>
    <r>
      <rPr>
        <sz val="11"/>
        <color theme="1"/>
        <rFont val="Calibri"/>
        <family val="2"/>
      </rPr>
      <t xml:space="preserve"> Sum of the costs of all RMR contracts for each reporting period.  </t>
    </r>
  </si>
  <si>
    <r>
      <rPr>
        <b/>
        <sz val="11"/>
        <color indexed="8"/>
        <rFont val="Calibri"/>
        <family val="2"/>
      </rPr>
      <t>RMR MW as Percent of Total Available Installed Capacity (%)</t>
    </r>
    <r>
      <rPr>
        <sz val="11"/>
        <color theme="1"/>
        <rFont val="Calibri"/>
        <family val="2"/>
      </rPr>
      <t xml:space="preserve">.  The Total Capacity of RMR units as a percentage of the Total Available Installed Capacity of the Balancing Authority Area.  </t>
    </r>
    <r>
      <rPr>
        <b/>
        <i/>
        <sz val="11"/>
        <color indexed="17"/>
        <rFont val="Calibri"/>
        <family val="2"/>
      </rPr>
      <t>(Automatically calculated)</t>
    </r>
  </si>
  <si>
    <r>
      <rPr>
        <b/>
        <sz val="11"/>
        <color indexed="8"/>
        <rFont val="Calibri"/>
        <family val="2"/>
      </rPr>
      <t xml:space="preserve">Total Available Installed Capacity (MW). </t>
    </r>
    <r>
      <rPr>
        <sz val="11"/>
        <color theme="1"/>
        <rFont val="Calibri"/>
        <family val="2"/>
      </rPr>
      <t xml:space="preserve">  </t>
    </r>
    <r>
      <rPr>
        <b/>
        <i/>
        <sz val="11"/>
        <color indexed="17"/>
        <rFont val="Calibri"/>
        <family val="2"/>
      </rPr>
      <t>(Automatically copied from Metric 1)</t>
    </r>
  </si>
  <si>
    <r>
      <rPr>
        <b/>
        <sz val="11"/>
        <color indexed="8"/>
        <rFont val="Calibri"/>
        <family val="2"/>
      </rPr>
      <t xml:space="preserve">Actual Peak Demand (MW). </t>
    </r>
    <r>
      <rPr>
        <sz val="11"/>
        <color theme="1"/>
        <rFont val="Calibri"/>
        <family val="2"/>
      </rPr>
      <t xml:space="preserve">  </t>
    </r>
    <r>
      <rPr>
        <b/>
        <i/>
        <sz val="11"/>
        <color indexed="17"/>
        <rFont val="Calibri"/>
        <family val="2"/>
      </rPr>
      <t>(Automatically copied from Metric 1)</t>
    </r>
  </si>
  <si>
    <r>
      <rPr>
        <b/>
        <sz val="11"/>
        <color indexed="8"/>
        <rFont val="Calibri"/>
        <family val="2"/>
      </rPr>
      <t>Demand Response Resources as a Percent of Actual Peak Demand (%).</t>
    </r>
    <r>
      <rPr>
        <sz val="11"/>
        <color theme="1"/>
        <rFont val="Calibri"/>
        <family val="2"/>
      </rPr>
      <t xml:space="preserve">  The Total MW of Demand Response as a percentage of the Actual Peak Demand in the Balancing Authority Area.  </t>
    </r>
    <r>
      <rPr>
        <b/>
        <i/>
        <sz val="11"/>
        <color indexed="17"/>
        <rFont val="Calibri"/>
        <family val="2"/>
      </rPr>
      <t>(Automatically calculated)</t>
    </r>
  </si>
  <si>
    <r>
      <rPr>
        <b/>
        <sz val="11"/>
        <color indexed="8"/>
        <rFont val="Calibri"/>
        <family val="2"/>
      </rPr>
      <t>Demand Response Resources as a Percent of Total Available Installed Capacity (%).</t>
    </r>
    <r>
      <rPr>
        <sz val="11"/>
        <color theme="1"/>
        <rFont val="Calibri"/>
        <family val="2"/>
      </rPr>
      <t xml:space="preserve">  The Total MW of Demand Response as a percentage of the Total Available Installed Capacity of the Balancing Authority Area.  </t>
    </r>
    <r>
      <rPr>
        <b/>
        <i/>
        <sz val="11"/>
        <color indexed="17"/>
        <rFont val="Calibri"/>
        <family val="2"/>
      </rPr>
      <t>(Automatically calculated)</t>
    </r>
  </si>
  <si>
    <r>
      <rPr>
        <b/>
        <sz val="11"/>
        <rFont val="Calibri"/>
        <family val="2"/>
      </rPr>
      <t xml:space="preserve">Percent of Unit Hours With Active Mitigation (Day-ahead) </t>
    </r>
    <r>
      <rPr>
        <b/>
        <sz val="11"/>
        <color indexed="8"/>
        <rFont val="Calibri"/>
        <family val="2"/>
      </rPr>
      <t>(%).</t>
    </r>
    <r>
      <rPr>
        <b/>
        <sz val="11"/>
        <rFont val="Calibri"/>
        <family val="2"/>
      </rPr>
      <t xml:space="preserve"> </t>
    </r>
    <r>
      <rPr>
        <sz val="11"/>
        <rFont val="Calibri"/>
        <family val="2"/>
      </rPr>
      <t xml:space="preserve"> Calculate the fraction of unit hours in each reporting period that any generation unit(s) offer cap in the day-ahead energy market was set due to mitigation and report that as a percent of the number of all unit hours.  </t>
    </r>
    <r>
      <rPr>
        <b/>
        <i/>
        <sz val="11"/>
        <color indexed="17"/>
        <rFont val="Calibri"/>
        <family val="2"/>
      </rPr>
      <t>(Automatically calculated)</t>
    </r>
  </si>
  <si>
    <r>
      <rPr>
        <b/>
        <sz val="11"/>
        <color indexed="8"/>
        <rFont val="Calibri"/>
        <family val="2"/>
      </rPr>
      <t>Percent of Unit Intervals With Active Mitigation (Real-time) (%).</t>
    </r>
    <r>
      <rPr>
        <sz val="11"/>
        <color theme="1"/>
        <rFont val="Calibri"/>
        <family val="2"/>
      </rPr>
      <t xml:space="preserve">  Calculate the fraction of</t>
    </r>
    <r>
      <rPr>
        <sz val="11"/>
        <color indexed="10"/>
        <rFont val="Calibri"/>
        <family val="2"/>
      </rPr>
      <t xml:space="preserve"> </t>
    </r>
    <r>
      <rPr>
        <sz val="11"/>
        <rFont val="Calibri"/>
        <family val="2"/>
      </rPr>
      <t>unit intervals in each reporting period that any generation unit(s) offer cap in the real-time market was set due to mitigation and report that as a percent of the number of all unit hou</t>
    </r>
    <r>
      <rPr>
        <sz val="11"/>
        <color theme="1"/>
        <rFont val="Calibri"/>
        <family val="2"/>
      </rPr>
      <t xml:space="preserve">rs.  </t>
    </r>
    <r>
      <rPr>
        <b/>
        <i/>
        <sz val="11"/>
        <color indexed="17"/>
        <rFont val="Calibri"/>
        <family val="2"/>
      </rPr>
      <t>(Automatically calculated)</t>
    </r>
  </si>
  <si>
    <r>
      <rPr>
        <b/>
        <sz val="11"/>
        <color indexed="8"/>
        <rFont val="Calibri"/>
        <family val="2"/>
      </rPr>
      <t>Energy Component of Total Wholesale Power Cost</t>
    </r>
    <r>
      <rPr>
        <sz val="11"/>
        <color indexed="8"/>
        <rFont val="Calibri"/>
        <family val="2"/>
      </rPr>
      <t xml:space="preserve">  </t>
    </r>
    <r>
      <rPr>
        <b/>
        <i/>
        <sz val="11"/>
        <color indexed="17"/>
        <rFont val="Calibri"/>
        <family val="2"/>
      </rPr>
      <t>(Automatically calculated)</t>
    </r>
  </si>
  <si>
    <r>
      <rPr>
        <b/>
        <sz val="11"/>
        <color indexed="8"/>
        <rFont val="Calibri"/>
        <family val="2"/>
      </rPr>
      <t xml:space="preserve">Capacity Component of Total Wholesale Power Cost </t>
    </r>
    <r>
      <rPr>
        <b/>
        <i/>
        <sz val="11"/>
        <color indexed="17"/>
        <rFont val="Calibri"/>
        <family val="2"/>
      </rPr>
      <t>(Automatically calculated)</t>
    </r>
  </si>
  <si>
    <r>
      <rPr>
        <b/>
        <sz val="11"/>
        <color indexed="8"/>
        <rFont val="Calibri"/>
        <family val="2"/>
      </rPr>
      <t xml:space="preserve">Transmission Component of Total Wholesale Power Cost </t>
    </r>
    <r>
      <rPr>
        <sz val="11"/>
        <color indexed="8"/>
        <rFont val="Calibri"/>
        <family val="2"/>
      </rPr>
      <t xml:space="preserve"> </t>
    </r>
    <r>
      <rPr>
        <b/>
        <i/>
        <sz val="11"/>
        <color indexed="17"/>
        <rFont val="Calibri"/>
        <family val="2"/>
      </rPr>
      <t>(Automatically calculated)</t>
    </r>
  </si>
  <si>
    <r>
      <rPr>
        <b/>
        <sz val="11"/>
        <color indexed="8"/>
        <rFont val="Calibri"/>
        <family val="2"/>
      </rPr>
      <t>Ancillary Service Component of Total Wholesale Power Cost</t>
    </r>
    <r>
      <rPr>
        <sz val="11"/>
        <color indexed="8"/>
        <rFont val="Calibri"/>
        <family val="2"/>
      </rPr>
      <t xml:space="preserve">  </t>
    </r>
    <r>
      <rPr>
        <b/>
        <i/>
        <sz val="11"/>
        <color indexed="17"/>
        <rFont val="Calibri"/>
        <family val="2"/>
      </rPr>
      <t>(Automatically calculated)</t>
    </r>
  </si>
  <si>
    <r>
      <rPr>
        <b/>
        <sz val="11"/>
        <color indexed="8"/>
        <rFont val="Calibri"/>
        <family val="2"/>
      </rPr>
      <t>Operating Reserves Component of Total Wholesale Power Cost</t>
    </r>
    <r>
      <rPr>
        <sz val="11"/>
        <color indexed="8"/>
        <rFont val="Calibri"/>
        <family val="2"/>
      </rPr>
      <t xml:space="preserve"> </t>
    </r>
    <r>
      <rPr>
        <b/>
        <i/>
        <sz val="11"/>
        <color indexed="17"/>
        <rFont val="Calibri"/>
        <family val="2"/>
      </rPr>
      <t>(Automatically calculated)</t>
    </r>
  </si>
  <si>
    <r>
      <rPr>
        <b/>
        <sz val="11"/>
        <color indexed="8"/>
        <rFont val="Calibri"/>
        <family val="2"/>
      </rPr>
      <t>RTO/ISO and Regulatory Fee Component of Total Wholesale Power Cost</t>
    </r>
    <r>
      <rPr>
        <sz val="11"/>
        <color indexed="8"/>
        <rFont val="Calibri"/>
        <family val="2"/>
      </rPr>
      <t xml:space="preserve">  </t>
    </r>
    <r>
      <rPr>
        <b/>
        <i/>
        <sz val="11"/>
        <color indexed="17"/>
        <rFont val="Calibri"/>
        <family val="2"/>
      </rPr>
      <t>(Automatically calculated)</t>
    </r>
  </si>
  <si>
    <r>
      <rPr>
        <b/>
        <sz val="11"/>
        <color indexed="8"/>
        <rFont val="Calibri"/>
        <family val="2"/>
      </rPr>
      <t xml:space="preserve">Other Cost Component of Total Wholesale Power Cost </t>
    </r>
    <r>
      <rPr>
        <sz val="11"/>
        <color indexed="8"/>
        <rFont val="Calibri"/>
        <family val="2"/>
      </rPr>
      <t xml:space="preserve"> </t>
    </r>
    <r>
      <rPr>
        <b/>
        <i/>
        <sz val="11"/>
        <color indexed="17"/>
        <rFont val="Calibri"/>
        <family val="2"/>
      </rPr>
      <t>(Automatically calculated)</t>
    </r>
  </si>
  <si>
    <r>
      <rPr>
        <b/>
        <sz val="11"/>
        <color indexed="8"/>
        <rFont val="Calibri"/>
        <family val="2"/>
      </rPr>
      <t>Total Wholesale Power Cost</t>
    </r>
    <r>
      <rPr>
        <sz val="11"/>
        <color indexed="8"/>
        <rFont val="Calibri"/>
        <family val="2"/>
      </rPr>
      <t xml:space="preserve">  </t>
    </r>
    <r>
      <rPr>
        <b/>
        <i/>
        <sz val="11"/>
        <color indexed="17"/>
        <rFont val="Calibri"/>
        <family val="2"/>
      </rPr>
      <t>(Automatically calculated)</t>
    </r>
  </si>
  <si>
    <r>
      <rPr>
        <b/>
        <sz val="11"/>
        <color indexed="8"/>
        <rFont val="Calibri"/>
        <family val="2"/>
      </rPr>
      <t>Administrative Costs ($).</t>
    </r>
    <r>
      <rPr>
        <sz val="11"/>
        <color theme="1"/>
        <rFont val="Calibri"/>
        <family val="2"/>
      </rPr>
      <t xml:space="preserve">  Sum the administrative costs (both capital and non-capital) </t>
    </r>
    <r>
      <rPr>
        <u val="single"/>
        <sz val="11"/>
        <color indexed="8"/>
        <rFont val="Calibri"/>
        <family val="2"/>
      </rPr>
      <t>billed</t>
    </r>
    <r>
      <rPr>
        <sz val="11"/>
        <color theme="1"/>
        <rFont val="Calibri"/>
        <family val="2"/>
      </rPr>
      <t xml:space="preserve"> by the RTO/ISO for each reporting period.   RTOs/ISOs with capacity markets should see the User Guide for instructions.  </t>
    </r>
  </si>
  <si>
    <r>
      <rPr>
        <b/>
        <sz val="11"/>
        <color indexed="8"/>
        <rFont val="Calibri"/>
        <family val="2"/>
      </rPr>
      <t>Administrative Costs (FERC Form No. 1) ($)</t>
    </r>
    <r>
      <rPr>
        <sz val="11"/>
        <color theme="1"/>
        <rFont val="Calibri"/>
        <family val="2"/>
      </rPr>
      <t xml:space="preserve">.  Report the TOTAL Administrative &amp; General Expenses (row 197), page 323 from the last quarter of the filing for the reporting period.  RTOs/ISOs with capacity markets should see the User Guide for instructions. </t>
    </r>
  </si>
  <si>
    <r>
      <rPr>
        <b/>
        <sz val="11"/>
        <color indexed="8"/>
        <rFont val="Calibri"/>
        <family val="2"/>
      </rPr>
      <t>Administrative Costs per MWh of Load Served (%).</t>
    </r>
    <r>
      <rPr>
        <sz val="11"/>
        <color theme="1"/>
        <rFont val="Calibri"/>
        <family val="2"/>
      </rPr>
      <t xml:space="preserve">  The worksheet will calculate Administrative Costs divided by the Net Energy for Load for each reporting period .  </t>
    </r>
    <r>
      <rPr>
        <b/>
        <i/>
        <sz val="11"/>
        <color indexed="17"/>
        <rFont val="Calibri"/>
        <family val="2"/>
      </rPr>
      <t>(Automatically calculated)</t>
    </r>
  </si>
  <si>
    <r>
      <rPr>
        <b/>
        <sz val="11"/>
        <color indexed="8"/>
        <rFont val="Calibri"/>
        <family val="2"/>
      </rPr>
      <t>Administrative Costs (FERC Form No. 1) per MWh of Load Served (%).</t>
    </r>
    <r>
      <rPr>
        <sz val="11"/>
        <color theme="1"/>
        <rFont val="Calibri"/>
        <family val="2"/>
      </rPr>
      <t xml:space="preserve">  The worksheet will calculate Administrative Costs (FERC Form No. 1) divided by the Net Energy for Load for each reporting  period.  </t>
    </r>
    <r>
      <rPr>
        <b/>
        <i/>
        <sz val="11"/>
        <color indexed="17"/>
        <rFont val="Calibri"/>
        <family val="2"/>
      </rPr>
      <t>(Automatically calculated)</t>
    </r>
  </si>
  <si>
    <r>
      <rPr>
        <b/>
        <sz val="11"/>
        <color indexed="8"/>
        <rFont val="Calibri"/>
        <family val="2"/>
      </rPr>
      <t xml:space="preserve">Prototypical New Entrant Variable Production Cost (Combustion Turbine) ($). </t>
    </r>
    <r>
      <rPr>
        <sz val="11"/>
        <color theme="1"/>
        <rFont val="Calibri"/>
        <family val="2"/>
      </rPr>
      <t xml:space="preserve"> Enter the new entrant's estimated variable production cost for a combustion turbine for the reporting period.</t>
    </r>
  </si>
  <si>
    <r>
      <rPr>
        <b/>
        <sz val="11"/>
        <color indexed="8"/>
        <rFont val="Calibri"/>
        <family val="2"/>
      </rPr>
      <t>Prototypical New Entrant Energy Revenues Received (Combustion Turbine) ($)</t>
    </r>
    <r>
      <rPr>
        <sz val="11"/>
        <color theme="1"/>
        <rFont val="Calibri"/>
        <family val="2"/>
      </rPr>
      <t xml:space="preserve">.  Enter the new entrant's estimated revenue received from RTO/ISO energy and ancillary services (as defined in the RTO/ISO Tariff) for a combustion turbine for the given reporting period.  </t>
    </r>
  </si>
  <si>
    <r>
      <rPr>
        <b/>
        <sz val="11"/>
        <color indexed="8"/>
        <rFont val="Calibri"/>
        <family val="2"/>
      </rPr>
      <t>Size in MW of Prototypical New Entrant (Combustion Turbine) (MW)</t>
    </r>
    <r>
      <rPr>
        <sz val="11"/>
        <color theme="1"/>
        <rFont val="Calibri"/>
        <family val="2"/>
      </rPr>
      <t xml:space="preserve">.  Enter the nameplate capacity of the unit used in the calculation. </t>
    </r>
  </si>
  <si>
    <r>
      <rPr>
        <b/>
        <sz val="11"/>
        <color indexed="8"/>
        <rFont val="Calibri"/>
        <family val="2"/>
      </rPr>
      <t>Net Revenue for New Entrant (Combustion Turbine) ($).</t>
    </r>
    <r>
      <rPr>
        <sz val="11"/>
        <color theme="1"/>
        <rFont val="Calibri"/>
        <family val="2"/>
      </rPr>
      <t xml:space="preserve">  The difference between the Prototypical New Entrant Energy Revenues Received less the Prototypical New Entrant's Variable Production Cost.  </t>
    </r>
    <r>
      <rPr>
        <b/>
        <i/>
        <sz val="11"/>
        <color indexed="17"/>
        <rFont val="Calibri"/>
        <family val="2"/>
      </rPr>
      <t>(Automatically calculated)</t>
    </r>
  </si>
  <si>
    <r>
      <rPr>
        <b/>
        <sz val="11"/>
        <rFont val="Calibri"/>
        <family val="2"/>
      </rPr>
      <t xml:space="preserve">Prototypical New Entrant Variable Production Cost (Combined Cycle) </t>
    </r>
    <r>
      <rPr>
        <b/>
        <sz val="11"/>
        <color indexed="8"/>
        <rFont val="Calibri"/>
        <family val="2"/>
      </rPr>
      <t>($).</t>
    </r>
    <r>
      <rPr>
        <b/>
        <sz val="11"/>
        <rFont val="Calibri"/>
        <family val="2"/>
      </rPr>
      <t xml:space="preserve"> </t>
    </r>
    <r>
      <rPr>
        <sz val="11"/>
        <rFont val="Calibri"/>
        <family val="2"/>
      </rPr>
      <t xml:space="preserve"> Enter the new entrant's estimated variable production cost for a combustion cycle for the reporting period.</t>
    </r>
  </si>
  <si>
    <r>
      <rPr>
        <b/>
        <sz val="11"/>
        <rFont val="Calibri"/>
        <family val="2"/>
      </rPr>
      <t xml:space="preserve">Prototypical New Entrant Energy Revenues Received (Combined Cycle) </t>
    </r>
    <r>
      <rPr>
        <b/>
        <sz val="11"/>
        <color indexed="8"/>
        <rFont val="Calibri"/>
        <family val="2"/>
      </rPr>
      <t>($).</t>
    </r>
    <r>
      <rPr>
        <b/>
        <sz val="11"/>
        <rFont val="Calibri"/>
        <family val="2"/>
      </rPr>
      <t xml:space="preserve"> </t>
    </r>
    <r>
      <rPr>
        <sz val="11"/>
        <rFont val="Calibri"/>
        <family val="2"/>
      </rPr>
      <t xml:space="preserve"> Enter the new entrant's estimated revenue received from RTO/ISO energy and ancillary services (as defined in the RTO/ISO Tariff) for a combined cycle for the given reporting period. </t>
    </r>
  </si>
  <si>
    <r>
      <rPr>
        <b/>
        <sz val="11"/>
        <rFont val="Calibri"/>
        <family val="2"/>
      </rPr>
      <t>Size in MW of Prototypical New Entrant (Combined Cycle)</t>
    </r>
    <r>
      <rPr>
        <b/>
        <sz val="11"/>
        <color indexed="8"/>
        <rFont val="Calibri"/>
        <family val="2"/>
      </rPr>
      <t xml:space="preserve"> (MW)</t>
    </r>
    <r>
      <rPr>
        <sz val="11"/>
        <rFont val="Calibri"/>
        <family val="2"/>
      </rPr>
      <t xml:space="preserve">.  Enter the nameplate capacity of the unit used in the calculation. </t>
    </r>
    <r>
      <rPr>
        <sz val="11"/>
        <color indexed="10"/>
        <rFont val="Calibri"/>
        <family val="2"/>
      </rPr>
      <t xml:space="preserve"> </t>
    </r>
  </si>
  <si>
    <r>
      <rPr>
        <b/>
        <sz val="11"/>
        <color indexed="8"/>
        <rFont val="Calibri"/>
        <family val="2"/>
      </rPr>
      <t>Net Revenue for New Entrant (Combined Cycle) ($).</t>
    </r>
    <r>
      <rPr>
        <sz val="11"/>
        <color theme="1"/>
        <rFont val="Calibri"/>
        <family val="2"/>
      </rPr>
      <t xml:space="preserve">  The difference between the Prototypical New Entrant Energy Revenues Received less the Prototypical New Entrant's Variable Production Cost.  </t>
    </r>
    <r>
      <rPr>
        <b/>
        <i/>
        <sz val="11"/>
        <color indexed="17"/>
        <rFont val="Calibri"/>
        <family val="2"/>
      </rPr>
      <t>(Automatically calculated)</t>
    </r>
  </si>
  <si>
    <r>
      <rPr>
        <b/>
        <sz val="11"/>
        <color indexed="8"/>
        <rFont val="Calibri"/>
        <family val="2"/>
      </rPr>
      <t>Import Limitation into a zone (MW).</t>
    </r>
    <r>
      <rPr>
        <sz val="11"/>
        <color theme="1"/>
        <rFont val="Calibri"/>
        <family val="2"/>
      </rPr>
      <t xml:space="preserve">  The amount of external capacity that can be imported into this zone for purposes of the capacity auction.  Determined at the time of the initial auction. Report for all capacity zones that are separately modeled.  </t>
    </r>
  </si>
  <si>
    <r>
      <rPr>
        <b/>
        <sz val="11"/>
        <color indexed="8"/>
        <rFont val="Calibri"/>
        <family val="2"/>
      </rPr>
      <t>Locational Generation Requirement (or equivalent) in the zone (MW).</t>
    </r>
    <r>
      <rPr>
        <sz val="11"/>
        <color theme="1"/>
        <rFont val="Calibri"/>
        <family val="2"/>
      </rPr>
      <t xml:space="preserve">  The amount of capacity located inside the zone necessary (or is it available) to meet the estimated demand in the zone (calculated at the time of the initial auction).  Report for all capacity zones that are separately modeled.  </t>
    </r>
    <r>
      <rPr>
        <sz val="11"/>
        <color indexed="10"/>
        <rFont val="Calibri"/>
        <family val="2"/>
      </rPr>
      <t xml:space="preserve">  </t>
    </r>
  </si>
  <si>
    <r>
      <rPr>
        <b/>
        <sz val="11"/>
        <color indexed="8"/>
        <rFont val="Calibri"/>
        <family val="2"/>
      </rPr>
      <t xml:space="preserve">Increase in Capacity with Supply Obligations (MW). </t>
    </r>
    <r>
      <rPr>
        <sz val="11"/>
        <color theme="1"/>
        <rFont val="Calibri"/>
        <family val="2"/>
      </rPr>
      <t xml:space="preserve"> Amount of generating capacity that has cleared in an auction, that now has an obligation to offer into the capacity market during the reporting period.  Do not report existing capacity that has been uprated. </t>
    </r>
  </si>
  <si>
    <r>
      <rPr>
        <b/>
        <sz val="11"/>
        <color indexed="8"/>
        <rFont val="Calibri"/>
        <family val="2"/>
      </rPr>
      <t xml:space="preserve">Decrease in Capacity with Supply Obligations (MW). </t>
    </r>
    <r>
      <rPr>
        <sz val="11"/>
        <color theme="1"/>
        <rFont val="Calibri"/>
        <family val="2"/>
      </rPr>
      <t xml:space="preserve"> Amount of generating capacity that no longer has an obligation to offer into the capacity market during the reporting period.  Do not report generation capacity that has been de-rated. </t>
    </r>
  </si>
  <si>
    <r>
      <rPr>
        <b/>
        <sz val="11"/>
        <color indexed="8"/>
        <rFont val="Calibri"/>
        <family val="2"/>
      </rPr>
      <t xml:space="preserve">Peak Demand Realized in the Zone (during actual reporting period) (MW). </t>
    </r>
    <r>
      <rPr>
        <sz val="11"/>
        <color theme="1"/>
        <rFont val="Calibri"/>
        <family val="2"/>
      </rPr>
      <t xml:space="preserve">  Peak demand (not weather normalized) realized in this zone during the reporting period. </t>
    </r>
  </si>
  <si>
    <r>
      <rPr>
        <b/>
        <sz val="11"/>
        <color indexed="8"/>
        <rFont val="Calibri"/>
        <family val="2"/>
      </rPr>
      <t>Total Capacity Cleared (RTO-wide) (MW).</t>
    </r>
    <r>
      <rPr>
        <sz val="11"/>
        <color theme="1"/>
        <rFont val="Calibri"/>
        <family val="2"/>
      </rPr>
      <t xml:space="preserve">  Enter the total capacity the cleared for the entire RTO during the relevant reporting period. </t>
    </r>
  </si>
  <si>
    <r>
      <rPr>
        <b/>
        <sz val="11"/>
        <color indexed="8"/>
        <rFont val="Calibri"/>
        <family val="2"/>
      </rPr>
      <t xml:space="preserve">Total Capacity Offered into the Auction (RTO-wide) (MW). </t>
    </r>
    <r>
      <rPr>
        <sz val="11"/>
        <color theme="1"/>
        <rFont val="Calibri"/>
        <family val="2"/>
      </rPr>
      <t xml:space="preserve"> Enter the total capacity that offered into the entire RTO for the relevant reporting period. </t>
    </r>
  </si>
  <si>
    <r>
      <rPr>
        <b/>
        <sz val="11"/>
        <color indexed="8"/>
        <rFont val="Calibri"/>
        <family val="2"/>
      </rPr>
      <t xml:space="preserve">Amount of Capacity in this Zone in Bilateral Contracts, if Known (MW). </t>
    </r>
    <r>
      <rPr>
        <sz val="11"/>
        <color theme="1"/>
        <rFont val="Calibri"/>
        <family val="2"/>
      </rPr>
      <t xml:space="preserve"> Total capacity of bilateral contracts in this zone during the relevant period.</t>
    </r>
  </si>
  <si>
    <r>
      <rPr>
        <b/>
        <sz val="11"/>
        <color indexed="8"/>
        <rFont val="Calibri"/>
        <family val="2"/>
      </rPr>
      <t xml:space="preserve">Total Capacity Cleared (Zonal) (MW). </t>
    </r>
    <r>
      <rPr>
        <sz val="11"/>
        <color theme="1"/>
        <rFont val="Calibri"/>
        <family val="2"/>
      </rPr>
      <t xml:space="preserve"> Enter the total capacity that cleared in each zone where price separation occurred during the relevant reporting period.</t>
    </r>
  </si>
  <si>
    <r>
      <rPr>
        <b/>
        <sz val="11"/>
        <color indexed="8"/>
        <rFont val="Calibri"/>
        <family val="2"/>
      </rPr>
      <t>Total Capacity Offered into the Auction (Zonal) (MW).</t>
    </r>
    <r>
      <rPr>
        <sz val="11"/>
        <color theme="1"/>
        <rFont val="Calibri"/>
        <family val="2"/>
      </rPr>
      <t xml:space="preserve">  Enter the total capacity that offered into each zone where price separation occurred for the relevant reporting period.  </t>
    </r>
  </si>
  <si>
    <r>
      <rPr>
        <b/>
        <sz val="11"/>
        <color indexed="8"/>
        <rFont val="Calibri"/>
        <family val="2"/>
      </rPr>
      <t xml:space="preserve">Total Capacity with Capacity Obligations (Zonal) (MW). </t>
    </r>
    <r>
      <rPr>
        <sz val="11"/>
        <color theme="1"/>
        <rFont val="Calibri"/>
        <family val="2"/>
      </rPr>
      <t xml:space="preserve"> Enter the cleared capacity eligible for bonus payments or subject to penalties for the zone during the reporting period.  </t>
    </r>
  </si>
  <si>
    <r>
      <rPr>
        <b/>
        <sz val="11"/>
        <color indexed="8"/>
        <rFont val="Calibri"/>
        <family val="2"/>
      </rPr>
      <t xml:space="preserve">Total Capacity with Capacity Obligation (RTO-wide) (MW). </t>
    </r>
    <r>
      <rPr>
        <sz val="11"/>
        <color theme="1"/>
        <rFont val="Calibri"/>
        <family val="2"/>
      </rPr>
      <t xml:space="preserve"> Enter the cleared capacity eligible for bonus payments or subject to penalties for the entire RTO during the reporting period.</t>
    </r>
    <r>
      <rPr>
        <sz val="11"/>
        <color indexed="10"/>
        <rFont val="Calibri"/>
        <family val="2"/>
      </rPr>
      <t xml:space="preserve"> </t>
    </r>
  </si>
  <si>
    <r>
      <rPr>
        <b/>
        <sz val="11"/>
        <color indexed="8"/>
        <rFont val="Calibri"/>
        <family val="2"/>
      </rPr>
      <t>Weighted Average Capacity that Over-Performed During Assessment Events</t>
    </r>
    <r>
      <rPr>
        <sz val="11"/>
        <color theme="1"/>
        <rFont val="Calibri"/>
        <family val="2"/>
      </rPr>
      <t xml:space="preserve"> </t>
    </r>
    <r>
      <rPr>
        <b/>
        <sz val="11"/>
        <color indexed="8"/>
        <rFont val="Calibri"/>
        <family val="2"/>
      </rPr>
      <t>(RTO-wide) (MW).</t>
    </r>
    <r>
      <rPr>
        <sz val="11"/>
        <color theme="1"/>
        <rFont val="Calibri"/>
        <family val="2"/>
      </rPr>
      <t xml:space="preserve">   See Equation 1. </t>
    </r>
  </si>
  <si>
    <r>
      <rPr>
        <b/>
        <sz val="11"/>
        <color indexed="8"/>
        <rFont val="Calibri"/>
        <family val="2"/>
      </rPr>
      <t>Weighted Average Capacity that Under-Performed During Assessment Events</t>
    </r>
    <r>
      <rPr>
        <sz val="11"/>
        <color theme="1"/>
        <rFont val="Calibri"/>
        <family val="2"/>
      </rPr>
      <t xml:space="preserve"> </t>
    </r>
    <r>
      <rPr>
        <b/>
        <sz val="11"/>
        <color indexed="8"/>
        <rFont val="Calibri"/>
        <family val="2"/>
      </rPr>
      <t>(RTO-wide)</t>
    </r>
    <r>
      <rPr>
        <b/>
        <sz val="11"/>
        <color indexed="10"/>
        <rFont val="Calibri"/>
        <family val="2"/>
      </rPr>
      <t xml:space="preserve"> </t>
    </r>
    <r>
      <rPr>
        <b/>
        <sz val="11"/>
        <color indexed="8"/>
        <rFont val="Calibri"/>
        <family val="2"/>
      </rPr>
      <t>(MW).</t>
    </r>
    <r>
      <rPr>
        <sz val="11"/>
        <color theme="1"/>
        <rFont val="Calibri"/>
        <family val="2"/>
      </rPr>
      <t xml:space="preserve">   See Equation 1.  </t>
    </r>
  </si>
  <si>
    <r>
      <rPr>
        <b/>
        <sz val="11"/>
        <color indexed="8"/>
        <rFont val="Calibri"/>
        <family val="2"/>
      </rPr>
      <t>Fraction of Capacity That did not Meet its Obligation (%).</t>
    </r>
    <r>
      <rPr>
        <sz val="11"/>
        <color theme="1"/>
        <rFont val="Calibri"/>
        <family val="2"/>
      </rPr>
      <t xml:space="preserve">  The spreadsheet will calculate the ratio by dividing the total capacity that did not meet its obligations by the total obligation.  </t>
    </r>
    <r>
      <rPr>
        <b/>
        <i/>
        <sz val="11"/>
        <color indexed="17"/>
        <rFont val="Calibri"/>
        <family val="2"/>
      </rPr>
      <t>(Automatically calculated)</t>
    </r>
  </si>
  <si>
    <t>Summer Capacity Rating by Fuel Type (MW)</t>
  </si>
  <si>
    <t>Total Energy Generated by Fuel Type (MWh)</t>
  </si>
  <si>
    <t>Capacity Factor*</t>
  </si>
  <si>
    <t>Units</t>
  </si>
  <si>
    <t>* Note: The capacity factor will range between 0 and 1.  For example, a value of 0.89 indicates a capacity factor of 89 percent.</t>
  </si>
  <si>
    <r>
      <rPr>
        <b/>
        <sz val="11"/>
        <rFont val="Calibri"/>
        <family val="2"/>
      </rPr>
      <t>Number of EEAs (Level 1 or higher) (Integer).</t>
    </r>
    <r>
      <rPr>
        <sz val="11"/>
        <rFont val="Calibri"/>
        <family val="2"/>
      </rPr>
      <t xml:space="preserve">  Report the number of recognized EEAs during the reporting period.  If an alert escalates from a lower level to a higher level (e.g., a Level 1 converts to a Level 2 or 3), report as one event. </t>
    </r>
  </si>
  <si>
    <r>
      <rPr>
        <b/>
        <sz val="11"/>
        <rFont val="Calibri"/>
        <family val="2"/>
      </rPr>
      <t>Number of EEA Hours (HH:MM).</t>
    </r>
    <r>
      <rPr>
        <sz val="11"/>
        <rFont val="Calibri"/>
        <family val="2"/>
      </rPr>
      <t xml:space="preserve">  Report the sum of hours in which any level of an EEA occurred during the reporting period.  Report a number in the form HH:MM where HH is the number of hours and MM is the number of minutes.</t>
    </r>
  </si>
  <si>
    <r>
      <rPr>
        <b/>
        <sz val="11"/>
        <color indexed="8"/>
        <rFont val="Calibri"/>
        <family val="2"/>
      </rPr>
      <t>Amount of Load Shed during EEA Alerts (MWh).</t>
    </r>
    <r>
      <rPr>
        <sz val="11"/>
        <color theme="1"/>
        <rFont val="Calibri"/>
        <family val="2"/>
      </rPr>
      <t xml:space="preserve">  Report the total MWh of load that were shed during the EEAs in the reporting period.  (Do not report the amount of interruptible load terminated due to emergency conditions).</t>
    </r>
  </si>
  <si>
    <r>
      <rPr>
        <b/>
        <sz val="11"/>
        <color indexed="8"/>
        <rFont val="Calibri"/>
        <family val="2"/>
      </rPr>
      <t>Number of RMR Units (Integer).</t>
    </r>
    <r>
      <rPr>
        <sz val="11"/>
        <color theme="1"/>
        <rFont val="Calibri"/>
        <family val="2"/>
      </rPr>
      <t xml:space="preserve">  Number of generation units under reliability must-run (RMR) or equivalent contracts in each reporting period.  Please note that RTOs and ISOs use various terms to refer to such arrangements, e.g., “System Support Resources” in MISO.  For the purposes of this report, such arrangements are collectively referred to as RMR.   (RMR refers to "out of market" contracts for specific generation units in the organized markets.) </t>
    </r>
  </si>
  <si>
    <r>
      <rPr>
        <b/>
        <sz val="11"/>
        <color indexed="8"/>
        <rFont val="Calibri"/>
        <family val="2"/>
      </rPr>
      <t>Hours RMR Units Were Used (Integer)</t>
    </r>
    <r>
      <rPr>
        <sz val="11"/>
        <color theme="1"/>
        <rFont val="Calibri"/>
        <family val="2"/>
      </rPr>
      <t xml:space="preserve">.  Number of unit hours that generation units under reliability must-run (RMR) or equivalent contracts were called upon.  </t>
    </r>
  </si>
  <si>
    <r>
      <rPr>
        <b/>
        <sz val="11"/>
        <color indexed="8"/>
        <rFont val="Calibri"/>
        <family val="2"/>
      </rPr>
      <t>Total MWh Provided by RMR Units (Integer).</t>
    </r>
    <r>
      <rPr>
        <sz val="11"/>
        <color theme="1"/>
        <rFont val="Calibri"/>
        <family val="2"/>
      </rPr>
      <t xml:space="preserve">  Sum of the MWh that all RMR units provided in each reporting period.  </t>
    </r>
  </si>
  <si>
    <r>
      <rPr>
        <b/>
        <sz val="11"/>
        <color indexed="8"/>
        <rFont val="Calibri"/>
        <family val="2"/>
      </rPr>
      <t xml:space="preserve">Total MWh of Demand Response (MWh). </t>
    </r>
    <r>
      <rPr>
        <sz val="11"/>
        <color theme="1"/>
        <rFont val="Calibri"/>
        <family val="2"/>
      </rPr>
      <t xml:space="preserve"> MWh of Demand Response resources in each reporting period.  (Includes RTO/ISO-registered and controlled demand response.  See the User Guide for instructions.)</t>
    </r>
  </si>
  <si>
    <r>
      <rPr>
        <b/>
        <sz val="11"/>
        <color indexed="8"/>
        <rFont val="Calibri"/>
        <family val="2"/>
      </rPr>
      <t xml:space="preserve">Number of Unit Hours With Active Mitigation (Day-ahead) (Integer).  </t>
    </r>
    <r>
      <rPr>
        <sz val="11"/>
        <color theme="1"/>
        <rFont val="Calibri"/>
        <family val="2"/>
      </rPr>
      <t xml:space="preserve">Provide the number of unit hours in each reporting period that any generation unit(s) offer was mitigated in the day-ahead energy market.   </t>
    </r>
  </si>
  <si>
    <r>
      <rPr>
        <b/>
        <sz val="11"/>
        <color indexed="8"/>
        <rFont val="Calibri"/>
        <family val="2"/>
      </rPr>
      <t xml:space="preserve">Number of Unit Intervals With Active Mitigation (Real-time) (Integer). </t>
    </r>
    <r>
      <rPr>
        <sz val="11"/>
        <color theme="1"/>
        <rFont val="Calibri"/>
        <family val="2"/>
      </rPr>
      <t xml:space="preserve"> Provide the number of unit intervals in each reporting period that any generation unit(s) was mitigated in the real-time energy market. </t>
    </r>
  </si>
  <si>
    <t xml:space="preserve">Wholesale Power Cost Components ($/MWh) </t>
  </si>
  <si>
    <r>
      <rPr>
        <b/>
        <sz val="11"/>
        <color indexed="8"/>
        <rFont val="Calibri"/>
        <family val="2"/>
      </rPr>
      <t>Net Energy for Load.</t>
    </r>
    <r>
      <rPr>
        <sz val="11"/>
        <color theme="1"/>
        <rFont val="Calibri"/>
        <family val="2"/>
      </rPr>
      <t xml:space="preserve">  Total generation plus imports minus exports minus losses. From FERC Form No. 714, Schedule 3, Balancing Authority Net Energy for Load and Peak Demand Sources by Month, Net Energy for Load, Column (e), sum the entries in column (e) for the months in the reporting period (Lines 1-12).  To compute the Net Energy for Load for a Reporting Period which spans calendar years, you will need to include months from another annual Form No. 714.  See User Guide.</t>
    </r>
  </si>
  <si>
    <t>Wholesale Power Cost Components ($)</t>
  </si>
  <si>
    <r>
      <rPr>
        <b/>
        <sz val="11"/>
        <color indexed="8"/>
        <rFont val="Calibri"/>
        <family val="2"/>
      </rPr>
      <t>Energy Component of Total Wholesale Power Cost ($).</t>
    </r>
    <r>
      <rPr>
        <sz val="11"/>
        <color indexed="8"/>
        <rFont val="Calibri"/>
        <family val="2"/>
      </rPr>
      <t xml:space="preserve">  Report the total energy component (including system marginal price, congestion and losses) of wholesale power costs paid by load and exports for each reporting period.  This component is the real-time load weighted average locational marginal price.</t>
    </r>
  </si>
  <si>
    <r>
      <rPr>
        <b/>
        <sz val="11"/>
        <color indexed="8"/>
        <rFont val="Calibri"/>
        <family val="2"/>
      </rPr>
      <t>Capacity Component of Total Wholesale Power Cost ($).</t>
    </r>
    <r>
      <rPr>
        <sz val="11"/>
        <color indexed="8"/>
        <rFont val="Calibri"/>
        <family val="2"/>
      </rPr>
      <t xml:space="preserve">  Report the total capacity component of wholesale power costs paid by load for each reporting period.  If your RTO/ISO does not have a centralized capacity market enter zero. </t>
    </r>
  </si>
  <si>
    <r>
      <rPr>
        <b/>
        <sz val="11"/>
        <color indexed="8"/>
        <rFont val="Calibri"/>
        <family val="2"/>
      </rPr>
      <t>Transmission Component of Total Wholesale Power Cost ($).</t>
    </r>
    <r>
      <rPr>
        <sz val="11"/>
        <color indexed="8"/>
        <rFont val="Calibri"/>
        <family val="2"/>
      </rPr>
      <t xml:space="preserve"> </t>
    </r>
    <r>
      <rPr>
        <sz val="11"/>
        <color indexed="10"/>
        <rFont val="Calibri"/>
        <family val="2"/>
      </rPr>
      <t xml:space="preserve"> </t>
    </r>
    <r>
      <rPr>
        <sz val="11"/>
        <rFont val="Calibri"/>
        <family val="2"/>
      </rPr>
      <t>Report the total FERC-approved Transmission Charges paid by load for each reporting period.</t>
    </r>
  </si>
  <si>
    <r>
      <rPr>
        <b/>
        <sz val="11"/>
        <color indexed="8"/>
        <rFont val="Calibri"/>
        <family val="2"/>
      </rPr>
      <t>Ancillary Service Component of Total Wholesale Power Cost ($).</t>
    </r>
    <r>
      <rPr>
        <sz val="11"/>
        <color indexed="8"/>
        <rFont val="Calibri"/>
        <family val="2"/>
      </rPr>
      <t xml:space="preserve">  Report the total ancillary service component of wholesale power costs paid by load for each reporting period.  Include the cost for all ancillary services such as black start, reactive power etc. that are not included in the Operating Reserve charge type.</t>
    </r>
  </si>
  <si>
    <r>
      <rPr>
        <b/>
        <sz val="11"/>
        <color indexed="8"/>
        <rFont val="Calibri"/>
        <family val="2"/>
      </rPr>
      <t>Operating Reserves Component of Total Wholesale Power Cost ($).</t>
    </r>
    <r>
      <rPr>
        <sz val="11"/>
        <color indexed="8"/>
        <rFont val="Calibri"/>
        <family val="2"/>
      </rPr>
      <t xml:space="preserve">  Report the total operating reserves component of wholesale power costs paid by load for each reporting period.  Include costs for ancillary services, such as regulation, spinning and non-spinning reserves, and ramp products.</t>
    </r>
  </si>
  <si>
    <r>
      <rPr>
        <b/>
        <sz val="11"/>
        <color indexed="8"/>
        <rFont val="Calibri"/>
        <family val="2"/>
      </rPr>
      <t xml:space="preserve">RTO and Regulatory Fee Component of Total Wholesale Power Cost ($). </t>
    </r>
    <r>
      <rPr>
        <sz val="11"/>
        <color indexed="8"/>
        <rFont val="Calibri"/>
        <family val="2"/>
      </rPr>
      <t xml:space="preserve"> Report the total RTO cost and regulatory fee component of wholesale power costs paid by load for each reporting period.  Include charges to NERC/Reliability organizations (including Reliability Entity fees), RTO startup and expansion fees, etc.  </t>
    </r>
  </si>
  <si>
    <r>
      <rPr>
        <b/>
        <sz val="11"/>
        <color indexed="8"/>
        <rFont val="Calibri"/>
        <family val="2"/>
      </rPr>
      <t>Other Cost Component of Total Wholesale Power Cost ($).</t>
    </r>
    <r>
      <rPr>
        <sz val="11"/>
        <color indexed="8"/>
        <rFont val="Calibri"/>
        <family val="2"/>
      </rPr>
      <t xml:space="preserve">  If the RTO accounts for cost categories that are not included in the above list (i.e., uplift charges), please report those costs here and describe the cost category in the Explanatory Text category below.  </t>
    </r>
    <r>
      <rPr>
        <sz val="11"/>
        <rFont val="Calibri"/>
        <family val="2"/>
      </rPr>
      <t>Note, for example, that the PJM Balancing Operating Reserve credit and Day Ahead Operating Reserve credit are included in this line.</t>
    </r>
  </si>
  <si>
    <r>
      <rPr>
        <b/>
        <sz val="11"/>
        <color indexed="8"/>
        <rFont val="Calibri"/>
        <family val="2"/>
      </rPr>
      <t xml:space="preserve">Total Wholesale Power Cost ($). </t>
    </r>
    <r>
      <rPr>
        <sz val="11"/>
        <color indexed="8"/>
        <rFont val="Calibri"/>
        <family val="2"/>
      </rPr>
      <t xml:space="preserve"> The worksheet calculates the total wholesale power cost paid by load for each reporting period in dollars by summing the cost components in lines 12.01 through 12.07.  </t>
    </r>
    <r>
      <rPr>
        <b/>
        <i/>
        <sz val="11"/>
        <color indexed="17"/>
        <rFont val="Calibri"/>
        <family val="2"/>
      </rPr>
      <t>(Automatically calculated)</t>
    </r>
  </si>
  <si>
    <r>
      <rPr>
        <b/>
        <sz val="12"/>
        <rFont val="Calibri"/>
        <family val="2"/>
      </rPr>
      <t>System-wide LMP ($).</t>
    </r>
    <r>
      <rPr>
        <sz val="12"/>
        <rFont val="Calibri"/>
        <family val="2"/>
      </rPr>
      <t xml:space="preserve">  Provide the average real-time LMP for the reporting period. </t>
    </r>
  </si>
  <si>
    <r>
      <rPr>
        <b/>
        <sz val="12"/>
        <rFont val="Calibri"/>
        <family val="2"/>
      </rPr>
      <t>Reference Year (YYYY).</t>
    </r>
    <r>
      <rPr>
        <sz val="12"/>
        <rFont val="Calibri"/>
        <family val="2"/>
      </rPr>
      <t xml:space="preserve">   Report the reference year for the fuel price adjustment.</t>
    </r>
  </si>
  <si>
    <r>
      <rPr>
        <b/>
        <sz val="12"/>
        <rFont val="Calibri"/>
        <family val="2"/>
      </rPr>
      <t>Fraction of Hours that Natural Gas was the Marginal Fuel.</t>
    </r>
    <r>
      <rPr>
        <sz val="12"/>
        <rFont val="Calibri"/>
        <family val="2"/>
      </rPr>
      <t xml:space="preserve">  For purposes of this metric, estimate the fraction of hours in the reporting period that natural gas was the marginal fuel.  Report the fraction with two decimal places.</t>
    </r>
  </si>
  <si>
    <r>
      <rPr>
        <b/>
        <sz val="12"/>
        <rFont val="Calibri"/>
        <family val="2"/>
      </rPr>
      <t>Fraction of Hours that Coal was the Marginal Fuel.</t>
    </r>
    <r>
      <rPr>
        <sz val="12"/>
        <rFont val="Calibri"/>
        <family val="2"/>
      </rPr>
      <t xml:space="preserve">  For purposes of this metric, estimate the fraction of hours in the reporting period that coal was the marginal fuel.  Report the fraction with two decimal places. </t>
    </r>
  </si>
  <si>
    <r>
      <rPr>
        <b/>
        <sz val="12"/>
        <rFont val="Calibri"/>
        <family val="2"/>
      </rPr>
      <t>Fuel Adjustment Factor Natural Gas.</t>
    </r>
    <r>
      <rPr>
        <sz val="12"/>
        <rFont val="Calibri"/>
        <family val="2"/>
      </rPr>
      <t xml:space="preserve">  Calculate the natural gas price adjustment for each reporting period compared to the Reference Year.  Report the fraction with two decimal place.</t>
    </r>
  </si>
  <si>
    <r>
      <rPr>
        <b/>
        <sz val="12"/>
        <rFont val="Calibri"/>
        <family val="2"/>
      </rPr>
      <t>Fuel Adjustment Factor Coal.</t>
    </r>
    <r>
      <rPr>
        <sz val="12"/>
        <rFont val="Calibri"/>
        <family val="2"/>
      </rPr>
      <t xml:space="preserve">  Calculate the coal price adjustment for each reporting period compared to the Reference Year.  Report the fraction with two decimal places.    </t>
    </r>
  </si>
  <si>
    <r>
      <rPr>
        <b/>
        <sz val="12"/>
        <rFont val="Calibri"/>
        <family val="2"/>
      </rPr>
      <t>Fuel-Adjusted Wholesale Price ($).</t>
    </r>
    <r>
      <rPr>
        <sz val="12"/>
        <rFont val="Calibri"/>
        <family val="2"/>
      </rPr>
      <t xml:space="preserve">  The spreadsheet will automatically calculate the adjustment based on the equation above.</t>
    </r>
    <r>
      <rPr>
        <sz val="11"/>
        <rFont val="Calibri"/>
        <family val="2"/>
      </rPr>
      <t xml:space="preserve">  </t>
    </r>
    <r>
      <rPr>
        <b/>
        <i/>
        <sz val="11"/>
        <color indexed="17"/>
        <rFont val="Calibri"/>
        <family val="2"/>
      </rPr>
      <t>(Automatically calculated)</t>
    </r>
  </si>
  <si>
    <r>
      <rPr>
        <b/>
        <sz val="11"/>
        <color indexed="8"/>
        <rFont val="Calibri"/>
        <family val="2"/>
      </rPr>
      <t xml:space="preserve">Equation 1 ($/MWh).  </t>
    </r>
    <r>
      <rPr>
        <sz val="11"/>
        <color theme="1"/>
        <rFont val="Calibri"/>
        <family val="2"/>
      </rPr>
      <t xml:space="preserve"> Load weighted average of price differences between DA and RT market. See Equation 1.</t>
    </r>
  </si>
  <si>
    <r>
      <rPr>
        <b/>
        <sz val="11"/>
        <color indexed="8"/>
        <rFont val="Calibri"/>
        <family val="2"/>
      </rPr>
      <t>Equation 2 ($/MWh).</t>
    </r>
    <r>
      <rPr>
        <sz val="11"/>
        <color theme="1"/>
        <rFont val="Calibri"/>
        <family val="2"/>
      </rPr>
      <t xml:space="preserve"> Load weighted average of absolute value of price differences. See Equation 2.</t>
    </r>
  </si>
  <si>
    <r>
      <rPr>
        <b/>
        <sz val="11"/>
        <color indexed="8"/>
        <rFont val="Calibri"/>
        <family val="2"/>
      </rPr>
      <t xml:space="preserve">Equation 3 ($/MWh). </t>
    </r>
    <r>
      <rPr>
        <sz val="11"/>
        <color theme="1"/>
        <rFont val="Calibri"/>
        <family val="2"/>
      </rPr>
      <t xml:space="preserve"> Load weighted average of quotient of price difference and DA price.  See Equation 3.</t>
    </r>
  </si>
  <si>
    <r>
      <rPr>
        <b/>
        <sz val="11"/>
        <color indexed="8"/>
        <rFont val="Calibri"/>
        <family val="2"/>
      </rPr>
      <t>Equation 4 ($/MWh).</t>
    </r>
    <r>
      <rPr>
        <sz val="11"/>
        <color theme="1"/>
        <rFont val="Calibri"/>
        <family val="2"/>
      </rPr>
      <t xml:space="preserve">  Load weighted average of absolute value of quotient of price difference and DA price.  See Equation 4.</t>
    </r>
  </si>
  <si>
    <r>
      <rPr>
        <b/>
        <sz val="11"/>
        <color indexed="8"/>
        <rFont val="Calibri"/>
        <family val="2"/>
      </rPr>
      <t>Equation 4 ($/MWh).</t>
    </r>
    <r>
      <rPr>
        <sz val="11"/>
        <color theme="1"/>
        <rFont val="Calibri"/>
        <family val="2"/>
      </rPr>
      <t xml:space="preserve">  Load weighted average of absolute value of quotient of price difference and DA price.</t>
    </r>
  </si>
  <si>
    <r>
      <rPr>
        <b/>
        <sz val="11"/>
        <color indexed="8"/>
        <rFont val="Calibri"/>
        <family val="2"/>
      </rPr>
      <t xml:space="preserve">Equation 3 ($/MWh). </t>
    </r>
    <r>
      <rPr>
        <sz val="11"/>
        <color theme="1"/>
        <rFont val="Calibri"/>
        <family val="2"/>
      </rPr>
      <t xml:space="preserve"> Load weighted average of quotient of price difference and DA price.</t>
    </r>
  </si>
  <si>
    <r>
      <rPr>
        <b/>
        <sz val="11"/>
        <color indexed="8"/>
        <rFont val="Calibri"/>
        <family val="2"/>
      </rPr>
      <t>Net CONE value Used at the Most Recent Update ($/MW-Year).</t>
    </r>
    <r>
      <rPr>
        <sz val="11"/>
        <color theme="1"/>
        <rFont val="Calibri"/>
        <family val="2"/>
      </rPr>
      <t xml:space="preserve">  Report the estimated Net CONE value used in the most recent update to the Net CONE value for each reporting period. </t>
    </r>
  </si>
  <si>
    <r>
      <rPr>
        <b/>
        <sz val="11"/>
        <color indexed="8"/>
        <rFont val="Calibri"/>
        <family val="2"/>
      </rPr>
      <t xml:space="preserve">Actual Net CONE value in Reporting Period ($/MW-Year). </t>
    </r>
    <r>
      <rPr>
        <sz val="11"/>
        <color theme="1"/>
        <rFont val="Calibri"/>
        <family val="2"/>
      </rPr>
      <t xml:space="preserve"> Rerun the estimate for each historical reporting period using the actual value of local marginal prices (LMP) realized in that  reporting period (e.g., if the estimate for 2014 was produced in 2011 for the initial auction, use the 2014 LMPs and re-run the Net CONE for 2014).  </t>
    </r>
  </si>
  <si>
    <r>
      <rPr>
        <b/>
        <sz val="11"/>
        <color indexed="8"/>
        <rFont val="Calibri"/>
        <family val="2"/>
      </rPr>
      <t>Date of the Most Recent Net CONE Update (MM/YYYY)</t>
    </r>
    <r>
      <rPr>
        <sz val="11"/>
        <color theme="1"/>
        <rFont val="Calibri"/>
        <family val="2"/>
      </rPr>
      <t>.  Enter the date in MM/YYYY format.</t>
    </r>
  </si>
  <si>
    <r>
      <rPr>
        <b/>
        <sz val="11"/>
        <color indexed="8"/>
        <rFont val="Calibri"/>
        <family val="2"/>
      </rPr>
      <t>Locational Generation Procured in the zone (MW).</t>
    </r>
    <r>
      <rPr>
        <sz val="11"/>
        <color theme="1"/>
        <rFont val="Calibri"/>
        <family val="2"/>
      </rPr>
      <t xml:space="preserve">  The amount of capacity that was actually procured for the zone in the auction.  An RTO/ISO with a downward sloping demand curve may actually procure more capacity than the Locational Requirement.  Report the actual amount of capacity procured in the auction for this zone.  </t>
    </r>
    <r>
      <rPr>
        <sz val="11"/>
        <color indexed="10"/>
        <rFont val="Calibri"/>
        <family val="2"/>
      </rPr>
      <t xml:space="preserve"> </t>
    </r>
  </si>
  <si>
    <r>
      <rPr>
        <b/>
        <sz val="11"/>
        <color indexed="8"/>
        <rFont val="Calibri"/>
        <family val="2"/>
      </rPr>
      <t>Number of Generation Units Added (Integer).</t>
    </r>
    <r>
      <rPr>
        <sz val="11"/>
        <color theme="1"/>
        <rFont val="Calibri"/>
        <family val="2"/>
      </rPr>
      <t xml:space="preserve">   Total number of generation units added during the reporting period.  </t>
    </r>
  </si>
  <si>
    <r>
      <rPr>
        <b/>
        <sz val="11"/>
        <color indexed="8"/>
        <rFont val="Calibri"/>
        <family val="2"/>
      </rPr>
      <t>Number of Generation Units Taken out of Service (Integer).</t>
    </r>
    <r>
      <rPr>
        <sz val="11"/>
        <color theme="1"/>
        <rFont val="Calibri"/>
        <family val="2"/>
      </rPr>
      <t xml:space="preserve">   Total number of generation units taken out of service during the reporting period.  </t>
    </r>
  </si>
  <si>
    <r>
      <rPr>
        <b/>
        <sz val="11"/>
        <color indexed="8"/>
        <rFont val="Calibri"/>
        <family val="2"/>
      </rPr>
      <t>Date That the Capacity Auction took Place (MM-YYYY)</t>
    </r>
    <r>
      <rPr>
        <sz val="11"/>
        <color theme="1"/>
        <rFont val="Calibri"/>
        <family val="2"/>
      </rPr>
      <t xml:space="preserve">.  Enter the date that the initial capacity auction took place. </t>
    </r>
  </si>
  <si>
    <t xml:space="preserve">Start Date of the Reporting Period of capacity auction (MM-YYYY).   </t>
  </si>
  <si>
    <r>
      <rPr>
        <b/>
        <sz val="11"/>
        <color indexed="8"/>
        <rFont val="Calibri"/>
        <family val="2"/>
      </rPr>
      <t>Total Number of Performance Assessment Events (RTO-wide) (Integer)</t>
    </r>
    <r>
      <rPr>
        <sz val="11"/>
        <color theme="1"/>
        <rFont val="Calibri"/>
        <family val="2"/>
      </rPr>
      <t>.</t>
    </r>
  </si>
  <si>
    <r>
      <rPr>
        <b/>
        <sz val="11"/>
        <color indexed="8"/>
        <rFont val="Calibri"/>
        <family val="2"/>
      </rPr>
      <t>Total Duration of Performance Assessment Events (RTO-wide) (Hours)</t>
    </r>
    <r>
      <rPr>
        <sz val="11"/>
        <color theme="1"/>
        <rFont val="Calibri"/>
        <family val="2"/>
      </rPr>
      <t>.</t>
    </r>
  </si>
  <si>
    <t>Total Duration of Performance Assessment Events (Zonal) (Hours).</t>
  </si>
  <si>
    <t>Total Number of Performance Assessment Events (Zonal) (Integer).</t>
  </si>
  <si>
    <r>
      <rPr>
        <b/>
        <sz val="11"/>
        <color indexed="8"/>
        <rFont val="Calibri"/>
        <family val="2"/>
      </rPr>
      <t xml:space="preserve">Weighted Average Capacity that Over-Performed During Assessment Events (Zonal) (MW). </t>
    </r>
    <r>
      <rPr>
        <sz val="11"/>
        <color theme="1"/>
        <rFont val="Calibri"/>
        <family val="2"/>
      </rPr>
      <t xml:space="preserve">  See Equation 1.</t>
    </r>
  </si>
  <si>
    <r>
      <rPr>
        <b/>
        <sz val="11"/>
        <color indexed="8"/>
        <rFont val="Calibri"/>
        <family val="2"/>
      </rPr>
      <t>Total Number of Units That Over-Performed During Assessment Events</t>
    </r>
    <r>
      <rPr>
        <sz val="11"/>
        <color theme="1"/>
        <rFont val="Calibri"/>
        <family val="2"/>
      </rPr>
      <t xml:space="preserve"> </t>
    </r>
    <r>
      <rPr>
        <b/>
        <sz val="11"/>
        <color indexed="8"/>
        <rFont val="Calibri"/>
        <family val="2"/>
      </rPr>
      <t>(Zonal) (Integer)</t>
    </r>
    <r>
      <rPr>
        <sz val="11"/>
        <color theme="1"/>
        <rFont val="Calibri"/>
        <family val="2"/>
      </rPr>
      <t>.</t>
    </r>
  </si>
  <si>
    <r>
      <rPr>
        <b/>
        <sz val="11"/>
        <color indexed="8"/>
        <rFont val="Calibri"/>
        <family val="2"/>
      </rPr>
      <t>Total Number of Units That Over-Performed During Assessment Events</t>
    </r>
    <r>
      <rPr>
        <sz val="11"/>
        <color theme="1"/>
        <rFont val="Calibri"/>
        <family val="2"/>
      </rPr>
      <t xml:space="preserve"> </t>
    </r>
    <r>
      <rPr>
        <b/>
        <sz val="11"/>
        <color indexed="8"/>
        <rFont val="Calibri"/>
        <family val="2"/>
      </rPr>
      <t>(RTO-wide)</t>
    </r>
    <r>
      <rPr>
        <b/>
        <sz val="11"/>
        <color indexed="10"/>
        <rFont val="Calibri"/>
        <family val="2"/>
      </rPr>
      <t xml:space="preserve"> </t>
    </r>
    <r>
      <rPr>
        <b/>
        <sz val="11"/>
        <color indexed="8"/>
        <rFont val="Calibri"/>
        <family val="2"/>
      </rPr>
      <t>(Integer).</t>
    </r>
  </si>
  <si>
    <r>
      <rPr>
        <b/>
        <sz val="11"/>
        <color indexed="8"/>
        <rFont val="Calibri"/>
        <family val="2"/>
      </rPr>
      <t>Total Bonus Payments for Over-Performance (RTO-wide) ($)</t>
    </r>
    <r>
      <rPr>
        <sz val="11"/>
        <color theme="1"/>
        <rFont val="Calibri"/>
        <family val="2"/>
      </rPr>
      <t>.</t>
    </r>
  </si>
  <si>
    <r>
      <rPr>
        <b/>
        <sz val="11"/>
        <color indexed="8"/>
        <rFont val="Calibri"/>
        <family val="2"/>
      </rPr>
      <t>Total Penalties Charged for Under-Performance (RTO-wide)</t>
    </r>
    <r>
      <rPr>
        <sz val="11"/>
        <color theme="1"/>
        <rFont val="Calibri"/>
        <family val="2"/>
      </rPr>
      <t xml:space="preserve"> </t>
    </r>
    <r>
      <rPr>
        <b/>
        <sz val="11"/>
        <color indexed="8"/>
        <rFont val="Calibri"/>
        <family val="2"/>
      </rPr>
      <t>($).</t>
    </r>
  </si>
  <si>
    <r>
      <rPr>
        <b/>
        <sz val="11"/>
        <color indexed="8"/>
        <rFont val="Calibri"/>
        <family val="2"/>
      </rPr>
      <t>Total Bonus Payments for Over-Performance (Zonal)</t>
    </r>
    <r>
      <rPr>
        <sz val="11"/>
        <color theme="1"/>
        <rFont val="Calibri"/>
        <family val="2"/>
      </rPr>
      <t xml:space="preserve"> </t>
    </r>
    <r>
      <rPr>
        <b/>
        <sz val="11"/>
        <color indexed="8"/>
        <rFont val="Calibri"/>
        <family val="2"/>
      </rPr>
      <t>($).</t>
    </r>
  </si>
  <si>
    <t>Total Penalties Charged for Under-Performance (Zonal) ($).</t>
  </si>
  <si>
    <t>Total Number of Units That Under-Performed During Assessment Events (RTO-wide) (Integer).</t>
  </si>
  <si>
    <r>
      <rPr>
        <b/>
        <sz val="11"/>
        <color indexed="8"/>
        <rFont val="Calibri"/>
        <family val="2"/>
      </rPr>
      <t>Weighted Average Capacity that Under-Performed During Assessment Events</t>
    </r>
    <r>
      <rPr>
        <sz val="11"/>
        <color theme="1"/>
        <rFont val="Calibri"/>
        <family val="2"/>
      </rPr>
      <t xml:space="preserve"> </t>
    </r>
    <r>
      <rPr>
        <b/>
        <sz val="11"/>
        <color indexed="8"/>
        <rFont val="Calibri"/>
        <family val="2"/>
      </rPr>
      <t>(RTO-wide) (MW).</t>
    </r>
    <r>
      <rPr>
        <sz val="11"/>
        <color theme="1"/>
        <rFont val="Calibri"/>
        <family val="2"/>
      </rPr>
      <t xml:space="preserve">   See Equation 1.</t>
    </r>
  </si>
  <si>
    <r>
      <rPr>
        <b/>
        <sz val="11"/>
        <color indexed="8"/>
        <rFont val="Calibri"/>
        <family val="2"/>
      </rPr>
      <t>Total Number of Units That Under-Performed During Assessment Events</t>
    </r>
    <r>
      <rPr>
        <sz val="11"/>
        <color theme="1"/>
        <rFont val="Calibri"/>
        <family val="2"/>
      </rPr>
      <t xml:space="preserve"> </t>
    </r>
    <r>
      <rPr>
        <b/>
        <sz val="11"/>
        <color indexed="8"/>
        <rFont val="Calibri"/>
        <family val="2"/>
      </rPr>
      <t>(RTO-wide) (Integer)</t>
    </r>
    <r>
      <rPr>
        <sz val="11"/>
        <color theme="1"/>
        <rFont val="Calibri"/>
        <family val="2"/>
      </rPr>
      <t>.</t>
    </r>
  </si>
  <si>
    <r>
      <rPr>
        <b/>
        <sz val="11"/>
        <color indexed="8"/>
        <rFont val="Calibri"/>
        <family val="2"/>
      </rPr>
      <t>Total Capacity that Under-Performed (RTO-wide) (Integer)</t>
    </r>
    <r>
      <rPr>
        <sz val="11"/>
        <color theme="1"/>
        <rFont val="Calibri"/>
        <family val="2"/>
      </rPr>
      <t xml:space="preserve">.  </t>
    </r>
    <r>
      <rPr>
        <b/>
        <i/>
        <sz val="11"/>
        <color indexed="17"/>
        <rFont val="Calibri"/>
        <family val="2"/>
      </rPr>
      <t>(Automatically copied from Metric #28.01)</t>
    </r>
  </si>
  <si>
    <r>
      <rPr>
        <b/>
        <sz val="11"/>
        <color indexed="8"/>
        <rFont val="Calibri"/>
        <family val="2"/>
      </rPr>
      <t>Total Capacity with Supply Obligations (RTO-wide</t>
    </r>
    <r>
      <rPr>
        <sz val="11"/>
        <color theme="1"/>
        <rFont val="Calibri"/>
        <family val="2"/>
      </rPr>
      <t xml:space="preserve">) </t>
    </r>
    <r>
      <rPr>
        <b/>
        <sz val="11"/>
        <color indexed="8"/>
        <rFont val="Calibri"/>
        <family val="2"/>
      </rPr>
      <t>(Integer)</t>
    </r>
    <r>
      <rPr>
        <sz val="11"/>
        <color theme="1"/>
        <rFont val="Calibri"/>
        <family val="2"/>
      </rPr>
      <t xml:space="preserve">.  </t>
    </r>
    <r>
      <rPr>
        <b/>
        <i/>
        <sz val="11"/>
        <color indexed="17"/>
        <rFont val="Calibri"/>
        <family val="2"/>
      </rPr>
      <t>(Automatically copied from Metric #26.00)</t>
    </r>
  </si>
  <si>
    <r>
      <rPr>
        <b/>
        <sz val="11"/>
        <rFont val="Calibri"/>
        <family val="2"/>
      </rPr>
      <t xml:space="preserve">Net Payments to FTR Holders (RTO/ISO wide) ($). </t>
    </r>
    <r>
      <rPr>
        <sz val="11"/>
        <rFont val="Calibri"/>
        <family val="2"/>
      </rPr>
      <t xml:space="preserve"> Enter the sum of reporting period congestion charges distributed to holders of Financial Transmission Rights (FTRs) or their equivalent such as Transmission Congestion Rights (TCR) or Congestion Revenue Rights (CRRs), net of revenue received from counterflow FTR holders.</t>
    </r>
  </si>
  <si>
    <r>
      <t xml:space="preserve">Net Payments to Load Serving Entities (LSEs) through FTRs, ARRs, etc. ($). </t>
    </r>
    <r>
      <rPr>
        <sz val="11"/>
        <rFont val="Calibri"/>
        <family val="2"/>
      </rPr>
      <t>Total revenue received by LSEs through financial instruments such as auction revenue rights and financial transmission rights, net of charges paid for counterflow ARRs or FTRs. If an ARR is "self-scheduled" (i.e. converted) into an FTR, please report only the revenue (or charge) received from the FTR.</t>
    </r>
  </si>
  <si>
    <r>
      <rPr>
        <b/>
        <sz val="11"/>
        <color indexed="8"/>
        <rFont val="Calibri"/>
        <family val="2"/>
      </rPr>
      <t>Actual Peak Demand (MW)</t>
    </r>
    <r>
      <rPr>
        <sz val="11"/>
        <color theme="1"/>
        <rFont val="Calibri"/>
        <family val="2"/>
      </rPr>
      <t>.  Enter the value of the net coincident peak load (actual peak, not normalized) integrated over the peak hour; net of behind-the-meter photovoltaic and energy efficiency for the entire Balancing Authority Area for the given reporting period.</t>
    </r>
  </si>
  <si>
    <r>
      <rPr>
        <b/>
        <sz val="11"/>
        <color indexed="8"/>
        <rFont val="Calibri"/>
        <family val="2"/>
      </rPr>
      <t>Capacity Market Clearing Prices (Zonal) ($/MW-day).</t>
    </r>
    <r>
      <rPr>
        <sz val="11"/>
        <color theme="1"/>
        <rFont val="Calibri"/>
        <family val="2"/>
      </rPr>
      <t xml:space="preserve">  Enter the clearing price for each zone where price separation occurred for the relevant reporting period.</t>
    </r>
  </si>
  <si>
    <r>
      <rPr>
        <b/>
        <sz val="11"/>
        <color indexed="8"/>
        <rFont val="Calibri"/>
        <family val="2"/>
      </rPr>
      <t xml:space="preserve">Capacity Market Clearing Price (RTO-wide) ($/MW-day). </t>
    </r>
    <r>
      <rPr>
        <sz val="11"/>
        <color theme="1"/>
        <rFont val="Calibri"/>
        <family val="2"/>
      </rPr>
      <t xml:space="preserve"> Enter the RTO-wide clearing price for the relevant reporting</t>
    </r>
    <r>
      <rPr>
        <sz val="11"/>
        <rFont val="Calibri"/>
        <family val="2"/>
      </rPr>
      <t>.</t>
    </r>
  </si>
  <si>
    <r>
      <rPr>
        <b/>
        <sz val="11"/>
        <color indexed="8"/>
        <rFont val="Calibri"/>
        <family val="2"/>
      </rPr>
      <t xml:space="preserve">Demand in the Zone (time of initial auction) (MW). </t>
    </r>
    <r>
      <rPr>
        <sz val="11"/>
        <color theme="1"/>
        <rFont val="Calibri"/>
        <family val="2"/>
      </rPr>
      <t xml:space="preserve">  Total estimated coincident peak demand integrated over the hour needed for this zone at the time of the</t>
    </r>
    <r>
      <rPr>
        <sz val="11"/>
        <rFont val="Calibri"/>
        <family val="2"/>
      </rPr>
      <t xml:space="preserve"> initial</t>
    </r>
    <r>
      <rPr>
        <sz val="11"/>
        <color theme="1"/>
        <rFont val="Calibri"/>
        <family val="2"/>
      </rPr>
      <t xml:space="preserve"> auction for the reporting period.  Note that this load value</t>
    </r>
    <r>
      <rPr>
        <sz val="11"/>
        <rFont val="Calibri"/>
        <family val="2"/>
      </rPr>
      <t xml:space="preserve"> is not weather-normalized and is the peak value assigned to that zone from the estimated region peak at the time of the initial auction.</t>
    </r>
  </si>
  <si>
    <r>
      <rPr>
        <b/>
        <sz val="11"/>
        <color indexed="8"/>
        <rFont val="Calibri"/>
        <family val="2"/>
      </rPr>
      <t>Net Energy for Load</t>
    </r>
    <r>
      <rPr>
        <b/>
        <sz val="11"/>
        <rFont val="Calibri"/>
        <family val="2"/>
      </rPr>
      <t xml:space="preserve"> (RTO/ISO wide) (MWh)</t>
    </r>
    <r>
      <rPr>
        <b/>
        <sz val="11"/>
        <color indexed="8"/>
        <rFont val="Calibri"/>
        <family val="2"/>
      </rPr>
      <t>.</t>
    </r>
    <r>
      <rPr>
        <sz val="11"/>
        <rFont val="Calibri"/>
        <family val="2"/>
      </rPr>
      <t xml:space="preserve"> </t>
    </r>
    <r>
      <rPr>
        <sz val="11"/>
        <color theme="1"/>
        <rFont val="Calibri"/>
        <family val="2"/>
      </rPr>
      <t xml:space="preserve"> </t>
    </r>
    <r>
      <rPr>
        <b/>
        <i/>
        <sz val="11"/>
        <color indexed="17"/>
        <rFont val="Calibri"/>
        <family val="2"/>
      </rPr>
      <t>(Automatically copied from Metric 12)</t>
    </r>
  </si>
  <si>
    <r>
      <t xml:space="preserve">
</t>
    </r>
    <r>
      <rPr>
        <sz val="11"/>
        <rFont val="Calibri"/>
        <family val="2"/>
      </rPr>
      <t>16.07</t>
    </r>
  </si>
  <si>
    <t>The burden for the FERC-922 is estimated to average 402 hours per response, including the time for reviewing instructions,</t>
  </si>
  <si>
    <t xml:space="preserve"> searching existing data sources, gathering and maintaining the data, and completing and reviewing the collection of information. </t>
  </si>
  <si>
    <t xml:space="preserve">Send comments regarding the burden estimate or any aspect of the collection of information, including suggestions for reducing </t>
  </si>
  <si>
    <t xml:space="preserve">burden, to the Federal Energy Regulatory Commission, 888 First Street NE, Washington, DC 20426 (Attention: Information Clearance Officer); </t>
  </si>
  <si>
    <t xml:space="preserve">and to the Office of Information and Regulatory Affairs, Office of Management and Budget, Washington, DC 20503 (Attention: Desk Officer </t>
  </si>
  <si>
    <t>for the Federal Energy Regulatory Commission). No person shall be subject to any penalty if any collection of information does not display</t>
  </si>
  <si>
    <t>a valid control number (44 U.S.C. § 3512 (a)).</t>
  </si>
  <si>
    <t>Where to Send Comments on Public Reporting Burden</t>
  </si>
  <si>
    <t>To be Determined</t>
  </si>
  <si>
    <t>Expiration Date</t>
  </si>
  <si>
    <r>
      <rPr>
        <b/>
        <sz val="11"/>
        <color indexed="8"/>
        <rFont val="Calibri"/>
        <family val="2"/>
      </rPr>
      <t>Total</t>
    </r>
    <r>
      <rPr>
        <b/>
        <sz val="11"/>
        <rFont val="Calibri"/>
        <family val="2"/>
      </rPr>
      <t xml:space="preserve"> Day-Ahead Congestion Charges (RTO/ISO wide) ($)</t>
    </r>
    <r>
      <rPr>
        <b/>
        <sz val="11"/>
        <color indexed="8"/>
        <rFont val="Calibri"/>
        <family val="2"/>
      </rPr>
      <t>.</t>
    </r>
    <r>
      <rPr>
        <sz val="11"/>
        <rFont val="Calibri"/>
        <family val="2"/>
      </rPr>
      <t xml:space="preserve">  For each reporting period, enter the sum of (Day-Ahead MWh*CLMP) where Day-Ahead MWh consists of MWh settled at day-ahead market energy prices (which includes financial schedules and virtual transactions) and CLMP is the congestion component of the day-ahead energy market price.</t>
    </r>
  </si>
  <si>
    <r>
      <rPr>
        <b/>
        <sz val="11"/>
        <color indexed="8"/>
        <rFont val="Calibri"/>
        <family val="2"/>
      </rPr>
      <t>Congestion Charges per MWh of Load Served (RTO/ISO wi</t>
    </r>
    <r>
      <rPr>
        <b/>
        <sz val="11"/>
        <rFont val="Calibri"/>
        <family val="2"/>
      </rPr>
      <t>de) ($/MWh)</t>
    </r>
    <r>
      <rPr>
        <b/>
        <sz val="11"/>
        <color indexed="8"/>
        <rFont val="Calibri"/>
        <family val="2"/>
      </rPr>
      <t>.</t>
    </r>
    <r>
      <rPr>
        <sz val="11"/>
        <color theme="1"/>
        <rFont val="Calibri"/>
        <family val="2"/>
      </rPr>
      <t xml:space="preserve">  The worksheet will calculate the ratio of the Total Day-Ahead Congestion Charges divided by the Net Energy for Load.  </t>
    </r>
    <r>
      <rPr>
        <b/>
        <i/>
        <sz val="11"/>
        <color indexed="17"/>
        <rFont val="Calibri"/>
        <family val="2"/>
      </rPr>
      <t>(Automatically calculated)</t>
    </r>
  </si>
  <si>
    <r>
      <rPr>
        <sz val="11"/>
        <color theme="1"/>
        <rFont val="Calibri"/>
        <family val="2"/>
      </rPr>
      <t>t = hours in reporting period (e.g., 8,784 hours * 12 five-minute intervals in a leap year
      or 8,760 hours * 12 five-minute intervalsin other years)
P</t>
    </r>
    <r>
      <rPr>
        <vertAlign val="subscript"/>
        <sz val="11"/>
        <color indexed="8"/>
        <rFont val="Calibri"/>
        <family val="2"/>
      </rPr>
      <t>i</t>
    </r>
    <r>
      <rPr>
        <sz val="11"/>
        <color theme="1"/>
        <rFont val="Calibri"/>
        <family val="2"/>
      </rPr>
      <t xml:space="preserve"> = Real-Time price-based offer in hour i
C</t>
    </r>
    <r>
      <rPr>
        <vertAlign val="subscript"/>
        <sz val="11"/>
        <color indexed="8"/>
        <rFont val="Calibri"/>
        <family val="2"/>
      </rPr>
      <t>i</t>
    </r>
    <r>
      <rPr>
        <sz val="11"/>
        <color theme="1"/>
        <rFont val="Calibri"/>
        <family val="2"/>
      </rPr>
      <t xml:space="preserve"> = Real-Time cost-based offer in hour i
PC = Price Cost Markup
</t>
    </r>
    <r>
      <rPr>
        <sz val="12"/>
        <color indexed="8"/>
        <rFont val="Calibri"/>
        <family val="2"/>
      </rPr>
      <t xml:space="preserve">
</t>
    </r>
  </si>
  <si>
    <r>
      <rPr>
        <b/>
        <sz val="11"/>
        <color indexed="8"/>
        <rFont val="Calibri"/>
        <family val="2"/>
      </rPr>
      <t>Average of the Price Cost Margin ($).</t>
    </r>
    <r>
      <rPr>
        <sz val="11"/>
        <color theme="1"/>
        <rFont val="Calibri"/>
        <family val="2"/>
      </rPr>
      <t xml:space="preserve">   Report the average price cost markup of all of the hours.</t>
    </r>
  </si>
  <si>
    <r>
      <rPr>
        <b/>
        <sz val="11"/>
        <color indexed="8"/>
        <rFont val="Calibri"/>
        <family val="2"/>
      </rPr>
      <t>Top Ten Percent of the Price Cost Margin ($).</t>
    </r>
    <r>
      <rPr>
        <sz val="11"/>
        <color theme="1"/>
        <rFont val="Calibri"/>
        <family val="2"/>
      </rPr>
      <t xml:space="preserve">   Report the average price cost markup of the highest price 10 percent of the hours.</t>
    </r>
  </si>
  <si>
    <r>
      <rPr>
        <b/>
        <sz val="11"/>
        <color indexed="8"/>
        <rFont val="Calibri"/>
        <family val="2"/>
      </rPr>
      <t>Bottom Ten Percent of the Price Cost Margin ($).</t>
    </r>
    <r>
      <rPr>
        <sz val="11"/>
        <color theme="1"/>
        <rFont val="Calibri"/>
        <family val="2"/>
      </rPr>
      <t xml:space="preserve">   Report the average price cost markup of the lowest price 10 percent of the hours.</t>
    </r>
  </si>
  <si>
    <r>
      <t>FERC-922 (OMB Control No. 1902-0262)</t>
    </r>
    <r>
      <rPr>
        <b/>
        <sz val="13"/>
        <color indexed="8"/>
        <rFont val="Times New Roman"/>
        <family val="1"/>
      </rPr>
      <t xml:space="preserve">             </t>
    </r>
    <r>
      <rPr>
        <b/>
        <u val="single"/>
        <sz val="13"/>
        <color indexed="21"/>
        <rFont val="Times New Roman"/>
        <family val="1"/>
      </rPr>
      <t>Expiration Date:  to be determined</t>
    </r>
  </si>
  <si>
    <r>
      <rPr>
        <b/>
        <sz val="11"/>
        <rFont val="Calibri"/>
        <family val="2"/>
      </rPr>
      <t>Net Payments to FTR Holders as a percent of Total Congestion Charges (RTO/ISO wide) (%).</t>
    </r>
    <r>
      <rPr>
        <sz val="11"/>
        <rFont val="Calibri"/>
        <family val="2"/>
      </rPr>
      <t xml:space="preserve">  The worksheet will calculate the ratio of Net Payments to FTR Holders divided by the Total Day-Ahead Congestion Charges.  </t>
    </r>
    <r>
      <rPr>
        <b/>
        <i/>
        <sz val="11"/>
        <color indexed="17"/>
        <rFont val="Calibri"/>
        <family val="2"/>
      </rPr>
      <t>(Automatically calculated)</t>
    </r>
  </si>
  <si>
    <r>
      <rPr>
        <b/>
        <sz val="11"/>
        <rFont val="Calibri"/>
        <family val="2"/>
      </rPr>
      <t xml:space="preserve">Net Payments to Load Serving Entities (LSEs) as a percent of Total Congestion Charges (%) </t>
    </r>
    <r>
      <rPr>
        <sz val="11"/>
        <rFont val="Calibri"/>
        <family val="2"/>
      </rPr>
      <t>The worksheet will calculate the percentage of revenue received by LSEs through FTRs and ARRs as a percent of Total Day-Ahead Congestion Charges for the reporting period expressed as a percent.</t>
    </r>
    <r>
      <rPr>
        <sz val="11"/>
        <color indexed="17"/>
        <rFont val="Calibri"/>
        <family val="2"/>
      </rPr>
      <t xml:space="preserve"> </t>
    </r>
    <r>
      <rPr>
        <b/>
        <i/>
        <sz val="11"/>
        <color indexed="17"/>
        <rFont val="Calibri"/>
        <family val="2"/>
      </rPr>
      <t>(Automatically Calculated)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</si>
</sst>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quot;$&quot;* #,##0.0_);_(&quot;$&quot;* \(#,##0.0\);_(&quot;$&quot;* &quot;-&quot;??_);_(@_)"/>
    <numFmt numFmtId="168" formatCode="m/d/yyyy;@"/>
    <numFmt numFmtId="169" formatCode="mm/yyyy;@"/>
    <numFmt numFmtId="170" formatCode="0.000"/>
    <numFmt numFmtId="171" formatCode="_(* #,##0.000_);_(* \(#,##0.000\);_(* &quot;-&quot;??_);_(@_)"/>
    <numFmt numFmtId="172" formatCode="_(* #,##0.0_);_(* \(#,##0.0\);_(* &quot;-&quot;??_);_(@_)"/>
    <numFmt numFmtId="173" formatCode="0.0"/>
  </numFmts>
  <fonts count="88">
    <font>
      <sz val="11"/>
      <color theme="1"/>
      <name val="Calibri"/>
      <family val="2"/>
    </font>
    <font>
      <sz val="11"/>
      <color indexed="8"/>
      <name val="Calibri"/>
      <family val="2"/>
    </font>
    <font>
      <sz val="11"/>
      <color indexed="10"/>
      <name val="Calibri"/>
      <family val="2"/>
    </font>
    <font>
      <b/>
      <sz val="11"/>
      <color indexed="8"/>
      <name val="Calibri"/>
      <family val="2"/>
    </font>
    <font>
      <u val="single"/>
      <sz val="11"/>
      <color indexed="12"/>
      <name val="Calibri"/>
      <family val="2"/>
    </font>
    <font>
      <sz val="12"/>
      <color indexed="8"/>
      <name val="Calibri"/>
      <family val="2"/>
    </font>
    <font>
      <b/>
      <sz val="12"/>
      <color indexed="8"/>
      <name val="Calibri"/>
      <family val="2"/>
    </font>
    <font>
      <b/>
      <u val="single"/>
      <sz val="12"/>
      <color indexed="8"/>
      <name val="Calibri"/>
      <family val="2"/>
    </font>
    <font>
      <b/>
      <sz val="11"/>
      <color indexed="10"/>
      <name val="Calibri"/>
      <family val="2"/>
    </font>
    <font>
      <sz val="12"/>
      <color indexed="10"/>
      <name val="Calibri"/>
      <family val="2"/>
    </font>
    <font>
      <b/>
      <i/>
      <sz val="11"/>
      <color indexed="8"/>
      <name val="Calibri"/>
      <family val="2"/>
    </font>
    <font>
      <b/>
      <sz val="11"/>
      <color indexed="17"/>
      <name val="Calibri"/>
      <family val="2"/>
    </font>
    <font>
      <b/>
      <sz val="11"/>
      <name val="Calibri"/>
      <family val="2"/>
    </font>
    <font>
      <b/>
      <sz val="12"/>
      <color indexed="10"/>
      <name val="Calibri"/>
      <family val="2"/>
    </font>
    <font>
      <sz val="11"/>
      <name val="Calibri"/>
      <family val="2"/>
    </font>
    <font>
      <sz val="11"/>
      <color indexed="17"/>
      <name val="Calibri"/>
      <family val="2"/>
    </font>
    <font>
      <b/>
      <u val="single"/>
      <sz val="12"/>
      <name val="Calibri"/>
      <family val="2"/>
    </font>
    <font>
      <b/>
      <i/>
      <sz val="11"/>
      <color indexed="17"/>
      <name val="Calibri"/>
      <family val="2"/>
    </font>
    <font>
      <sz val="11"/>
      <color indexed="22"/>
      <name val="Calibri"/>
      <family val="2"/>
    </font>
    <font>
      <u val="single"/>
      <sz val="12"/>
      <color indexed="12"/>
      <name val="Calibri"/>
      <family val="2"/>
    </font>
    <font>
      <b/>
      <u val="single"/>
      <sz val="11"/>
      <color indexed="8"/>
      <name val="Calibri"/>
      <family val="2"/>
    </font>
    <font>
      <b/>
      <u val="single"/>
      <sz val="11"/>
      <name val="Calibri"/>
      <family val="2"/>
    </font>
    <font>
      <sz val="12"/>
      <name val="Calibri"/>
      <family val="2"/>
    </font>
    <font>
      <sz val="13"/>
      <color indexed="8"/>
      <name val="Times New Roman"/>
      <family val="1"/>
    </font>
    <font>
      <u val="single"/>
      <sz val="11"/>
      <color indexed="8"/>
      <name val="Calibri"/>
      <family val="2"/>
    </font>
    <font>
      <sz val="10"/>
      <color indexed="8"/>
      <name val="Calibri"/>
      <family val="2"/>
    </font>
    <font>
      <b/>
      <sz val="12"/>
      <name val="Calibri"/>
      <family val="2"/>
    </font>
    <font>
      <vertAlign val="subscript"/>
      <sz val="11"/>
      <name val="Calibri"/>
      <family val="2"/>
    </font>
    <font>
      <vertAlign val="subscript"/>
      <sz val="11"/>
      <color indexed="8"/>
      <name val="Calibri"/>
      <family val="2"/>
    </font>
    <font>
      <sz val="11"/>
      <name val="Times New Roman"/>
      <family val="1"/>
    </font>
    <font>
      <b/>
      <sz val="13"/>
      <color indexed="8"/>
      <name val="Times New Roman"/>
      <family val="1"/>
    </font>
    <font>
      <b/>
      <u val="single"/>
      <sz val="13"/>
      <color indexed="21"/>
      <name val="Times New Roman"/>
      <family val="1"/>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indexed="8"/>
      <name val="Cambria Math"/>
      <family val="1"/>
    </font>
    <font>
      <i/>
      <sz val="10"/>
      <color indexed="8"/>
      <name val="Times New Roman"/>
      <family val="1"/>
    </font>
    <font>
      <i/>
      <vertAlign val="subscript"/>
      <sz val="10"/>
      <color indexed="8"/>
      <name val="Times New Roman"/>
      <family val="1"/>
    </font>
    <font>
      <sz val="14"/>
      <color indexed="8"/>
      <name val="Cambria Math"/>
      <family val="1"/>
    </font>
    <font>
      <sz val="11"/>
      <color indexed="8"/>
      <name val="+mn-e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u val="single"/>
      <sz val="12"/>
      <color theme="1"/>
      <name val="Calibri"/>
      <family val="2"/>
    </font>
    <font>
      <b/>
      <sz val="11"/>
      <color rgb="FFFF0000"/>
      <name val="Calibri"/>
      <family val="2"/>
    </font>
    <font>
      <b/>
      <sz val="12"/>
      <color rgb="FF000000"/>
      <name val="Calibri"/>
      <family val="2"/>
    </font>
    <font>
      <b/>
      <i/>
      <sz val="11"/>
      <color rgb="FF000000"/>
      <name val="Calibri"/>
      <family val="2"/>
    </font>
    <font>
      <b/>
      <sz val="11"/>
      <color rgb="FF00B050"/>
      <name val="Calibri"/>
      <family val="2"/>
    </font>
    <font>
      <sz val="12"/>
      <color rgb="FFFF0000"/>
      <name val="Calibri"/>
      <family val="2"/>
    </font>
    <font>
      <sz val="11"/>
      <color theme="0" tint="-0.1499900072813034"/>
      <name val="Calibri"/>
      <family val="2"/>
    </font>
    <font>
      <u val="single"/>
      <sz val="12"/>
      <color theme="10"/>
      <name val="Calibri"/>
      <family val="2"/>
    </font>
    <font>
      <b/>
      <sz val="11"/>
      <color rgb="FF000000"/>
      <name val="Calibri"/>
      <family val="2"/>
    </font>
    <font>
      <b/>
      <u val="single"/>
      <sz val="11"/>
      <color theme="1"/>
      <name val="Calibri"/>
      <family val="2"/>
    </font>
    <font>
      <b/>
      <i/>
      <sz val="11"/>
      <color theme="1"/>
      <name val="Calibri"/>
      <family val="2"/>
    </font>
    <font>
      <sz val="11"/>
      <color rgb="FF000000"/>
      <name val="Calibri"/>
      <family val="2"/>
    </font>
    <font>
      <sz val="11"/>
      <color rgb="FF00B050"/>
      <name val="Calibri"/>
      <family val="2"/>
    </font>
    <font>
      <sz val="13"/>
      <color theme="1"/>
      <name val="Times New Roman"/>
      <family val="1"/>
    </font>
    <font>
      <b/>
      <sz val="12"/>
      <color rgb="FFFF0000"/>
      <name val="Calibri"/>
      <family val="2"/>
    </font>
    <font>
      <sz val="10"/>
      <color theme="1"/>
      <name val="Calibri"/>
      <family val="2"/>
    </font>
    <font>
      <b/>
      <u val="single"/>
      <sz val="13"/>
      <color rgb="FF00808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right style="thin">
        <color theme="0" tint="-0.24997000396251678"/>
      </right>
      <top style="thin">
        <color theme="0" tint="-0.24997000396251678"/>
      </top>
      <bottom style="thin"/>
    </border>
    <border>
      <left/>
      <right style="thin"/>
      <top style="thin"/>
      <bottom style="thin"/>
    </border>
    <border>
      <left style="thin"/>
      <right style="thin">
        <color theme="0" tint="-0.24997000396251678"/>
      </right>
      <top style="thin"/>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style="thin"/>
      <top style="thin"/>
      <bottom style="thin">
        <color theme="0" tint="-0.24997000396251678"/>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20">
    <xf numFmtId="0" fontId="0" fillId="0" borderId="0" xfId="0" applyFont="1" applyAlignment="1">
      <alignment/>
    </xf>
    <xf numFmtId="0" fontId="0" fillId="0" borderId="0" xfId="0" applyAlignment="1">
      <alignment wrapText="1"/>
    </xf>
    <xf numFmtId="0" fontId="67" fillId="0" borderId="0" xfId="0" applyFont="1" applyAlignment="1">
      <alignment/>
    </xf>
    <xf numFmtId="0" fontId="68" fillId="0" borderId="0" xfId="0" applyFont="1" applyAlignment="1">
      <alignment/>
    </xf>
    <xf numFmtId="0" fontId="0" fillId="0" borderId="0" xfId="0" applyBorder="1" applyAlignment="1">
      <alignment/>
    </xf>
    <xf numFmtId="0" fontId="0" fillId="0" borderId="0" xfId="0" applyFont="1" applyAlignment="1">
      <alignment wrapText="1"/>
    </xf>
    <xf numFmtId="0" fontId="69" fillId="0" borderId="0" xfId="0" applyFont="1" applyAlignment="1">
      <alignment/>
    </xf>
    <xf numFmtId="0" fontId="69" fillId="0" borderId="0" xfId="0" applyFont="1" applyAlignment="1">
      <alignment horizontal="left"/>
    </xf>
    <xf numFmtId="0" fontId="70" fillId="0" borderId="0" xfId="0" applyFont="1" applyAlignment="1">
      <alignment horizontal="center"/>
    </xf>
    <xf numFmtId="0" fontId="71" fillId="0" borderId="0" xfId="0" applyFont="1" applyAlignment="1">
      <alignment/>
    </xf>
    <xf numFmtId="0" fontId="69" fillId="0" borderId="0" xfId="0" applyFont="1" applyAlignment="1">
      <alignment horizontal="left" vertical="center"/>
    </xf>
    <xf numFmtId="0" fontId="69" fillId="0" borderId="0" xfId="0" applyFont="1" applyAlignment="1">
      <alignment wrapText="1"/>
    </xf>
    <xf numFmtId="0" fontId="69" fillId="0" borderId="0" xfId="0" applyFont="1" applyBorder="1" applyAlignment="1">
      <alignment/>
    </xf>
    <xf numFmtId="0" fontId="72" fillId="0" borderId="0" xfId="0" applyFont="1" applyAlignment="1">
      <alignment/>
    </xf>
    <xf numFmtId="0" fontId="69" fillId="0" borderId="0" xfId="0" applyFont="1" applyAlignment="1">
      <alignment horizontal="left" vertical="top"/>
    </xf>
    <xf numFmtId="0" fontId="0" fillId="0" borderId="0" xfId="0" applyAlignment="1" quotePrefix="1">
      <alignment horizontal="left" vertical="top"/>
    </xf>
    <xf numFmtId="0" fontId="0" fillId="0" borderId="0" xfId="0" applyFont="1" applyFill="1" applyBorder="1" applyAlignment="1" quotePrefix="1">
      <alignment horizontal="left" vertical="top"/>
    </xf>
    <xf numFmtId="0" fontId="73" fillId="0" borderId="0" xfId="0" applyFont="1" applyFill="1" applyBorder="1" applyAlignment="1">
      <alignment horizontal="right"/>
    </xf>
    <xf numFmtId="0" fontId="0" fillId="0" borderId="0" xfId="0" applyFont="1" applyFill="1" applyBorder="1" applyAlignment="1">
      <alignment/>
    </xf>
    <xf numFmtId="0" fontId="74" fillId="0" borderId="0" xfId="0" applyFont="1" applyFill="1" applyBorder="1" applyAlignment="1">
      <alignment/>
    </xf>
    <xf numFmtId="0" fontId="0" fillId="0" borderId="0" xfId="0" applyFont="1" applyFill="1" applyBorder="1" applyAlignment="1">
      <alignment wrapText="1"/>
    </xf>
    <xf numFmtId="0" fontId="0" fillId="0" borderId="10" xfId="0" applyFont="1" applyFill="1" applyBorder="1" applyAlignment="1">
      <alignment horizontal="center"/>
    </xf>
    <xf numFmtId="0" fontId="73" fillId="0" borderId="0" xfId="0" applyFont="1" applyFill="1" applyBorder="1" applyAlignment="1">
      <alignment horizontal="center"/>
    </xf>
    <xf numFmtId="0" fontId="75" fillId="0" borderId="0" xfId="0" applyFont="1" applyAlignment="1">
      <alignment/>
    </xf>
    <xf numFmtId="0" fontId="69" fillId="0" borderId="0" xfId="0" applyFont="1" applyBorder="1" applyAlignment="1">
      <alignment horizontal="center"/>
    </xf>
    <xf numFmtId="0" fontId="68" fillId="0" borderId="0" xfId="0" applyFont="1" applyAlignment="1">
      <alignment wrapText="1"/>
    </xf>
    <xf numFmtId="0" fontId="0" fillId="0" borderId="0" xfId="0" applyFont="1" applyFill="1" applyBorder="1" applyAlignment="1">
      <alignment horizontal="center"/>
    </xf>
    <xf numFmtId="0" fontId="0" fillId="0" borderId="11" xfId="0" applyFont="1" applyFill="1" applyBorder="1" applyAlignment="1">
      <alignment horizontal="center"/>
    </xf>
    <xf numFmtId="0" fontId="71" fillId="0" borderId="0" xfId="0" applyFont="1" applyBorder="1" applyAlignment="1">
      <alignment horizontal="left"/>
    </xf>
    <xf numFmtId="0" fontId="0" fillId="0" borderId="0" xfId="0" applyAlignment="1">
      <alignment horizontal="left"/>
    </xf>
    <xf numFmtId="0" fontId="69" fillId="33" borderId="0" xfId="0" applyFont="1" applyFill="1" applyAlignment="1">
      <alignment/>
    </xf>
    <xf numFmtId="0" fontId="70" fillId="0" borderId="0" xfId="0" applyFont="1" applyAlignment="1">
      <alignment/>
    </xf>
    <xf numFmtId="0" fontId="14" fillId="0" borderId="0" xfId="0" applyFont="1" applyAlignment="1">
      <alignment/>
    </xf>
    <xf numFmtId="0" fontId="16" fillId="33" borderId="0" xfId="0" applyFont="1" applyFill="1" applyBorder="1" applyAlignment="1">
      <alignment/>
    </xf>
    <xf numFmtId="0" fontId="68" fillId="0" borderId="0" xfId="0" applyFont="1" applyFill="1" applyBorder="1" applyAlignment="1">
      <alignment vertical="top" wrapText="1"/>
    </xf>
    <xf numFmtId="0" fontId="14" fillId="0" borderId="0" xfId="0" applyFont="1" applyAlignment="1">
      <alignment vertical="top" wrapText="1"/>
    </xf>
    <xf numFmtId="0" fontId="67" fillId="0" borderId="12" xfId="0" applyFont="1" applyBorder="1" applyAlignment="1">
      <alignment/>
    </xf>
    <xf numFmtId="0" fontId="67" fillId="0" borderId="13" xfId="0" applyFont="1" applyBorder="1" applyAlignment="1">
      <alignment/>
    </xf>
    <xf numFmtId="0" fontId="16" fillId="34" borderId="0" xfId="0" applyFont="1" applyFill="1" applyBorder="1" applyAlignment="1">
      <alignment/>
    </xf>
    <xf numFmtId="0" fontId="0" fillId="34" borderId="0" xfId="0" applyFill="1" applyAlignment="1">
      <alignment/>
    </xf>
    <xf numFmtId="166" fontId="0" fillId="35" borderId="10" xfId="42" applyNumberFormat="1" applyFont="1" applyFill="1" applyBorder="1" applyAlignment="1">
      <alignment horizontal="center"/>
    </xf>
    <xf numFmtId="0" fontId="0" fillId="35" borderId="0" xfId="0" applyFont="1" applyFill="1" applyBorder="1" applyAlignment="1">
      <alignment horizontal="center"/>
    </xf>
    <xf numFmtId="0" fontId="0" fillId="35" borderId="11" xfId="0" applyFont="1" applyFill="1" applyBorder="1" applyAlignment="1">
      <alignment horizontal="center"/>
    </xf>
    <xf numFmtId="2" fontId="0" fillId="0" borderId="0" xfId="0" applyNumberFormat="1" applyFont="1" applyAlignment="1">
      <alignment horizontal="left" vertical="top"/>
    </xf>
    <xf numFmtId="0" fontId="0" fillId="0" borderId="0" xfId="0" applyFont="1" applyAlignment="1">
      <alignment vertical="top" wrapText="1"/>
    </xf>
    <xf numFmtId="166" fontId="0" fillId="0" borderId="10" xfId="42" applyNumberFormat="1" applyFont="1" applyFill="1" applyBorder="1" applyAlignment="1">
      <alignment horizontal="center" vertical="center"/>
    </xf>
    <xf numFmtId="166" fontId="0" fillId="0" borderId="0" xfId="42" applyNumberFormat="1" applyFont="1" applyFill="1" applyBorder="1" applyAlignment="1">
      <alignment horizontal="center" vertical="center"/>
    </xf>
    <xf numFmtId="166" fontId="0" fillId="0" borderId="11" xfId="42" applyNumberFormat="1" applyFont="1" applyFill="1" applyBorder="1" applyAlignment="1">
      <alignment horizontal="center" vertical="center"/>
    </xf>
    <xf numFmtId="165" fontId="0" fillId="0" borderId="10" xfId="44" applyNumberFormat="1" applyFont="1" applyFill="1" applyBorder="1" applyAlignment="1">
      <alignment horizontal="center" vertical="center"/>
    </xf>
    <xf numFmtId="165" fontId="0" fillId="0" borderId="0" xfId="44" applyNumberFormat="1" applyFont="1" applyFill="1" applyBorder="1" applyAlignment="1">
      <alignment horizontal="center" vertical="center"/>
    </xf>
    <xf numFmtId="165" fontId="0" fillId="0" borderId="11" xfId="44" applyNumberFormat="1" applyFont="1" applyFill="1" applyBorder="1" applyAlignment="1">
      <alignment horizontal="center" vertical="center"/>
    </xf>
    <xf numFmtId="166" fontId="0" fillId="0" borderId="10" xfId="42" applyNumberFormat="1" applyFont="1" applyBorder="1" applyAlignment="1">
      <alignment vertical="center"/>
    </xf>
    <xf numFmtId="165" fontId="0" fillId="0" borderId="14" xfId="44" applyNumberFormat="1" applyFont="1" applyBorder="1" applyAlignment="1">
      <alignment vertical="center"/>
    </xf>
    <xf numFmtId="165" fontId="0" fillId="0" borderId="15" xfId="44" applyNumberFormat="1" applyFont="1" applyBorder="1" applyAlignment="1">
      <alignment vertical="center"/>
    </xf>
    <xf numFmtId="165" fontId="0" fillId="0" borderId="16" xfId="44" applyNumberFormat="1" applyFont="1" applyBorder="1" applyAlignment="1">
      <alignment vertical="center"/>
    </xf>
    <xf numFmtId="165" fontId="0" fillId="0" borderId="10" xfId="44" applyNumberFormat="1" applyFont="1" applyBorder="1" applyAlignment="1">
      <alignment vertical="center"/>
    </xf>
    <xf numFmtId="165" fontId="0" fillId="0" borderId="0" xfId="44" applyNumberFormat="1" applyFont="1" applyBorder="1" applyAlignment="1">
      <alignment vertical="center"/>
    </xf>
    <xf numFmtId="165" fontId="0" fillId="0" borderId="0" xfId="44" applyNumberFormat="1" applyFont="1" applyFill="1" applyBorder="1" applyAlignment="1">
      <alignment vertical="center"/>
    </xf>
    <xf numFmtId="165" fontId="0" fillId="0" borderId="11" xfId="44" applyNumberFormat="1" applyFont="1" applyBorder="1" applyAlignment="1">
      <alignment vertical="center"/>
    </xf>
    <xf numFmtId="166" fontId="0" fillId="0" borderId="10" xfId="42" applyNumberFormat="1" applyFont="1" applyBorder="1" applyAlignment="1">
      <alignment horizontal="center" vertical="center"/>
    </xf>
    <xf numFmtId="166" fontId="0" fillId="0" borderId="17" xfId="42" applyNumberFormat="1" applyFont="1" applyBorder="1" applyAlignment="1">
      <alignment vertical="center"/>
    </xf>
    <xf numFmtId="44" fontId="0" fillId="0" borderId="10" xfId="44" applyFont="1" applyBorder="1" applyAlignment="1">
      <alignment vertical="center"/>
    </xf>
    <xf numFmtId="44" fontId="0" fillId="0" borderId="0" xfId="44" applyFont="1" applyBorder="1" applyAlignment="1">
      <alignment vertical="center"/>
    </xf>
    <xf numFmtId="44" fontId="0" fillId="0" borderId="11" xfId="44" applyFont="1" applyBorder="1" applyAlignment="1">
      <alignment vertical="center"/>
    </xf>
    <xf numFmtId="166" fontId="0" fillId="0" borderId="0" xfId="42" applyNumberFormat="1" applyFont="1" applyBorder="1" applyAlignment="1">
      <alignment vertical="center"/>
    </xf>
    <xf numFmtId="166" fontId="0" fillId="0" borderId="0" xfId="42" applyNumberFormat="1" applyFont="1" applyFill="1" applyBorder="1" applyAlignment="1">
      <alignment vertical="center"/>
    </xf>
    <xf numFmtId="166" fontId="0" fillId="0" borderId="11" xfId="42" applyNumberFormat="1" applyFont="1" applyBorder="1" applyAlignment="1">
      <alignment vertical="center"/>
    </xf>
    <xf numFmtId="165" fontId="0" fillId="0" borderId="0" xfId="42" applyNumberFormat="1" applyFont="1" applyBorder="1" applyAlignment="1">
      <alignment vertical="center"/>
    </xf>
    <xf numFmtId="165" fontId="0" fillId="0" borderId="17" xfId="42" applyNumberFormat="1" applyFont="1" applyBorder="1" applyAlignment="1">
      <alignment vertical="center"/>
    </xf>
    <xf numFmtId="165" fontId="0" fillId="0" borderId="18" xfId="42" applyNumberFormat="1" applyFont="1" applyBorder="1" applyAlignment="1">
      <alignment vertical="center"/>
    </xf>
    <xf numFmtId="165" fontId="0" fillId="0" borderId="19" xfId="42" applyNumberFormat="1" applyFont="1" applyBorder="1" applyAlignment="1">
      <alignment vertical="center"/>
    </xf>
    <xf numFmtId="166" fontId="0" fillId="0" borderId="14" xfId="42" applyNumberFormat="1" applyFont="1" applyBorder="1" applyAlignment="1">
      <alignment vertical="center"/>
    </xf>
    <xf numFmtId="0" fontId="0" fillId="0" borderId="0" xfId="0" applyAlignment="1">
      <alignment/>
    </xf>
    <xf numFmtId="0" fontId="76" fillId="0" borderId="0" xfId="0" applyFont="1" applyFill="1" applyBorder="1" applyAlignment="1">
      <alignment vertical="top"/>
    </xf>
    <xf numFmtId="0" fontId="68" fillId="0" borderId="0" xfId="0" applyFont="1" applyAlignment="1">
      <alignment/>
    </xf>
    <xf numFmtId="165" fontId="0" fillId="36" borderId="20" xfId="44" applyNumberFormat="1" applyFont="1" applyFill="1" applyBorder="1" applyAlignment="1">
      <alignment horizontal="center" vertical="center"/>
    </xf>
    <xf numFmtId="165" fontId="0" fillId="36" borderId="21" xfId="0" applyNumberFormat="1" applyFont="1" applyFill="1" applyBorder="1" applyAlignment="1">
      <alignment horizontal="center" vertical="center"/>
    </xf>
    <xf numFmtId="165" fontId="0" fillId="36" borderId="22" xfId="44" applyNumberFormat="1" applyFont="1" applyFill="1" applyBorder="1" applyAlignment="1">
      <alignment horizontal="center" vertical="center"/>
    </xf>
    <xf numFmtId="44" fontId="0" fillId="36" borderId="21" xfId="44" applyFont="1" applyFill="1" applyBorder="1" applyAlignment="1">
      <alignment horizontal="center" vertical="center"/>
    </xf>
    <xf numFmtId="0" fontId="0" fillId="0" borderId="0" xfId="0" applyAlignment="1">
      <alignment horizontal="left"/>
    </xf>
    <xf numFmtId="165" fontId="0" fillId="36" borderId="23" xfId="44" applyNumberFormat="1" applyFont="1" applyFill="1" applyBorder="1" applyAlignment="1">
      <alignment vertical="center"/>
    </xf>
    <xf numFmtId="165" fontId="0" fillId="36" borderId="24" xfId="44" applyNumberFormat="1" applyFont="1" applyFill="1" applyBorder="1" applyAlignment="1">
      <alignment vertical="center"/>
    </xf>
    <xf numFmtId="166" fontId="14" fillId="36" borderId="21" xfId="0" applyNumberFormat="1" applyFont="1" applyFill="1" applyBorder="1" applyAlignment="1">
      <alignment vertical="center"/>
    </xf>
    <xf numFmtId="166" fontId="14" fillId="36" borderId="20" xfId="42" applyNumberFormat="1" applyFont="1" applyFill="1" applyBorder="1" applyAlignment="1">
      <alignment vertical="center"/>
    </xf>
    <xf numFmtId="166" fontId="14" fillId="36" borderId="22" xfId="42" applyNumberFormat="1" applyFont="1" applyFill="1" applyBorder="1" applyAlignment="1">
      <alignment vertical="center"/>
    </xf>
    <xf numFmtId="0" fontId="77" fillId="37" borderId="0" xfId="0" applyFont="1" applyFill="1" applyAlignment="1">
      <alignment/>
    </xf>
    <xf numFmtId="0" fontId="70" fillId="0" borderId="0" xfId="0" applyFont="1" applyAlignment="1">
      <alignment horizontal="right"/>
    </xf>
    <xf numFmtId="0" fontId="69" fillId="0" borderId="0" xfId="0" applyFont="1" applyAlignment="1" quotePrefix="1">
      <alignment horizontal="left" vertical="top"/>
    </xf>
    <xf numFmtId="0" fontId="69" fillId="0" borderId="0" xfId="0" applyFont="1" applyAlignment="1" quotePrefix="1">
      <alignment vertical="top"/>
    </xf>
    <xf numFmtId="0" fontId="78" fillId="0" borderId="0" xfId="53" applyFont="1" applyBorder="1" applyAlignment="1">
      <alignment/>
    </xf>
    <xf numFmtId="165" fontId="0" fillId="36" borderId="25" xfId="44" applyNumberFormat="1" applyFont="1" applyFill="1" applyBorder="1" applyAlignment="1">
      <alignment vertical="center"/>
    </xf>
    <xf numFmtId="0" fontId="0" fillId="0" borderId="0" xfId="0" applyAlignment="1">
      <alignment horizontal="left"/>
    </xf>
    <xf numFmtId="0" fontId="79" fillId="0" borderId="0" xfId="0" applyFont="1" applyFill="1" applyBorder="1" applyAlignment="1">
      <alignment horizontal="right"/>
    </xf>
    <xf numFmtId="0" fontId="0" fillId="0" borderId="12" xfId="0" applyFont="1" applyBorder="1" applyAlignment="1">
      <alignment/>
    </xf>
    <xf numFmtId="0" fontId="0" fillId="0" borderId="13" xfId="0" applyFont="1" applyFill="1" applyBorder="1" applyAlignment="1">
      <alignment/>
    </xf>
    <xf numFmtId="0" fontId="0" fillId="0" borderId="26" xfId="0" applyFont="1" applyFill="1" applyBorder="1" applyAlignment="1">
      <alignment/>
    </xf>
    <xf numFmtId="0" fontId="0" fillId="0" borderId="0" xfId="0" applyFont="1" applyAlignment="1">
      <alignment/>
    </xf>
    <xf numFmtId="0" fontId="80" fillId="33" borderId="0" xfId="0" applyFont="1" applyFill="1" applyAlignment="1">
      <alignment/>
    </xf>
    <xf numFmtId="0" fontId="0" fillId="33" borderId="0" xfId="0" applyFont="1" applyFill="1" applyAlignment="1">
      <alignment/>
    </xf>
    <xf numFmtId="0" fontId="79" fillId="0" borderId="0" xfId="0" applyFont="1" applyFill="1" applyBorder="1" applyAlignment="1">
      <alignment horizontal="center"/>
    </xf>
    <xf numFmtId="0" fontId="0" fillId="0" borderId="0" xfId="0" applyFont="1" applyAlignment="1">
      <alignment horizontal="left"/>
    </xf>
    <xf numFmtId="0" fontId="67" fillId="0" borderId="0" xfId="0" applyFont="1" applyAlignment="1">
      <alignment horizontal="right"/>
    </xf>
    <xf numFmtId="0" fontId="67" fillId="0" borderId="0" xfId="0" applyFont="1" applyAlignment="1">
      <alignment horizontal="center"/>
    </xf>
    <xf numFmtId="2" fontId="0" fillId="0" borderId="0" xfId="0" applyNumberFormat="1" applyFont="1" applyAlignment="1">
      <alignment horizontal="left" vertical="top" wrapText="1"/>
    </xf>
    <xf numFmtId="0" fontId="61" fillId="0" borderId="0" xfId="53" applyFont="1" applyAlignment="1">
      <alignment/>
    </xf>
    <xf numFmtId="0" fontId="72" fillId="0" borderId="0" xfId="0" applyFont="1" applyAlignment="1">
      <alignment horizontal="center"/>
    </xf>
    <xf numFmtId="0" fontId="0" fillId="0" borderId="14" xfId="0" applyFont="1" applyBorder="1" applyAlignment="1">
      <alignment horizontal="right" vertical="center" wrapText="1"/>
    </xf>
    <xf numFmtId="0" fontId="0" fillId="0" borderId="15" xfId="0" applyFont="1" applyBorder="1" applyAlignment="1">
      <alignment horizontal="right" vertical="center"/>
    </xf>
    <xf numFmtId="0" fontId="0" fillId="0" borderId="16" xfId="0" applyFont="1" applyBorder="1" applyAlignment="1">
      <alignment horizontal="right" vertical="center"/>
    </xf>
    <xf numFmtId="166" fontId="0" fillId="0" borderId="10" xfId="42" applyNumberFormat="1" applyFont="1" applyBorder="1" applyAlignment="1">
      <alignment horizontal="right" vertical="center" wrapText="1"/>
    </xf>
    <xf numFmtId="166" fontId="0" fillId="0" borderId="0" xfId="42" applyNumberFormat="1" applyFont="1" applyBorder="1" applyAlignment="1">
      <alignment horizontal="right" vertical="center"/>
    </xf>
    <xf numFmtId="166" fontId="0" fillId="0" borderId="11" xfId="42" applyNumberFormat="1" applyFont="1" applyBorder="1" applyAlignment="1">
      <alignment horizontal="right" vertical="center"/>
    </xf>
    <xf numFmtId="0" fontId="0" fillId="0" borderId="0" xfId="0" applyFont="1" applyAlignment="1">
      <alignment horizontal="left" vertical="top" wrapText="1"/>
    </xf>
    <xf numFmtId="0" fontId="0" fillId="0" borderId="0" xfId="0" applyFont="1" applyBorder="1" applyAlignment="1">
      <alignment vertical="center" wrapText="1"/>
    </xf>
    <xf numFmtId="0" fontId="0" fillId="0" borderId="0" xfId="0" applyFont="1" applyAlignment="1">
      <alignment vertical="center" wrapText="1"/>
    </xf>
    <xf numFmtId="0" fontId="21" fillId="33" borderId="0" xfId="0" applyFont="1" applyFill="1" applyBorder="1" applyAlignment="1">
      <alignment/>
    </xf>
    <xf numFmtId="0" fontId="61" fillId="0" borderId="0" xfId="53" applyFont="1" applyBorder="1" applyAlignment="1">
      <alignment/>
    </xf>
    <xf numFmtId="0" fontId="0" fillId="0" borderId="0" xfId="0" applyFont="1" applyBorder="1" applyAlignment="1">
      <alignment/>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67" fillId="36" borderId="0" xfId="0" applyFont="1" applyFill="1" applyAlignment="1">
      <alignment/>
    </xf>
    <xf numFmtId="2" fontId="0" fillId="0" borderId="0" xfId="0" applyNumberFormat="1" applyFont="1" applyAlignment="1">
      <alignment vertical="top" wrapText="1"/>
    </xf>
    <xf numFmtId="0" fontId="0" fillId="36" borderId="0" xfId="0" applyFont="1" applyFill="1" applyAlignment="1">
      <alignment/>
    </xf>
    <xf numFmtId="2" fontId="0" fillId="0" borderId="0" xfId="0" applyNumberFormat="1" applyFont="1" applyAlignment="1" quotePrefix="1">
      <alignment horizontal="left" vertical="top"/>
    </xf>
    <xf numFmtId="0" fontId="0" fillId="38" borderId="0" xfId="0" applyFont="1" applyFill="1" applyAlignment="1">
      <alignment/>
    </xf>
    <xf numFmtId="0" fontId="0" fillId="34" borderId="0" xfId="0" applyFont="1" applyFill="1" applyAlignment="1">
      <alignment/>
    </xf>
    <xf numFmtId="0" fontId="80" fillId="0" borderId="0" xfId="0" applyFont="1" applyAlignment="1">
      <alignment/>
    </xf>
    <xf numFmtId="17" fontId="0" fillId="0" borderId="0" xfId="0" applyNumberFormat="1" applyFont="1" applyAlignment="1">
      <alignment/>
    </xf>
    <xf numFmtId="0" fontId="21" fillId="38" borderId="0" xfId="0" applyFont="1" applyFill="1" applyBorder="1" applyAlignment="1">
      <alignment/>
    </xf>
    <xf numFmtId="166" fontId="14" fillId="0" borderId="27" xfId="42" applyNumberFormat="1" applyFont="1" applyBorder="1" applyAlignment="1">
      <alignment horizontal="center" vertical="center"/>
    </xf>
    <xf numFmtId="166" fontId="14" fillId="0" borderId="28" xfId="42" applyNumberFormat="1" applyFont="1" applyBorder="1" applyAlignment="1">
      <alignment horizontal="center" vertical="center"/>
    </xf>
    <xf numFmtId="166" fontId="14" fillId="0" borderId="29" xfId="42" applyNumberFormat="1" applyFont="1" applyBorder="1" applyAlignment="1">
      <alignment horizontal="center" vertical="center"/>
    </xf>
    <xf numFmtId="0" fontId="0" fillId="0" borderId="0" xfId="0" applyFont="1" applyAlignment="1">
      <alignment horizontal="left" vertical="top"/>
    </xf>
    <xf numFmtId="169" fontId="14" fillId="0" borderId="21" xfId="42" applyNumberFormat="1" applyFont="1" applyBorder="1" applyAlignment="1">
      <alignment vertical="center"/>
    </xf>
    <xf numFmtId="169" fontId="14" fillId="0" borderId="20" xfId="42" applyNumberFormat="1" applyFont="1" applyBorder="1" applyAlignment="1">
      <alignment vertical="center"/>
    </xf>
    <xf numFmtId="169" fontId="14" fillId="0" borderId="22" xfId="42" applyNumberFormat="1" applyFont="1" applyBorder="1" applyAlignment="1">
      <alignment vertical="center"/>
    </xf>
    <xf numFmtId="166" fontId="14" fillId="0" borderId="21" xfId="42" applyNumberFormat="1" applyFont="1" applyBorder="1" applyAlignment="1">
      <alignment horizontal="center" vertical="center"/>
    </xf>
    <xf numFmtId="166" fontId="14" fillId="0" borderId="20" xfId="42" applyNumberFormat="1" applyFont="1" applyBorder="1" applyAlignment="1">
      <alignment horizontal="center" vertical="center"/>
    </xf>
    <xf numFmtId="166" fontId="14" fillId="0" borderId="22" xfId="42" applyNumberFormat="1" applyFont="1" applyBorder="1" applyAlignment="1">
      <alignment horizontal="center" vertical="center"/>
    </xf>
    <xf numFmtId="164" fontId="14" fillId="36" borderId="21" xfId="59" applyNumberFormat="1" applyFont="1" applyFill="1" applyBorder="1" applyAlignment="1">
      <alignment horizontal="right" vertical="center"/>
    </xf>
    <xf numFmtId="166" fontId="14" fillId="36" borderId="21" xfId="42" applyNumberFormat="1" applyFont="1" applyFill="1" applyBorder="1" applyAlignment="1">
      <alignment horizontal="center" vertical="center"/>
    </xf>
    <xf numFmtId="166" fontId="14" fillId="36" borderId="20" xfId="42" applyNumberFormat="1" applyFont="1" applyFill="1" applyBorder="1" applyAlignment="1">
      <alignment horizontal="center" vertical="center"/>
    </xf>
    <xf numFmtId="166" fontId="14" fillId="36" borderId="22" xfId="42" applyNumberFormat="1" applyFont="1" applyFill="1" applyBorder="1" applyAlignment="1">
      <alignment horizontal="center" vertical="center"/>
    </xf>
    <xf numFmtId="168" fontId="14" fillId="0" borderId="21" xfId="42" applyNumberFormat="1" applyFont="1" applyBorder="1" applyAlignment="1">
      <alignment vertical="center"/>
    </xf>
    <xf numFmtId="0" fontId="0" fillId="0" borderId="0" xfId="0" applyFont="1" applyAlignment="1" quotePrefix="1">
      <alignment horizontal="left" vertical="top"/>
    </xf>
    <xf numFmtId="0" fontId="0" fillId="0" borderId="0" xfId="0" applyFont="1" applyAlignment="1" quotePrefix="1">
      <alignment vertical="top"/>
    </xf>
    <xf numFmtId="0" fontId="75" fillId="0" borderId="0" xfId="0" applyFont="1" applyAlignment="1">
      <alignment horizontal="left"/>
    </xf>
    <xf numFmtId="3" fontId="14" fillId="0" borderId="14" xfId="59" applyNumberFormat="1" applyFont="1" applyBorder="1" applyAlignment="1">
      <alignment/>
    </xf>
    <xf numFmtId="3" fontId="14" fillId="0" borderId="15" xfId="59" applyNumberFormat="1" applyFont="1" applyBorder="1" applyAlignment="1">
      <alignment/>
    </xf>
    <xf numFmtId="3" fontId="14" fillId="0" borderId="16" xfId="59" applyNumberFormat="1" applyFont="1" applyBorder="1" applyAlignment="1">
      <alignment/>
    </xf>
    <xf numFmtId="3" fontId="14" fillId="0" borderId="10" xfId="59" applyNumberFormat="1" applyFont="1" applyBorder="1" applyAlignment="1">
      <alignment/>
    </xf>
    <xf numFmtId="3" fontId="14" fillId="0" borderId="0" xfId="59" applyNumberFormat="1" applyFont="1" applyBorder="1" applyAlignment="1">
      <alignment/>
    </xf>
    <xf numFmtId="3" fontId="14" fillId="0" borderId="11" xfId="59" applyNumberFormat="1" applyFont="1" applyBorder="1" applyAlignment="1">
      <alignment/>
    </xf>
    <xf numFmtId="0" fontId="80" fillId="38" borderId="0" xfId="0" applyFont="1" applyFill="1" applyAlignment="1">
      <alignment/>
    </xf>
    <xf numFmtId="0" fontId="81" fillId="0" borderId="0" xfId="0" applyFont="1" applyAlignment="1">
      <alignment/>
    </xf>
    <xf numFmtId="0" fontId="0" fillId="37" borderId="0" xfId="0" applyFont="1" applyFill="1" applyAlignment="1">
      <alignment/>
    </xf>
    <xf numFmtId="166" fontId="14" fillId="0" borderId="14" xfId="42" applyNumberFormat="1" applyFont="1" applyBorder="1" applyAlignment="1">
      <alignment/>
    </xf>
    <xf numFmtId="166" fontId="14" fillId="0" borderId="15" xfId="42" applyNumberFormat="1" applyFont="1" applyBorder="1" applyAlignment="1">
      <alignment/>
    </xf>
    <xf numFmtId="166" fontId="14" fillId="0" borderId="16" xfId="42" applyNumberFormat="1" applyFont="1" applyBorder="1" applyAlignment="1">
      <alignment/>
    </xf>
    <xf numFmtId="2" fontId="0" fillId="0" borderId="0" xfId="0" applyNumberFormat="1" applyFont="1" applyAlignment="1">
      <alignment horizontal="left"/>
    </xf>
    <xf numFmtId="166" fontId="14" fillId="0" borderId="10" xfId="42" applyNumberFormat="1" applyFont="1" applyFill="1" applyBorder="1" applyAlignment="1">
      <alignment/>
    </xf>
    <xf numFmtId="166" fontId="14" fillId="0" borderId="0" xfId="42" applyNumberFormat="1" applyFont="1" applyFill="1" applyBorder="1" applyAlignment="1">
      <alignment/>
    </xf>
    <xf numFmtId="166" fontId="14" fillId="0" borderId="11" xfId="42" applyNumberFormat="1" applyFont="1" applyFill="1" applyBorder="1" applyAlignment="1">
      <alignment/>
    </xf>
    <xf numFmtId="166" fontId="14" fillId="0" borderId="14" xfId="42" applyNumberFormat="1" applyFont="1" applyFill="1" applyBorder="1" applyAlignment="1">
      <alignment/>
    </xf>
    <xf numFmtId="166" fontId="14" fillId="0" borderId="15" xfId="42" applyNumberFormat="1" applyFont="1" applyFill="1" applyBorder="1" applyAlignment="1">
      <alignment/>
    </xf>
    <xf numFmtId="166" fontId="14" fillId="0" borderId="16" xfId="42" applyNumberFormat="1" applyFont="1" applyFill="1" applyBorder="1" applyAlignment="1">
      <alignment/>
    </xf>
    <xf numFmtId="166" fontId="0" fillId="0" borderId="0" xfId="0" applyNumberFormat="1" applyFont="1" applyAlignment="1">
      <alignment/>
    </xf>
    <xf numFmtId="166" fontId="14" fillId="0" borderId="0" xfId="42" applyNumberFormat="1" applyFont="1" applyBorder="1" applyAlignment="1">
      <alignment/>
    </xf>
    <xf numFmtId="166" fontId="14" fillId="0" borderId="10" xfId="42" applyNumberFormat="1" applyFont="1" applyBorder="1" applyAlignment="1">
      <alignment/>
    </xf>
    <xf numFmtId="166" fontId="14" fillId="0" borderId="11" xfId="42" applyNumberFormat="1" applyFont="1" applyBorder="1" applyAlignment="1">
      <alignment/>
    </xf>
    <xf numFmtId="0" fontId="67" fillId="0" borderId="0" xfId="0" applyFont="1" applyAlignment="1">
      <alignment horizontal="right"/>
    </xf>
    <xf numFmtId="0" fontId="0" fillId="0" borderId="0" xfId="0" applyFont="1" applyAlignment="1">
      <alignment horizontal="left" vertical="center"/>
    </xf>
    <xf numFmtId="2" fontId="0" fillId="0" borderId="0" xfId="0" applyNumberFormat="1" applyFont="1" applyAlignment="1">
      <alignment vertical="top"/>
    </xf>
    <xf numFmtId="0" fontId="14" fillId="0" borderId="0" xfId="0" applyFont="1" applyFill="1" applyBorder="1" applyAlignment="1">
      <alignment vertical="top"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8" borderId="0" xfId="0" applyFont="1" applyFill="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left"/>
    </xf>
    <xf numFmtId="0" fontId="0" fillId="0" borderId="10" xfId="0" applyFont="1" applyBorder="1" applyAlignment="1">
      <alignment horizontal="center"/>
    </xf>
    <xf numFmtId="0" fontId="0" fillId="0" borderId="11" xfId="0" applyFont="1" applyBorder="1" applyAlignment="1">
      <alignment horizontal="center"/>
    </xf>
    <xf numFmtId="167" fontId="82" fillId="35" borderId="14" xfId="44" applyNumberFormat="1" applyFont="1" applyFill="1" applyBorder="1" applyAlignment="1">
      <alignment/>
    </xf>
    <xf numFmtId="167" fontId="82" fillId="35" borderId="15" xfId="44" applyNumberFormat="1" applyFont="1" applyFill="1" applyBorder="1" applyAlignment="1">
      <alignment/>
    </xf>
    <xf numFmtId="167" fontId="82" fillId="35" borderId="16" xfId="44" applyNumberFormat="1" applyFont="1" applyFill="1" applyBorder="1" applyAlignment="1">
      <alignment/>
    </xf>
    <xf numFmtId="2" fontId="0" fillId="0" borderId="0" xfId="0" applyNumberFormat="1" applyFont="1" applyFill="1" applyBorder="1" applyAlignment="1" quotePrefix="1">
      <alignment horizontal="left" vertical="top"/>
    </xf>
    <xf numFmtId="0" fontId="0" fillId="0" borderId="0" xfId="0" applyFont="1" applyFill="1" applyBorder="1" applyAlignment="1">
      <alignment wrapText="1"/>
    </xf>
    <xf numFmtId="0" fontId="82" fillId="0" borderId="0" xfId="0" applyFont="1" applyFill="1" applyBorder="1" applyAlignment="1">
      <alignment vertical="top" wrapText="1"/>
    </xf>
    <xf numFmtId="0" fontId="79" fillId="0" borderId="10" xfId="0" applyFont="1" applyFill="1" applyBorder="1" applyAlignment="1">
      <alignment horizontal="center"/>
    </xf>
    <xf numFmtId="0" fontId="67" fillId="0" borderId="0" xfId="0" applyFont="1" applyBorder="1" applyAlignment="1">
      <alignment horizontal="center"/>
    </xf>
    <xf numFmtId="0" fontId="67" fillId="0" borderId="11" xfId="0" applyFont="1" applyBorder="1" applyAlignment="1">
      <alignment horizontal="center"/>
    </xf>
    <xf numFmtId="44" fontId="0" fillId="0" borderId="14" xfId="44" applyFont="1" applyBorder="1" applyAlignment="1">
      <alignment horizontal="center" vertical="center"/>
    </xf>
    <xf numFmtId="44" fontId="0" fillId="0" borderId="15" xfId="44" applyFont="1" applyBorder="1" applyAlignment="1">
      <alignment horizontal="center" vertical="center"/>
    </xf>
    <xf numFmtId="44" fontId="0" fillId="0" borderId="16" xfId="44" applyFont="1" applyBorder="1" applyAlignment="1">
      <alignment horizontal="center" vertical="center"/>
    </xf>
    <xf numFmtId="44" fontId="0" fillId="0" borderId="10" xfId="44" applyFont="1" applyBorder="1" applyAlignment="1">
      <alignment/>
    </xf>
    <xf numFmtId="44" fontId="14" fillId="0" borderId="0" xfId="44" applyFont="1" applyBorder="1" applyAlignment="1">
      <alignment/>
    </xf>
    <xf numFmtId="44" fontId="0" fillId="0" borderId="0" xfId="44" applyFont="1" applyBorder="1" applyAlignment="1">
      <alignment/>
    </xf>
    <xf numFmtId="44" fontId="0" fillId="0" borderId="11" xfId="44" applyFont="1" applyBorder="1" applyAlignment="1">
      <alignment/>
    </xf>
    <xf numFmtId="44" fontId="0" fillId="0" borderId="17" xfId="44" applyFont="1" applyBorder="1" applyAlignment="1">
      <alignment/>
    </xf>
    <xf numFmtId="44" fontId="0" fillId="0" borderId="18" xfId="44" applyFont="1" applyBorder="1" applyAlignment="1">
      <alignment/>
    </xf>
    <xf numFmtId="165" fontId="0" fillId="0" borderId="10" xfId="44" applyNumberFormat="1" applyFont="1" applyBorder="1" applyAlignment="1">
      <alignment/>
    </xf>
    <xf numFmtId="165" fontId="0" fillId="0" borderId="0" xfId="44" applyNumberFormat="1" applyFont="1" applyBorder="1" applyAlignment="1">
      <alignment/>
    </xf>
    <xf numFmtId="165" fontId="0" fillId="0" borderId="0" xfId="0" applyNumberFormat="1" applyFont="1" applyBorder="1" applyAlignment="1">
      <alignment/>
    </xf>
    <xf numFmtId="165" fontId="0" fillId="0" borderId="11" xfId="0" applyNumberFormat="1" applyFont="1" applyBorder="1" applyAlignment="1">
      <alignment/>
    </xf>
    <xf numFmtId="0" fontId="0" fillId="37" borderId="12" xfId="0" applyFont="1" applyFill="1" applyBorder="1" applyAlignment="1">
      <alignment/>
    </xf>
    <xf numFmtId="0" fontId="0" fillId="37" borderId="13" xfId="0" applyFont="1" applyFill="1" applyBorder="1" applyAlignment="1">
      <alignment/>
    </xf>
    <xf numFmtId="0" fontId="0" fillId="37" borderId="26" xfId="0" applyFont="1" applyFill="1" applyBorder="1" applyAlignment="1">
      <alignment/>
    </xf>
    <xf numFmtId="165" fontId="0" fillId="36" borderId="25" xfId="0" applyNumberFormat="1" applyFont="1" applyFill="1" applyBorder="1" applyAlignment="1">
      <alignment vertical="center"/>
    </xf>
    <xf numFmtId="0" fontId="0" fillId="37" borderId="12" xfId="0" applyFont="1" applyFill="1" applyBorder="1" applyAlignment="1">
      <alignment vertical="center"/>
    </xf>
    <xf numFmtId="0" fontId="0" fillId="37" borderId="13" xfId="0" applyFont="1" applyFill="1" applyBorder="1" applyAlignment="1">
      <alignment vertical="center"/>
    </xf>
    <xf numFmtId="0" fontId="0" fillId="37" borderId="26" xfId="0" applyFont="1" applyFill="1" applyBorder="1" applyAlignment="1">
      <alignment vertical="center"/>
    </xf>
    <xf numFmtId="0" fontId="72" fillId="0" borderId="0" xfId="0" applyFont="1" applyFill="1" applyBorder="1" applyAlignment="1">
      <alignment horizontal="left" wrapText="1"/>
    </xf>
    <xf numFmtId="0" fontId="67" fillId="0" borderId="0" xfId="0" applyFont="1" applyAlignment="1">
      <alignment wrapText="1"/>
    </xf>
    <xf numFmtId="0" fontId="21" fillId="34" borderId="0" xfId="0" applyFont="1" applyFill="1" applyBorder="1" applyAlignment="1">
      <alignment/>
    </xf>
    <xf numFmtId="165" fontId="0" fillId="0" borderId="14" xfId="44" applyNumberFormat="1" applyFont="1" applyBorder="1" applyAlignment="1">
      <alignment horizontal="center" vertical="center"/>
    </xf>
    <xf numFmtId="165" fontId="0" fillId="0" borderId="15" xfId="44" applyNumberFormat="1" applyFont="1" applyBorder="1" applyAlignment="1">
      <alignment horizontal="center" vertical="center"/>
    </xf>
    <xf numFmtId="165" fontId="0" fillId="0" borderId="16" xfId="44" applyNumberFormat="1" applyFont="1" applyBorder="1" applyAlignment="1">
      <alignment horizontal="center" vertical="center"/>
    </xf>
    <xf numFmtId="169" fontId="0" fillId="0" borderId="10" xfId="44" applyNumberFormat="1" applyFont="1" applyBorder="1" applyAlignment="1">
      <alignment horizontal="center" vertical="center"/>
    </xf>
    <xf numFmtId="169" fontId="0" fillId="0" borderId="11" xfId="44" applyNumberFormat="1" applyFont="1" applyBorder="1" applyAlignment="1">
      <alignment horizontal="center" vertical="center"/>
    </xf>
    <xf numFmtId="0" fontId="14" fillId="36" borderId="14" xfId="0" applyFont="1" applyFill="1" applyBorder="1" applyAlignment="1">
      <alignment horizontal="right" wrapText="1"/>
    </xf>
    <xf numFmtId="0" fontId="14" fillId="36" borderId="15" xfId="0" applyFont="1" applyFill="1" applyBorder="1" applyAlignment="1">
      <alignment horizontal="right" wrapText="1"/>
    </xf>
    <xf numFmtId="0" fontId="14" fillId="36" borderId="16" xfId="0" applyFont="1" applyFill="1" applyBorder="1" applyAlignment="1">
      <alignment horizontal="right" wrapText="1"/>
    </xf>
    <xf numFmtId="166" fontId="0" fillId="0" borderId="0" xfId="0" applyNumberFormat="1" applyFont="1" applyBorder="1" applyAlignment="1">
      <alignment vertical="center"/>
    </xf>
    <xf numFmtId="166" fontId="0" fillId="0" borderId="11" xfId="0" applyNumberFormat="1" applyFont="1" applyBorder="1" applyAlignment="1">
      <alignment vertical="center"/>
    </xf>
    <xf numFmtId="0" fontId="67" fillId="36" borderId="0" xfId="0" applyFont="1" applyFill="1" applyAlignment="1">
      <alignment vertical="top"/>
    </xf>
    <xf numFmtId="0" fontId="0" fillId="36" borderId="0" xfId="0" applyFont="1" applyFill="1" applyAlignment="1">
      <alignment vertical="top"/>
    </xf>
    <xf numFmtId="0" fontId="79" fillId="36" borderId="0" xfId="0" applyFont="1" applyFill="1" applyBorder="1" applyAlignment="1">
      <alignment horizontal="center"/>
    </xf>
    <xf numFmtId="0" fontId="67" fillId="36" borderId="0" xfId="0" applyFont="1" applyFill="1" applyAlignment="1">
      <alignment horizontal="center"/>
    </xf>
    <xf numFmtId="0" fontId="0" fillId="0" borderId="0" xfId="0" applyFont="1" applyAlignment="1">
      <alignment vertical="top"/>
    </xf>
    <xf numFmtId="0" fontId="72" fillId="36" borderId="12" xfId="0" applyFont="1" applyFill="1" applyBorder="1" applyAlignment="1">
      <alignment horizontal="left" wrapText="1"/>
    </xf>
    <xf numFmtId="0" fontId="72" fillId="36" borderId="13" xfId="0" applyFont="1" applyFill="1" applyBorder="1" applyAlignment="1">
      <alignment horizontal="left" wrapText="1"/>
    </xf>
    <xf numFmtId="0" fontId="72" fillId="36" borderId="26" xfId="0" applyFont="1" applyFill="1" applyBorder="1" applyAlignment="1">
      <alignment horizontal="left" wrapText="1"/>
    </xf>
    <xf numFmtId="166" fontId="0" fillId="0" borderId="10" xfId="0" applyNumberFormat="1" applyFont="1" applyBorder="1" applyAlignment="1">
      <alignment vertical="center"/>
    </xf>
    <xf numFmtId="166" fontId="0" fillId="0" borderId="18" xfId="0" applyNumberFormat="1" applyFont="1" applyBorder="1" applyAlignment="1">
      <alignment vertical="center"/>
    </xf>
    <xf numFmtId="166" fontId="0" fillId="0" borderId="19" xfId="0" applyNumberFormat="1" applyFont="1" applyBorder="1" applyAlignment="1">
      <alignment vertical="center"/>
    </xf>
    <xf numFmtId="166" fontId="0" fillId="0" borderId="15" xfId="0" applyNumberFormat="1" applyFont="1" applyBorder="1" applyAlignment="1">
      <alignment vertical="center"/>
    </xf>
    <xf numFmtId="166" fontId="0" fillId="0" borderId="16" xfId="0" applyNumberFormat="1" applyFont="1" applyBorder="1" applyAlignment="1">
      <alignment vertical="center"/>
    </xf>
    <xf numFmtId="165" fontId="0" fillId="0" borderId="15" xfId="0" applyNumberFormat="1" applyFont="1" applyBorder="1" applyAlignment="1">
      <alignment vertical="center"/>
    </xf>
    <xf numFmtId="165" fontId="0" fillId="0" borderId="16" xfId="0" applyNumberFormat="1" applyFont="1" applyBorder="1" applyAlignment="1">
      <alignment vertical="center"/>
    </xf>
    <xf numFmtId="165" fontId="0" fillId="0" borderId="0" xfId="0" applyNumberFormat="1" applyFont="1" applyBorder="1" applyAlignment="1">
      <alignment vertical="center"/>
    </xf>
    <xf numFmtId="165" fontId="0" fillId="0" borderId="11" xfId="0" applyNumberFormat="1" applyFont="1" applyBorder="1" applyAlignment="1">
      <alignment vertical="center"/>
    </xf>
    <xf numFmtId="165" fontId="0" fillId="0" borderId="10" xfId="0" applyNumberFormat="1" applyFont="1" applyBorder="1" applyAlignment="1">
      <alignment vertical="center"/>
    </xf>
    <xf numFmtId="165" fontId="0" fillId="0" borderId="18" xfId="0" applyNumberFormat="1" applyFont="1" applyBorder="1" applyAlignment="1">
      <alignment vertical="center"/>
    </xf>
    <xf numFmtId="0" fontId="67" fillId="33" borderId="0" xfId="0" applyFont="1" applyFill="1" applyAlignment="1">
      <alignment horizontal="right"/>
    </xf>
    <xf numFmtId="0" fontId="68" fillId="0" borderId="0" xfId="0" applyFont="1" applyAlignment="1">
      <alignment vertical="top" wrapText="1"/>
    </xf>
    <xf numFmtId="0" fontId="67" fillId="0" borderId="0" xfId="0" applyFont="1" applyAlignment="1">
      <alignment vertical="top" wrapText="1"/>
    </xf>
    <xf numFmtId="0" fontId="79" fillId="0" borderId="0" xfId="0" applyFont="1" applyFill="1" applyBorder="1" applyAlignment="1">
      <alignment horizontal="right" wrapText="1"/>
    </xf>
    <xf numFmtId="0" fontId="72" fillId="0" borderId="0" xfId="0" applyFont="1" applyAlignment="1">
      <alignment horizontal="center" wrapText="1"/>
    </xf>
    <xf numFmtId="0" fontId="83" fillId="38" borderId="0" xfId="0" applyFont="1" applyFill="1" applyAlignment="1">
      <alignment wrapText="1"/>
    </xf>
    <xf numFmtId="0" fontId="67" fillId="0" borderId="0" xfId="0" applyFont="1" applyFill="1" applyAlignment="1">
      <alignment horizontal="right" wrapText="1"/>
    </xf>
    <xf numFmtId="165" fontId="0" fillId="36" borderId="10" xfId="44" applyNumberFormat="1" applyFont="1" applyFill="1" applyBorder="1" applyAlignment="1">
      <alignment vertical="center"/>
    </xf>
    <xf numFmtId="165" fontId="0" fillId="36" borderId="0" xfId="44" applyNumberFormat="1" applyFont="1" applyFill="1" applyBorder="1" applyAlignment="1">
      <alignment vertical="center"/>
    </xf>
    <xf numFmtId="165" fontId="0" fillId="36" borderId="11" xfId="44" applyNumberFormat="1" applyFont="1" applyFill="1" applyBorder="1" applyAlignment="1">
      <alignment vertic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166" fontId="0" fillId="0" borderId="14" xfId="42" applyNumberFormat="1"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166" fontId="0" fillId="0" borderId="10" xfId="42" applyNumberFormat="1" applyFont="1" applyBorder="1" applyAlignment="1">
      <alignment/>
    </xf>
    <xf numFmtId="166" fontId="0" fillId="0" borderId="0" xfId="42" applyNumberFormat="1" applyFont="1" applyBorder="1" applyAlignment="1">
      <alignment/>
    </xf>
    <xf numFmtId="166" fontId="0" fillId="0" borderId="0" xfId="42" applyNumberFormat="1" applyFont="1" applyFill="1" applyBorder="1" applyAlignment="1">
      <alignment/>
    </xf>
    <xf numFmtId="166" fontId="0" fillId="0" borderId="11" xfId="42" applyNumberFormat="1" applyFont="1" applyBorder="1" applyAlignment="1">
      <alignment/>
    </xf>
    <xf numFmtId="166" fontId="0" fillId="36" borderId="10" xfId="42" applyNumberFormat="1" applyFont="1" applyFill="1" applyBorder="1" applyAlignment="1">
      <alignment vertical="center"/>
    </xf>
    <xf numFmtId="166" fontId="0" fillId="36" borderId="0" xfId="42" applyNumberFormat="1" applyFont="1" applyFill="1" applyBorder="1" applyAlignment="1">
      <alignment vertical="center"/>
    </xf>
    <xf numFmtId="166" fontId="0" fillId="36" borderId="11" xfId="42" applyNumberFormat="1" applyFont="1" applyFill="1" applyBorder="1" applyAlignment="1">
      <alignment vertical="center"/>
    </xf>
    <xf numFmtId="172" fontId="0" fillId="36" borderId="10" xfId="42" applyNumberFormat="1" applyFont="1" applyFill="1" applyBorder="1" applyAlignment="1">
      <alignment horizontal="center" vertical="center"/>
    </xf>
    <xf numFmtId="173" fontId="0" fillId="36" borderId="0" xfId="0" applyNumberFormat="1" applyFont="1" applyFill="1" applyBorder="1" applyAlignment="1">
      <alignment vertical="center"/>
    </xf>
    <xf numFmtId="173" fontId="0" fillId="36" borderId="11" xfId="0" applyNumberFormat="1" applyFont="1" applyFill="1" applyBorder="1" applyAlignment="1">
      <alignment vertical="center"/>
    </xf>
    <xf numFmtId="171" fontId="0" fillId="36" borderId="10" xfId="42" applyNumberFormat="1" applyFont="1" applyFill="1" applyBorder="1" applyAlignment="1">
      <alignment vertical="center"/>
    </xf>
    <xf numFmtId="170" fontId="0" fillId="36" borderId="0" xfId="0" applyNumberFormat="1" applyFont="1" applyFill="1" applyBorder="1" applyAlignment="1">
      <alignment vertical="center"/>
    </xf>
    <xf numFmtId="170" fontId="0" fillId="36" borderId="11" xfId="0" applyNumberFormat="1" applyFont="1" applyFill="1" applyBorder="1" applyAlignment="1">
      <alignment vertical="center"/>
    </xf>
    <xf numFmtId="0" fontId="0" fillId="0" borderId="0" xfId="0" applyAlignment="1">
      <alignment vertical="center"/>
    </xf>
    <xf numFmtId="0" fontId="68" fillId="0" borderId="0" xfId="0" applyFont="1" applyFill="1" applyBorder="1" applyAlignment="1">
      <alignment/>
    </xf>
    <xf numFmtId="166" fontId="0" fillId="36" borderId="0" xfId="42" applyNumberFormat="1" applyFont="1" applyFill="1" applyBorder="1" applyAlignment="1">
      <alignment horizontal="center" vertical="center"/>
    </xf>
    <xf numFmtId="164" fontId="0" fillId="36" borderId="0" xfId="59" applyNumberFormat="1" applyFont="1" applyFill="1" applyBorder="1" applyAlignment="1">
      <alignment horizontal="right" vertical="center"/>
    </xf>
    <xf numFmtId="166" fontId="0" fillId="0" borderId="14" xfId="42" applyNumberFormat="1" applyFont="1" applyBorder="1" applyAlignment="1">
      <alignment horizontal="center" vertical="center" wrapText="1"/>
    </xf>
    <xf numFmtId="166" fontId="0" fillId="0" borderId="15" xfId="42" applyNumberFormat="1" applyFont="1" applyBorder="1" applyAlignment="1">
      <alignment horizontal="center" vertical="center"/>
    </xf>
    <xf numFmtId="166" fontId="0" fillId="0" borderId="16" xfId="42" applyNumberFormat="1" applyFont="1" applyBorder="1" applyAlignment="1">
      <alignment horizontal="center" vertical="center"/>
    </xf>
    <xf numFmtId="166" fontId="0" fillId="36" borderId="10" xfId="42" applyNumberFormat="1" applyFont="1" applyFill="1" applyBorder="1" applyAlignment="1">
      <alignment horizontal="center" vertical="center" wrapText="1"/>
    </xf>
    <xf numFmtId="166" fontId="0" fillId="36" borderId="11" xfId="42" applyNumberFormat="1" applyFont="1" applyFill="1" applyBorder="1" applyAlignment="1">
      <alignment horizontal="center" vertical="center"/>
    </xf>
    <xf numFmtId="164" fontId="0" fillId="36" borderId="10" xfId="59" applyNumberFormat="1" applyFont="1" applyFill="1" applyBorder="1" applyAlignment="1">
      <alignment horizontal="right" vertical="center" wrapText="1"/>
    </xf>
    <xf numFmtId="164" fontId="0" fillId="36" borderId="11" xfId="59" applyNumberFormat="1" applyFont="1" applyFill="1" applyBorder="1" applyAlignment="1">
      <alignment horizontal="right" vertical="center"/>
    </xf>
    <xf numFmtId="0" fontId="68" fillId="0" borderId="0" xfId="0" applyFont="1" applyAlignment="1">
      <alignment vertical="center"/>
    </xf>
    <xf numFmtId="0" fontId="84" fillId="0" borderId="0" xfId="0" applyFont="1" applyAlignment="1">
      <alignment vertical="center"/>
    </xf>
    <xf numFmtId="0" fontId="84" fillId="0" borderId="0" xfId="0" applyFont="1" applyAlignment="1">
      <alignment/>
    </xf>
    <xf numFmtId="0" fontId="72" fillId="0" borderId="0" xfId="0" applyFont="1" applyAlignment="1">
      <alignment wrapText="1"/>
    </xf>
    <xf numFmtId="2" fontId="68" fillId="0" borderId="0" xfId="0" applyNumberFormat="1" applyFont="1" applyAlignment="1">
      <alignment horizontal="left" vertical="top"/>
    </xf>
    <xf numFmtId="0" fontId="85" fillId="0" borderId="0" xfId="0" applyFont="1" applyFill="1" applyBorder="1" applyAlignment="1">
      <alignment wrapText="1"/>
    </xf>
    <xf numFmtId="0" fontId="0" fillId="0" borderId="0" xfId="0" applyFont="1" applyFill="1" applyBorder="1" applyAlignment="1">
      <alignment vertical="top" wrapText="1"/>
    </xf>
    <xf numFmtId="166" fontId="0" fillId="0" borderId="0" xfId="42" applyNumberFormat="1" applyFont="1" applyBorder="1" applyAlignment="1">
      <alignment horizontal="center" vertical="center"/>
    </xf>
    <xf numFmtId="164" fontId="14" fillId="36" borderId="0" xfId="59" applyNumberFormat="1" applyFont="1" applyFill="1" applyBorder="1" applyAlignment="1">
      <alignment horizontal="right" vertical="center"/>
    </xf>
    <xf numFmtId="2" fontId="0" fillId="0" borderId="10" xfId="0" applyNumberFormat="1" applyFont="1" applyBorder="1" applyAlignment="1">
      <alignment horizontal="center"/>
    </xf>
    <xf numFmtId="2" fontId="0" fillId="0" borderId="0" xfId="0" applyNumberFormat="1" applyFont="1" applyBorder="1" applyAlignment="1">
      <alignment horizontal="center"/>
    </xf>
    <xf numFmtId="2" fontId="0" fillId="0" borderId="11"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0" xfId="0" applyFont="1" applyAlignment="1">
      <alignment horizontal="left"/>
    </xf>
    <xf numFmtId="166" fontId="0" fillId="0" borderId="10" xfId="42" applyNumberFormat="1" applyFont="1" applyBorder="1" applyAlignment="1">
      <alignment horizontal="center" vertical="center" wrapText="1"/>
    </xf>
    <xf numFmtId="166" fontId="0" fillId="0" borderId="11" xfId="42" applyNumberFormat="1" applyFont="1" applyBorder="1" applyAlignment="1">
      <alignment horizontal="center" vertical="center"/>
    </xf>
    <xf numFmtId="164" fontId="14" fillId="36" borderId="10" xfId="59" applyNumberFormat="1" applyFont="1" applyFill="1" applyBorder="1" applyAlignment="1">
      <alignment horizontal="right" vertical="center" wrapText="1"/>
    </xf>
    <xf numFmtId="164" fontId="14" fillId="36" borderId="11" xfId="59" applyNumberFormat="1" applyFont="1" applyFill="1" applyBorder="1" applyAlignment="1">
      <alignment horizontal="right" vertical="center"/>
    </xf>
    <xf numFmtId="0" fontId="67" fillId="0" borderId="14" xfId="0" applyFont="1" applyBorder="1" applyAlignment="1">
      <alignment horizontal="center"/>
    </xf>
    <xf numFmtId="0" fontId="67" fillId="0" borderId="15" xfId="0" applyFont="1" applyBorder="1" applyAlignment="1">
      <alignment horizontal="center"/>
    </xf>
    <xf numFmtId="0" fontId="67" fillId="0" borderId="16" xfId="0" applyFont="1" applyBorder="1" applyAlignment="1">
      <alignment horizontal="center"/>
    </xf>
    <xf numFmtId="165" fontId="0" fillId="0" borderId="0" xfId="44" applyNumberFormat="1" applyFont="1" applyBorder="1" applyAlignment="1">
      <alignment horizontal="right" vertical="center"/>
    </xf>
    <xf numFmtId="165" fontId="0" fillId="0" borderId="10" xfId="44" applyNumberFormat="1" applyFont="1" applyBorder="1" applyAlignment="1">
      <alignment horizontal="right" vertical="center" wrapText="1"/>
    </xf>
    <xf numFmtId="165" fontId="0" fillId="0" borderId="11" xfId="44" applyNumberFormat="1" applyFont="1" applyBorder="1" applyAlignment="1">
      <alignment horizontal="right" vertical="center"/>
    </xf>
    <xf numFmtId="164" fontId="0" fillId="36" borderId="0" xfId="59" applyNumberFormat="1" applyFont="1" applyFill="1" applyBorder="1" applyAlignment="1">
      <alignment vertical="center"/>
    </xf>
    <xf numFmtId="0" fontId="0" fillId="0" borderId="14" xfId="0" applyFont="1" applyBorder="1" applyAlignment="1">
      <alignment vertical="center"/>
    </xf>
    <xf numFmtId="164" fontId="0" fillId="36" borderId="10" xfId="59" applyNumberFormat="1" applyFont="1" applyFill="1" applyBorder="1" applyAlignment="1">
      <alignment vertical="center"/>
    </xf>
    <xf numFmtId="164" fontId="0" fillId="36" borderId="11" xfId="59" applyNumberFormat="1" applyFont="1" applyFill="1" applyBorder="1" applyAlignment="1">
      <alignment vertical="center"/>
    </xf>
    <xf numFmtId="44" fontId="0" fillId="36" borderId="0" xfId="44" applyFont="1" applyFill="1" applyBorder="1" applyAlignment="1">
      <alignment vertical="center"/>
    </xf>
    <xf numFmtId="44" fontId="0" fillId="36" borderId="10" xfId="44" applyFont="1" applyFill="1" applyBorder="1" applyAlignment="1">
      <alignment vertical="center"/>
    </xf>
    <xf numFmtId="44" fontId="0" fillId="36" borderId="11" xfId="44" applyFont="1" applyFill="1" applyBorder="1" applyAlignment="1">
      <alignment vertical="center"/>
    </xf>
    <xf numFmtId="0" fontId="72" fillId="36" borderId="14" xfId="0" applyFont="1" applyFill="1" applyBorder="1" applyAlignment="1">
      <alignment horizontal="left" wrapText="1"/>
    </xf>
    <xf numFmtId="0" fontId="72" fillId="36" borderId="15" xfId="0" applyFont="1" applyFill="1" applyBorder="1" applyAlignment="1">
      <alignment horizontal="left" wrapText="1"/>
    </xf>
    <xf numFmtId="0" fontId="72" fillId="36" borderId="16" xfId="0" applyFont="1" applyFill="1" applyBorder="1" applyAlignment="1">
      <alignment horizontal="left" wrapText="1"/>
    </xf>
    <xf numFmtId="0" fontId="72" fillId="36" borderId="17" xfId="0" applyFont="1" applyFill="1" applyBorder="1" applyAlignment="1">
      <alignment horizontal="left" wrapText="1"/>
    </xf>
    <xf numFmtId="0" fontId="72" fillId="36" borderId="18" xfId="0" applyFont="1" applyFill="1" applyBorder="1" applyAlignment="1">
      <alignment horizontal="left" wrapText="1"/>
    </xf>
    <xf numFmtId="0" fontId="72" fillId="36" borderId="19" xfId="0" applyFont="1" applyFill="1" applyBorder="1" applyAlignment="1">
      <alignment horizontal="left" wrapText="1"/>
    </xf>
    <xf numFmtId="165" fontId="0" fillId="0" borderId="0"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11" xfId="44" applyNumberFormat="1" applyFont="1" applyBorder="1" applyAlignment="1">
      <alignment horizontal="center" vertical="center"/>
    </xf>
    <xf numFmtId="169" fontId="14" fillId="0" borderId="0" xfId="42" applyNumberFormat="1" applyFont="1" applyBorder="1" applyAlignment="1">
      <alignment horizontal="center" vertical="center"/>
    </xf>
    <xf numFmtId="169" fontId="0" fillId="0" borderId="14" xfId="0" applyNumberFormat="1" applyFont="1" applyBorder="1" applyAlignment="1">
      <alignment horizontal="center" vertical="center"/>
    </xf>
    <xf numFmtId="169" fontId="0" fillId="0" borderId="15" xfId="0" applyNumberFormat="1" applyFont="1" applyBorder="1" applyAlignment="1">
      <alignment horizontal="center" vertical="center"/>
    </xf>
    <xf numFmtId="169" fontId="0" fillId="0" borderId="16" xfId="0" applyNumberFormat="1" applyFont="1" applyBorder="1" applyAlignment="1">
      <alignment horizontal="center" vertical="center"/>
    </xf>
    <xf numFmtId="169" fontId="0" fillId="0" borderId="10" xfId="0" applyNumberFormat="1" applyFont="1" applyBorder="1" applyAlignment="1">
      <alignment horizontal="center" vertical="center"/>
    </xf>
    <xf numFmtId="169" fontId="0" fillId="0" borderId="0" xfId="0" applyNumberFormat="1" applyFont="1" applyBorder="1" applyAlignment="1">
      <alignment horizontal="center" vertical="center"/>
    </xf>
    <xf numFmtId="169" fontId="0" fillId="0" borderId="11" xfId="0" applyNumberFormat="1" applyFont="1" applyBorder="1" applyAlignment="1">
      <alignment horizontal="center" vertical="center"/>
    </xf>
    <xf numFmtId="0" fontId="0" fillId="0" borderId="0" xfId="0" applyFont="1" applyAlignment="1">
      <alignment horizontal="left"/>
    </xf>
    <xf numFmtId="0" fontId="86" fillId="0" borderId="0" xfId="0" applyFont="1" applyAlignment="1">
      <alignment vertical="center"/>
    </xf>
    <xf numFmtId="168" fontId="14" fillId="0" borderId="20" xfId="59" applyNumberFormat="1" applyFont="1" applyBorder="1" applyAlignment="1">
      <alignment horizontal="center" vertical="center"/>
    </xf>
    <xf numFmtId="168" fontId="14" fillId="0" borderId="22" xfId="59"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11" xfId="0" applyNumberFormat="1" applyFont="1" applyBorder="1" applyAlignment="1">
      <alignment horizontal="center" vertical="center"/>
    </xf>
    <xf numFmtId="3" fontId="0" fillId="36" borderId="10" xfId="59" applyNumberFormat="1" applyFont="1" applyFill="1" applyBorder="1" applyAlignment="1">
      <alignment horizontal="right" vertical="center" wrapText="1"/>
    </xf>
    <xf numFmtId="3" fontId="0" fillId="36" borderId="0" xfId="59" applyNumberFormat="1" applyFont="1" applyFill="1" applyBorder="1" applyAlignment="1">
      <alignment horizontal="right" vertical="center" wrapText="1"/>
    </xf>
    <xf numFmtId="3" fontId="0" fillId="36" borderId="11" xfId="59" applyNumberFormat="1" applyFont="1" applyFill="1" applyBorder="1" applyAlignment="1">
      <alignment horizontal="right" vertical="center" wrapText="1"/>
    </xf>
    <xf numFmtId="0" fontId="21" fillId="0" borderId="0" xfId="0" applyFont="1" applyFill="1" applyBorder="1" applyAlignment="1">
      <alignment/>
    </xf>
    <xf numFmtId="0" fontId="0" fillId="0" borderId="0" xfId="0" applyFont="1" applyFill="1" applyAlignment="1">
      <alignment/>
    </xf>
    <xf numFmtId="0" fontId="0" fillId="0" borderId="10" xfId="0" applyBorder="1" applyAlignment="1">
      <alignment/>
    </xf>
    <xf numFmtId="0" fontId="0" fillId="0" borderId="11" xfId="0" applyBorder="1" applyAlignment="1">
      <alignment/>
    </xf>
    <xf numFmtId="0" fontId="22" fillId="0" borderId="0" xfId="0" applyFont="1" applyFill="1" applyBorder="1" applyAlignment="1">
      <alignment wrapText="1"/>
    </xf>
    <xf numFmtId="2" fontId="14" fillId="0" borderId="0" xfId="0" applyNumberFormat="1" applyFont="1" applyAlignment="1">
      <alignment horizontal="left" vertical="top"/>
    </xf>
    <xf numFmtId="0" fontId="14" fillId="33" borderId="0" xfId="0" applyFont="1" applyFill="1" applyAlignment="1">
      <alignment/>
    </xf>
    <xf numFmtId="0" fontId="69" fillId="0" borderId="0" xfId="0" applyFont="1" applyAlignment="1">
      <alignment horizontal="justify" vertical="center"/>
    </xf>
    <xf numFmtId="44" fontId="0" fillId="0" borderId="14" xfId="44" applyFont="1" applyBorder="1" applyAlignment="1">
      <alignment/>
    </xf>
    <xf numFmtId="44" fontId="0" fillId="0" borderId="15" xfId="44" applyFont="1" applyBorder="1" applyAlignment="1">
      <alignment/>
    </xf>
    <xf numFmtId="44" fontId="0" fillId="0" borderId="16" xfId="44" applyFont="1" applyBorder="1" applyAlignment="1">
      <alignment/>
    </xf>
    <xf numFmtId="0" fontId="0" fillId="0" borderId="0" xfId="0" applyFont="1" applyAlignment="1">
      <alignment horizontal="center"/>
    </xf>
    <xf numFmtId="0" fontId="14" fillId="0" borderId="0" xfId="0" applyFont="1" applyAlignment="1">
      <alignment wrapText="1"/>
    </xf>
    <xf numFmtId="0" fontId="14" fillId="0" borderId="0" xfId="0" applyFont="1" applyFill="1" applyBorder="1" applyAlignment="1">
      <alignment wrapText="1"/>
    </xf>
    <xf numFmtId="44" fontId="69" fillId="0" borderId="14" xfId="44" applyFont="1" applyBorder="1" applyAlignment="1">
      <alignment/>
    </xf>
    <xf numFmtId="44" fontId="69" fillId="0" borderId="15" xfId="44" applyFont="1" applyBorder="1" applyAlignment="1">
      <alignment/>
    </xf>
    <xf numFmtId="44" fontId="69" fillId="0" borderId="16" xfId="44" applyFont="1" applyBorder="1" applyAlignment="1">
      <alignment/>
    </xf>
    <xf numFmtId="44" fontId="69" fillId="0" borderId="10" xfId="44" applyFont="1" applyBorder="1" applyAlignment="1">
      <alignment/>
    </xf>
    <xf numFmtId="44" fontId="69" fillId="0" borderId="0" xfId="44" applyFont="1" applyBorder="1" applyAlignment="1">
      <alignment/>
    </xf>
    <xf numFmtId="44" fontId="69" fillId="0" borderId="11" xfId="44" applyFont="1" applyBorder="1" applyAlignment="1">
      <alignment/>
    </xf>
    <xf numFmtId="0" fontId="80"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left" vertical="center"/>
    </xf>
    <xf numFmtId="0" fontId="0" fillId="0" borderId="0" xfId="0" applyAlignment="1">
      <alignment vertical="top" wrapText="1"/>
    </xf>
    <xf numFmtId="0" fontId="14" fillId="0" borderId="0" xfId="0" applyFont="1" applyFill="1" applyBorder="1" applyAlignment="1">
      <alignment wrapText="1"/>
    </xf>
    <xf numFmtId="0" fontId="0" fillId="0" borderId="0" xfId="0" applyFont="1" applyBorder="1" applyAlignment="1">
      <alignment horizontal="center"/>
    </xf>
    <xf numFmtId="0" fontId="0" fillId="0" borderId="0" xfId="0" applyFont="1" applyBorder="1" applyAlignment="1">
      <alignment horizontal="left"/>
    </xf>
    <xf numFmtId="167" fontId="0" fillId="36" borderId="10" xfId="44" applyNumberFormat="1" applyFont="1" applyFill="1" applyBorder="1" applyAlignment="1">
      <alignment/>
    </xf>
    <xf numFmtId="167" fontId="0" fillId="36" borderId="0" xfId="44" applyNumberFormat="1" applyFont="1" applyFill="1" applyBorder="1" applyAlignment="1">
      <alignment/>
    </xf>
    <xf numFmtId="167" fontId="0" fillId="36" borderId="11" xfId="44" applyNumberFormat="1" applyFont="1" applyFill="1" applyBorder="1" applyAlignment="1">
      <alignment/>
    </xf>
    <xf numFmtId="0" fontId="67" fillId="0" borderId="0" xfId="0" applyFont="1" applyAlignment="1">
      <alignment horizontal="right" vertical="center"/>
    </xf>
    <xf numFmtId="0" fontId="67" fillId="0" borderId="0" xfId="0" applyFont="1" applyAlignment="1">
      <alignment horizontal="right"/>
    </xf>
    <xf numFmtId="0" fontId="0" fillId="0" borderId="0" xfId="0" applyFont="1" applyAlignment="1">
      <alignment vertical="center"/>
    </xf>
    <xf numFmtId="2" fontId="0" fillId="0" borderId="10" xfId="0" applyNumberFormat="1" applyBorder="1" applyAlignment="1">
      <alignment/>
    </xf>
    <xf numFmtId="2" fontId="0" fillId="0" borderId="0" xfId="0" applyNumberFormat="1" applyBorder="1" applyAlignment="1">
      <alignment/>
    </xf>
    <xf numFmtId="0" fontId="0" fillId="0" borderId="0" xfId="0" applyFill="1" applyBorder="1" applyAlignment="1">
      <alignment/>
    </xf>
    <xf numFmtId="2" fontId="0" fillId="0" borderId="11" xfId="0" applyNumberFormat="1" applyBorder="1" applyAlignment="1">
      <alignment/>
    </xf>
    <xf numFmtId="2" fontId="0" fillId="0" borderId="0" xfId="0" applyNumberFormat="1" applyFill="1" applyBorder="1" applyAlignment="1">
      <alignment/>
    </xf>
    <xf numFmtId="0" fontId="22" fillId="0" borderId="0" xfId="0" applyFont="1" applyFill="1" applyBorder="1" applyAlignment="1">
      <alignment vertical="top" wrapText="1"/>
    </xf>
    <xf numFmtId="0" fontId="0" fillId="0" borderId="30" xfId="0" applyFont="1" applyBorder="1" applyAlignment="1">
      <alignment/>
    </xf>
    <xf numFmtId="0" fontId="0" fillId="0" borderId="31" xfId="0" applyFont="1" applyBorder="1" applyAlignment="1">
      <alignment/>
    </xf>
    <xf numFmtId="0" fontId="61" fillId="0" borderId="32" xfId="53" applyFont="1" applyBorder="1" applyAlignment="1">
      <alignment/>
    </xf>
    <xf numFmtId="0" fontId="67" fillId="0" borderId="0" xfId="0" applyFont="1" applyAlignment="1">
      <alignment horizontal="right"/>
    </xf>
    <xf numFmtId="0" fontId="67" fillId="0" borderId="0" xfId="0" applyFont="1" applyAlignment="1">
      <alignment/>
    </xf>
    <xf numFmtId="0" fontId="0" fillId="39" borderId="12" xfId="0" applyFill="1" applyBorder="1" applyAlignment="1">
      <alignment/>
    </xf>
    <xf numFmtId="0" fontId="0" fillId="39" borderId="13" xfId="0" applyFill="1" applyBorder="1" applyAlignment="1">
      <alignment/>
    </xf>
    <xf numFmtId="0" fontId="0" fillId="39" borderId="26" xfId="0" applyFill="1" applyBorder="1" applyAlignment="1">
      <alignment/>
    </xf>
    <xf numFmtId="0" fontId="67" fillId="0" borderId="0" xfId="0" applyFont="1" applyAlignment="1">
      <alignment horizontal="right"/>
    </xf>
    <xf numFmtId="0" fontId="0" fillId="0" borderId="18" xfId="0" applyFont="1" applyBorder="1" applyAlignment="1">
      <alignment horizontal="center"/>
    </xf>
    <xf numFmtId="0" fontId="0" fillId="38" borderId="0" xfId="0" applyFill="1" applyAlignment="1">
      <alignment/>
    </xf>
    <xf numFmtId="0" fontId="0" fillId="0" borderId="18" xfId="0" applyFont="1" applyBorder="1" applyAlignment="1">
      <alignment horizontal="left"/>
    </xf>
    <xf numFmtId="0" fontId="14" fillId="0" borderId="0" xfId="0" applyFont="1" applyBorder="1" applyAlignment="1">
      <alignment/>
    </xf>
    <xf numFmtId="0" fontId="12" fillId="0" borderId="0" xfId="0" applyFont="1" applyBorder="1" applyAlignment="1">
      <alignment/>
    </xf>
    <xf numFmtId="0" fontId="67" fillId="0" borderId="0" xfId="0" applyFont="1" applyAlignment="1">
      <alignment horizontal="right"/>
    </xf>
    <xf numFmtId="0" fontId="72" fillId="0" borderId="0" xfId="0" applyFont="1" applyAlignment="1">
      <alignment horizontal="center"/>
    </xf>
    <xf numFmtId="0" fontId="72" fillId="0" borderId="0" xfId="0" applyFont="1" applyAlignment="1">
      <alignment horizontal="left"/>
    </xf>
    <xf numFmtId="0" fontId="72" fillId="0" borderId="0" xfId="0" applyFont="1" applyAlignment="1">
      <alignment/>
    </xf>
    <xf numFmtId="0" fontId="67" fillId="0" borderId="0" xfId="0" applyFont="1" applyBorder="1" applyAlignment="1">
      <alignment/>
    </xf>
    <xf numFmtId="0" fontId="0" fillId="0" borderId="0" xfId="0" applyFont="1" applyBorder="1" applyAlignment="1">
      <alignment/>
    </xf>
    <xf numFmtId="0" fontId="85" fillId="0" borderId="0" xfId="0" applyFont="1" applyAlignment="1">
      <alignment horizontal="left"/>
    </xf>
    <xf numFmtId="0" fontId="85" fillId="0" borderId="0" xfId="0" applyFont="1" applyFill="1" applyBorder="1" applyAlignment="1">
      <alignment horizontal="right"/>
    </xf>
    <xf numFmtId="17" fontId="67" fillId="0" borderId="0" xfId="0" applyNumberFormat="1" applyFont="1" applyAlignment="1">
      <alignment horizontal="center"/>
    </xf>
    <xf numFmtId="0" fontId="79" fillId="0" borderId="0" xfId="0" applyFont="1" applyFill="1" applyBorder="1" applyAlignment="1">
      <alignment vertical="top" wrapText="1"/>
    </xf>
    <xf numFmtId="44" fontId="0" fillId="0" borderId="19" xfId="44" applyFont="1" applyBorder="1" applyAlignment="1">
      <alignment/>
    </xf>
    <xf numFmtId="166" fontId="0" fillId="0" borderId="0" xfId="0" applyNumberFormat="1" applyFont="1" applyFill="1" applyBorder="1" applyAlignment="1">
      <alignment vertical="center"/>
    </xf>
    <xf numFmtId="166" fontId="0" fillId="0" borderId="18" xfId="0" applyNumberFormat="1" applyFont="1" applyFill="1" applyBorder="1" applyAlignment="1">
      <alignment vertical="center"/>
    </xf>
    <xf numFmtId="166" fontId="0" fillId="0" borderId="16" xfId="0" applyNumberFormat="1" applyFont="1" applyFill="1" applyBorder="1" applyAlignment="1">
      <alignment vertical="center"/>
    </xf>
    <xf numFmtId="166" fontId="0" fillId="0" borderId="19" xfId="0" applyNumberFormat="1" applyFont="1" applyFill="1" applyBorder="1" applyAlignment="1">
      <alignment vertical="center"/>
    </xf>
    <xf numFmtId="166" fontId="0" fillId="0" borderId="14" xfId="0" applyNumberFormat="1" applyFont="1" applyFill="1" applyBorder="1" applyAlignment="1">
      <alignment vertical="center"/>
    </xf>
    <xf numFmtId="166" fontId="0" fillId="0" borderId="17" xfId="0" applyNumberFormat="1" applyFont="1" applyFill="1" applyBorder="1" applyAlignment="1">
      <alignment vertical="center"/>
    </xf>
    <xf numFmtId="166" fontId="0" fillId="0" borderId="17" xfId="42" applyNumberFormat="1" applyFont="1" applyFill="1" applyBorder="1" applyAlignment="1">
      <alignment vertical="center"/>
    </xf>
    <xf numFmtId="166" fontId="0" fillId="0" borderId="18" xfId="42" applyNumberFormat="1" applyFont="1" applyFill="1" applyBorder="1" applyAlignment="1">
      <alignment vertical="center"/>
    </xf>
    <xf numFmtId="166" fontId="0" fillId="0" borderId="19" xfId="42" applyNumberFormat="1" applyFont="1" applyFill="1" applyBorder="1" applyAlignment="1">
      <alignment vertical="center"/>
    </xf>
    <xf numFmtId="166" fontId="0" fillId="0" borderId="18" xfId="42" applyNumberFormat="1" applyFont="1" applyBorder="1" applyAlignment="1">
      <alignment vertical="center"/>
    </xf>
    <xf numFmtId="0" fontId="67" fillId="0" borderId="0" xfId="0" applyFont="1" applyFill="1" applyAlignment="1">
      <alignment/>
    </xf>
    <xf numFmtId="0" fontId="0" fillId="0" borderId="0" xfId="0" applyFont="1" applyAlignment="1">
      <alignment horizontal="center" vertical="center"/>
    </xf>
    <xf numFmtId="166" fontId="0" fillId="0" borderId="0" xfId="0" applyNumberFormat="1" applyFont="1" applyBorder="1" applyAlignment="1">
      <alignment horizontal="center" vertical="center"/>
    </xf>
    <xf numFmtId="166" fontId="0" fillId="0" borderId="11" xfId="0" applyNumberFormat="1" applyFont="1" applyBorder="1" applyAlignment="1">
      <alignment horizontal="center" vertical="center"/>
    </xf>
    <xf numFmtId="2" fontId="0" fillId="0" borderId="0" xfId="0" applyNumberFormat="1" applyFont="1" applyAlignment="1">
      <alignment horizontal="right" vertical="top" wrapText="1"/>
    </xf>
    <xf numFmtId="165" fontId="14" fillId="0" borderId="10" xfId="44" applyNumberFormat="1" applyFont="1" applyBorder="1" applyAlignment="1">
      <alignment vertical="center"/>
    </xf>
    <xf numFmtId="165" fontId="14" fillId="0" borderId="0" xfId="44" applyNumberFormat="1" applyFont="1" applyBorder="1" applyAlignment="1">
      <alignment vertical="center"/>
    </xf>
    <xf numFmtId="165" fontId="14" fillId="0" borderId="11" xfId="44" applyNumberFormat="1" applyFont="1" applyBorder="1" applyAlignment="1">
      <alignment vertical="center"/>
    </xf>
    <xf numFmtId="2" fontId="14" fillId="0" borderId="0" xfId="0" applyNumberFormat="1" applyFont="1" applyAlignment="1">
      <alignment horizontal="right" vertical="top" wrapText="1"/>
    </xf>
    <xf numFmtId="0" fontId="14" fillId="0" borderId="0" xfId="0" applyFont="1" applyAlignment="1">
      <alignment horizontal="right"/>
    </xf>
    <xf numFmtId="2" fontId="14" fillId="0" borderId="0" xfId="0" applyNumberFormat="1" applyFont="1" applyAlignment="1">
      <alignment vertical="top" wrapText="1"/>
    </xf>
    <xf numFmtId="0" fontId="14" fillId="36" borderId="10" xfId="59" applyNumberFormat="1" applyFont="1" applyFill="1" applyBorder="1" applyAlignment="1">
      <alignment vertical="center"/>
    </xf>
    <xf numFmtId="0" fontId="14" fillId="36" borderId="0" xfId="59" applyNumberFormat="1" applyFont="1" applyFill="1" applyBorder="1" applyAlignment="1">
      <alignment vertical="center"/>
    </xf>
    <xf numFmtId="0" fontId="14" fillId="36" borderId="11" xfId="59" applyNumberFormat="1" applyFont="1" applyFill="1" applyBorder="1" applyAlignment="1">
      <alignment vertical="center"/>
    </xf>
    <xf numFmtId="0" fontId="12" fillId="0" borderId="0" xfId="0" applyFont="1" applyAlignment="1">
      <alignment vertical="top" wrapText="1"/>
    </xf>
    <xf numFmtId="2" fontId="14" fillId="0" borderId="0" xfId="0" applyNumberFormat="1" applyFont="1" applyAlignment="1">
      <alignment horizontal="right"/>
    </xf>
    <xf numFmtId="164" fontId="14" fillId="36" borderId="10" xfId="59" applyNumberFormat="1" applyFont="1" applyFill="1" applyBorder="1" applyAlignment="1">
      <alignment vertical="center"/>
    </xf>
    <xf numFmtId="164" fontId="14" fillId="36" borderId="0" xfId="59" applyNumberFormat="1" applyFont="1" applyFill="1" applyBorder="1" applyAlignment="1">
      <alignment vertical="center"/>
    </xf>
    <xf numFmtId="164" fontId="14" fillId="36" borderId="11" xfId="59" applyNumberFormat="1" applyFont="1" applyFill="1" applyBorder="1" applyAlignment="1">
      <alignment vertical="center"/>
    </xf>
    <xf numFmtId="2" fontId="68" fillId="0" borderId="0" xfId="0" applyNumberFormat="1" applyFont="1" applyAlignment="1">
      <alignment horizontal="right" wrapText="1"/>
    </xf>
    <xf numFmtId="0" fontId="12" fillId="0" borderId="0" xfId="0" applyFont="1" applyAlignment="1">
      <alignment/>
    </xf>
    <xf numFmtId="0" fontId="29" fillId="0" borderId="0" xfId="0" applyFont="1" applyAlignment="1">
      <alignment horizontal="left" vertical="center"/>
    </xf>
    <xf numFmtId="0" fontId="14" fillId="0" borderId="0" xfId="0" applyFont="1" applyAlignment="1">
      <alignment vertical="center"/>
    </xf>
    <xf numFmtId="0" fontId="21" fillId="0" borderId="0" xfId="0" applyFont="1" applyAlignment="1">
      <alignment/>
    </xf>
    <xf numFmtId="0" fontId="87" fillId="0" borderId="0" xfId="0" applyFont="1" applyAlignment="1">
      <alignment vertical="center"/>
    </xf>
    <xf numFmtId="43" fontId="14" fillId="36" borderId="21" xfId="59" applyNumberFormat="1" applyFont="1" applyFill="1" applyBorder="1" applyAlignment="1">
      <alignment horizontal="right" vertical="center"/>
    </xf>
    <xf numFmtId="166" fontId="0" fillId="36" borderId="10" xfId="59" applyNumberFormat="1" applyFont="1" applyFill="1" applyBorder="1" applyAlignment="1">
      <alignment horizontal="right" vertical="center" wrapText="1"/>
    </xf>
    <xf numFmtId="0" fontId="0" fillId="36" borderId="21" xfId="44" applyNumberFormat="1" applyFont="1" applyFill="1" applyBorder="1" applyAlignment="1">
      <alignment horizontal="center" vertical="center"/>
    </xf>
    <xf numFmtId="0" fontId="0" fillId="36" borderId="25" xfId="44" applyNumberFormat="1" applyFont="1" applyFill="1" applyBorder="1" applyAlignment="1">
      <alignment horizontal="center" vertical="center"/>
    </xf>
    <xf numFmtId="0" fontId="0" fillId="36" borderId="10" xfId="42" applyNumberFormat="1" applyFont="1" applyFill="1" applyBorder="1" applyAlignment="1">
      <alignment horizontal="center" vertical="center"/>
    </xf>
    <xf numFmtId="166" fontId="0" fillId="36" borderId="10" xfId="42" applyNumberFormat="1" applyFont="1" applyFill="1" applyBorder="1" applyAlignment="1">
      <alignment horizontal="center" vertical="center"/>
    </xf>
    <xf numFmtId="0" fontId="14" fillId="0" borderId="25" xfId="0" applyFont="1" applyBorder="1" applyAlignment="1">
      <alignment horizontal="center" wrapText="1"/>
    </xf>
    <xf numFmtId="0" fontId="14" fillId="0" borderId="23" xfId="0" applyFont="1" applyBorder="1" applyAlignment="1">
      <alignment horizontal="center" wrapText="1"/>
    </xf>
    <xf numFmtId="0" fontId="14" fillId="0" borderId="24" xfId="0" applyFont="1" applyBorder="1" applyAlignment="1">
      <alignment horizontal="center" wrapText="1"/>
    </xf>
    <xf numFmtId="0" fontId="0" fillId="0" borderId="12" xfId="0" applyFont="1" applyBorder="1" applyAlignment="1">
      <alignment horizontal="left"/>
    </xf>
    <xf numFmtId="0" fontId="0" fillId="0" borderId="13" xfId="0" applyFont="1" applyBorder="1" applyAlignment="1">
      <alignment horizontal="left"/>
    </xf>
    <xf numFmtId="0" fontId="0" fillId="0" borderId="26" xfId="0" applyFont="1" applyBorder="1" applyAlignment="1">
      <alignment horizontal="left"/>
    </xf>
    <xf numFmtId="3" fontId="14" fillId="0" borderId="17" xfId="59" applyNumberFormat="1" applyFont="1" applyBorder="1" applyAlignment="1">
      <alignment horizontal="center" wrapText="1"/>
    </xf>
    <xf numFmtId="3" fontId="14" fillId="0" borderId="18" xfId="59" applyNumberFormat="1" applyFont="1" applyBorder="1" applyAlignment="1">
      <alignment horizontal="center" wrapText="1"/>
    </xf>
    <xf numFmtId="3" fontId="14" fillId="0" borderId="19" xfId="59" applyNumberFormat="1" applyFont="1" applyBorder="1" applyAlignment="1">
      <alignment horizontal="center"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0" xfId="0" applyFont="1" applyAlignment="1">
      <alignment horizontal="left" vertical="center"/>
    </xf>
    <xf numFmtId="2" fontId="0" fillId="0" borderId="0" xfId="0" applyNumberFormat="1" applyFont="1" applyBorder="1" applyAlignment="1">
      <alignment horizontal="center"/>
    </xf>
    <xf numFmtId="2" fontId="0" fillId="0" borderId="11" xfId="0" applyNumberFormat="1" applyFont="1" applyBorder="1" applyAlignment="1">
      <alignment horizontal="center"/>
    </xf>
    <xf numFmtId="0" fontId="67" fillId="0" borderId="0" xfId="0" applyFont="1" applyAlignment="1">
      <alignment horizontal="right"/>
    </xf>
    <xf numFmtId="0" fontId="67" fillId="0" borderId="11" xfId="0" applyFont="1" applyBorder="1" applyAlignment="1">
      <alignment horizontal="right"/>
    </xf>
    <xf numFmtId="2" fontId="0" fillId="0" borderId="10"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67" fillId="0" borderId="12" xfId="0" applyFont="1" applyBorder="1" applyAlignment="1">
      <alignment horizontal="center" wrapText="1"/>
    </xf>
    <xf numFmtId="0" fontId="67" fillId="0" borderId="13" xfId="0" applyFont="1" applyBorder="1" applyAlignment="1">
      <alignment horizontal="center" wrapText="1"/>
    </xf>
    <xf numFmtId="0" fontId="67" fillId="0" borderId="26" xfId="0" applyFont="1" applyBorder="1" applyAlignment="1">
      <alignment horizontal="center" wrapText="1"/>
    </xf>
    <xf numFmtId="2" fontId="0" fillId="0" borderId="15" xfId="0" applyNumberFormat="1" applyFont="1" applyBorder="1" applyAlignment="1">
      <alignment horizontal="center"/>
    </xf>
    <xf numFmtId="2" fontId="0" fillId="0" borderId="16" xfId="0" applyNumberFormat="1" applyFont="1" applyBorder="1" applyAlignment="1">
      <alignment horizontal="center"/>
    </xf>
    <xf numFmtId="2" fontId="0" fillId="0" borderId="14" xfId="0" applyNumberFormat="1" applyFont="1" applyBorder="1" applyAlignment="1">
      <alignment horizontal="center"/>
    </xf>
    <xf numFmtId="164" fontId="0" fillId="0" borderId="14" xfId="59" applyNumberFormat="1" applyFont="1" applyBorder="1" applyAlignment="1">
      <alignment horizontal="center"/>
    </xf>
    <xf numFmtId="164" fontId="0" fillId="0" borderId="15" xfId="59" applyNumberFormat="1" applyFont="1" applyBorder="1" applyAlignment="1">
      <alignment horizontal="center"/>
    </xf>
    <xf numFmtId="164" fontId="0" fillId="0" borderId="16" xfId="59" applyNumberFormat="1" applyFont="1" applyBorder="1" applyAlignment="1">
      <alignment horizontal="center"/>
    </xf>
    <xf numFmtId="164" fontId="0" fillId="0" borderId="10" xfId="59" applyNumberFormat="1" applyFont="1" applyBorder="1" applyAlignment="1">
      <alignment horizontal="center"/>
    </xf>
    <xf numFmtId="164" fontId="0" fillId="0" borderId="0" xfId="59" applyNumberFormat="1" applyFont="1" applyBorder="1" applyAlignment="1">
      <alignment horizontal="center"/>
    </xf>
    <xf numFmtId="164" fontId="0" fillId="0" borderId="11" xfId="59" applyNumberFormat="1" applyFont="1" applyBorder="1" applyAlignment="1">
      <alignment horizontal="center"/>
    </xf>
    <xf numFmtId="0" fontId="68" fillId="0" borderId="0" xfId="0" applyFont="1" applyAlignment="1">
      <alignment horizontal="left"/>
    </xf>
    <xf numFmtId="0" fontId="0" fillId="0" borderId="0" xfId="0" applyFont="1" applyAlignment="1">
      <alignment horizontal="left"/>
    </xf>
    <xf numFmtId="0" fontId="0" fillId="0" borderId="0" xfId="0" applyFont="1" applyFill="1"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69" fillId="0" borderId="12" xfId="0" applyFont="1" applyBorder="1" applyAlignment="1">
      <alignment horizontal="left"/>
    </xf>
    <xf numFmtId="0" fontId="69" fillId="0" borderId="13" xfId="0" applyFont="1" applyBorder="1" applyAlignment="1">
      <alignment horizontal="left"/>
    </xf>
    <xf numFmtId="0" fontId="69" fillId="0" borderId="26" xfId="0" applyFont="1" applyBorder="1" applyAlignment="1">
      <alignment horizontal="left"/>
    </xf>
    <xf numFmtId="0" fontId="69" fillId="0" borderId="17" xfId="0" applyFont="1" applyBorder="1" applyAlignment="1">
      <alignment horizontal="center"/>
    </xf>
    <xf numFmtId="0" fontId="69" fillId="0" borderId="18" xfId="0" applyFont="1" applyBorder="1" applyAlignment="1">
      <alignment horizontal="center"/>
    </xf>
    <xf numFmtId="0" fontId="69" fillId="0" borderId="19" xfId="0" applyFont="1" applyBorder="1" applyAlignment="1">
      <alignment horizontal="center"/>
    </xf>
    <xf numFmtId="44" fontId="0" fillId="0" borderId="17" xfId="44" applyFont="1" applyBorder="1" applyAlignment="1">
      <alignment horizontal="center"/>
    </xf>
    <xf numFmtId="44" fontId="0" fillId="0" borderId="18" xfId="44" applyFont="1" applyBorder="1" applyAlignment="1">
      <alignment horizontal="center"/>
    </xf>
    <xf numFmtId="44" fontId="0" fillId="0" borderId="19" xfId="44"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26" xfId="0" applyFont="1" applyBorder="1" applyAlignment="1">
      <alignment horizontal="center"/>
    </xf>
    <xf numFmtId="0" fontId="72" fillId="0" borderId="0" xfId="0" applyFont="1" applyFill="1" applyBorder="1" applyAlignment="1">
      <alignment horizontal="left" wrapText="1"/>
    </xf>
    <xf numFmtId="0" fontId="85" fillId="0" borderId="0" xfId="0" applyFont="1" applyFill="1"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26" xfId="0" applyBorder="1" applyAlignment="1">
      <alignment horizontal="left"/>
    </xf>
    <xf numFmtId="44" fontId="0" fillId="0" borderId="17" xfId="44" applyFont="1" applyBorder="1" applyAlignment="1">
      <alignment horizontal="center" vertical="center"/>
    </xf>
    <xf numFmtId="44" fontId="0" fillId="0" borderId="18" xfId="44" applyFont="1" applyBorder="1" applyAlignment="1">
      <alignment horizontal="center" vertical="center"/>
    </xf>
    <xf numFmtId="44" fontId="0" fillId="0" borderId="19" xfId="44" applyFont="1" applyBorder="1" applyAlignment="1">
      <alignment horizontal="center" vertical="center"/>
    </xf>
    <xf numFmtId="166" fontId="0" fillId="0" borderId="17" xfId="42" applyNumberFormat="1" applyFont="1" applyBorder="1" applyAlignment="1">
      <alignment horizontal="center" vertical="center"/>
    </xf>
    <xf numFmtId="166" fontId="0" fillId="0" borderId="18" xfId="42" applyNumberFormat="1" applyFont="1" applyBorder="1" applyAlignment="1">
      <alignment horizontal="center" vertical="center"/>
    </xf>
    <xf numFmtId="166" fontId="0" fillId="0" borderId="19" xfId="42" applyNumberFormat="1" applyFont="1" applyBorder="1" applyAlignment="1">
      <alignment horizontal="center" vertical="center"/>
    </xf>
    <xf numFmtId="171" fontId="0" fillId="40" borderId="17" xfId="42" applyNumberFormat="1" applyFont="1" applyFill="1" applyBorder="1" applyAlignment="1">
      <alignment horizontal="center" vertical="center"/>
    </xf>
    <xf numFmtId="171" fontId="0" fillId="40" borderId="18" xfId="42" applyNumberFormat="1" applyFont="1" applyFill="1" applyBorder="1" applyAlignment="1">
      <alignment horizontal="center" vertical="center"/>
    </xf>
    <xf numFmtId="171" fontId="0" fillId="40" borderId="19"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7.png" /><Relationship Id="rId5" Type="http://schemas.openxmlformats.org/officeDocument/2006/relationships/image" Target="../media/image18.png" /><Relationship Id="rId6"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0</xdr:rowOff>
    </xdr:from>
    <xdr:ext cx="314325" cy="295275"/>
    <xdr:sp>
      <xdr:nvSpPr>
        <xdr:cNvPr id="1" name="AutoShape 1" descr="Image result for miso capacity zone map"/>
        <xdr:cNvSpPr>
          <a:spLocks noChangeAspect="1"/>
        </xdr:cNvSpPr>
      </xdr:nvSpPr>
      <xdr:spPr>
        <a:xfrm>
          <a:off x="5819775"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34</xdr:row>
      <xdr:rowOff>0</xdr:rowOff>
    </xdr:from>
    <xdr:ext cx="314325" cy="295275"/>
    <xdr:sp>
      <xdr:nvSpPr>
        <xdr:cNvPr id="2" name="AutoShape 1" descr="Image result for miso capacity zone map"/>
        <xdr:cNvSpPr>
          <a:spLocks noChangeAspect="1"/>
        </xdr:cNvSpPr>
      </xdr:nvSpPr>
      <xdr:spPr>
        <a:xfrm>
          <a:off x="6715125"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34</xdr:row>
      <xdr:rowOff>0</xdr:rowOff>
    </xdr:from>
    <xdr:ext cx="314325" cy="295275"/>
    <xdr:sp>
      <xdr:nvSpPr>
        <xdr:cNvPr id="3" name="AutoShape 1" descr="Image result for miso capacity zone map"/>
        <xdr:cNvSpPr>
          <a:spLocks noChangeAspect="1"/>
        </xdr:cNvSpPr>
      </xdr:nvSpPr>
      <xdr:spPr>
        <a:xfrm>
          <a:off x="10972800"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314325" cy="295275"/>
    <xdr:sp>
      <xdr:nvSpPr>
        <xdr:cNvPr id="4" name="AutoShape 1" descr="Image result for miso capacity zone map"/>
        <xdr:cNvSpPr>
          <a:spLocks noChangeAspect="1"/>
        </xdr:cNvSpPr>
      </xdr:nvSpPr>
      <xdr:spPr>
        <a:xfrm>
          <a:off x="11591925"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xdr:row>
      <xdr:rowOff>0</xdr:rowOff>
    </xdr:from>
    <xdr:ext cx="314325" cy="295275"/>
    <xdr:sp>
      <xdr:nvSpPr>
        <xdr:cNvPr id="5" name="AutoShape 1" descr="Image result for miso capacity zone map"/>
        <xdr:cNvSpPr>
          <a:spLocks noChangeAspect="1"/>
        </xdr:cNvSpPr>
      </xdr:nvSpPr>
      <xdr:spPr>
        <a:xfrm>
          <a:off x="5819775"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34</xdr:row>
      <xdr:rowOff>0</xdr:rowOff>
    </xdr:from>
    <xdr:ext cx="314325" cy="295275"/>
    <xdr:sp>
      <xdr:nvSpPr>
        <xdr:cNvPr id="6" name="AutoShape 1" descr="Image result for miso capacity zone map"/>
        <xdr:cNvSpPr>
          <a:spLocks noChangeAspect="1"/>
        </xdr:cNvSpPr>
      </xdr:nvSpPr>
      <xdr:spPr>
        <a:xfrm>
          <a:off x="5819775" y="6496050"/>
          <a:ext cx="3143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247650</xdr:rowOff>
    </xdr:from>
    <xdr:to>
      <xdr:col>1</xdr:col>
      <xdr:colOff>1504950</xdr:colOff>
      <xdr:row>3</xdr:row>
      <xdr:rowOff>390525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4825" y="828675"/>
          <a:ext cx="1447800" cy="142875"/>
        </a:xfrm>
        <a:prstGeom prst="rect">
          <a:avLst/>
        </a:prstGeom>
        <a:noFill/>
        <a:ln w="9525" cmpd="sng">
          <a:noFill/>
        </a:ln>
      </xdr:spPr>
    </xdr:pic>
    <xdr:clientData/>
  </xdr:twoCellAnchor>
  <xdr:twoCellAnchor>
    <xdr:from>
      <xdr:col>1</xdr:col>
      <xdr:colOff>9525</xdr:colOff>
      <xdr:row>3</xdr:row>
      <xdr:rowOff>0</xdr:rowOff>
    </xdr:from>
    <xdr:to>
      <xdr:col>1</xdr:col>
      <xdr:colOff>2800350</xdr:colOff>
      <xdr:row>3</xdr:row>
      <xdr:rowOff>142875</xdr:rowOff>
    </xdr:to>
    <xdr:pic>
      <xdr:nvPicPr>
        <xdr:cNvPr id="2" name="Picture 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57200" y="581025"/>
          <a:ext cx="2790825" cy="142875"/>
        </a:xfrm>
        <a:prstGeom prst="rect">
          <a:avLst/>
        </a:prstGeom>
        <a:noFill/>
        <a:ln w="9525" cmpd="sng">
          <a:noFill/>
        </a:ln>
      </xdr:spPr>
    </xdr:pic>
    <xdr:clientData/>
  </xdr:twoCellAnchor>
  <xdr:oneCellAnchor>
    <xdr:from>
      <xdr:col>1</xdr:col>
      <xdr:colOff>0</xdr:colOff>
      <xdr:row>3</xdr:row>
      <xdr:rowOff>666750</xdr:rowOff>
    </xdr:from>
    <xdr:ext cx="1685925" cy="371475"/>
    <xdr:sp>
      <xdr:nvSpPr>
        <xdr:cNvPr id="3" name="TextBox 5"/>
        <xdr:cNvSpPr txBox="1">
          <a:spLocks noChangeArrowheads="1"/>
        </xdr:cNvSpPr>
      </xdr:nvSpPr>
      <xdr:spPr>
        <a:xfrm>
          <a:off x="447675" y="1247775"/>
          <a:ext cx="1685925" cy="3714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HR</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_T=  (∑_(i=1)^n▒(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HR</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MWh</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 )/(∑_(i=1)^n▒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MWh</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a:t>
          </a:r>
        </a:p>
      </xdr:txBody>
    </xdr:sp>
    <xdr:clientData/>
  </xdr:oneCellAnchor>
  <xdr:oneCellAnchor>
    <xdr:from>
      <xdr:col>1</xdr:col>
      <xdr:colOff>19050</xdr:colOff>
      <xdr:row>3</xdr:row>
      <xdr:rowOff>409575</xdr:rowOff>
    </xdr:from>
    <xdr:ext cx="2447925" cy="238125"/>
    <xdr:sp>
      <xdr:nvSpPr>
        <xdr:cNvPr id="4" name="TextBox 11"/>
        <xdr:cNvSpPr txBox="1">
          <a:spLocks noChangeArrowheads="1"/>
        </xdr:cNvSpPr>
      </xdr:nvSpPr>
      <xdr:spPr>
        <a:xfrm>
          <a:off x="466725" y="990600"/>
          <a:ext cx="2447925" cy="238125"/>
        </a:xfrm>
        <a:prstGeom prst="rect">
          <a:avLst/>
        </a:prstGeom>
        <a:solidFill>
          <a:srgbClr val="FFFFFF"/>
        </a:solidFill>
        <a:ln w="9525" cmpd="sng">
          <a:noFill/>
        </a:ln>
      </xdr:spPr>
      <xdr:txBody>
        <a:bodyPr vertOverflow="clip" wrap="square"/>
        <a:p>
          <a:pPr algn="l">
            <a:defRPr/>
          </a:pPr>
          <a:r>
            <a:rPr lang="en-US" cap="none" sz="1000" b="0" i="1" u="none" baseline="0">
              <a:solidFill>
                <a:srgbClr val="000000"/>
              </a:solidFill>
              <a:latin typeface="Times New Roman"/>
              <a:ea typeface="Times New Roman"/>
              <a:cs typeface="Times New Roman"/>
            </a:rPr>
            <a:t>MWh</a:t>
          </a:r>
          <a:r>
            <a:rPr lang="en-US" cap="none" sz="1000" b="0" i="1" u="none" baseline="-25000">
              <a:solidFill>
                <a:srgbClr val="000000"/>
              </a:solidFill>
              <a:latin typeface="Times New Roman"/>
              <a:ea typeface="Times New Roman"/>
              <a:cs typeface="Times New Roman"/>
            </a:rPr>
            <a:t>i</a:t>
          </a:r>
          <a:r>
            <a:rPr lang="en-US" cap="none" sz="1000" b="0" i="1" u="none" baseline="0">
              <a:solidFill>
                <a:srgbClr val="000000"/>
              </a:solidFill>
              <a:latin typeface="Times New Roman"/>
              <a:ea typeface="Times New Roman"/>
              <a:cs typeface="Times New Roman"/>
            </a:rPr>
            <a:t> - Total</a:t>
          </a:r>
          <a:r>
            <a:rPr lang="en-US" cap="none" sz="1000" b="0" i="1" u="none" baseline="0">
              <a:solidFill>
                <a:srgbClr val="000000"/>
              </a:solidFill>
              <a:latin typeface="Times New Roman"/>
              <a:ea typeface="Times New Roman"/>
              <a:cs typeface="Times New Roman"/>
            </a:rPr>
            <a:t> Production of Resource i</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1314450</xdr:colOff>
      <xdr:row>3</xdr:row>
      <xdr:rowOff>161925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0525" y="581025"/>
          <a:ext cx="2962275" cy="161925"/>
        </a:xfrm>
        <a:prstGeom prst="rect">
          <a:avLst/>
        </a:prstGeom>
        <a:noFill/>
        <a:ln w="9525" cmpd="sng">
          <a:noFill/>
        </a:ln>
      </xdr:spPr>
    </xdr:pic>
    <xdr:clientData/>
  </xdr:twoCellAnchor>
  <xdr:twoCellAnchor>
    <xdr:from>
      <xdr:col>1</xdr:col>
      <xdr:colOff>9525</xdr:colOff>
      <xdr:row>3</xdr:row>
      <xdr:rowOff>514350</xdr:rowOff>
    </xdr:from>
    <xdr:to>
      <xdr:col>2</xdr:col>
      <xdr:colOff>1809750</xdr:colOff>
      <xdr:row>3</xdr:row>
      <xdr:rowOff>666750</xdr:rowOff>
    </xdr:to>
    <xdr:pic>
      <xdr:nvPicPr>
        <xdr:cNvPr id="2"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00050" y="1095375"/>
          <a:ext cx="3448050" cy="152400"/>
        </a:xfrm>
        <a:prstGeom prst="rect">
          <a:avLst/>
        </a:prstGeom>
        <a:noFill/>
        <a:ln w="9525" cmpd="sng">
          <a:noFill/>
        </a:ln>
      </xdr:spPr>
    </xdr:pic>
    <xdr:clientData/>
  </xdr:twoCellAnchor>
  <xdr:twoCellAnchor>
    <xdr:from>
      <xdr:col>1</xdr:col>
      <xdr:colOff>9525</xdr:colOff>
      <xdr:row>3</xdr:row>
      <xdr:rowOff>752475</xdr:rowOff>
    </xdr:from>
    <xdr:to>
      <xdr:col>4</xdr:col>
      <xdr:colOff>295275</xdr:colOff>
      <xdr:row>3</xdr:row>
      <xdr:rowOff>914400</xdr:rowOff>
    </xdr:to>
    <xdr:pic>
      <xdr:nvPicPr>
        <xdr:cNvPr id="3"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 y="1333500"/>
          <a:ext cx="4352925" cy="161925"/>
        </a:xfrm>
        <a:prstGeom prst="rect">
          <a:avLst/>
        </a:prstGeom>
        <a:noFill/>
        <a:ln w="9525" cmpd="sng">
          <a:noFill/>
        </a:ln>
      </xdr:spPr>
    </xdr:pic>
    <xdr:clientData/>
  </xdr:twoCellAnchor>
  <xdr:twoCellAnchor>
    <xdr:from>
      <xdr:col>1</xdr:col>
      <xdr:colOff>0</xdr:colOff>
      <xdr:row>3</xdr:row>
      <xdr:rowOff>0</xdr:rowOff>
    </xdr:from>
    <xdr:to>
      <xdr:col>2</xdr:col>
      <xdr:colOff>1314450</xdr:colOff>
      <xdr:row>3</xdr:row>
      <xdr:rowOff>161925</xdr:rowOff>
    </xdr:to>
    <xdr:pic>
      <xdr:nvPicPr>
        <xdr:cNvPr id="4" name="Picture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0525" y="581025"/>
          <a:ext cx="2962275" cy="161925"/>
        </a:xfrm>
        <a:prstGeom prst="rect">
          <a:avLst/>
        </a:prstGeom>
        <a:noFill/>
        <a:ln w="9525" cmpd="sng">
          <a:noFill/>
        </a:ln>
      </xdr:spPr>
    </xdr:pic>
    <xdr:clientData/>
  </xdr:twoCellAnchor>
  <xdr:twoCellAnchor>
    <xdr:from>
      <xdr:col>1</xdr:col>
      <xdr:colOff>19050</xdr:colOff>
      <xdr:row>3</xdr:row>
      <xdr:rowOff>209550</xdr:rowOff>
    </xdr:from>
    <xdr:to>
      <xdr:col>2</xdr:col>
      <xdr:colOff>419100</xdr:colOff>
      <xdr:row>3</xdr:row>
      <xdr:rowOff>371475</xdr:rowOff>
    </xdr:to>
    <xdr:pic>
      <xdr:nvPicPr>
        <xdr:cNvPr id="5" name="Picture 10"/>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09575" y="790575"/>
          <a:ext cx="2047875" cy="171450"/>
        </a:xfrm>
        <a:prstGeom prst="rect">
          <a:avLst/>
        </a:prstGeom>
        <a:noFill/>
        <a:ln w="9525" cmpd="sng">
          <a:noFill/>
        </a:ln>
      </xdr:spPr>
    </xdr:pic>
    <xdr:clientData/>
  </xdr:twoCellAnchor>
  <xdr:twoCellAnchor>
    <xdr:from>
      <xdr:col>1</xdr:col>
      <xdr:colOff>19050</xdr:colOff>
      <xdr:row>3</xdr:row>
      <xdr:rowOff>342900</xdr:rowOff>
    </xdr:from>
    <xdr:to>
      <xdr:col>1</xdr:col>
      <xdr:colOff>933450</xdr:colOff>
      <xdr:row>3</xdr:row>
      <xdr:rowOff>504825</xdr:rowOff>
    </xdr:to>
    <xdr:pic>
      <xdr:nvPicPr>
        <xdr:cNvPr id="6" name="Picture 1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09575" y="923925"/>
          <a:ext cx="914400" cy="161925"/>
        </a:xfrm>
        <a:prstGeom prst="rect">
          <a:avLst/>
        </a:prstGeom>
        <a:noFill/>
        <a:ln w="9525" cmpd="sng">
          <a:noFill/>
        </a:ln>
      </xdr:spPr>
    </xdr:pic>
    <xdr:clientData/>
  </xdr:twoCellAnchor>
  <xdr:oneCellAnchor>
    <xdr:from>
      <xdr:col>9</xdr:col>
      <xdr:colOff>104775</xdr:colOff>
      <xdr:row>3</xdr:row>
      <xdr:rowOff>476250</xdr:rowOff>
    </xdr:from>
    <xdr:ext cx="0" cy="171450"/>
    <xdr:sp fLocksText="0">
      <xdr:nvSpPr>
        <xdr:cNvPr id="7" name="TextBox 2"/>
        <xdr:cNvSpPr txBox="1">
          <a:spLocks noChangeArrowheads="1"/>
        </xdr:cNvSpPr>
      </xdr:nvSpPr>
      <xdr:spPr>
        <a:xfrm>
          <a:off x="6534150" y="1057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57150</xdr:colOff>
      <xdr:row>3</xdr:row>
      <xdr:rowOff>1000125</xdr:rowOff>
    </xdr:from>
    <xdr:ext cx="2085975" cy="609600"/>
    <xdr:sp>
      <xdr:nvSpPr>
        <xdr:cNvPr id="8" name="TextBox 6"/>
        <xdr:cNvSpPr txBox="1">
          <a:spLocks noChangeArrowheads="1"/>
        </xdr:cNvSpPr>
      </xdr:nvSpPr>
      <xdr:spPr>
        <a:xfrm>
          <a:off x="447675" y="1581150"/>
          <a:ext cx="2085975" cy="6096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latin typeface="Cambria Math"/>
              <a:ea typeface="Cambria Math"/>
              <a:cs typeface="Cambria Math"/>
            </a:rPr>
            <a:t>T_k=  ((∑_(i=1)^N▒</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MW</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_ik )/</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Pmax</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_ik )/N</a:t>
          </a:r>
          <a:r>
            <a:rPr lang="en-US" cap="none" sz="1100" b="0" i="0" u="none" baseline="0">
              <a:solidFill>
                <a:srgbClr val="000000"/>
              </a:solidFill>
              <a:latin typeface="Calibri"/>
              <a:ea typeface="Calibri"/>
              <a:cs typeface="Calibri"/>
            </a:rPr>
            <a:t> * 100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xdr:row>
      <xdr:rowOff>790575</xdr:rowOff>
    </xdr:from>
    <xdr:ext cx="1285875" cy="228600"/>
    <xdr:sp>
      <xdr:nvSpPr>
        <xdr:cNvPr id="1" name="TextBox 8"/>
        <xdr:cNvSpPr txBox="1">
          <a:spLocks noChangeArrowheads="1"/>
        </xdr:cNvSpPr>
      </xdr:nvSpPr>
      <xdr:spPr>
        <a:xfrm>
          <a:off x="476250" y="1590675"/>
          <a:ext cx="1285875" cy="22860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PC=  (∑_(i=1)^N▒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(P_i  - C_i)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76200</xdr:rowOff>
    </xdr:from>
    <xdr:to>
      <xdr:col>1</xdr:col>
      <xdr:colOff>1666875</xdr:colOff>
      <xdr:row>4</xdr:row>
      <xdr:rowOff>238125</xdr:rowOff>
    </xdr:to>
    <xdr:pic>
      <xdr:nvPicPr>
        <xdr:cNvPr id="1" name="Picture 1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76300" y="838200"/>
          <a:ext cx="1619250" cy="161925"/>
        </a:xfrm>
        <a:prstGeom prst="rect">
          <a:avLst/>
        </a:prstGeom>
        <a:noFill/>
        <a:ln w="9525" cmpd="sng">
          <a:noFill/>
        </a:ln>
      </xdr:spPr>
    </xdr:pic>
    <xdr:clientData/>
  </xdr:twoCellAnchor>
  <xdr:twoCellAnchor>
    <xdr:from>
      <xdr:col>1</xdr:col>
      <xdr:colOff>28575</xdr:colOff>
      <xdr:row>4</xdr:row>
      <xdr:rowOff>266700</xdr:rowOff>
    </xdr:from>
    <xdr:to>
      <xdr:col>1</xdr:col>
      <xdr:colOff>1771650</xdr:colOff>
      <xdr:row>4</xdr:row>
      <xdr:rowOff>438150</xdr:rowOff>
    </xdr:to>
    <xdr:pic>
      <xdr:nvPicPr>
        <xdr:cNvPr id="2" name="Picture 1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57250" y="1028700"/>
          <a:ext cx="1743075" cy="171450"/>
        </a:xfrm>
        <a:prstGeom prst="rect">
          <a:avLst/>
        </a:prstGeom>
        <a:noFill/>
        <a:ln w="9525" cmpd="sng">
          <a:noFill/>
        </a:ln>
      </xdr:spPr>
    </xdr:pic>
    <xdr:clientData/>
  </xdr:twoCellAnchor>
  <xdr:twoCellAnchor>
    <xdr:from>
      <xdr:col>1</xdr:col>
      <xdr:colOff>9525</xdr:colOff>
      <xdr:row>4</xdr:row>
      <xdr:rowOff>485775</xdr:rowOff>
    </xdr:from>
    <xdr:to>
      <xdr:col>1</xdr:col>
      <xdr:colOff>3400425</xdr:colOff>
      <xdr:row>4</xdr:row>
      <xdr:rowOff>657225</xdr:rowOff>
    </xdr:to>
    <xdr:pic>
      <xdr:nvPicPr>
        <xdr:cNvPr id="3" name="Picture 17"/>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838200" y="1247775"/>
          <a:ext cx="3390900" cy="180975"/>
        </a:xfrm>
        <a:prstGeom prst="rect">
          <a:avLst/>
        </a:prstGeom>
        <a:noFill/>
        <a:ln w="9525" cmpd="sng">
          <a:noFill/>
        </a:ln>
      </xdr:spPr>
    </xdr:pic>
    <xdr:clientData/>
  </xdr:twoCellAnchor>
  <xdr:twoCellAnchor>
    <xdr:from>
      <xdr:col>1</xdr:col>
      <xdr:colOff>9525</xdr:colOff>
      <xdr:row>4</xdr:row>
      <xdr:rowOff>723900</xdr:rowOff>
    </xdr:from>
    <xdr:to>
      <xdr:col>1</xdr:col>
      <xdr:colOff>1828800</xdr:colOff>
      <xdr:row>4</xdr:row>
      <xdr:rowOff>885825</xdr:rowOff>
    </xdr:to>
    <xdr:pic>
      <xdr:nvPicPr>
        <xdr:cNvPr id="4" name="Picture 1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38200" y="1485900"/>
          <a:ext cx="1819275" cy="161925"/>
        </a:xfrm>
        <a:prstGeom prst="rect">
          <a:avLst/>
        </a:prstGeom>
        <a:noFill/>
        <a:ln w="9525" cmpd="sng">
          <a:noFill/>
        </a:ln>
      </xdr:spPr>
    </xdr:pic>
    <xdr:clientData/>
  </xdr:twoCellAnchor>
  <xdr:twoCellAnchor>
    <xdr:from>
      <xdr:col>1</xdr:col>
      <xdr:colOff>28575</xdr:colOff>
      <xdr:row>4</xdr:row>
      <xdr:rowOff>962025</xdr:rowOff>
    </xdr:from>
    <xdr:to>
      <xdr:col>1</xdr:col>
      <xdr:colOff>3562350</xdr:colOff>
      <xdr:row>4</xdr:row>
      <xdr:rowOff>1133475</xdr:rowOff>
    </xdr:to>
    <xdr:pic>
      <xdr:nvPicPr>
        <xdr:cNvPr id="5" name="Picture 1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857250" y="1724025"/>
          <a:ext cx="3533775" cy="171450"/>
        </a:xfrm>
        <a:prstGeom prst="rect">
          <a:avLst/>
        </a:prstGeom>
        <a:noFill/>
        <a:ln w="9525" cmpd="sng">
          <a:noFill/>
        </a:ln>
      </xdr:spPr>
    </xdr:pic>
    <xdr:clientData/>
  </xdr:twoCellAnchor>
  <xdr:twoCellAnchor>
    <xdr:from>
      <xdr:col>1</xdr:col>
      <xdr:colOff>19050</xdr:colOff>
      <xdr:row>4</xdr:row>
      <xdr:rowOff>1152525</xdr:rowOff>
    </xdr:from>
    <xdr:to>
      <xdr:col>1</xdr:col>
      <xdr:colOff>1238250</xdr:colOff>
      <xdr:row>4</xdr:row>
      <xdr:rowOff>1304925</xdr:rowOff>
    </xdr:to>
    <xdr:pic>
      <xdr:nvPicPr>
        <xdr:cNvPr id="6" name="Picture 20"/>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847725" y="1914525"/>
          <a:ext cx="1219200" cy="161925"/>
        </a:xfrm>
        <a:prstGeom prst="rect">
          <a:avLst/>
        </a:prstGeom>
        <a:noFill/>
        <a:ln w="9525" cmpd="sng">
          <a:noFill/>
        </a:ln>
      </xdr:spPr>
    </xdr:pic>
    <xdr:clientData/>
  </xdr:twoCellAnchor>
  <xdr:oneCellAnchor>
    <xdr:from>
      <xdr:col>0</xdr:col>
      <xdr:colOff>828675</xdr:colOff>
      <xdr:row>4</xdr:row>
      <xdr:rowOff>1304925</xdr:rowOff>
    </xdr:from>
    <xdr:ext cx="2914650" cy="190500"/>
    <xdr:sp>
      <xdr:nvSpPr>
        <xdr:cNvPr id="7" name="TextBox 9"/>
        <xdr:cNvSpPr txBox="1">
          <a:spLocks noChangeArrowheads="1"/>
        </xdr:cNvSpPr>
      </xdr:nvSpPr>
      <xdr:spPr>
        <a:xfrm>
          <a:off x="828675" y="2066925"/>
          <a:ext cx="2914650" cy="19050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P_adj=LMP[(F_gas∗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Adj</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_gas )+(F_coal∗</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Adj</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_coal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342900</xdr:rowOff>
    </xdr:from>
    <xdr:to>
      <xdr:col>1</xdr:col>
      <xdr:colOff>1219200</xdr:colOff>
      <xdr:row>7</xdr:row>
      <xdr:rowOff>504825</xdr:rowOff>
    </xdr:to>
    <xdr:pic>
      <xdr:nvPicPr>
        <xdr:cNvPr id="1" name="Picture 1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14375" y="1676400"/>
          <a:ext cx="1200150" cy="161925"/>
        </a:xfrm>
        <a:prstGeom prst="rect">
          <a:avLst/>
        </a:prstGeom>
        <a:noFill/>
        <a:ln w="9525" cmpd="sng">
          <a:noFill/>
        </a:ln>
      </xdr:spPr>
    </xdr:pic>
    <xdr:clientData/>
  </xdr:twoCellAnchor>
  <xdr:twoCellAnchor>
    <xdr:from>
      <xdr:col>0</xdr:col>
      <xdr:colOff>695325</xdr:colOff>
      <xdr:row>7</xdr:row>
      <xdr:rowOff>552450</xdr:rowOff>
    </xdr:from>
    <xdr:to>
      <xdr:col>1</xdr:col>
      <xdr:colOff>3314700</xdr:colOff>
      <xdr:row>7</xdr:row>
      <xdr:rowOff>714375</xdr:rowOff>
    </xdr:to>
    <xdr:pic>
      <xdr:nvPicPr>
        <xdr:cNvPr id="2" name="Picture 15"/>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95325" y="1885950"/>
          <a:ext cx="3314700" cy="161925"/>
        </a:xfrm>
        <a:prstGeom prst="rect">
          <a:avLst/>
        </a:prstGeom>
        <a:noFill/>
        <a:ln w="9525" cmpd="sng">
          <a:noFill/>
        </a:ln>
      </xdr:spPr>
    </xdr:pic>
    <xdr:clientData/>
  </xdr:twoCellAnchor>
  <xdr:twoCellAnchor>
    <xdr:from>
      <xdr:col>1</xdr:col>
      <xdr:colOff>28575</xdr:colOff>
      <xdr:row>7</xdr:row>
      <xdr:rowOff>971550</xdr:rowOff>
    </xdr:from>
    <xdr:to>
      <xdr:col>1</xdr:col>
      <xdr:colOff>2219325</xdr:colOff>
      <xdr:row>7</xdr:row>
      <xdr:rowOff>1133475</xdr:rowOff>
    </xdr:to>
    <xdr:pic>
      <xdr:nvPicPr>
        <xdr:cNvPr id="3" name="Picture 16"/>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723900" y="2305050"/>
          <a:ext cx="2190750" cy="161925"/>
        </a:xfrm>
        <a:prstGeom prst="rect">
          <a:avLst/>
        </a:prstGeom>
        <a:noFill/>
        <a:ln w="9525" cmpd="sng">
          <a:noFill/>
        </a:ln>
      </xdr:spPr>
    </xdr:pic>
    <xdr:clientData/>
  </xdr:twoCellAnchor>
  <xdr:twoCellAnchor>
    <xdr:from>
      <xdr:col>1</xdr:col>
      <xdr:colOff>19050</xdr:colOff>
      <xdr:row>7</xdr:row>
      <xdr:rowOff>1247775</xdr:rowOff>
    </xdr:from>
    <xdr:to>
      <xdr:col>1</xdr:col>
      <xdr:colOff>1752600</xdr:colOff>
      <xdr:row>7</xdr:row>
      <xdr:rowOff>1409700</xdr:rowOff>
    </xdr:to>
    <xdr:pic>
      <xdr:nvPicPr>
        <xdr:cNvPr id="4" name="Picture 12"/>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714375" y="2581275"/>
          <a:ext cx="1733550" cy="161925"/>
        </a:xfrm>
        <a:prstGeom prst="rect">
          <a:avLst/>
        </a:prstGeom>
        <a:noFill/>
        <a:ln w="9525" cmpd="sng">
          <a:noFill/>
        </a:ln>
      </xdr:spPr>
    </xdr:pic>
    <xdr:clientData/>
  </xdr:twoCellAnchor>
  <xdr:twoCellAnchor>
    <xdr:from>
      <xdr:col>1</xdr:col>
      <xdr:colOff>9525</xdr:colOff>
      <xdr:row>7</xdr:row>
      <xdr:rowOff>752475</xdr:rowOff>
    </xdr:from>
    <xdr:to>
      <xdr:col>1</xdr:col>
      <xdr:colOff>3009900</xdr:colOff>
      <xdr:row>7</xdr:row>
      <xdr:rowOff>914400</xdr:rowOff>
    </xdr:to>
    <xdr:pic>
      <xdr:nvPicPr>
        <xdr:cNvPr id="5" name="Picture 1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704850" y="2085975"/>
          <a:ext cx="3000375" cy="161925"/>
        </a:xfrm>
        <a:prstGeom prst="rect">
          <a:avLst/>
        </a:prstGeom>
        <a:noFill/>
        <a:ln w="9525" cmpd="sng">
          <a:noFill/>
        </a:ln>
      </xdr:spPr>
    </xdr:pic>
    <xdr:clientData/>
  </xdr:twoCellAnchor>
  <xdr:twoCellAnchor>
    <xdr:from>
      <xdr:col>1</xdr:col>
      <xdr:colOff>9525</xdr:colOff>
      <xdr:row>7</xdr:row>
      <xdr:rowOff>1485900</xdr:rowOff>
    </xdr:from>
    <xdr:to>
      <xdr:col>1</xdr:col>
      <xdr:colOff>3114675</xdr:colOff>
      <xdr:row>7</xdr:row>
      <xdr:rowOff>1647825</xdr:rowOff>
    </xdr:to>
    <xdr:pic>
      <xdr:nvPicPr>
        <xdr:cNvPr id="6" name="Picture 22"/>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704850" y="2819400"/>
          <a:ext cx="3105150" cy="161925"/>
        </a:xfrm>
        <a:prstGeom prst="rect">
          <a:avLst/>
        </a:prstGeom>
        <a:noFill/>
        <a:ln w="9525" cmpd="sng">
          <a:noFill/>
        </a:ln>
      </xdr:spPr>
    </xdr:pic>
    <xdr:clientData/>
  </xdr:twoCellAnchor>
  <xdr:oneCellAnchor>
    <xdr:from>
      <xdr:col>0</xdr:col>
      <xdr:colOff>695325</xdr:colOff>
      <xdr:row>7</xdr:row>
      <xdr:rowOff>123825</xdr:rowOff>
    </xdr:from>
    <xdr:ext cx="5819775" cy="171450"/>
    <xdr:sp>
      <xdr:nvSpPr>
        <xdr:cNvPr id="7" name="TextBox 20"/>
        <xdr:cNvSpPr txBox="1">
          <a:spLocks noChangeArrowheads="1"/>
        </xdr:cNvSpPr>
      </xdr:nvSpPr>
      <xdr:spPr>
        <a:xfrm>
          <a:off x="695325" y="1457325"/>
          <a:ext cx="5819775"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i=hours in reporting year (e.g., 8,784 hours in leap years and 8,760 hours in other years)</a:t>
          </a:r>
        </a:p>
      </xdr:txBody>
    </xdr:sp>
    <xdr:clientData/>
  </xdr:oneCellAnchor>
  <xdr:oneCellAnchor>
    <xdr:from>
      <xdr:col>1</xdr:col>
      <xdr:colOff>123825</xdr:colOff>
      <xdr:row>8</xdr:row>
      <xdr:rowOff>133350</xdr:rowOff>
    </xdr:from>
    <xdr:ext cx="2085975" cy="457200"/>
    <xdr:sp>
      <xdr:nvSpPr>
        <xdr:cNvPr id="8" name="TextBox 25"/>
        <xdr:cNvSpPr txBox="1">
          <a:spLocks noChangeArrowheads="1"/>
        </xdr:cNvSpPr>
      </xdr:nvSpPr>
      <xdr:spPr>
        <a:xfrm>
          <a:off x="819150" y="3228975"/>
          <a:ext cx="2085975" cy="45720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_i/MW∗ ∑_(k=1)^n▒((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a:t>
          </a:r>
        </a:p>
      </xdr:txBody>
    </xdr:sp>
    <xdr:clientData/>
  </xdr:oneCellAnchor>
  <xdr:oneCellAnchor>
    <xdr:from>
      <xdr:col>3</xdr:col>
      <xdr:colOff>19050</xdr:colOff>
      <xdr:row>8</xdr:row>
      <xdr:rowOff>76200</xdr:rowOff>
    </xdr:from>
    <xdr:ext cx="2143125" cy="552450"/>
    <xdr:sp>
      <xdr:nvSpPr>
        <xdr:cNvPr id="9" name="TextBox 26"/>
        <xdr:cNvSpPr txBox="1">
          <a:spLocks noChangeArrowheads="1"/>
        </xdr:cNvSpPr>
      </xdr:nvSpPr>
      <xdr:spPr>
        <a:xfrm>
          <a:off x="6200775" y="3171825"/>
          <a:ext cx="2143125" cy="552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_i/MW∗ ∑_(k=1)^n▒(((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a:t>
          </a:r>
        </a:p>
      </xdr:txBody>
    </xdr:sp>
    <xdr:clientData/>
  </xdr:oneCellAnchor>
  <xdr:oneCellAnchor>
    <xdr:from>
      <xdr:col>1</xdr:col>
      <xdr:colOff>95250</xdr:colOff>
      <xdr:row>9</xdr:row>
      <xdr:rowOff>190500</xdr:rowOff>
    </xdr:from>
    <xdr:ext cx="2181225" cy="466725"/>
    <xdr:sp>
      <xdr:nvSpPr>
        <xdr:cNvPr id="10" name="TextBox 27"/>
        <xdr:cNvSpPr txBox="1">
          <a:spLocks noChangeArrowheads="1"/>
        </xdr:cNvSpPr>
      </xdr:nvSpPr>
      <xdr:spPr>
        <a:xfrm>
          <a:off x="790575" y="4010025"/>
          <a:ext cx="2181225" cy="4667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_i/MW∗ ∑_(k=1)^n▒((|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a:t>
          </a:r>
        </a:p>
      </xdr:txBody>
    </xdr:sp>
    <xdr:clientData/>
  </xdr:oneCellAnchor>
  <xdr:oneCellAnchor>
    <xdr:from>
      <xdr:col>3</xdr:col>
      <xdr:colOff>9525</xdr:colOff>
      <xdr:row>9</xdr:row>
      <xdr:rowOff>104775</xdr:rowOff>
    </xdr:from>
    <xdr:ext cx="2228850" cy="533400"/>
    <xdr:sp>
      <xdr:nvSpPr>
        <xdr:cNvPr id="11" name="TextBox 28"/>
        <xdr:cNvSpPr txBox="1">
          <a:spLocks noChangeArrowheads="1"/>
        </xdr:cNvSpPr>
      </xdr:nvSpPr>
      <xdr:spPr>
        <a:xfrm>
          <a:off x="6191250" y="3924300"/>
          <a:ext cx="2228850" cy="53340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_i/MW∗ ∑_(k=1)^n▒(((|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DA</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_ik)/(∑_(k=1)^n▒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8</xdr:row>
      <xdr:rowOff>1276350</xdr:rowOff>
    </xdr:from>
    <xdr:ext cx="3171825" cy="419100"/>
    <xdr:sp>
      <xdr:nvSpPr>
        <xdr:cNvPr id="1" name="TextBox 7"/>
        <xdr:cNvSpPr txBox="1">
          <a:spLocks noChangeArrowheads="1"/>
        </xdr:cNvSpPr>
      </xdr:nvSpPr>
      <xdr:spPr>
        <a:xfrm>
          <a:off x="457200" y="5257800"/>
          <a:ext cx="3171825" cy="41910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_k ))∗T_s </a:t>
          </a:r>
          <a:r>
            <a:rPr lang="en-US" cap="none" sz="1100" b="0" i="0" u="none" baseline="0">
              <a:solidFill>
                <a:srgbClr val="000000"/>
              </a:solidFill>
              <a:latin typeface="Cambria Math"/>
              <a:ea typeface="Cambria Math"/>
              <a:cs typeface="Cambria Math"/>
            </a:rPr>
            <a:t>〗</a:t>
          </a:r>
        </a:p>
      </xdr:txBody>
    </xdr:sp>
    <xdr:clientData/>
  </xdr:oneCellAnchor>
  <xdr:oneCellAnchor>
    <xdr:from>
      <xdr:col>1</xdr:col>
      <xdr:colOff>19050</xdr:colOff>
      <xdr:row>9</xdr:row>
      <xdr:rowOff>628650</xdr:rowOff>
    </xdr:from>
    <xdr:ext cx="3076575" cy="428625"/>
    <xdr:sp>
      <xdr:nvSpPr>
        <xdr:cNvPr id="2" name="TextBox 9"/>
        <xdr:cNvSpPr txBox="1">
          <a:spLocks noChangeArrowheads="1"/>
        </xdr:cNvSpPr>
      </xdr:nvSpPr>
      <xdr:spPr>
        <a:xfrm>
          <a:off x="476250" y="6353175"/>
          <a:ext cx="3076575" cy="4286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_k )))/(</a:t>
          </a:r>
          <a:r>
            <a:rPr lang="en-US" cap="none" sz="1100" b="0" i="0" u="none" baseline="0">
              <a:solidFill>
                <a:srgbClr val="000000"/>
              </a:solidFill>
              <a:latin typeface="Cambria Math"/>
              <a:ea typeface="Cambria Math"/>
              <a:cs typeface="Cambria Math"/>
            </a:rPr>
            <a:t>Total Duration of Shortage Events)∗T_s </a:t>
          </a:r>
          <a:r>
            <a:rPr lang="en-US" cap="none" sz="1100" b="0" i="0" u="none" baseline="0">
              <a:solidFill>
                <a:srgbClr val="000000"/>
              </a:solidFill>
              <a:latin typeface="Cambria Math"/>
              <a:ea typeface="Cambria Math"/>
              <a:cs typeface="Cambria Math"/>
            </a:rPr>
            <a:t>〗</a:t>
          </a:r>
        </a:p>
      </xdr:txBody>
    </xdr:sp>
    <xdr:clientData/>
  </xdr:oneCellAnchor>
  <xdr:oneCellAnchor>
    <xdr:from>
      <xdr:col>1</xdr:col>
      <xdr:colOff>19050</xdr:colOff>
      <xdr:row>10</xdr:row>
      <xdr:rowOff>1352550</xdr:rowOff>
    </xdr:from>
    <xdr:ext cx="3590925" cy="409575"/>
    <xdr:sp>
      <xdr:nvSpPr>
        <xdr:cNvPr id="3" name="TextBox 11"/>
        <xdr:cNvSpPr txBox="1">
          <a:spLocks noChangeArrowheads="1"/>
        </xdr:cNvSpPr>
      </xdr:nvSpPr>
      <xdr:spPr>
        <a:xfrm>
          <a:off x="476250" y="8267700"/>
          <a:ext cx="3590925" cy="4095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_k ))∗T_s </a:t>
          </a:r>
          <a:r>
            <a:rPr lang="en-US" cap="none" sz="1100" b="0" i="0" u="none" baseline="0">
              <a:solidFill>
                <a:srgbClr val="000000"/>
              </a:solidFill>
              <a:latin typeface="Cambria Math"/>
              <a:ea typeface="Cambria Math"/>
              <a:cs typeface="Cambria Math"/>
            </a:rPr>
            <a:t>〗</a:t>
          </a:r>
        </a:p>
      </xdr:txBody>
    </xdr:sp>
    <xdr:clientData/>
  </xdr:oneCellAnchor>
  <xdr:oneCellAnchor>
    <xdr:from>
      <xdr:col>1</xdr:col>
      <xdr:colOff>38100</xdr:colOff>
      <xdr:row>11</xdr:row>
      <xdr:rowOff>847725</xdr:rowOff>
    </xdr:from>
    <xdr:ext cx="3600450" cy="428625"/>
    <xdr:sp>
      <xdr:nvSpPr>
        <xdr:cNvPr id="4" name="TextBox 12"/>
        <xdr:cNvSpPr txBox="1">
          <a:spLocks noChangeArrowheads="1"/>
        </xdr:cNvSpPr>
      </xdr:nvSpPr>
      <xdr:spPr>
        <a:xfrm>
          <a:off x="495300" y="9648825"/>
          <a:ext cx="3600450" cy="4286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_k )))/(</a:t>
          </a:r>
          <a:r>
            <a:rPr lang="en-US" cap="none" sz="1100" b="0" i="0" u="none" baseline="0">
              <a:solidFill>
                <a:srgbClr val="000000"/>
              </a:solidFill>
              <a:latin typeface="Cambria Math"/>
              <a:ea typeface="Cambria Math"/>
              <a:cs typeface="Cambria Math"/>
            </a:rPr>
            <a:t>Total Duration of Shortage Events)∗T_s </a:t>
          </a:r>
          <a:r>
            <a:rPr lang="en-US" cap="none" sz="1100" b="0" i="0" u="none" baseline="0">
              <a:solidFill>
                <a:srgbClr val="000000"/>
              </a:solidFill>
              <a:latin typeface="Cambria Math"/>
              <a:ea typeface="Cambria Math"/>
              <a:cs typeface="Cambria Math"/>
            </a:rPr>
            <a:t>〗</a:t>
          </a:r>
        </a:p>
      </xdr:txBody>
    </xdr:sp>
    <xdr:clientData/>
  </xdr:oneCellAnchor>
  <xdr:oneCellAnchor>
    <xdr:from>
      <xdr:col>0</xdr:col>
      <xdr:colOff>323850</xdr:colOff>
      <xdr:row>12</xdr:row>
      <xdr:rowOff>819150</xdr:rowOff>
    </xdr:from>
    <xdr:ext cx="4057650" cy="590550"/>
    <xdr:sp>
      <xdr:nvSpPr>
        <xdr:cNvPr id="5" name="TextBox 14"/>
        <xdr:cNvSpPr txBox="1">
          <a:spLocks noChangeArrowheads="1"/>
        </xdr:cNvSpPr>
      </xdr:nvSpPr>
      <xdr:spPr>
        <a:xfrm>
          <a:off x="323850" y="11106150"/>
          <a:ext cx="4057650" cy="5905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_k )]∗[</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_k )])</a:t>
          </a:r>
          <a:r>
            <a:rPr lang="en-US" cap="none" sz="1100" b="0" i="0" u="none" baseline="0">
              <a:solidFill>
                <a:srgbClr val="000000"/>
              </a:solidFill>
              <a:latin typeface="Cambria Math"/>
              <a:ea typeface="Cambria Math"/>
              <a:cs typeface="Cambria Math"/>
            </a:rPr>
            <a:t>∗T_s </a:t>
          </a:r>
          <a:r>
            <a:rPr lang="en-US" cap="none" sz="1100" b="0" i="0" u="none" baseline="0">
              <a:solidFill>
                <a:srgbClr val="000000"/>
              </a:solidFill>
              <a:latin typeface="Cambria Math"/>
              <a:ea typeface="Cambria Math"/>
              <a:cs typeface="Cambria Math"/>
            </a:rPr>
            <a:t>〗</a:t>
          </a:r>
        </a:p>
      </xdr:txBody>
    </xdr:sp>
    <xdr:clientData/>
  </xdr:oneCellAnchor>
  <xdr:oneCellAnchor>
    <xdr:from>
      <xdr:col>0</xdr:col>
      <xdr:colOff>190500</xdr:colOff>
      <xdr:row>13</xdr:row>
      <xdr:rowOff>723900</xdr:rowOff>
    </xdr:from>
    <xdr:ext cx="4314825" cy="619125"/>
    <xdr:sp>
      <xdr:nvSpPr>
        <xdr:cNvPr id="6" name="TextBox 16"/>
        <xdr:cNvSpPr txBox="1">
          <a:spLocks noChangeArrowheads="1"/>
        </xdr:cNvSpPr>
      </xdr:nvSpPr>
      <xdr:spPr>
        <a:xfrm>
          <a:off x="190500" y="12563475"/>
          <a:ext cx="4314825" cy="6191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∑_(i+k)▒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MW</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_k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_(i-1),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_(i-2) )-AVE(</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RMCP</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_k )])))/(</a:t>
          </a:r>
          <a:r>
            <a:rPr lang="en-US" cap="none" sz="1100" b="0" i="0" u="none" baseline="0">
              <a:solidFill>
                <a:srgbClr val="000000"/>
              </a:solidFill>
              <a:latin typeface="Cambria Math"/>
              <a:ea typeface="Cambria Math"/>
              <a:cs typeface="Cambria Math"/>
            </a:rPr>
            <a:t>Total Duration of Shortage Events)∗T_s </a:t>
          </a:r>
          <a:r>
            <a:rPr lang="en-US" cap="none" sz="1100" b="0" i="0" u="none" baseline="0">
              <a:solidFill>
                <a:srgbClr val="000000"/>
              </a:solidFill>
              <a:latin typeface="Cambria Math"/>
              <a:ea typeface="Cambria Math"/>
              <a:cs typeface="Cambria Math"/>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6</xdr:row>
      <xdr:rowOff>114300</xdr:rowOff>
    </xdr:from>
    <xdr:ext cx="1590675" cy="438150"/>
    <xdr:sp>
      <xdr:nvSpPr>
        <xdr:cNvPr id="1" name="TextBox 5"/>
        <xdr:cNvSpPr txBox="1">
          <a:spLocks noChangeArrowheads="1"/>
        </xdr:cNvSpPr>
      </xdr:nvSpPr>
      <xdr:spPr>
        <a:xfrm>
          <a:off x="600075" y="1266825"/>
          <a:ext cx="1590675" cy="4381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_(s=1)^n▒(C_s∗T_s ) )/(∑_(s=1)^n▒T_S )</a:t>
          </a:r>
        </a:p>
      </xdr:txBody>
    </xdr:sp>
    <xdr:clientData/>
  </xdr:oneCellAnchor>
  <xdr:oneCellAnchor>
    <xdr:from>
      <xdr:col>1</xdr:col>
      <xdr:colOff>57150</xdr:colOff>
      <xdr:row>6</xdr:row>
      <xdr:rowOff>571500</xdr:rowOff>
    </xdr:from>
    <xdr:ext cx="1609725" cy="171450"/>
    <xdr:sp>
      <xdr:nvSpPr>
        <xdr:cNvPr id="2" name="TextBox 6"/>
        <xdr:cNvSpPr txBox="1">
          <a:spLocks noChangeArrowheads="1"/>
        </xdr:cNvSpPr>
      </xdr:nvSpPr>
      <xdr:spPr>
        <a:xfrm>
          <a:off x="923925" y="1724025"/>
          <a:ext cx="1609725"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T_s=Duration of Event s</a:t>
          </a:r>
        </a:p>
      </xdr:txBody>
    </xdr:sp>
    <xdr:clientData/>
  </xdr:oneCellAnchor>
  <xdr:oneCellAnchor>
    <xdr:from>
      <xdr:col>1</xdr:col>
      <xdr:colOff>9525</xdr:colOff>
      <xdr:row>6</xdr:row>
      <xdr:rowOff>809625</xdr:rowOff>
    </xdr:from>
    <xdr:ext cx="3829050" cy="171450"/>
    <xdr:sp>
      <xdr:nvSpPr>
        <xdr:cNvPr id="3" name="TextBox 7"/>
        <xdr:cNvSpPr txBox="1">
          <a:spLocks noChangeArrowheads="1"/>
        </xdr:cNvSpPr>
      </xdr:nvSpPr>
      <xdr:spPr>
        <a:xfrm>
          <a:off x="876300" y="1962150"/>
          <a:ext cx="382905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C_S=Average Capacity Over-performance during Event 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647700</xdr:colOff>
      <xdr:row>6</xdr:row>
      <xdr:rowOff>219075</xdr:rowOff>
    </xdr:from>
    <xdr:ext cx="1590675" cy="438150"/>
    <xdr:sp>
      <xdr:nvSpPr>
        <xdr:cNvPr id="1" name="TextBox 6"/>
        <xdr:cNvSpPr txBox="1">
          <a:spLocks noChangeArrowheads="1"/>
        </xdr:cNvSpPr>
      </xdr:nvSpPr>
      <xdr:spPr>
        <a:xfrm>
          <a:off x="647700" y="1390650"/>
          <a:ext cx="1590675" cy="4381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_(s=1)^n▒(C_s∗T_s ) )/(∑_(s=1)^n▒T_S )</a:t>
          </a:r>
        </a:p>
      </xdr:txBody>
    </xdr:sp>
    <xdr:clientData/>
  </xdr:oneCellAnchor>
  <xdr:oneCellAnchor>
    <xdr:from>
      <xdr:col>1</xdr:col>
      <xdr:colOff>133350</xdr:colOff>
      <xdr:row>6</xdr:row>
      <xdr:rowOff>733425</xdr:rowOff>
    </xdr:from>
    <xdr:ext cx="1609725" cy="171450"/>
    <xdr:sp>
      <xdr:nvSpPr>
        <xdr:cNvPr id="2" name="TextBox 7"/>
        <xdr:cNvSpPr txBox="1">
          <a:spLocks noChangeArrowheads="1"/>
        </xdr:cNvSpPr>
      </xdr:nvSpPr>
      <xdr:spPr>
        <a:xfrm>
          <a:off x="819150" y="1905000"/>
          <a:ext cx="1609725"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T_s=Duration of Event s</a:t>
          </a:r>
        </a:p>
      </xdr:txBody>
    </xdr:sp>
    <xdr:clientData/>
  </xdr:oneCellAnchor>
  <xdr:oneCellAnchor>
    <xdr:from>
      <xdr:col>1</xdr:col>
      <xdr:colOff>95250</xdr:colOff>
      <xdr:row>6</xdr:row>
      <xdr:rowOff>971550</xdr:rowOff>
    </xdr:from>
    <xdr:ext cx="3924300" cy="171450"/>
    <xdr:sp>
      <xdr:nvSpPr>
        <xdr:cNvPr id="3" name="TextBox 9"/>
        <xdr:cNvSpPr txBox="1">
          <a:spLocks noChangeArrowheads="1"/>
        </xdr:cNvSpPr>
      </xdr:nvSpPr>
      <xdr:spPr>
        <a:xfrm>
          <a:off x="781050" y="2143125"/>
          <a:ext cx="392430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C_S=Average Capacity Under-performance during Event 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doe@BA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A1:J47"/>
  <sheetViews>
    <sheetView tabSelected="1" zoomScalePageLayoutView="0" workbookViewId="0" topLeftCell="A1">
      <selection activeCell="C4" sqref="C4"/>
    </sheetView>
  </sheetViews>
  <sheetFormatPr defaultColWidth="9.140625" defaultRowHeight="15"/>
  <cols>
    <col min="1" max="2" width="3.7109375" style="0" customWidth="1"/>
    <col min="3" max="3" width="48.7109375" style="0" customWidth="1"/>
    <col min="4" max="4" width="31.140625" style="0" customWidth="1"/>
    <col min="5" max="5" width="13.421875" style="0" customWidth="1"/>
    <col min="6" max="6" width="15.7109375" style="0" customWidth="1"/>
    <col min="7" max="7" width="43.421875" style="0" customWidth="1"/>
    <col min="8" max="8" width="4.7109375" style="0" customWidth="1"/>
    <col min="9" max="9" width="9.28125" style="0" customWidth="1"/>
    <col min="10" max="10" width="14.57421875" style="0" customWidth="1"/>
  </cols>
  <sheetData>
    <row r="1" spans="1:3" ht="16.5">
      <c r="A1" s="31"/>
      <c r="B1" s="28"/>
      <c r="C1" s="442" t="s">
        <v>292</v>
      </c>
    </row>
    <row r="2" spans="1:5" ht="15">
      <c r="A2" s="2"/>
      <c r="B2" s="117"/>
      <c r="C2" s="2" t="s">
        <v>65</v>
      </c>
      <c r="D2" s="96"/>
      <c r="E2" s="96"/>
    </row>
    <row r="3" spans="1:5" ht="15">
      <c r="A3" s="96"/>
      <c r="B3" s="96"/>
      <c r="C3" s="2"/>
      <c r="D3" s="96"/>
      <c r="E3" s="96"/>
    </row>
    <row r="4" spans="1:5" ht="15">
      <c r="A4" s="96"/>
      <c r="B4" s="96"/>
      <c r="C4" s="2"/>
      <c r="D4" s="96"/>
      <c r="E4" s="96"/>
    </row>
    <row r="5" spans="1:5" ht="15">
      <c r="A5" s="96" t="s">
        <v>20</v>
      </c>
      <c r="B5" s="96"/>
      <c r="C5" s="96"/>
      <c r="D5" s="96"/>
      <c r="E5" s="96"/>
    </row>
    <row r="6" spans="1:5" ht="15">
      <c r="A6" s="96" t="s">
        <v>66</v>
      </c>
      <c r="B6" s="96"/>
      <c r="C6" s="96"/>
      <c r="D6" s="96"/>
      <c r="E6" s="96"/>
    </row>
    <row r="7" spans="1:5" ht="15">
      <c r="A7" s="96"/>
      <c r="B7" s="96"/>
      <c r="C7" s="96"/>
      <c r="D7" s="96"/>
      <c r="E7" s="96"/>
    </row>
    <row r="8" spans="1:5" ht="15">
      <c r="A8" s="125" t="s">
        <v>17</v>
      </c>
      <c r="B8" s="125"/>
      <c r="C8" s="125"/>
      <c r="D8" s="125"/>
      <c r="E8" s="96"/>
    </row>
    <row r="9" spans="1:5" ht="15">
      <c r="A9" s="96" t="s">
        <v>21</v>
      </c>
      <c r="B9" s="96"/>
      <c r="C9" s="96"/>
      <c r="D9" s="96"/>
      <c r="E9" s="96"/>
    </row>
    <row r="10" spans="1:5" ht="15">
      <c r="A10" s="96" t="s">
        <v>160</v>
      </c>
      <c r="B10" s="96"/>
      <c r="C10" s="96"/>
      <c r="D10" s="96"/>
      <c r="E10" s="96"/>
    </row>
    <row r="11" spans="1:6" ht="15">
      <c r="A11" s="98" t="s">
        <v>18</v>
      </c>
      <c r="B11" s="98"/>
      <c r="C11" s="98"/>
      <c r="D11" s="98"/>
      <c r="E11" s="96"/>
      <c r="F11" s="32"/>
    </row>
    <row r="12" spans="1:5" ht="15">
      <c r="A12" s="96" t="s">
        <v>22</v>
      </c>
      <c r="B12" s="96"/>
      <c r="C12" s="96"/>
      <c r="D12" s="96"/>
      <c r="E12" s="96"/>
    </row>
    <row r="13" spans="1:5" ht="15">
      <c r="A13" s="96" t="s">
        <v>161</v>
      </c>
      <c r="B13" s="96"/>
      <c r="C13" s="96"/>
      <c r="D13" s="96"/>
      <c r="E13" s="96"/>
    </row>
    <row r="14" spans="1:5" ht="15">
      <c r="A14" s="126" t="s">
        <v>19</v>
      </c>
      <c r="B14" s="126"/>
      <c r="C14" s="126"/>
      <c r="D14" s="126"/>
      <c r="E14" s="96"/>
    </row>
    <row r="15" spans="1:5" ht="15">
      <c r="A15" s="96" t="s">
        <v>23</v>
      </c>
      <c r="B15" s="96"/>
      <c r="C15" s="96"/>
      <c r="D15" s="96"/>
      <c r="E15" s="96"/>
    </row>
    <row r="16" spans="1:5" ht="15">
      <c r="A16" s="96" t="s">
        <v>162</v>
      </c>
      <c r="B16" s="96"/>
      <c r="C16" s="96"/>
      <c r="D16" s="96"/>
      <c r="E16" s="96"/>
    </row>
    <row r="17" spans="1:5" ht="15">
      <c r="A17" s="96"/>
      <c r="B17" s="96"/>
      <c r="C17" s="96"/>
      <c r="D17" s="96"/>
      <c r="E17" s="96"/>
    </row>
    <row r="18" spans="1:5" ht="15">
      <c r="A18" s="96"/>
      <c r="B18" s="96"/>
      <c r="C18" s="96"/>
      <c r="D18" s="96"/>
      <c r="E18" s="96"/>
    </row>
    <row r="19" spans="1:5" ht="15">
      <c r="A19" s="96"/>
      <c r="B19" s="96"/>
      <c r="C19" s="127" t="s">
        <v>42</v>
      </c>
      <c r="D19" s="96"/>
      <c r="E19" s="96"/>
    </row>
    <row r="20" spans="1:5" ht="15">
      <c r="A20" s="96" t="s">
        <v>41</v>
      </c>
      <c r="B20" s="96"/>
      <c r="C20" s="96"/>
      <c r="D20" s="96"/>
      <c r="E20" s="96"/>
    </row>
    <row r="21" spans="1:5" ht="15">
      <c r="A21" s="96" t="s">
        <v>24</v>
      </c>
      <c r="B21" s="96"/>
      <c r="C21" s="96"/>
      <c r="D21" s="383" t="s">
        <v>25</v>
      </c>
      <c r="E21" s="96"/>
    </row>
    <row r="22" spans="1:5" ht="15">
      <c r="A22" s="96" t="s">
        <v>43</v>
      </c>
      <c r="B22" s="96"/>
      <c r="C22" s="96"/>
      <c r="D22" s="384" t="s">
        <v>0</v>
      </c>
      <c r="E22" s="96"/>
    </row>
    <row r="23" spans="1:5" ht="15">
      <c r="A23" s="96" t="s">
        <v>44</v>
      </c>
      <c r="B23" s="96"/>
      <c r="C23" s="96"/>
      <c r="D23" s="384" t="s">
        <v>26</v>
      </c>
      <c r="E23" s="96"/>
    </row>
    <row r="24" spans="1:5" ht="15">
      <c r="A24" s="96" t="s">
        <v>45</v>
      </c>
      <c r="B24" s="96"/>
      <c r="C24" s="96"/>
      <c r="D24" s="385" t="s">
        <v>46</v>
      </c>
      <c r="E24" s="96"/>
    </row>
    <row r="25" spans="1:5" ht="15">
      <c r="A25" s="96"/>
      <c r="B25" s="96"/>
      <c r="C25" s="96"/>
      <c r="D25" s="104"/>
      <c r="E25" s="96"/>
    </row>
    <row r="26" spans="1:5" ht="15">
      <c r="A26" s="96"/>
      <c r="B26" s="96"/>
      <c r="C26" s="96"/>
      <c r="D26" s="104"/>
      <c r="E26" s="96"/>
    </row>
    <row r="27" spans="1:5" ht="15">
      <c r="A27" s="96"/>
      <c r="B27" s="96"/>
      <c r="C27" s="127" t="s">
        <v>124</v>
      </c>
      <c r="D27" s="104"/>
      <c r="E27" s="96"/>
    </row>
    <row r="28" spans="1:5" ht="15">
      <c r="A28" t="s">
        <v>130</v>
      </c>
      <c r="B28" s="96"/>
      <c r="D28" s="104"/>
      <c r="E28" s="96"/>
    </row>
    <row r="29" spans="1:5" ht="15">
      <c r="A29" t="s">
        <v>131</v>
      </c>
      <c r="B29" s="96"/>
      <c r="C29" s="3"/>
      <c r="D29" s="104"/>
      <c r="E29" s="96"/>
    </row>
    <row r="30" spans="1:5" ht="15">
      <c r="A30" t="s">
        <v>151</v>
      </c>
      <c r="B30" s="96"/>
      <c r="D30" s="104"/>
      <c r="E30" s="96"/>
    </row>
    <row r="31" spans="2:5" ht="15">
      <c r="B31" s="96"/>
      <c r="C31" s="96"/>
      <c r="D31" s="128"/>
      <c r="E31" s="96"/>
    </row>
    <row r="32" spans="2:5" ht="15">
      <c r="B32" s="96"/>
      <c r="C32" s="96"/>
      <c r="D32" s="405" t="s">
        <v>155</v>
      </c>
      <c r="E32" s="96"/>
    </row>
    <row r="33" spans="1:5" ht="15">
      <c r="A33" t="s">
        <v>123</v>
      </c>
      <c r="B33" s="96"/>
      <c r="C33" s="96"/>
      <c r="D33" s="96">
        <v>2014</v>
      </c>
      <c r="E33" s="96"/>
    </row>
    <row r="34" spans="4:10" ht="15">
      <c r="D34" s="3"/>
      <c r="I34" s="2"/>
      <c r="J34" s="2"/>
    </row>
    <row r="35" ht="15.75">
      <c r="D35" s="6"/>
    </row>
    <row r="36" ht="15">
      <c r="C36" s="441" t="s">
        <v>285</v>
      </c>
    </row>
    <row r="37" spans="1:3" ht="15">
      <c r="A37" s="438"/>
      <c r="C37" t="s">
        <v>284</v>
      </c>
    </row>
    <row r="39" ht="15">
      <c r="C39" s="441" t="s">
        <v>283</v>
      </c>
    </row>
    <row r="40" ht="15">
      <c r="A40" s="439" t="s">
        <v>276</v>
      </c>
    </row>
    <row r="41" ht="15">
      <c r="A41" s="32" t="s">
        <v>277</v>
      </c>
    </row>
    <row r="42" ht="15">
      <c r="A42" s="440"/>
    </row>
    <row r="43" ht="15">
      <c r="A43" s="439" t="s">
        <v>278</v>
      </c>
    </row>
    <row r="44" ht="15">
      <c r="A44" s="32" t="s">
        <v>279</v>
      </c>
    </row>
    <row r="45" ht="15">
      <c r="A45" s="32" t="s">
        <v>280</v>
      </c>
    </row>
    <row r="46" ht="15">
      <c r="A46" s="32" t="s">
        <v>281</v>
      </c>
    </row>
    <row r="47" ht="15">
      <c r="A47" s="32" t="s">
        <v>282</v>
      </c>
    </row>
  </sheetData>
  <sheetProtection/>
  <hyperlinks>
    <hyperlink ref="D24" r:id="rId1" display="john.doe@BAA.org"/>
  </hyperlinks>
  <printOptions/>
  <pageMargins left="0.25" right="0.25" top="0.75" bottom="0.75" header="0.3" footer="0.3"/>
  <pageSetup fitToHeight="0" fitToWidth="1" horizontalDpi="600" verticalDpi="600" orientation="landscape" scale="71" r:id="rId3"/>
  <headerFooter>
    <oddHeader>&amp;L&amp;"-,Bold"Federal Energy Regulatory Commission  STAFF DRAFT
&amp;C&amp;"-,Bold"&amp;K000000Common Metrics 2020&amp;R&amp;"-,Bold"Authorization: FERC-922 OMB Control No. 1902-0262</oddHeader>
    <oddFooter>&amp;R&amp;P</oddFooter>
  </headerFooter>
  <drawing r:id="rId2"/>
</worksheet>
</file>

<file path=xl/worksheets/sheet10.xml><?xml version="1.0" encoding="utf-8"?>
<worksheet xmlns="http://schemas.openxmlformats.org/spreadsheetml/2006/main" xmlns:r="http://schemas.openxmlformats.org/officeDocument/2006/relationships">
  <sheetPr codeName="Sheet10">
    <tabColor rgb="FF92D050"/>
    <pageSetUpPr fitToPage="1"/>
  </sheetPr>
  <dimension ref="A1:J13"/>
  <sheetViews>
    <sheetView zoomScalePageLayoutView="0" workbookViewId="0" topLeftCell="A1">
      <selection activeCell="C3" sqref="C3"/>
    </sheetView>
  </sheetViews>
  <sheetFormatPr defaultColWidth="8.8515625" defaultRowHeight="15"/>
  <cols>
    <col min="1" max="1" width="7.7109375" style="96" customWidth="1"/>
    <col min="2" max="2" width="81.28125" style="96" customWidth="1"/>
    <col min="3" max="3" width="12.140625" style="96" customWidth="1"/>
    <col min="4" max="4" width="11.7109375" style="96" customWidth="1"/>
    <col min="5" max="5" width="13.00390625" style="96" customWidth="1"/>
    <col min="6" max="7" width="15.7109375" style="96" customWidth="1"/>
    <col min="8" max="8" width="14.57421875" style="96" customWidth="1"/>
    <col min="9" max="16384" width="8.8515625" style="96" customWidth="1"/>
  </cols>
  <sheetData>
    <row r="1" spans="1:7" ht="15">
      <c r="A1" s="16"/>
      <c r="B1" s="92" t="s">
        <v>15</v>
      </c>
      <c r="C1" s="93" t="str">
        <f>+'#1 Reserve Margins'!C1</f>
        <v>Example:  PJM, ISO-NE, etc.</v>
      </c>
      <c r="D1" s="94"/>
      <c r="E1" s="94"/>
      <c r="F1" s="94"/>
      <c r="G1" s="95"/>
    </row>
    <row r="2" spans="1:7" ht="15">
      <c r="A2" s="18"/>
      <c r="B2" s="398"/>
      <c r="C2" s="18"/>
      <c r="D2" s="18"/>
      <c r="E2" s="18"/>
      <c r="F2" s="18"/>
      <c r="G2" s="18"/>
    </row>
    <row r="3" spans="1:7" ht="15.75">
      <c r="A3" s="97" t="s">
        <v>152</v>
      </c>
      <c r="B3" s="98"/>
      <c r="C3" s="89"/>
      <c r="D3" s="99"/>
      <c r="E3" s="99"/>
      <c r="F3" s="99"/>
      <c r="G3" s="99"/>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10" ht="30">
      <c r="A5" s="43">
        <v>9</v>
      </c>
      <c r="B5" s="5" t="s">
        <v>215</v>
      </c>
      <c r="C5" s="106">
        <v>0</v>
      </c>
      <c r="D5" s="107">
        <v>0</v>
      </c>
      <c r="E5" s="107">
        <v>0</v>
      </c>
      <c r="F5" s="107">
        <v>0</v>
      </c>
      <c r="G5" s="108">
        <v>0</v>
      </c>
      <c r="J5" s="104"/>
    </row>
    <row r="6" spans="1:10" ht="30">
      <c r="A6" s="103">
        <f>+A5+0.01</f>
        <v>9.01</v>
      </c>
      <c r="B6" s="5" t="s">
        <v>216</v>
      </c>
      <c r="C6" s="109">
        <v>0</v>
      </c>
      <c r="D6" s="110">
        <v>0</v>
      </c>
      <c r="E6" s="110">
        <v>0</v>
      </c>
      <c r="F6" s="110">
        <v>0</v>
      </c>
      <c r="G6" s="111">
        <v>0</v>
      </c>
      <c r="J6" s="104"/>
    </row>
    <row r="7" spans="1:7" ht="30">
      <c r="A7" s="103">
        <f>+A6+0.01</f>
        <v>9.02</v>
      </c>
      <c r="B7" s="5" t="s">
        <v>163</v>
      </c>
      <c r="C7" s="309">
        <v>0</v>
      </c>
      <c r="D7" s="308">
        <v>0</v>
      </c>
      <c r="E7" s="308">
        <v>0</v>
      </c>
      <c r="F7" s="308">
        <v>0</v>
      </c>
      <c r="G7" s="310">
        <v>0</v>
      </c>
    </row>
    <row r="8" spans="1:7" ht="15">
      <c r="A8" s="103">
        <f>+A7+0.01</f>
        <v>9.03</v>
      </c>
      <c r="B8" s="291" t="s">
        <v>93</v>
      </c>
      <c r="C8" s="458" t="s">
        <v>84</v>
      </c>
      <c r="D8" s="459"/>
      <c r="E8" s="459"/>
      <c r="F8" s="459"/>
      <c r="G8" s="460"/>
    </row>
    <row r="9" ht="15">
      <c r="B9" s="13"/>
    </row>
    <row r="11" spans="1:2" ht="15">
      <c r="A11" s="43"/>
      <c r="B11" s="3"/>
    </row>
    <row r="12" spans="1:2" ht="15">
      <c r="A12" s="112"/>
      <c r="B12" s="5"/>
    </row>
    <row r="13" spans="1:2" ht="15">
      <c r="A13" s="112"/>
      <c r="B13" s="5"/>
    </row>
  </sheetData>
  <sheetProtection/>
  <mergeCells count="1">
    <mergeCell ref="C8:G8"/>
  </mergeCells>
  <printOptions/>
  <pageMargins left="0.25" right="0.25" top="0.75" bottom="0.75" header="0.3" footer="0.3"/>
  <pageSetup fitToHeight="0" fitToWidth="1" horizontalDpi="600" verticalDpi="600" orientation="landscape" scale="85" r:id="rId1"/>
  <headerFooter>
    <oddHeader>&amp;L&amp;"-,Bold"Federal Energy Regulatory Commission  STAFF DRAFT
&amp;C&amp;"-,Bold"&amp;K000000Common Metrics 2020&amp;R&amp;"-,Bold"Authorization: FERC-922 OMB Control No. 1902-0262</oddHeader>
    <oddFooter>&amp;R&amp;P</oddFooter>
  </headerFooter>
</worksheet>
</file>

<file path=xl/worksheets/sheet11.xml><?xml version="1.0" encoding="utf-8"?>
<worksheet xmlns="http://schemas.openxmlformats.org/spreadsheetml/2006/main" xmlns:r="http://schemas.openxmlformats.org/officeDocument/2006/relationships">
  <sheetPr codeName="Sheet11">
    <tabColor rgb="FF92D050"/>
    <pageSetUpPr fitToPage="1"/>
  </sheetPr>
  <dimension ref="A1:G20"/>
  <sheetViews>
    <sheetView zoomScalePageLayoutView="0" workbookViewId="0" topLeftCell="A1">
      <selection activeCell="B13" sqref="B13"/>
    </sheetView>
  </sheetViews>
  <sheetFormatPr defaultColWidth="8.8515625" defaultRowHeight="15"/>
  <cols>
    <col min="1" max="1" width="7.7109375" style="96" customWidth="1"/>
    <col min="2" max="2" width="72.421875" style="96" customWidth="1"/>
    <col min="3" max="7" width="15.7109375" style="96" customWidth="1"/>
    <col min="8" max="8" width="14.57421875" style="96" customWidth="1"/>
    <col min="9" max="16384" width="8.8515625" style="96" customWidth="1"/>
  </cols>
  <sheetData>
    <row r="1" spans="1:7" ht="15">
      <c r="A1" s="16"/>
      <c r="B1" s="92" t="s">
        <v>15</v>
      </c>
      <c r="C1" s="93" t="str">
        <f>+'#1 Reserve Margins'!C1</f>
        <v>Example:  PJM, ISO-NE, etc.</v>
      </c>
      <c r="D1" s="94"/>
      <c r="E1" s="94"/>
      <c r="F1" s="94"/>
      <c r="G1" s="95"/>
    </row>
    <row r="2" spans="1:7" ht="15">
      <c r="A2" s="18"/>
      <c r="B2" s="105"/>
      <c r="C2" s="18"/>
      <c r="D2" s="18"/>
      <c r="E2" s="18"/>
      <c r="F2" s="18"/>
      <c r="G2" s="18"/>
    </row>
    <row r="3" spans="1:7" ht="15.75">
      <c r="A3" s="97" t="s">
        <v>96</v>
      </c>
      <c r="B3" s="98"/>
      <c r="C3" s="89"/>
      <c r="D3" s="99"/>
      <c r="E3" s="99"/>
      <c r="F3" s="99"/>
      <c r="G3" s="99"/>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45">
      <c r="A5" s="103">
        <v>10</v>
      </c>
      <c r="B5" s="113" t="s">
        <v>217</v>
      </c>
      <c r="C5" s="278">
        <v>0</v>
      </c>
      <c r="D5" s="279">
        <v>0</v>
      </c>
      <c r="E5" s="279">
        <v>0</v>
      </c>
      <c r="F5" s="279">
        <v>0</v>
      </c>
      <c r="G5" s="280">
        <v>0</v>
      </c>
    </row>
    <row r="6" spans="1:7" ht="30">
      <c r="A6" s="103">
        <f>+A5+0.01</f>
        <v>10.01</v>
      </c>
      <c r="B6" s="5" t="s">
        <v>165</v>
      </c>
      <c r="C6" s="281">
        <f>+'#1 Reserve Margins'!C12</f>
        <v>0</v>
      </c>
      <c r="D6" s="276">
        <f>+'#1 Reserve Margins'!D12</f>
        <v>0</v>
      </c>
      <c r="E6" s="276">
        <f>+'#1 Reserve Margins'!E12</f>
        <v>0</v>
      </c>
      <c r="F6" s="276">
        <f>+'#1 Reserve Margins'!F12</f>
        <v>0</v>
      </c>
      <c r="G6" s="282">
        <f>+'#1 Reserve Margins'!G12</f>
        <v>0</v>
      </c>
    </row>
    <row r="7" spans="1:7" ht="45">
      <c r="A7" s="103">
        <f>+A6+0.01</f>
        <v>10.02</v>
      </c>
      <c r="B7" s="114" t="s">
        <v>168</v>
      </c>
      <c r="C7" s="283" t="e">
        <f>C5/C6</f>
        <v>#DIV/0!</v>
      </c>
      <c r="D7" s="277" t="e">
        <f>D5/D6</f>
        <v>#DIV/0!</v>
      </c>
      <c r="E7" s="277" t="e">
        <f>E5/E6</f>
        <v>#DIV/0!</v>
      </c>
      <c r="F7" s="277" t="e">
        <f>F5/F6</f>
        <v>#DIV/0!</v>
      </c>
      <c r="G7" s="284" t="e">
        <f>G5/G6</f>
        <v>#DIV/0!</v>
      </c>
    </row>
    <row r="8" spans="1:7" ht="15">
      <c r="A8" s="103">
        <f>+A7+0.01</f>
        <v>10.03</v>
      </c>
      <c r="B8" s="5" t="s">
        <v>166</v>
      </c>
      <c r="C8" s="341">
        <f>+'#1 Reserve Margins'!C11</f>
        <v>0</v>
      </c>
      <c r="D8" s="342">
        <f>+'#1 Reserve Margins'!D11</f>
        <v>0</v>
      </c>
      <c r="E8" s="342">
        <f>+'#1 Reserve Margins'!E11</f>
        <v>0</v>
      </c>
      <c r="F8" s="342">
        <f>+'#1 Reserve Margins'!F11</f>
        <v>0</v>
      </c>
      <c r="G8" s="343">
        <f>+'#1 Reserve Margins'!G11</f>
        <v>0</v>
      </c>
    </row>
    <row r="9" spans="1:7" ht="45">
      <c r="A9" s="103">
        <f>+A8+0.01</f>
        <v>10.04</v>
      </c>
      <c r="B9" s="114" t="s">
        <v>167</v>
      </c>
      <c r="C9" s="444" t="e">
        <f>C5/C8</f>
        <v>#DIV/0!</v>
      </c>
      <c r="D9" s="277" t="e">
        <f>D5/D8</f>
        <v>#DIV/0!</v>
      </c>
      <c r="E9" s="277" t="e">
        <f>E5/E8</f>
        <v>#DIV/0!</v>
      </c>
      <c r="F9" s="277" t="e">
        <f>F5/F8</f>
        <v>#DIV/0!</v>
      </c>
      <c r="G9" s="284" t="e">
        <f>G5/G8</f>
        <v>#DIV/0!</v>
      </c>
    </row>
    <row r="10" spans="1:7" ht="15">
      <c r="A10" s="103">
        <f>+A9+0.01</f>
        <v>10.049999999999999</v>
      </c>
      <c r="B10" s="32" t="s">
        <v>97</v>
      </c>
      <c r="C10" s="458" t="s">
        <v>84</v>
      </c>
      <c r="D10" s="459"/>
      <c r="E10" s="459"/>
      <c r="F10" s="459"/>
      <c r="G10" s="460"/>
    </row>
    <row r="11" spans="1:2" ht="15">
      <c r="A11" s="3"/>
      <c r="B11" s="3"/>
    </row>
    <row r="12" spans="1:2" ht="15">
      <c r="A12" s="3"/>
      <c r="B12" s="3"/>
    </row>
    <row r="13" spans="1:2" ht="15">
      <c r="A13" s="3"/>
      <c r="B13" s="3"/>
    </row>
    <row r="14" spans="1:2" ht="15">
      <c r="A14" s="3"/>
      <c r="B14" s="275"/>
    </row>
    <row r="15" ht="15">
      <c r="B15" s="3"/>
    </row>
    <row r="16" ht="15">
      <c r="B16" s="3"/>
    </row>
    <row r="17" ht="15">
      <c r="B17" s="3"/>
    </row>
    <row r="18" ht="15">
      <c r="B18" s="3"/>
    </row>
    <row r="19" ht="15">
      <c r="B19" s="3"/>
    </row>
    <row r="20" ht="15">
      <c r="B20" s="3"/>
    </row>
  </sheetData>
  <sheetProtection/>
  <mergeCells count="1">
    <mergeCell ref="C10:G10"/>
  </mergeCells>
  <printOptions/>
  <pageMargins left="0.25" right="0.25" top="0.75" bottom="0.75" header="0.3" footer="0.3"/>
  <pageSetup fitToHeight="0" fitToWidth="1" horizontalDpi="600" verticalDpi="600" orientation="landscape" scale="84" r:id="rId1"/>
  <headerFooter>
    <oddHeader>&amp;L&amp;"-,Bold"Federal Energy Regulatory Commission  STAFF DRAFT
&amp;C&amp;"-,Bold"&amp;K000000Common Metrics 2020&amp;R&amp;"-,Bold"Authorization: FERC-922 OMB Control No. 1902-0262</oddHeader>
    <oddFooter>&amp;R&amp;P</oddFooter>
  </headerFooter>
</worksheet>
</file>

<file path=xl/worksheets/sheet12.xml><?xml version="1.0" encoding="utf-8"?>
<worksheet xmlns="http://schemas.openxmlformats.org/spreadsheetml/2006/main" xmlns:r="http://schemas.openxmlformats.org/officeDocument/2006/relationships">
  <sheetPr codeName="Sheet12">
    <tabColor rgb="FF92D050"/>
    <pageSetUpPr fitToPage="1"/>
  </sheetPr>
  <dimension ref="A1:G13"/>
  <sheetViews>
    <sheetView zoomScalePageLayoutView="0" workbookViewId="0" topLeftCell="A1">
      <selection activeCell="D12" sqref="D12"/>
    </sheetView>
  </sheetViews>
  <sheetFormatPr defaultColWidth="8.8515625" defaultRowHeight="15"/>
  <cols>
    <col min="1" max="1" width="6.7109375" style="96" customWidth="1"/>
    <col min="2" max="2" width="73.140625" style="96" customWidth="1"/>
    <col min="3" max="7" width="15.7109375" style="96" customWidth="1"/>
    <col min="8" max="8" width="14.57421875" style="96" customWidth="1"/>
    <col min="9" max="16384" width="8.8515625" style="96" customWidth="1"/>
  </cols>
  <sheetData>
    <row r="1" spans="1:7" ht="15">
      <c r="A1" s="145"/>
      <c r="B1" s="92" t="s">
        <v>15</v>
      </c>
      <c r="C1" s="452" t="str">
        <f>+'#1 Reserve Margins'!C1</f>
        <v>Example:  PJM, ISO-NE, etc.</v>
      </c>
      <c r="D1" s="453"/>
      <c r="E1" s="453"/>
      <c r="F1" s="453"/>
      <c r="G1" s="454"/>
    </row>
    <row r="2" spans="2:7" ht="15">
      <c r="B2" s="398"/>
      <c r="C2" s="102"/>
      <c r="D2" s="102"/>
      <c r="E2" s="102"/>
      <c r="F2" s="102"/>
      <c r="G2" s="102"/>
    </row>
    <row r="3" spans="1:7" ht="15.75">
      <c r="A3" s="97" t="s">
        <v>58</v>
      </c>
      <c r="B3" s="245"/>
      <c r="C3" s="89"/>
      <c r="D3" s="102"/>
      <c r="E3" s="102"/>
      <c r="F3" s="102"/>
      <c r="G3" s="102"/>
    </row>
    <row r="4" spans="2:7" ht="15">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45">
      <c r="A5" s="173">
        <v>11</v>
      </c>
      <c r="B5" s="5" t="s">
        <v>218</v>
      </c>
      <c r="C5" s="312">
        <v>0</v>
      </c>
      <c r="D5" s="259">
        <v>0</v>
      </c>
      <c r="E5" s="259">
        <v>0</v>
      </c>
      <c r="F5" s="259">
        <v>0</v>
      </c>
      <c r="G5" s="260">
        <v>0</v>
      </c>
    </row>
    <row r="6" spans="1:7" ht="45">
      <c r="A6" s="173">
        <f>+A5+0.01</f>
        <v>11.01</v>
      </c>
      <c r="B6" s="5" t="s">
        <v>219</v>
      </c>
      <c r="C6" s="118">
        <v>0</v>
      </c>
      <c r="D6" s="119">
        <v>0</v>
      </c>
      <c r="E6" s="119">
        <v>0</v>
      </c>
      <c r="F6" s="119">
        <v>0</v>
      </c>
      <c r="G6" s="120">
        <v>0</v>
      </c>
    </row>
    <row r="7" spans="1:7" ht="69" customHeight="1">
      <c r="A7" s="173">
        <f>+A6+0.01</f>
        <v>11.02</v>
      </c>
      <c r="B7" s="35" t="s">
        <v>169</v>
      </c>
      <c r="C7" s="313">
        <f>+C5/8760</f>
        <v>0</v>
      </c>
      <c r="D7" s="311">
        <f>+D5/8760</f>
        <v>0</v>
      </c>
      <c r="E7" s="311">
        <f>+E5/8784</f>
        <v>0</v>
      </c>
      <c r="F7" s="311">
        <f>+F5/8760</f>
        <v>0</v>
      </c>
      <c r="G7" s="314">
        <f>+G5/8760</f>
        <v>0</v>
      </c>
    </row>
    <row r="8" spans="1:7" ht="60">
      <c r="A8" s="173">
        <f>+A7+0.01</f>
        <v>11.03</v>
      </c>
      <c r="B8" s="5" t="s">
        <v>170</v>
      </c>
      <c r="C8" s="313">
        <f>+C6/8760</f>
        <v>0</v>
      </c>
      <c r="D8" s="311">
        <f>+D6/8760</f>
        <v>0</v>
      </c>
      <c r="E8" s="311">
        <f>+E6/8784</f>
        <v>0</v>
      </c>
      <c r="F8" s="311">
        <f>+F6/8760</f>
        <v>0</v>
      </c>
      <c r="G8" s="314">
        <f>+G6/8760</f>
        <v>0</v>
      </c>
    </row>
    <row r="9" spans="1:7" ht="15">
      <c r="A9" s="173">
        <f>+A8+0.01</f>
        <v>11.04</v>
      </c>
      <c r="B9" s="32" t="s">
        <v>97</v>
      </c>
      <c r="C9" s="458" t="s">
        <v>2</v>
      </c>
      <c r="D9" s="459"/>
      <c r="E9" s="459"/>
      <c r="F9" s="459"/>
      <c r="G9" s="460"/>
    </row>
    <row r="11" spans="1:2" ht="15">
      <c r="A11" s="3" t="s">
        <v>48</v>
      </c>
      <c r="B11" s="3" t="s">
        <v>48</v>
      </c>
    </row>
    <row r="12" ht="15">
      <c r="B12" s="3"/>
    </row>
    <row r="13" spans="1:2" ht="15">
      <c r="A13" s="3"/>
      <c r="B13" s="3"/>
    </row>
  </sheetData>
  <sheetProtection/>
  <mergeCells count="2">
    <mergeCell ref="C1:G1"/>
    <mergeCell ref="C9:G9"/>
  </mergeCells>
  <printOptions/>
  <pageMargins left="0.25" right="0.25" top="0.75" bottom="0.75" header="0.3" footer="0.3"/>
  <pageSetup fitToHeight="0" fitToWidth="1" horizontalDpi="600" verticalDpi="600" orientation="landscape" scale="84" r:id="rId1"/>
  <headerFooter>
    <oddHeader>&amp;L&amp;"-,Bold"Federal Energy Regulatory Commission  STAFF DRAFT
&amp;C&amp;"-,Bold"&amp;K000000Common Metrics 2020&amp;R&amp;"-,Bold"Authorization: FERC-922 OMB Control No. 1902-0262</oddHeader>
    <oddFooter>&amp;R&amp;P</oddFooter>
  </headerFooter>
</worksheet>
</file>

<file path=xl/worksheets/sheet13.xml><?xml version="1.0" encoding="utf-8"?>
<worksheet xmlns="http://schemas.openxmlformats.org/spreadsheetml/2006/main" xmlns:r="http://schemas.openxmlformats.org/officeDocument/2006/relationships">
  <sheetPr codeName="Sheet31">
    <tabColor rgb="FF92D050"/>
    <pageSetUpPr fitToPage="1"/>
  </sheetPr>
  <dimension ref="A1:G31"/>
  <sheetViews>
    <sheetView zoomScalePageLayoutView="0" workbookViewId="0" topLeftCell="A1">
      <selection activeCell="I6" sqref="I6"/>
    </sheetView>
  </sheetViews>
  <sheetFormatPr defaultColWidth="9.140625" defaultRowHeight="15"/>
  <cols>
    <col min="1" max="1" width="7.140625" style="0" customWidth="1"/>
    <col min="2" max="2" width="56.28125" style="0" customWidth="1"/>
    <col min="3" max="3" width="14.140625" style="0" customWidth="1"/>
    <col min="4" max="4" width="13.421875" style="0" customWidth="1"/>
    <col min="5" max="5" width="14.00390625" style="0" customWidth="1"/>
    <col min="6" max="6" width="14.57421875" style="0" customWidth="1"/>
    <col min="7" max="7" width="14.7109375" style="0"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7" ht="15.75">
      <c r="A3" s="115" t="s">
        <v>142</v>
      </c>
      <c r="B3" s="98"/>
      <c r="C3" s="89"/>
      <c r="D3" s="396"/>
      <c r="E3" s="396"/>
      <c r="F3" s="396"/>
      <c r="G3" s="396"/>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15">
      <c r="A5" s="19" t="s">
        <v>1</v>
      </c>
      <c r="B5" s="18"/>
      <c r="C5" s="184"/>
      <c r="D5" s="185"/>
      <c r="E5" s="185"/>
      <c r="F5" s="185"/>
      <c r="G5" s="186"/>
    </row>
    <row r="6" spans="1:7" ht="135">
      <c r="A6" s="187">
        <v>12</v>
      </c>
      <c r="B6" s="188" t="s">
        <v>221</v>
      </c>
      <c r="C6" s="45"/>
      <c r="D6" s="46"/>
      <c r="E6" s="46"/>
      <c r="F6" s="46"/>
      <c r="G6" s="47"/>
    </row>
    <row r="7" spans="1:7" ht="15">
      <c r="A7" s="19" t="s">
        <v>222</v>
      </c>
      <c r="B7" s="20"/>
      <c r="C7" s="40"/>
      <c r="D7" s="41"/>
      <c r="E7" s="41"/>
      <c r="F7" s="41"/>
      <c r="G7" s="42"/>
    </row>
    <row r="8" spans="1:7" ht="90">
      <c r="A8" s="16">
        <v>12.01</v>
      </c>
      <c r="B8" s="189" t="s">
        <v>223</v>
      </c>
      <c r="C8" s="48">
        <v>0</v>
      </c>
      <c r="D8" s="49">
        <v>0</v>
      </c>
      <c r="E8" s="49">
        <v>0</v>
      </c>
      <c r="F8" s="49">
        <v>0</v>
      </c>
      <c r="G8" s="50">
        <v>0</v>
      </c>
    </row>
    <row r="9" spans="1:7" ht="60">
      <c r="A9" s="16">
        <v>12.02</v>
      </c>
      <c r="B9" s="189" t="s">
        <v>224</v>
      </c>
      <c r="C9" s="48">
        <v>0</v>
      </c>
      <c r="D9" s="49">
        <v>0</v>
      </c>
      <c r="E9" s="49">
        <v>0</v>
      </c>
      <c r="F9" s="49">
        <v>0</v>
      </c>
      <c r="G9" s="50">
        <v>0</v>
      </c>
    </row>
    <row r="10" spans="1:7" ht="45">
      <c r="A10" s="16">
        <v>12.03</v>
      </c>
      <c r="B10" s="189" t="s">
        <v>225</v>
      </c>
      <c r="C10" s="48">
        <v>0</v>
      </c>
      <c r="D10" s="49">
        <v>0</v>
      </c>
      <c r="E10" s="49">
        <v>0</v>
      </c>
      <c r="F10" s="49">
        <v>0</v>
      </c>
      <c r="G10" s="50">
        <v>0</v>
      </c>
    </row>
    <row r="11" spans="1:7" ht="90">
      <c r="A11" s="16">
        <v>12.04</v>
      </c>
      <c r="B11" s="189" t="s">
        <v>226</v>
      </c>
      <c r="C11" s="48">
        <v>0</v>
      </c>
      <c r="D11" s="49">
        <v>0</v>
      </c>
      <c r="E11" s="49">
        <v>0</v>
      </c>
      <c r="F11" s="49">
        <v>0</v>
      </c>
      <c r="G11" s="50">
        <v>0</v>
      </c>
    </row>
    <row r="12" spans="1:7" ht="90">
      <c r="A12" s="16">
        <v>12.05</v>
      </c>
      <c r="B12" s="189" t="s">
        <v>227</v>
      </c>
      <c r="C12" s="48">
        <v>0</v>
      </c>
      <c r="D12" s="49">
        <v>0</v>
      </c>
      <c r="E12" s="49">
        <v>0</v>
      </c>
      <c r="F12" s="49">
        <v>0</v>
      </c>
      <c r="G12" s="50">
        <v>0</v>
      </c>
    </row>
    <row r="13" spans="1:7" ht="90">
      <c r="A13" s="16">
        <v>12.06</v>
      </c>
      <c r="B13" s="189" t="s">
        <v>228</v>
      </c>
      <c r="C13" s="48">
        <v>0</v>
      </c>
      <c r="D13" s="49">
        <v>0</v>
      </c>
      <c r="E13" s="49">
        <v>0</v>
      </c>
      <c r="F13" s="49">
        <v>0</v>
      </c>
      <c r="G13" s="50">
        <v>0</v>
      </c>
    </row>
    <row r="14" spans="1:7" ht="87.75" customHeight="1">
      <c r="A14" s="16">
        <v>12.07</v>
      </c>
      <c r="B14" s="189" t="s">
        <v>229</v>
      </c>
      <c r="C14" s="48">
        <v>0</v>
      </c>
      <c r="D14" s="49">
        <v>0</v>
      </c>
      <c r="E14" s="49">
        <v>0</v>
      </c>
      <c r="F14" s="49">
        <v>0</v>
      </c>
      <c r="G14" s="50">
        <v>0</v>
      </c>
    </row>
    <row r="15" spans="1:7" ht="60">
      <c r="A15" s="16">
        <v>12.08</v>
      </c>
      <c r="B15" s="189" t="s">
        <v>230</v>
      </c>
      <c r="C15" s="76">
        <f>SUM(C8:C14)</f>
        <v>0</v>
      </c>
      <c r="D15" s="75">
        <f>SUM(D8:D14)</f>
        <v>0</v>
      </c>
      <c r="E15" s="75">
        <f>SUM(E8:E14)</f>
        <v>0</v>
      </c>
      <c r="F15" s="75">
        <f>SUM(F8:F14)</f>
        <v>0</v>
      </c>
      <c r="G15" s="77">
        <f>SUM(G8:G14)</f>
        <v>0</v>
      </c>
    </row>
    <row r="16" spans="1:7" ht="60">
      <c r="A16" s="16">
        <v>12.09</v>
      </c>
      <c r="B16" s="44" t="s">
        <v>98</v>
      </c>
      <c r="C16" s="491" t="s">
        <v>2</v>
      </c>
      <c r="D16" s="492"/>
      <c r="E16" s="492"/>
      <c r="F16" s="492"/>
      <c r="G16" s="493"/>
    </row>
    <row r="17" spans="1:7" ht="15">
      <c r="A17" s="16"/>
      <c r="B17" s="5"/>
      <c r="C17" s="256"/>
      <c r="D17" s="255"/>
      <c r="E17" s="255"/>
      <c r="F17" s="255"/>
      <c r="G17" s="257"/>
    </row>
    <row r="18" spans="1:7" ht="15">
      <c r="A18" s="16"/>
      <c r="B18" s="5"/>
      <c r="C18" s="182"/>
      <c r="D18" s="180"/>
      <c r="E18" s="180"/>
      <c r="F18" s="180"/>
      <c r="G18" s="183"/>
    </row>
    <row r="19" spans="1:7" ht="15">
      <c r="A19" s="100"/>
      <c r="B19" s="101" t="str">
        <f>+'#1 Reserve Margins'!B4</f>
        <v>Reporting Period</v>
      </c>
      <c r="C19" s="190">
        <f>+'#1 Reserve Margins'!C4</f>
        <v>2014</v>
      </c>
      <c r="D19" s="191">
        <f>+'#1 Reserve Margins'!D4</f>
        <v>2015</v>
      </c>
      <c r="E19" s="191">
        <f>+'#1 Reserve Margins'!E4</f>
        <v>2016</v>
      </c>
      <c r="F19" s="191">
        <f>+'#1 Reserve Margins'!F4</f>
        <v>2017</v>
      </c>
      <c r="G19" s="192">
        <f>+'#1 Reserve Margins'!G4</f>
        <v>2018</v>
      </c>
    </row>
    <row r="20" spans="1:7" ht="15">
      <c r="A20" s="19" t="s">
        <v>220</v>
      </c>
      <c r="B20" s="18"/>
      <c r="C20" s="21"/>
      <c r="D20" s="26"/>
      <c r="E20" s="26"/>
      <c r="F20" s="26"/>
      <c r="G20" s="27"/>
    </row>
    <row r="21" spans="1:7" ht="30">
      <c r="A21" s="187">
        <f>+A16+0.01</f>
        <v>12.1</v>
      </c>
      <c r="B21" s="189" t="s">
        <v>171</v>
      </c>
      <c r="C21" s="78" t="e">
        <f aca="true" t="shared" si="0" ref="C21:C28">+C8/C$15</f>
        <v>#DIV/0!</v>
      </c>
      <c r="D21" s="78" t="e">
        <f>+D8/D$15</f>
        <v>#DIV/0!</v>
      </c>
      <c r="E21" s="78" t="e">
        <f>+E8/E$15</f>
        <v>#DIV/0!</v>
      </c>
      <c r="F21" s="78" t="e">
        <f>+F8/F$15</f>
        <v>#DIV/0!</v>
      </c>
      <c r="G21" s="78" t="e">
        <f>+G8/G$15</f>
        <v>#DIV/0!</v>
      </c>
    </row>
    <row r="22" spans="1:7" ht="30">
      <c r="A22" s="16">
        <f>+A21+0.01</f>
        <v>12.11</v>
      </c>
      <c r="B22" s="406" t="s">
        <v>172</v>
      </c>
      <c r="C22" s="78" t="e">
        <f t="shared" si="0"/>
        <v>#DIV/0!</v>
      </c>
      <c r="D22" s="78" t="e">
        <f>+D9/D$15</f>
        <v>#DIV/0!</v>
      </c>
      <c r="E22" s="78" t="e">
        <f>+E9/E$15</f>
        <v>#DIV/0!</v>
      </c>
      <c r="F22" s="78" t="e">
        <f>+F9/F$15</f>
        <v>#DIV/0!</v>
      </c>
      <c r="G22" s="78" t="e">
        <f>+G9/G$15</f>
        <v>#DIV/0!</v>
      </c>
    </row>
    <row r="23" spans="1:7" ht="30">
      <c r="A23" s="16">
        <f aca="true" t="shared" si="1" ref="A23:A28">+A22+0.01</f>
        <v>12.12</v>
      </c>
      <c r="B23" s="189" t="s">
        <v>173</v>
      </c>
      <c r="C23" s="445" t="e">
        <f t="shared" si="0"/>
        <v>#DIV/0!</v>
      </c>
      <c r="D23" s="445" t="e">
        <f>+D10/D$15</f>
        <v>#DIV/0!</v>
      </c>
      <c r="E23" s="445" t="e">
        <f>+E10/E$15</f>
        <v>#DIV/0!</v>
      </c>
      <c r="F23" s="445" t="e">
        <f>+F10/F$15</f>
        <v>#DIV/0!</v>
      </c>
      <c r="G23" s="445" t="e">
        <f>+G10/G$15</f>
        <v>#DIV/0!</v>
      </c>
    </row>
    <row r="24" spans="1:7" ht="30">
      <c r="A24" s="16">
        <f t="shared" si="1"/>
        <v>12.129999999999999</v>
      </c>
      <c r="B24" s="189" t="s">
        <v>174</v>
      </c>
      <c r="C24" s="445" t="e">
        <f t="shared" si="0"/>
        <v>#DIV/0!</v>
      </c>
      <c r="D24" s="445" t="e">
        <f>+D11/D$15</f>
        <v>#DIV/0!</v>
      </c>
      <c r="E24" s="445" t="e">
        <f>+E11/E$15</f>
        <v>#DIV/0!</v>
      </c>
      <c r="F24" s="445" t="e">
        <f>+F11/F$15</f>
        <v>#DIV/0!</v>
      </c>
      <c r="G24" s="445" t="e">
        <f>+G11/G$15</f>
        <v>#DIV/0!</v>
      </c>
    </row>
    <row r="25" spans="1:7" ht="30">
      <c r="A25" s="16">
        <f t="shared" si="1"/>
        <v>12.139999999999999</v>
      </c>
      <c r="B25" s="189" t="s">
        <v>175</v>
      </c>
      <c r="C25" s="445" t="e">
        <f t="shared" si="0"/>
        <v>#DIV/0!</v>
      </c>
      <c r="D25" s="445" t="e">
        <f>+D12/D$15</f>
        <v>#DIV/0!</v>
      </c>
      <c r="E25" s="445" t="e">
        <f>+E12/E$15</f>
        <v>#DIV/0!</v>
      </c>
      <c r="F25" s="445" t="e">
        <f>+F12/F$15</f>
        <v>#DIV/0!</v>
      </c>
      <c r="G25" s="445" t="e">
        <f>+G12/G$15</f>
        <v>#DIV/0!</v>
      </c>
    </row>
    <row r="26" spans="1:7" ht="30">
      <c r="A26" s="16">
        <f t="shared" si="1"/>
        <v>12.149999999999999</v>
      </c>
      <c r="B26" s="189" t="s">
        <v>176</v>
      </c>
      <c r="C26" s="445" t="e">
        <f t="shared" si="0"/>
        <v>#DIV/0!</v>
      </c>
      <c r="D26" s="445" t="e">
        <f>+D13/D$15</f>
        <v>#DIV/0!</v>
      </c>
      <c r="E26" s="445" t="e">
        <f>+E13/E$15</f>
        <v>#DIV/0!</v>
      </c>
      <c r="F26" s="445" t="e">
        <f>+F13/F$15</f>
        <v>#DIV/0!</v>
      </c>
      <c r="G26" s="445" t="e">
        <f>+G13/G$15</f>
        <v>#DIV/0!</v>
      </c>
    </row>
    <row r="27" spans="1:7" ht="30">
      <c r="A27" s="16">
        <f t="shared" si="1"/>
        <v>12.159999999999998</v>
      </c>
      <c r="B27" s="189" t="s">
        <v>177</v>
      </c>
      <c r="C27" s="78" t="e">
        <f t="shared" si="0"/>
        <v>#DIV/0!</v>
      </c>
      <c r="D27" s="78" t="e">
        <f>+D14/D$15</f>
        <v>#DIV/0!</v>
      </c>
      <c r="E27" s="78" t="e">
        <f>+E14/E$15</f>
        <v>#DIV/0!</v>
      </c>
      <c r="F27" s="78" t="e">
        <f>+F14/F$15</f>
        <v>#DIV/0!</v>
      </c>
      <c r="G27" s="78" t="e">
        <f>+G14/G$15</f>
        <v>#DIV/0!</v>
      </c>
    </row>
    <row r="28" spans="1:7" ht="15">
      <c r="A28" s="16">
        <f t="shared" si="1"/>
        <v>12.169999999999998</v>
      </c>
      <c r="B28" s="189" t="s">
        <v>178</v>
      </c>
      <c r="C28" s="446" t="e">
        <f t="shared" si="0"/>
        <v>#DIV/0!</v>
      </c>
      <c r="D28" s="446" t="e">
        <f>+D15/D$15</f>
        <v>#DIV/0!</v>
      </c>
      <c r="E28" s="446" t="e">
        <f>+E15/E$15</f>
        <v>#DIV/0!</v>
      </c>
      <c r="F28" s="446" t="e">
        <f>+F15/F$15</f>
        <v>#DIV/0!</v>
      </c>
      <c r="G28" s="446" t="e">
        <f>+G15/G$15</f>
        <v>#DIV/0!</v>
      </c>
    </row>
    <row r="30" ht="15">
      <c r="A30" s="3"/>
    </row>
    <row r="31" spans="1:2" ht="15">
      <c r="A31" s="285"/>
      <c r="B31" s="189"/>
    </row>
  </sheetData>
  <sheetProtection/>
  <mergeCells count="2">
    <mergeCell ref="C16:G16"/>
    <mergeCell ref="C1:G1"/>
  </mergeCells>
  <printOptions/>
  <pageMargins left="0.25" right="0.25" top="0.75" bottom="0.75" header="0.3" footer="0.3"/>
  <pageSetup fitToHeight="0" fitToWidth="1" horizontalDpi="600" verticalDpi="600" orientation="landscape" scale="99" r:id="rId1"/>
  <headerFooter>
    <oddHeader>&amp;L&amp;"-,Bold"Federal Energy Regulatory Commission  STAFF DRAFT
&amp;C&amp;"-,Bold"&amp;K000000Common Metrics 2020&amp;R&amp;"-,Bold"Authorization: FERC-922 OMB Control No. 1902-0262</oddHeader>
    <oddFooter>&amp;R&amp;P</oddFooter>
  </headerFooter>
</worksheet>
</file>

<file path=xl/worksheets/sheet14.xml><?xml version="1.0" encoding="utf-8"?>
<worksheet xmlns="http://schemas.openxmlformats.org/spreadsheetml/2006/main" xmlns:r="http://schemas.openxmlformats.org/officeDocument/2006/relationships">
  <sheetPr codeName="Sheet14">
    <tabColor rgb="FF92D050"/>
    <pageSetUpPr fitToPage="1"/>
  </sheetPr>
  <dimension ref="A1:G14"/>
  <sheetViews>
    <sheetView zoomScalePageLayoutView="0" workbookViewId="0" topLeftCell="A1">
      <selection activeCell="D14" sqref="D14"/>
    </sheetView>
  </sheetViews>
  <sheetFormatPr defaultColWidth="8.8515625" defaultRowHeight="15"/>
  <cols>
    <col min="1" max="1" width="6.7109375" style="6" customWidth="1"/>
    <col min="2" max="2" width="73.28125" style="6" customWidth="1"/>
    <col min="3" max="7" width="15.7109375" style="6" customWidth="1"/>
    <col min="8" max="8" width="14.57421875" style="6" customWidth="1"/>
    <col min="9" max="16384" width="8.8515625" style="6" customWidth="1"/>
  </cols>
  <sheetData>
    <row r="1" spans="1:7" ht="15.75">
      <c r="A1" s="87"/>
      <c r="B1" s="17" t="s">
        <v>15</v>
      </c>
      <c r="C1" s="494" t="str">
        <f>+'#1 Reserve Margins'!C1</f>
        <v>Example:  PJM, ISO-NE, etc.</v>
      </c>
      <c r="D1" s="495"/>
      <c r="E1" s="495"/>
      <c r="F1" s="495"/>
      <c r="G1" s="496"/>
    </row>
    <row r="2" spans="1:7" ht="15.75">
      <c r="A2" s="88"/>
      <c r="B2" s="403"/>
      <c r="C2" s="89"/>
      <c r="D2" s="12"/>
      <c r="E2" s="12"/>
      <c r="F2" s="12"/>
      <c r="G2" s="12"/>
    </row>
    <row r="3" spans="1:7" ht="15.75">
      <c r="A3" s="33" t="s">
        <v>59</v>
      </c>
      <c r="B3" s="30"/>
      <c r="C3" s="89"/>
      <c r="D3" s="12"/>
      <c r="E3" s="12"/>
      <c r="F3" s="12"/>
      <c r="G3" s="12"/>
    </row>
    <row r="4" spans="3:7" ht="15.75">
      <c r="C4" s="89"/>
      <c r="D4" s="12"/>
      <c r="E4" s="12"/>
      <c r="F4" s="12"/>
      <c r="G4" s="12"/>
    </row>
    <row r="5" spans="2:7" ht="108">
      <c r="B5" s="11" t="s">
        <v>288</v>
      </c>
      <c r="C5" s="89"/>
      <c r="D5" s="12"/>
      <c r="E5" s="12"/>
      <c r="F5" s="12"/>
      <c r="G5" s="12"/>
    </row>
    <row r="6" spans="2:7" ht="115.5" customHeight="1">
      <c r="B6" s="356" t="s">
        <v>110</v>
      </c>
      <c r="C6" s="89"/>
      <c r="D6" s="12"/>
      <c r="E6" s="12"/>
      <c r="F6" s="12"/>
      <c r="G6" s="12"/>
    </row>
    <row r="7" spans="1:7" ht="15.75">
      <c r="A7" s="7"/>
      <c r="B7" s="86" t="str">
        <f>+'#1 Reserve Margins'!B4</f>
        <v>Reporting Period</v>
      </c>
      <c r="C7" s="22">
        <f>+'#1 Reserve Margins'!C4</f>
        <v>2014</v>
      </c>
      <c r="D7" s="8">
        <f>+'#1 Reserve Margins'!D4</f>
        <v>2015</v>
      </c>
      <c r="E7" s="8">
        <f>+'#1 Reserve Margins'!E4</f>
        <v>2016</v>
      </c>
      <c r="F7" s="8">
        <f>+'#1 Reserve Margins'!F4</f>
        <v>2017</v>
      </c>
      <c r="G7" s="8">
        <f>+'#1 Reserve Margins'!G4</f>
        <v>2018</v>
      </c>
    </row>
    <row r="8" spans="1:7" ht="30">
      <c r="A8" s="173">
        <v>13</v>
      </c>
      <c r="B8" s="5" t="s">
        <v>289</v>
      </c>
      <c r="C8" s="358">
        <v>0</v>
      </c>
      <c r="D8" s="359">
        <v>0</v>
      </c>
      <c r="E8" s="359">
        <v>0</v>
      </c>
      <c r="F8" s="359">
        <v>0</v>
      </c>
      <c r="G8" s="360">
        <v>0</v>
      </c>
    </row>
    <row r="9" spans="1:7" ht="30">
      <c r="A9" s="173">
        <f>+A8+0.01</f>
        <v>13.01</v>
      </c>
      <c r="B9" s="5" t="s">
        <v>290</v>
      </c>
      <c r="C9" s="361">
        <v>0</v>
      </c>
      <c r="D9" s="362">
        <v>0</v>
      </c>
      <c r="E9" s="362">
        <v>0</v>
      </c>
      <c r="F9" s="362">
        <v>0</v>
      </c>
      <c r="G9" s="363">
        <v>0</v>
      </c>
    </row>
    <row r="10" spans="1:7" ht="30">
      <c r="A10" s="173">
        <f>+A9+0.01</f>
        <v>13.02</v>
      </c>
      <c r="B10" s="5" t="s">
        <v>291</v>
      </c>
      <c r="C10" s="361">
        <v>0</v>
      </c>
      <c r="D10" s="362">
        <v>0</v>
      </c>
      <c r="E10" s="362">
        <v>0</v>
      </c>
      <c r="F10" s="362">
        <v>0</v>
      </c>
      <c r="G10" s="363">
        <v>0</v>
      </c>
    </row>
    <row r="11" spans="1:7" ht="30" customHeight="1">
      <c r="A11" s="173">
        <f>+A10+0.01</f>
        <v>13.03</v>
      </c>
      <c r="B11" s="357" t="s">
        <v>111</v>
      </c>
      <c r="C11" s="497" t="s">
        <v>84</v>
      </c>
      <c r="D11" s="498"/>
      <c r="E11" s="498"/>
      <c r="F11" s="498"/>
      <c r="G11" s="499"/>
    </row>
    <row r="12" ht="15.75">
      <c r="B12" s="96"/>
    </row>
    <row r="14" ht="31.5">
      <c r="B14" s="11" t="s">
        <v>112</v>
      </c>
    </row>
  </sheetData>
  <sheetProtection/>
  <mergeCells count="2">
    <mergeCell ref="C1:G1"/>
    <mergeCell ref="C11:G11"/>
  </mergeCells>
  <printOptions/>
  <pageMargins left="0.25" right="0.25" top="0.75" bottom="0.75" header="0.3" footer="0.3"/>
  <pageSetup fitToHeight="0" fitToWidth="1" horizontalDpi="600" verticalDpi="600" orientation="landscape" scale="84" r:id="rId2"/>
  <headerFooter>
    <oddHeader>&amp;L&amp;"-,Bold"Federal Energy Regulatory Commission  STAFF DRAFT
&amp;C&amp;"-,Bold"&amp;K000000Common Metrics 2020&amp;R&amp;"-,Bold"Authorization: FERC-922 OMB Control No. 1902-0262</oddHeader>
    <oddFooter>&amp;R&amp;P</oddFooter>
  </headerFooter>
  <drawing r:id="rId1"/>
</worksheet>
</file>

<file path=xl/worksheets/sheet15.xml><?xml version="1.0" encoding="utf-8"?>
<worksheet xmlns="http://schemas.openxmlformats.org/spreadsheetml/2006/main" xmlns:r="http://schemas.openxmlformats.org/officeDocument/2006/relationships">
  <sheetPr codeName="Sheet15">
    <tabColor rgb="FF92D050"/>
    <pageSetUpPr fitToPage="1"/>
  </sheetPr>
  <dimension ref="A1:G21"/>
  <sheetViews>
    <sheetView zoomScalePageLayoutView="0" workbookViewId="0" topLeftCell="A1">
      <selection activeCell="C13" sqref="C13"/>
    </sheetView>
  </sheetViews>
  <sheetFormatPr defaultColWidth="9.140625" defaultRowHeight="15"/>
  <cols>
    <col min="1" max="1" width="12.421875" style="0" customWidth="1"/>
    <col min="2" max="2" width="69.2812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399"/>
      <c r="C2" s="116"/>
      <c r="D2" s="117"/>
      <c r="E2" s="117"/>
      <c r="F2" s="117"/>
      <c r="G2" s="117"/>
    </row>
    <row r="3" spans="1:7" s="96" customFormat="1" ht="15">
      <c r="A3" s="115" t="s">
        <v>106</v>
      </c>
      <c r="B3" s="350"/>
      <c r="C3" s="116"/>
      <c r="D3" s="117"/>
      <c r="E3" s="117"/>
      <c r="F3" s="117"/>
      <c r="G3" s="117"/>
    </row>
    <row r="4" spans="1:7" s="96" customFormat="1" ht="15">
      <c r="A4" s="344"/>
      <c r="B4" s="345"/>
      <c r="C4" s="116"/>
      <c r="D4" s="117"/>
      <c r="E4" s="117"/>
      <c r="F4" s="117"/>
      <c r="G4" s="117"/>
    </row>
    <row r="5" spans="1:7" s="96" customFormat="1" ht="124.5" customHeight="1">
      <c r="A5" s="344"/>
      <c r="B5" s="335"/>
      <c r="C5" s="116"/>
      <c r="D5" s="117"/>
      <c r="E5" s="117"/>
      <c r="F5" s="117"/>
      <c r="G5" s="117"/>
    </row>
    <row r="6" spans="1:7" s="96" customFormat="1" ht="15">
      <c r="A6" s="100"/>
      <c r="B6" s="101" t="str">
        <f>+'#1 Reserve Margins'!B4</f>
        <v>Reporting Period</v>
      </c>
      <c r="C6" s="99">
        <f>+'#1 Reserve Margins'!C4</f>
        <v>2014</v>
      </c>
      <c r="D6" s="102">
        <f>+'#1 Reserve Margins'!D4</f>
        <v>2015</v>
      </c>
      <c r="E6" s="102">
        <f>+'#1 Reserve Margins'!E4</f>
        <v>2016</v>
      </c>
      <c r="F6" s="102">
        <f>+'#1 Reserve Margins'!F4</f>
        <v>2017</v>
      </c>
      <c r="G6" s="102">
        <f>+'#1 Reserve Margins'!G4</f>
        <v>2018</v>
      </c>
    </row>
    <row r="7" spans="1:7" ht="31.5">
      <c r="A7" s="349">
        <v>14</v>
      </c>
      <c r="B7" s="348" t="s">
        <v>231</v>
      </c>
      <c r="C7" s="352">
        <v>0</v>
      </c>
      <c r="D7" s="353">
        <v>0</v>
      </c>
      <c r="E7" s="353">
        <v>0</v>
      </c>
      <c r="F7" s="353">
        <v>0</v>
      </c>
      <c r="G7" s="354">
        <v>0</v>
      </c>
    </row>
    <row r="8" spans="1:7" ht="31.5">
      <c r="A8" s="349">
        <f>+A7+0.01</f>
        <v>14.01</v>
      </c>
      <c r="B8" s="348" t="s">
        <v>232</v>
      </c>
      <c r="C8" s="346">
        <v>0</v>
      </c>
      <c r="D8" s="4">
        <v>0</v>
      </c>
      <c r="E8" s="4">
        <v>0</v>
      </c>
      <c r="F8" s="379">
        <v>0</v>
      </c>
      <c r="G8" s="347">
        <v>0</v>
      </c>
    </row>
    <row r="9" spans="1:7" ht="63">
      <c r="A9" s="349">
        <f aca="true" t="shared" si="0" ref="A9:A14">+A8+0.01</f>
        <v>14.02</v>
      </c>
      <c r="B9" s="382" t="s">
        <v>233</v>
      </c>
      <c r="C9" s="377">
        <v>0</v>
      </c>
      <c r="D9" s="378">
        <v>0</v>
      </c>
      <c r="E9" s="378">
        <v>0</v>
      </c>
      <c r="F9" s="378">
        <v>0</v>
      </c>
      <c r="G9" s="380">
        <v>0</v>
      </c>
    </row>
    <row r="10" spans="1:7" ht="63">
      <c r="A10" s="349">
        <f t="shared" si="0"/>
        <v>14.03</v>
      </c>
      <c r="B10" s="348" t="s">
        <v>234</v>
      </c>
      <c r="C10" s="377">
        <v>0</v>
      </c>
      <c r="D10" s="378">
        <v>0</v>
      </c>
      <c r="E10" s="378">
        <v>0</v>
      </c>
      <c r="F10" s="378">
        <v>0</v>
      </c>
      <c r="G10" s="380">
        <v>0</v>
      </c>
    </row>
    <row r="11" spans="1:7" ht="47.25">
      <c r="A11" s="349">
        <f t="shared" si="0"/>
        <v>14.04</v>
      </c>
      <c r="B11" s="348" t="s">
        <v>235</v>
      </c>
      <c r="C11" s="377">
        <v>0</v>
      </c>
      <c r="D11" s="378">
        <v>0</v>
      </c>
      <c r="E11" s="378">
        <v>0</v>
      </c>
      <c r="F11" s="378">
        <v>0</v>
      </c>
      <c r="G11" s="380">
        <v>0</v>
      </c>
    </row>
    <row r="12" spans="1:7" ht="47.25">
      <c r="A12" s="349">
        <f t="shared" si="0"/>
        <v>14.049999999999999</v>
      </c>
      <c r="B12" s="348" t="s">
        <v>236</v>
      </c>
      <c r="C12" s="377">
        <v>0</v>
      </c>
      <c r="D12" s="381">
        <v>0</v>
      </c>
      <c r="E12" s="381">
        <v>0</v>
      </c>
      <c r="F12" s="381">
        <v>0</v>
      </c>
      <c r="G12" s="380">
        <v>0</v>
      </c>
    </row>
    <row r="13" spans="1:7" ht="46.5">
      <c r="A13" s="349">
        <f t="shared" si="0"/>
        <v>14.059999999999999</v>
      </c>
      <c r="B13" s="382" t="s">
        <v>237</v>
      </c>
      <c r="C13" s="371">
        <f>+C7*((C9*C11)+(C10*C12)+(1-C9-C10))</f>
        <v>0</v>
      </c>
      <c r="D13" s="372">
        <f>+D7*((D9*D11)+(D10*D12)+(1-D9-D10))</f>
        <v>0</v>
      </c>
      <c r="E13" s="372">
        <f>+E7*((E9*E11)+(E10*E12)+(1-E9-E10))</f>
        <v>0</v>
      </c>
      <c r="F13" s="372">
        <f>+F7*((F9*F11)+(F10*F12)+(1-F9-F10))</f>
        <v>0</v>
      </c>
      <c r="G13" s="373">
        <f>+G7*((G9*G11)+(G10*G12)+(1-G9-G10))</f>
        <v>0</v>
      </c>
    </row>
    <row r="14" spans="1:7" ht="31.5">
      <c r="A14" s="349">
        <f t="shared" si="0"/>
        <v>14.069999999999999</v>
      </c>
      <c r="B14" s="348" t="s">
        <v>107</v>
      </c>
      <c r="C14" s="488" t="s">
        <v>84</v>
      </c>
      <c r="D14" s="489"/>
      <c r="E14" s="489"/>
      <c r="F14" s="489"/>
      <c r="G14" s="490"/>
    </row>
    <row r="15" spans="1:2" ht="25.5" customHeight="1">
      <c r="A15" s="289"/>
      <c r="B15" s="290"/>
    </row>
    <row r="16" ht="15">
      <c r="B16" s="274"/>
    </row>
    <row r="17" ht="15">
      <c r="B17" s="274"/>
    </row>
    <row r="18" ht="15">
      <c r="B18" s="274"/>
    </row>
    <row r="19" ht="15">
      <c r="B19" s="274"/>
    </row>
    <row r="20" ht="15">
      <c r="B20" s="274"/>
    </row>
    <row r="21" ht="15">
      <c r="B21" s="274"/>
    </row>
  </sheetData>
  <sheetProtection/>
  <mergeCells count="2">
    <mergeCell ref="C1:G1"/>
    <mergeCell ref="C14:G14"/>
  </mergeCells>
  <printOptions/>
  <pageMargins left="0.25" right="0.25" top="0.75" bottom="0.75" header="0.3" footer="0.3"/>
  <pageSetup fitToHeight="0" fitToWidth="1" horizontalDpi="600" verticalDpi="600" orientation="landscape" scale="83" r:id="rId2"/>
  <headerFooter>
    <oddHeader>&amp;L&amp;"-,Bold"Federal Energy Regulatory Commission  STAFF DRAFT
&amp;C&amp;"-,Bold"&amp;K000000Common Metrics 2020&amp;R&amp;"-,Bold"Authorization: FERC-922 OMB Control No. 1902-0262</oddHeader>
    <oddFooter>&amp;R&amp;P</oddFooter>
  </headerFooter>
  <drawing r:id="rId1"/>
</worksheet>
</file>

<file path=xl/worksheets/sheet16.xml><?xml version="1.0" encoding="utf-8"?>
<worksheet xmlns="http://schemas.openxmlformats.org/spreadsheetml/2006/main" xmlns:r="http://schemas.openxmlformats.org/officeDocument/2006/relationships">
  <sheetPr codeName="Sheet33">
    <tabColor rgb="FF92D050"/>
    <pageSetUpPr fitToPage="1"/>
  </sheetPr>
  <dimension ref="A1:H23"/>
  <sheetViews>
    <sheetView zoomScale="98" zoomScaleNormal="98" zoomScalePageLayoutView="0" workbookViewId="0" topLeftCell="A1">
      <selection activeCell="C3" sqref="C3"/>
    </sheetView>
  </sheetViews>
  <sheetFormatPr defaultColWidth="9.140625" defaultRowHeight="15"/>
  <cols>
    <col min="1" max="1" width="10.421875" style="0" customWidth="1"/>
    <col min="2" max="2" width="66.57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5"/>
      <c r="B2" s="92"/>
      <c r="C2" s="370"/>
      <c r="D2" s="370"/>
      <c r="E2" s="370"/>
      <c r="F2" s="370"/>
      <c r="G2" s="370"/>
    </row>
    <row r="3" spans="1:7" ht="15">
      <c r="A3" s="145"/>
      <c r="B3" s="92"/>
      <c r="C3" s="116"/>
      <c r="D3" s="370"/>
      <c r="E3" s="370"/>
      <c r="F3" s="370"/>
      <c r="G3" s="370"/>
    </row>
    <row r="4" spans="1:7" ht="15">
      <c r="A4" s="145"/>
      <c r="B4" s="92"/>
      <c r="C4" s="370"/>
      <c r="D4" s="370"/>
      <c r="E4" s="370"/>
      <c r="F4" s="370"/>
      <c r="G4" s="370"/>
    </row>
    <row r="5" spans="1:7" ht="15">
      <c r="A5" s="146"/>
      <c r="B5" s="399"/>
      <c r="C5" s="116"/>
      <c r="D5" s="117"/>
      <c r="E5" s="117"/>
      <c r="F5" s="117"/>
      <c r="G5" s="117"/>
    </row>
    <row r="6" spans="1:7" ht="15">
      <c r="A6" s="115" t="s">
        <v>60</v>
      </c>
      <c r="B6" s="98"/>
      <c r="C6" s="116"/>
      <c r="D6" s="117"/>
      <c r="E6" s="117"/>
      <c r="F6" s="117"/>
      <c r="G6" s="117"/>
    </row>
    <row r="7" spans="1:7" ht="15">
      <c r="A7" s="96" t="s">
        <v>33</v>
      </c>
      <c r="B7" s="96"/>
      <c r="C7" s="96"/>
      <c r="D7" s="96"/>
      <c r="E7" s="96"/>
      <c r="F7" s="96"/>
      <c r="G7" s="117"/>
    </row>
    <row r="8" spans="1:7" ht="138.75" customHeight="1">
      <c r="A8" s="3"/>
      <c r="B8" s="335"/>
      <c r="C8" s="96"/>
      <c r="D8" s="351"/>
      <c r="E8" s="96"/>
      <c r="F8" s="96"/>
      <c r="G8" s="117"/>
    </row>
    <row r="9" spans="1:7" ht="57" customHeight="1">
      <c r="A9" s="419" t="s">
        <v>101</v>
      </c>
      <c r="B9" s="335" t="s">
        <v>48</v>
      </c>
      <c r="C9" s="419" t="s">
        <v>103</v>
      </c>
      <c r="D9" s="351"/>
      <c r="E9" s="96"/>
      <c r="F9" s="96"/>
      <c r="G9" s="117"/>
    </row>
    <row r="10" spans="1:7" ht="63" customHeight="1">
      <c r="A10" s="419" t="s">
        <v>102</v>
      </c>
      <c r="B10" s="351"/>
      <c r="C10" s="419" t="s">
        <v>104</v>
      </c>
      <c r="D10" s="351"/>
      <c r="E10" s="96"/>
      <c r="F10" s="96"/>
      <c r="G10" s="117"/>
    </row>
    <row r="11" spans="1:7" ht="15">
      <c r="A11" s="100"/>
      <c r="B11" s="374" t="s">
        <v>16</v>
      </c>
      <c r="C11" s="99">
        <f>+'#1 Reserve Margins'!C4</f>
        <v>2014</v>
      </c>
      <c r="D11" s="102">
        <f>+'#1 Reserve Margins'!D$4</f>
        <v>2015</v>
      </c>
      <c r="E11" s="102">
        <f>+'#1 Reserve Margins'!E$4</f>
        <v>2016</v>
      </c>
      <c r="F11" s="102">
        <f>+'#1 Reserve Margins'!F$4</f>
        <v>2017</v>
      </c>
      <c r="G11" s="102">
        <f>+'#1 Reserve Margins'!G$4</f>
        <v>2018</v>
      </c>
    </row>
    <row r="12" spans="1:7" ht="30">
      <c r="A12" s="43">
        <v>15</v>
      </c>
      <c r="B12" s="44" t="s">
        <v>238</v>
      </c>
      <c r="C12" s="193">
        <v>0</v>
      </c>
      <c r="D12" s="194">
        <v>0</v>
      </c>
      <c r="E12" s="194">
        <v>0</v>
      </c>
      <c r="F12" s="194">
        <v>0</v>
      </c>
      <c r="G12" s="195">
        <v>0</v>
      </c>
    </row>
    <row r="13" spans="1:7" ht="30">
      <c r="A13" s="43">
        <f>+A12+0.01</f>
        <v>15.01</v>
      </c>
      <c r="B13" s="44" t="s">
        <v>239</v>
      </c>
      <c r="C13" s="196">
        <v>0</v>
      </c>
      <c r="D13" s="197">
        <v>0</v>
      </c>
      <c r="E13" s="198">
        <v>0</v>
      </c>
      <c r="F13" s="198">
        <v>0</v>
      </c>
      <c r="G13" s="199">
        <v>0</v>
      </c>
    </row>
    <row r="14" spans="1:7" ht="30">
      <c r="A14" s="43">
        <f>+A13+0.01</f>
        <v>15.02</v>
      </c>
      <c r="B14" s="44" t="s">
        <v>240</v>
      </c>
      <c r="C14" s="196">
        <v>0</v>
      </c>
      <c r="D14" s="197">
        <v>0</v>
      </c>
      <c r="E14" s="198">
        <v>0</v>
      </c>
      <c r="F14" s="198">
        <v>0</v>
      </c>
      <c r="G14" s="199">
        <v>0</v>
      </c>
    </row>
    <row r="15" spans="1:7" ht="30">
      <c r="A15" s="43">
        <f>+A14+0.01</f>
        <v>15.03</v>
      </c>
      <c r="B15" s="44" t="s">
        <v>241</v>
      </c>
      <c r="C15" s="196">
        <v>0</v>
      </c>
      <c r="D15" s="198">
        <v>0</v>
      </c>
      <c r="E15" s="198">
        <v>0</v>
      </c>
      <c r="F15" s="198">
        <v>0</v>
      </c>
      <c r="G15" s="199">
        <v>0</v>
      </c>
    </row>
    <row r="16" spans="1:7" ht="15">
      <c r="A16" s="43">
        <f>+A15+0.01</f>
        <v>15.04</v>
      </c>
      <c r="B16" s="44" t="s">
        <v>125</v>
      </c>
      <c r="C16" s="500" t="s">
        <v>84</v>
      </c>
      <c r="D16" s="501"/>
      <c r="E16" s="501"/>
      <c r="F16" s="501"/>
      <c r="G16" s="502"/>
    </row>
    <row r="17" spans="1:7" ht="15.75">
      <c r="A17" s="387" t="s">
        <v>108</v>
      </c>
      <c r="C17" s="12"/>
      <c r="D17" s="12"/>
      <c r="E17" s="12"/>
      <c r="F17" s="12"/>
      <c r="G17" s="12"/>
    </row>
    <row r="18" spans="1:7" ht="15.75">
      <c r="A18" s="14"/>
      <c r="B18" s="386" t="s">
        <v>16</v>
      </c>
      <c r="C18" s="99">
        <f>+'#1 Reserve Margins'!C$4</f>
        <v>2014</v>
      </c>
      <c r="D18" s="102">
        <f>+'#1 Reserve Margins'!D$4</f>
        <v>2015</v>
      </c>
      <c r="E18" s="102">
        <f>+'#1 Reserve Margins'!E$4</f>
        <v>2016</v>
      </c>
      <c r="F18" s="102">
        <f>+'#1 Reserve Margins'!F$4</f>
        <v>2017</v>
      </c>
      <c r="G18" s="102">
        <f>+'#1 Reserve Margins'!G$4</f>
        <v>2018</v>
      </c>
    </row>
    <row r="19" spans="1:7" ht="15">
      <c r="A19" s="133">
        <v>15.05</v>
      </c>
      <c r="B19" s="214" t="s">
        <v>109</v>
      </c>
      <c r="C19" s="388"/>
      <c r="D19" s="389"/>
      <c r="E19" s="389"/>
      <c r="F19" s="389"/>
      <c r="G19" s="390"/>
    </row>
    <row r="20" spans="1:7" ht="30">
      <c r="A20" s="43">
        <f>+A19+0.01</f>
        <v>15.06</v>
      </c>
      <c r="B20" s="44" t="s">
        <v>238</v>
      </c>
      <c r="C20" s="193">
        <v>0</v>
      </c>
      <c r="D20" s="194">
        <v>0</v>
      </c>
      <c r="E20" s="194">
        <v>0</v>
      </c>
      <c r="F20" s="194">
        <v>0</v>
      </c>
      <c r="G20" s="195">
        <v>0</v>
      </c>
    </row>
    <row r="21" spans="1:7" ht="30">
      <c r="A21" s="43">
        <f>+A20+0.01</f>
        <v>15.07</v>
      </c>
      <c r="B21" s="44" t="s">
        <v>239</v>
      </c>
      <c r="C21" s="196">
        <v>0</v>
      </c>
      <c r="D21" s="197">
        <v>0</v>
      </c>
      <c r="E21" s="198">
        <v>0</v>
      </c>
      <c r="F21" s="198">
        <v>0</v>
      </c>
      <c r="G21" s="199">
        <v>0</v>
      </c>
    </row>
    <row r="22" spans="1:7" ht="30">
      <c r="A22" s="43">
        <f>+A21+0.01</f>
        <v>15.08</v>
      </c>
      <c r="B22" s="44" t="s">
        <v>243</v>
      </c>
      <c r="C22" s="196">
        <v>0</v>
      </c>
      <c r="D22" s="197">
        <v>0</v>
      </c>
      <c r="E22" s="198">
        <v>0</v>
      </c>
      <c r="F22" s="198">
        <v>0</v>
      </c>
      <c r="G22" s="199">
        <v>0</v>
      </c>
    </row>
    <row r="23" spans="1:8" ht="30">
      <c r="A23" s="43">
        <f>+A22+0.01</f>
        <v>15.09</v>
      </c>
      <c r="B23" s="44" t="s">
        <v>242</v>
      </c>
      <c r="C23" s="200">
        <v>0</v>
      </c>
      <c r="D23" s="201">
        <v>0</v>
      </c>
      <c r="E23" s="201">
        <v>0</v>
      </c>
      <c r="F23" s="201">
        <v>0</v>
      </c>
      <c r="G23" s="407">
        <v>0</v>
      </c>
      <c r="H23" s="3"/>
    </row>
  </sheetData>
  <sheetProtection/>
  <mergeCells count="2">
    <mergeCell ref="C1:G1"/>
    <mergeCell ref="C16:G16"/>
  </mergeCells>
  <printOptions/>
  <pageMargins left="0.25" right="0.25" top="0.75" bottom="0.75" header="0.3" footer="0.3"/>
  <pageSetup fitToHeight="0" fitToWidth="1" horizontalDpi="600" verticalDpi="600" orientation="landscape" scale="85" r:id="rId3"/>
  <headerFooter>
    <oddHeader>&amp;L&amp;"-,Bold"Federal Energy Regulatory Commission  STAFF DRAFT
&amp;C&amp;"-,Bold"&amp;K000000Common Metrics 2020&amp;R&amp;"-,Bold"Authorization: FERC-922 OMB Control No. 1902-0262</oddHeader>
    <oddFooter>&amp;R&amp;P</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Sheet17">
    <tabColor rgb="FF92D050"/>
    <pageSetUpPr fitToPage="1"/>
  </sheetPr>
  <dimension ref="A1:G12"/>
  <sheetViews>
    <sheetView zoomScalePageLayoutView="0" workbookViewId="0" topLeftCell="A1">
      <selection activeCell="D5" sqref="D5"/>
    </sheetView>
  </sheetViews>
  <sheetFormatPr defaultColWidth="9.140625" defaultRowHeight="15"/>
  <cols>
    <col min="1" max="1" width="8.28125" style="0" customWidth="1"/>
    <col min="2" max="2" width="73.2812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7" ht="15">
      <c r="A3" s="115" t="s">
        <v>61</v>
      </c>
      <c r="B3" s="98"/>
      <c r="C3" s="116"/>
      <c r="D3" s="117"/>
      <c r="E3" s="117"/>
      <c r="F3" s="117"/>
      <c r="G3" s="117"/>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75">
      <c r="A5" s="173">
        <v>16</v>
      </c>
      <c r="B5" s="44" t="s">
        <v>286</v>
      </c>
      <c r="C5" s="52">
        <v>0</v>
      </c>
      <c r="D5" s="53">
        <v>0</v>
      </c>
      <c r="E5" s="53">
        <v>0</v>
      </c>
      <c r="F5" s="53">
        <v>0</v>
      </c>
      <c r="G5" s="54">
        <v>0</v>
      </c>
    </row>
    <row r="6" spans="1:7" s="32" customFormat="1" ht="75">
      <c r="A6" s="427">
        <v>16.01</v>
      </c>
      <c r="B6" s="35" t="s">
        <v>268</v>
      </c>
      <c r="C6" s="423">
        <v>0</v>
      </c>
      <c r="D6" s="424">
        <v>0</v>
      </c>
      <c r="E6" s="424">
        <v>0</v>
      </c>
      <c r="F6" s="424">
        <v>0</v>
      </c>
      <c r="G6" s="425">
        <v>0</v>
      </c>
    </row>
    <row r="7" spans="1:7" ht="30">
      <c r="A7" s="426">
        <v>16.02</v>
      </c>
      <c r="B7" s="44" t="s">
        <v>274</v>
      </c>
      <c r="C7" s="265">
        <f>'#12 Wholesale Power'!C6</f>
        <v>0</v>
      </c>
      <c r="D7" s="265">
        <f>'#12 Wholesale Power'!D6</f>
        <v>0</v>
      </c>
      <c r="E7" s="265">
        <f>'#12 Wholesale Power'!E6</f>
        <v>0</v>
      </c>
      <c r="F7" s="265">
        <f>'#12 Wholesale Power'!F6</f>
        <v>0</v>
      </c>
      <c r="G7" s="265">
        <f>'#12 Wholesale Power'!G6</f>
        <v>0</v>
      </c>
    </row>
    <row r="8" spans="1:7" ht="45">
      <c r="A8" s="422">
        <v>16.03</v>
      </c>
      <c r="B8" s="44" t="s">
        <v>287</v>
      </c>
      <c r="C8" s="316" t="e">
        <f>C5/C7</f>
        <v>#DIV/0!</v>
      </c>
      <c r="D8" s="315" t="e">
        <f>D5/D7</f>
        <v>#DIV/0!</v>
      </c>
      <c r="E8" s="315" t="e">
        <f>E5/E7</f>
        <v>#DIV/0!</v>
      </c>
      <c r="F8" s="315" t="e">
        <f>F5/F7</f>
        <v>#DIV/0!</v>
      </c>
      <c r="G8" s="317" t="e">
        <f>G5/G7</f>
        <v>#DIV/0!</v>
      </c>
    </row>
    <row r="9" spans="1:7" ht="48.75" customHeight="1">
      <c r="A9" s="428">
        <v>16.04</v>
      </c>
      <c r="B9" s="35" t="s">
        <v>293</v>
      </c>
      <c r="C9" s="429" t="e">
        <f>C6/C5</f>
        <v>#DIV/0!</v>
      </c>
      <c r="D9" s="430" t="e">
        <f>D6/D5</f>
        <v>#DIV/0!</v>
      </c>
      <c r="E9" s="430" t="e">
        <f>E6/E5</f>
        <v>#DIV/0!</v>
      </c>
      <c r="F9" s="430" t="e">
        <f>F6/F5</f>
        <v>#DIV/0!</v>
      </c>
      <c r="G9" s="431" t="e">
        <f>G6/G5</f>
        <v>#DIV/0!</v>
      </c>
    </row>
    <row r="10" spans="1:7" ht="75">
      <c r="A10" s="428">
        <v>16.05</v>
      </c>
      <c r="B10" s="432" t="s">
        <v>269</v>
      </c>
      <c r="C10" s="423">
        <v>0</v>
      </c>
      <c r="D10" s="424">
        <v>0</v>
      </c>
      <c r="E10" s="424">
        <v>0</v>
      </c>
      <c r="F10" s="424">
        <v>0</v>
      </c>
      <c r="G10" s="425">
        <v>0</v>
      </c>
    </row>
    <row r="11" spans="1:7" ht="75">
      <c r="A11" s="433">
        <f>A10+0.01</f>
        <v>16.060000000000002</v>
      </c>
      <c r="B11" s="35" t="s">
        <v>294</v>
      </c>
      <c r="C11" s="434" t="e">
        <f>C10/C5</f>
        <v>#DIV/0!</v>
      </c>
      <c r="D11" s="435" t="e">
        <f>D10/D5</f>
        <v>#DIV/0!</v>
      </c>
      <c r="E11" s="435" t="e">
        <f>E10/E5</f>
        <v>#DIV/0!</v>
      </c>
      <c r="F11" s="435" t="e">
        <f>F10/F5</f>
        <v>#DIV/0!</v>
      </c>
      <c r="G11" s="436" t="e">
        <f>G10/G5</f>
        <v>#DIV/0!</v>
      </c>
    </row>
    <row r="12" spans="1:7" ht="30">
      <c r="A12" s="437" t="s">
        <v>275</v>
      </c>
      <c r="B12" s="32" t="s">
        <v>97</v>
      </c>
      <c r="C12" s="458"/>
      <c r="D12" s="459"/>
      <c r="E12" s="459"/>
      <c r="F12" s="459"/>
      <c r="G12" s="460"/>
    </row>
  </sheetData>
  <sheetProtection/>
  <mergeCells count="2">
    <mergeCell ref="C1:G1"/>
    <mergeCell ref="C12:G12"/>
  </mergeCells>
  <printOptions/>
  <pageMargins left="0.25" right="0.25" top="0.75" bottom="0.75" header="0.3" footer="0.3"/>
  <pageSetup fitToHeight="0" fitToWidth="1" horizontalDpi="600" verticalDpi="600" orientation="landscape" scale="83" r:id="rId1"/>
  <headerFooter>
    <oddHeader>&amp;L&amp;"-,Bold"Federal Energy Regulatory Commission  STAFF DRAFT
&amp;C&amp;"-,Bold"&amp;K000000Common Metrics 2020&amp;R&amp;"-,Bold"Authorization: FERC-922 OMB Control No. 1902-0262</oddHeader>
    <oddFooter>&amp;R&amp;P</oddFooter>
  </headerFooter>
</worksheet>
</file>

<file path=xl/worksheets/sheet18.xml><?xml version="1.0" encoding="utf-8"?>
<worksheet xmlns="http://schemas.openxmlformats.org/spreadsheetml/2006/main" xmlns:r="http://schemas.openxmlformats.org/officeDocument/2006/relationships">
  <sheetPr codeName="Sheet18">
    <tabColor rgb="FF92D050"/>
    <pageSetUpPr fitToPage="1"/>
  </sheetPr>
  <dimension ref="A1:H15"/>
  <sheetViews>
    <sheetView zoomScalePageLayoutView="0" workbookViewId="0" topLeftCell="A1">
      <selection activeCell="C9" sqref="C9"/>
    </sheetView>
  </sheetViews>
  <sheetFormatPr defaultColWidth="9.140625" defaultRowHeight="15"/>
  <cols>
    <col min="1" max="1" width="8.28125" style="0" customWidth="1"/>
    <col min="2" max="2" width="69.7109375" style="0" customWidth="1"/>
    <col min="3" max="7" width="15.7109375" style="0" customWidth="1"/>
    <col min="8" max="8" width="14.57421875" style="0" customWidth="1"/>
  </cols>
  <sheetData>
    <row r="1" spans="1:8" ht="15">
      <c r="A1" s="145"/>
      <c r="B1" s="92" t="s">
        <v>15</v>
      </c>
      <c r="C1" s="452" t="str">
        <f>+'#1 Reserve Margins'!C1</f>
        <v>Example:  PJM, ISO-NE, etc.</v>
      </c>
      <c r="D1" s="453"/>
      <c r="E1" s="453"/>
      <c r="F1" s="453"/>
      <c r="G1" s="454"/>
      <c r="H1" s="96"/>
    </row>
    <row r="2" spans="1:8" ht="15">
      <c r="A2" s="146"/>
      <c r="B2" s="147"/>
      <c r="C2" s="116"/>
      <c r="D2" s="117"/>
      <c r="E2" s="117"/>
      <c r="F2" s="117"/>
      <c r="G2" s="117"/>
      <c r="H2" s="96"/>
    </row>
    <row r="3" spans="1:8" ht="15">
      <c r="A3" s="115" t="s">
        <v>143</v>
      </c>
      <c r="B3" s="98"/>
      <c r="C3" s="116"/>
      <c r="D3" s="117"/>
      <c r="E3" s="117"/>
      <c r="F3" s="117"/>
      <c r="G3" s="117"/>
      <c r="H3" s="96"/>
    </row>
    <row r="4" spans="1:8"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c r="H4" s="96"/>
    </row>
    <row r="5" spans="1:8" ht="45">
      <c r="A5" s="173">
        <v>17</v>
      </c>
      <c r="B5" s="44" t="s">
        <v>179</v>
      </c>
      <c r="C5" s="52">
        <v>0</v>
      </c>
      <c r="D5" s="53">
        <v>0</v>
      </c>
      <c r="E5" s="53">
        <v>0</v>
      </c>
      <c r="F5" s="53">
        <v>0</v>
      </c>
      <c r="G5" s="54">
        <v>0</v>
      </c>
      <c r="H5" s="96"/>
    </row>
    <row r="6" spans="1:8" ht="60">
      <c r="A6" s="173">
        <f>+A5+0.01</f>
        <v>17.01</v>
      </c>
      <c r="B6" s="44" t="s">
        <v>180</v>
      </c>
      <c r="C6" s="202">
        <v>0</v>
      </c>
      <c r="D6" s="203">
        <v>0</v>
      </c>
      <c r="E6" s="204">
        <v>0</v>
      </c>
      <c r="F6" s="204">
        <v>0</v>
      </c>
      <c r="G6" s="205">
        <v>0</v>
      </c>
      <c r="H6" s="96"/>
    </row>
    <row r="7" spans="1:8" ht="15">
      <c r="A7" s="173">
        <f>+A6+0.01</f>
        <v>17.020000000000003</v>
      </c>
      <c r="B7" s="44" t="s">
        <v>99</v>
      </c>
      <c r="C7" s="265">
        <f>+'#12 Wholesale Power'!C6</f>
        <v>0</v>
      </c>
      <c r="D7" s="266">
        <f>+'#12 Wholesale Power'!D6</f>
        <v>0</v>
      </c>
      <c r="E7" s="266">
        <f>+'#12 Wholesale Power'!E6</f>
        <v>0</v>
      </c>
      <c r="F7" s="266">
        <f>+'#12 Wholesale Power'!F6</f>
        <v>0</v>
      </c>
      <c r="G7" s="267">
        <f>+'#12 Wholesale Power'!G6</f>
        <v>0</v>
      </c>
      <c r="H7" s="96"/>
    </row>
    <row r="8" spans="1:8" ht="45">
      <c r="A8" s="173">
        <f>+A7+0.01</f>
        <v>17.030000000000005</v>
      </c>
      <c r="B8" s="44" t="s">
        <v>181</v>
      </c>
      <c r="C8" s="252" t="e">
        <f>+C5/C7</f>
        <v>#DIV/0!</v>
      </c>
      <c r="D8" s="253" t="e">
        <f>+D5/D7</f>
        <v>#DIV/0!</v>
      </c>
      <c r="E8" s="253" t="e">
        <f>+E5/E7</f>
        <v>#DIV/0!</v>
      </c>
      <c r="F8" s="253" t="e">
        <f>+F5/F7</f>
        <v>#DIV/0!</v>
      </c>
      <c r="G8" s="254" t="e">
        <f>+G5/G7</f>
        <v>#DIV/0!</v>
      </c>
      <c r="H8" s="96"/>
    </row>
    <row r="9" spans="1:8" ht="49.5" customHeight="1">
      <c r="A9" s="173">
        <f>+A8+0.01</f>
        <v>17.040000000000006</v>
      </c>
      <c r="B9" s="44" t="s">
        <v>182</v>
      </c>
      <c r="C9" s="252" t="e">
        <f>+C6/C7</f>
        <v>#DIV/0!</v>
      </c>
      <c r="D9" s="253" t="e">
        <f>+D6/D7</f>
        <v>#DIV/0!</v>
      </c>
      <c r="E9" s="253" t="e">
        <f>+E6/E7</f>
        <v>#DIV/0!</v>
      </c>
      <c r="F9" s="253" t="e">
        <f>+F6/F7</f>
        <v>#DIV/0!</v>
      </c>
      <c r="G9" s="254" t="e">
        <f>+G6/G7</f>
        <v>#DIV/0!</v>
      </c>
      <c r="H9" s="96"/>
    </row>
    <row r="10" spans="1:8" ht="45">
      <c r="A10" s="173">
        <f>+A9+0.01</f>
        <v>17.050000000000008</v>
      </c>
      <c r="B10" s="44" t="s">
        <v>72</v>
      </c>
      <c r="C10" s="458" t="s">
        <v>2</v>
      </c>
      <c r="D10" s="459"/>
      <c r="E10" s="459"/>
      <c r="F10" s="459"/>
      <c r="G10" s="460"/>
      <c r="H10" s="96"/>
    </row>
    <row r="11" spans="1:8" ht="15">
      <c r="A11" s="96"/>
      <c r="B11" s="96"/>
      <c r="C11" s="96"/>
      <c r="D11" s="96"/>
      <c r="E11" s="96"/>
      <c r="F11" s="96"/>
      <c r="G11" s="96"/>
      <c r="H11" s="96"/>
    </row>
    <row r="12" ht="15">
      <c r="B12" s="25"/>
    </row>
    <row r="13" ht="15">
      <c r="B13" s="34"/>
    </row>
    <row r="14" ht="15">
      <c r="B14" s="3"/>
    </row>
    <row r="15" ht="15">
      <c r="B15" s="3"/>
    </row>
  </sheetData>
  <sheetProtection/>
  <mergeCells count="2">
    <mergeCell ref="C1:G1"/>
    <mergeCell ref="C10:G10"/>
  </mergeCells>
  <printOptions/>
  <pageMargins left="0.25" right="0.25" top="0.75" bottom="0.75" header="0.3" footer="0.3"/>
  <pageSetup fitToHeight="0" fitToWidth="1" horizontalDpi="600" verticalDpi="600" orientation="landscape" scale="85" r:id="rId1"/>
  <headerFooter>
    <oddHeader>&amp;L&amp;"-,Bold"Federal Energy Regulatory Commission  STAFF DRAFT
&amp;C&amp;"-,Bold"&amp;K000000Common Metrics 2020&amp;R&amp;"-,Bold"Authorization: FERC-922 OMB Control No. 1902-0262</oddHeader>
    <oddFooter>&amp;R&amp;P</oddFooter>
  </headerFooter>
</worksheet>
</file>

<file path=xl/worksheets/sheet19.xml><?xml version="1.0" encoding="utf-8"?>
<worksheet xmlns="http://schemas.openxmlformats.org/spreadsheetml/2006/main" xmlns:r="http://schemas.openxmlformats.org/officeDocument/2006/relationships">
  <sheetPr codeName="Sheet19">
    <tabColor rgb="FF92D050"/>
    <pageSetUpPr fitToPage="1"/>
  </sheetPr>
  <dimension ref="A1:G18"/>
  <sheetViews>
    <sheetView zoomScalePageLayoutView="0" workbookViewId="0" topLeftCell="A1">
      <selection activeCell="C14" sqref="C14"/>
    </sheetView>
  </sheetViews>
  <sheetFormatPr defaultColWidth="9.140625" defaultRowHeight="15"/>
  <cols>
    <col min="1" max="1" width="6.421875" style="0" customWidth="1"/>
    <col min="2" max="2" width="74.0039062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7" ht="15">
      <c r="A3" s="115" t="s">
        <v>144</v>
      </c>
      <c r="B3" s="98"/>
      <c r="C3" s="116"/>
      <c r="D3" s="117"/>
      <c r="E3" s="117"/>
      <c r="F3" s="117"/>
      <c r="G3" s="117"/>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15">
      <c r="A5" s="36" t="s">
        <v>63</v>
      </c>
      <c r="B5" s="37"/>
      <c r="C5" s="206"/>
      <c r="D5" s="207"/>
      <c r="E5" s="207"/>
      <c r="F5" s="207"/>
      <c r="G5" s="208"/>
    </row>
    <row r="6" spans="1:7" ht="45">
      <c r="A6" s="173">
        <v>18</v>
      </c>
      <c r="B6" s="44" t="s">
        <v>183</v>
      </c>
      <c r="C6" s="52">
        <v>0</v>
      </c>
      <c r="D6" s="53">
        <v>0</v>
      </c>
      <c r="E6" s="53">
        <v>0</v>
      </c>
      <c r="F6" s="53">
        <v>0</v>
      </c>
      <c r="G6" s="54">
        <v>0</v>
      </c>
    </row>
    <row r="7" spans="1:7" ht="60">
      <c r="A7" s="173">
        <f>+A6+0.01</f>
        <v>18.01</v>
      </c>
      <c r="B7" s="44" t="s">
        <v>184</v>
      </c>
      <c r="C7" s="55">
        <v>0</v>
      </c>
      <c r="D7" s="56">
        <v>0</v>
      </c>
      <c r="E7" s="56">
        <v>0</v>
      </c>
      <c r="F7" s="57">
        <v>0</v>
      </c>
      <c r="G7" s="58">
        <v>0</v>
      </c>
    </row>
    <row r="8" spans="1:7" ht="30">
      <c r="A8" s="173">
        <f>+A7+0.01</f>
        <v>18.020000000000003</v>
      </c>
      <c r="B8" s="44" t="s">
        <v>185</v>
      </c>
      <c r="C8" s="51">
        <v>0</v>
      </c>
      <c r="D8" s="64">
        <v>0</v>
      </c>
      <c r="E8" s="64">
        <v>0</v>
      </c>
      <c r="F8" s="64">
        <v>0</v>
      </c>
      <c r="G8" s="66">
        <v>0</v>
      </c>
    </row>
    <row r="9" spans="1:7" ht="60">
      <c r="A9" s="173">
        <f>+A8+0.01</f>
        <v>18.030000000000005</v>
      </c>
      <c r="B9" s="5" t="s">
        <v>186</v>
      </c>
      <c r="C9" s="209">
        <f>+C7-C6</f>
        <v>0</v>
      </c>
      <c r="D9" s="80">
        <f>+D7-D6</f>
        <v>0</v>
      </c>
      <c r="E9" s="80">
        <f>+E7-E6</f>
        <v>0</v>
      </c>
      <c r="F9" s="80">
        <f>+F7-F6</f>
        <v>0</v>
      </c>
      <c r="G9" s="81">
        <f>+G7-G6</f>
        <v>0</v>
      </c>
    </row>
    <row r="10" spans="1:7" ht="15">
      <c r="A10" s="36" t="s">
        <v>62</v>
      </c>
      <c r="B10" s="37"/>
      <c r="C10" s="210"/>
      <c r="D10" s="211"/>
      <c r="E10" s="211"/>
      <c r="F10" s="211"/>
      <c r="G10" s="212"/>
    </row>
    <row r="11" spans="1:7" ht="45">
      <c r="A11" s="173">
        <f>+A9+0.01</f>
        <v>18.040000000000006</v>
      </c>
      <c r="B11" s="35" t="s">
        <v>187</v>
      </c>
      <c r="C11" s="52">
        <v>0</v>
      </c>
      <c r="D11" s="53">
        <v>0</v>
      </c>
      <c r="E11" s="53">
        <v>0</v>
      </c>
      <c r="F11" s="53">
        <v>0</v>
      </c>
      <c r="G11" s="54">
        <v>0</v>
      </c>
    </row>
    <row r="12" spans="1:7" ht="60">
      <c r="A12" s="173">
        <f>+A11+0.01</f>
        <v>18.050000000000008</v>
      </c>
      <c r="B12" s="35" t="s">
        <v>188</v>
      </c>
      <c r="C12" s="55">
        <v>0</v>
      </c>
      <c r="D12" s="56">
        <v>0</v>
      </c>
      <c r="E12" s="56">
        <v>0</v>
      </c>
      <c r="F12" s="56">
        <v>0</v>
      </c>
      <c r="G12" s="58">
        <v>0</v>
      </c>
    </row>
    <row r="13" spans="1:7" ht="30">
      <c r="A13" s="173">
        <f>+A12+0.01</f>
        <v>18.06000000000001</v>
      </c>
      <c r="B13" s="35" t="s">
        <v>189</v>
      </c>
      <c r="C13" s="51">
        <v>0</v>
      </c>
      <c r="D13" s="64">
        <v>0</v>
      </c>
      <c r="E13" s="64">
        <v>0</v>
      </c>
      <c r="F13" s="64">
        <v>0</v>
      </c>
      <c r="G13" s="66">
        <v>0</v>
      </c>
    </row>
    <row r="14" spans="1:7" ht="45">
      <c r="A14" s="173">
        <f>+A13+0.01</f>
        <v>18.07000000000001</v>
      </c>
      <c r="B14" s="5" t="s">
        <v>190</v>
      </c>
      <c r="C14" s="90">
        <f>+C12-C11</f>
        <v>0</v>
      </c>
      <c r="D14" s="80">
        <f>+D12-D11</f>
        <v>0</v>
      </c>
      <c r="E14" s="80">
        <f>+E12-E11</f>
        <v>0</v>
      </c>
      <c r="F14" s="80">
        <f>+F12-F11</f>
        <v>0</v>
      </c>
      <c r="G14" s="81">
        <f>+G12-G11</f>
        <v>0</v>
      </c>
    </row>
    <row r="15" spans="1:7" ht="45">
      <c r="A15" s="173">
        <f>+A14+0.01</f>
        <v>18.080000000000013</v>
      </c>
      <c r="B15" s="5" t="s">
        <v>73</v>
      </c>
      <c r="C15" s="503" t="s">
        <v>84</v>
      </c>
      <c r="D15" s="504"/>
      <c r="E15" s="504"/>
      <c r="F15" s="504"/>
      <c r="G15" s="505"/>
    </row>
    <row r="16" spans="1:7" ht="15">
      <c r="A16" s="96"/>
      <c r="B16" s="96"/>
      <c r="C16" s="96"/>
      <c r="D16" s="96"/>
      <c r="E16" s="96"/>
      <c r="F16" s="96"/>
      <c r="G16" s="96"/>
    </row>
    <row r="17" spans="1:7" ht="15">
      <c r="A17" s="96"/>
      <c r="B17" s="96"/>
      <c r="C17" s="96"/>
      <c r="D17" s="96"/>
      <c r="E17" s="96"/>
      <c r="F17" s="96"/>
      <c r="G17" s="96"/>
    </row>
    <row r="18" ht="15">
      <c r="B18" s="3"/>
    </row>
  </sheetData>
  <sheetProtection/>
  <mergeCells count="2">
    <mergeCell ref="C1:G1"/>
    <mergeCell ref="C15:G15"/>
  </mergeCells>
  <printOptions/>
  <pageMargins left="0.25" right="0.25" top="0.75" bottom="0.75" header="0.3" footer="0.3"/>
  <pageSetup fitToHeight="0" fitToWidth="1" horizontalDpi="600" verticalDpi="600" orientation="landscape" scale="84" r:id="rId1"/>
  <headerFooter>
    <oddHeader>&amp;L&amp;"-,Bold"Federal Energy Regulatory Commission  STAFF DRAFT
&amp;C&amp;"-,Bold"&amp;K000000Common Metrics 2020&amp;R&amp;"-,Bold"Authorization: FERC-922 OMB Control No. 1902-0262</oddHeader>
    <oddFooter>&amp;R&amp;P</oddFooter>
  </headerFooter>
</worksheet>
</file>

<file path=xl/worksheets/sheet2.xml><?xml version="1.0" encoding="utf-8"?>
<worksheet xmlns="http://schemas.openxmlformats.org/spreadsheetml/2006/main" xmlns:r="http://schemas.openxmlformats.org/officeDocument/2006/relationships">
  <sheetPr codeName="Sheet30">
    <tabColor rgb="FFFFFF00"/>
    <pageSetUpPr fitToPage="1"/>
  </sheetPr>
  <dimension ref="A1:G26"/>
  <sheetViews>
    <sheetView zoomScalePageLayoutView="0" workbookViewId="0" topLeftCell="A1">
      <selection activeCell="C5" sqref="C5"/>
    </sheetView>
  </sheetViews>
  <sheetFormatPr defaultColWidth="9.140625" defaultRowHeight="15"/>
  <cols>
    <col min="1" max="1" width="5.57421875" style="0" customWidth="1"/>
    <col min="2" max="2" width="57.7109375" style="1" customWidth="1"/>
    <col min="3" max="7" width="15.7109375" style="0" customWidth="1"/>
    <col min="8" max="8" width="14.57421875" style="0" customWidth="1"/>
  </cols>
  <sheetData>
    <row r="1" spans="1:7" ht="15">
      <c r="A1" s="96"/>
      <c r="B1" s="248" t="s">
        <v>15</v>
      </c>
      <c r="C1" s="452" t="str">
        <f>+'Instructions '!D21</f>
        <v>Example:  PJM, ISO-NE, etc.</v>
      </c>
      <c r="D1" s="453"/>
      <c r="E1" s="453"/>
      <c r="F1" s="453"/>
      <c r="G1" s="454"/>
    </row>
    <row r="2" spans="1:7" ht="15">
      <c r="A2" s="96"/>
      <c r="B2" s="249"/>
      <c r="C2" s="96"/>
      <c r="D2" s="96"/>
      <c r="E2" s="96"/>
      <c r="F2" s="96"/>
      <c r="G2" s="96"/>
    </row>
    <row r="3" spans="1:7" ht="15.75">
      <c r="A3" s="129" t="s">
        <v>54</v>
      </c>
      <c r="B3" s="250"/>
      <c r="C3" s="89"/>
      <c r="D3" s="96"/>
      <c r="E3" s="96"/>
      <c r="F3" s="96"/>
      <c r="G3" s="96"/>
    </row>
    <row r="4" spans="1:7" ht="15">
      <c r="A4" s="96"/>
      <c r="B4" s="251" t="s">
        <v>16</v>
      </c>
      <c r="C4" s="102">
        <f>+'Instructions '!D33</f>
        <v>2014</v>
      </c>
      <c r="D4" s="102">
        <f>+C4+1</f>
        <v>2015</v>
      </c>
      <c r="E4" s="102">
        <f>+D4+1</f>
        <v>2016</v>
      </c>
      <c r="F4" s="102">
        <f>+E4+1</f>
        <v>2017</v>
      </c>
      <c r="G4" s="102">
        <f>+F4+1</f>
        <v>2018</v>
      </c>
    </row>
    <row r="5" spans="1:7" ht="105">
      <c r="A5" s="43">
        <v>1</v>
      </c>
      <c r="B5" s="44" t="s">
        <v>80</v>
      </c>
      <c r="C5" s="130"/>
      <c r="D5" s="131">
        <v>0</v>
      </c>
      <c r="E5" s="131">
        <v>0</v>
      </c>
      <c r="F5" s="131">
        <v>0</v>
      </c>
      <c r="G5" s="132">
        <v>0</v>
      </c>
    </row>
    <row r="6" spans="1:7" ht="60">
      <c r="A6" s="133">
        <f>+A5+0.01</f>
        <v>1.01</v>
      </c>
      <c r="B6" s="44" t="s">
        <v>81</v>
      </c>
      <c r="C6" s="134" t="s">
        <v>90</v>
      </c>
      <c r="D6" s="135" t="s">
        <v>90</v>
      </c>
      <c r="E6" s="135" t="s">
        <v>90</v>
      </c>
      <c r="F6" s="135" t="s">
        <v>90</v>
      </c>
      <c r="G6" s="136" t="s">
        <v>91</v>
      </c>
    </row>
    <row r="7" spans="1:7" ht="120">
      <c r="A7" s="133">
        <f aca="true" t="shared" si="0" ref="A7:A16">+A6+0.01</f>
        <v>1.02</v>
      </c>
      <c r="B7" s="44" t="s">
        <v>87</v>
      </c>
      <c r="C7" s="137"/>
      <c r="D7" s="138">
        <v>0</v>
      </c>
      <c r="E7" s="138">
        <v>0</v>
      </c>
      <c r="F7" s="138">
        <v>0</v>
      </c>
      <c r="G7" s="139">
        <v>0</v>
      </c>
    </row>
    <row r="8" spans="1:7" ht="49.5" customHeight="1">
      <c r="A8" s="133">
        <f t="shared" si="0"/>
        <v>1.03</v>
      </c>
      <c r="B8" s="44" t="s">
        <v>88</v>
      </c>
      <c r="C8" s="134" t="s">
        <v>90</v>
      </c>
      <c r="D8" s="135" t="s">
        <v>90</v>
      </c>
      <c r="E8" s="135" t="s">
        <v>90</v>
      </c>
      <c r="F8" s="135" t="s">
        <v>90</v>
      </c>
      <c r="G8" s="136" t="s">
        <v>91</v>
      </c>
    </row>
    <row r="9" spans="1:7" ht="64.5" customHeight="1">
      <c r="A9" s="133">
        <f t="shared" si="0"/>
        <v>1.04</v>
      </c>
      <c r="B9" s="44" t="s">
        <v>89</v>
      </c>
      <c r="C9" s="141">
        <f>+C7-C5</f>
        <v>0</v>
      </c>
      <c r="D9" s="142">
        <f>+D7-D5</f>
        <v>0</v>
      </c>
      <c r="E9" s="142">
        <f>+E7-E5</f>
        <v>0</v>
      </c>
      <c r="F9" s="142">
        <f>+F7-F5</f>
        <v>0</v>
      </c>
      <c r="G9" s="143">
        <f>+G7-G5</f>
        <v>0</v>
      </c>
    </row>
    <row r="10" spans="1:7" ht="75">
      <c r="A10" s="133">
        <f t="shared" si="0"/>
        <v>1.05</v>
      </c>
      <c r="B10" s="44" t="s">
        <v>128</v>
      </c>
      <c r="C10" s="443" t="e">
        <f>+(C9)/C5</f>
        <v>#DIV/0!</v>
      </c>
      <c r="D10" s="443" t="e">
        <f>+(D9)/D5</f>
        <v>#DIV/0!</v>
      </c>
      <c r="E10" s="443" t="e">
        <f>+(E9)/E5</f>
        <v>#DIV/0!</v>
      </c>
      <c r="F10" s="443" t="e">
        <f>+(F9)/F5</f>
        <v>#DIV/0!</v>
      </c>
      <c r="G10" s="443" t="e">
        <f>+(G9)/G5</f>
        <v>#DIV/0!</v>
      </c>
    </row>
    <row r="11" spans="1:7" ht="61.5" customHeight="1">
      <c r="A11" s="133">
        <f t="shared" si="0"/>
        <v>1.06</v>
      </c>
      <c r="B11" s="44" t="s">
        <v>270</v>
      </c>
      <c r="C11" s="138"/>
      <c r="D11" s="138"/>
      <c r="E11" s="138"/>
      <c r="F11" s="138"/>
      <c r="G11" s="139"/>
    </row>
    <row r="12" spans="1:7" ht="75">
      <c r="A12" s="133">
        <f t="shared" si="0"/>
        <v>1.07</v>
      </c>
      <c r="B12" s="44" t="s">
        <v>157</v>
      </c>
      <c r="C12" s="138"/>
      <c r="D12" s="138"/>
      <c r="E12" s="138"/>
      <c r="F12" s="138"/>
      <c r="G12" s="139"/>
    </row>
    <row r="13" spans="1:7" ht="30">
      <c r="A13" s="133">
        <f t="shared" si="0"/>
        <v>1.08</v>
      </c>
      <c r="B13" s="44" t="s">
        <v>67</v>
      </c>
      <c r="C13" s="144" t="s">
        <v>105</v>
      </c>
      <c r="D13" s="336" t="s">
        <v>105</v>
      </c>
      <c r="E13" s="336" t="s">
        <v>105</v>
      </c>
      <c r="F13" s="336" t="s">
        <v>105</v>
      </c>
      <c r="G13" s="337" t="s">
        <v>105</v>
      </c>
    </row>
    <row r="14" spans="1:7" ht="60">
      <c r="A14" s="133">
        <f t="shared" si="0"/>
        <v>1.09</v>
      </c>
      <c r="B14" s="44" t="s">
        <v>156</v>
      </c>
      <c r="C14" s="82">
        <f>+C12-C11</f>
        <v>0</v>
      </c>
      <c r="D14" s="83">
        <f>+D12-D11</f>
        <v>0</v>
      </c>
      <c r="E14" s="83">
        <f>+E12-E11</f>
        <v>0</v>
      </c>
      <c r="F14" s="83">
        <f>+F12-F11</f>
        <v>0</v>
      </c>
      <c r="G14" s="84">
        <f>+G12-G11</f>
        <v>0</v>
      </c>
    </row>
    <row r="15" spans="1:7" ht="75">
      <c r="A15" s="43">
        <f t="shared" si="0"/>
        <v>1.1</v>
      </c>
      <c r="B15" s="44" t="s">
        <v>129</v>
      </c>
      <c r="C15" s="140" t="e">
        <f>+(C14)/C11</f>
        <v>#DIV/0!</v>
      </c>
      <c r="D15" s="140" t="e">
        <f>+(D14)/D11</f>
        <v>#DIV/0!</v>
      </c>
      <c r="E15" s="140" t="e">
        <f>+(E14)/E11</f>
        <v>#DIV/0!</v>
      </c>
      <c r="F15" s="140" t="e">
        <f>+(F14)/F11</f>
        <v>#DIV/0!</v>
      </c>
      <c r="G15" s="140" t="e">
        <f>+(G14)/G11</f>
        <v>#DIV/0!</v>
      </c>
    </row>
    <row r="16" spans="1:7" ht="30">
      <c r="A16" s="133">
        <f t="shared" si="0"/>
        <v>1.11</v>
      </c>
      <c r="B16" s="44" t="s">
        <v>86</v>
      </c>
      <c r="C16" s="449" t="s">
        <v>2</v>
      </c>
      <c r="D16" s="450"/>
      <c r="E16" s="450"/>
      <c r="F16" s="450"/>
      <c r="G16" s="451"/>
    </row>
    <row r="18" ht="15">
      <c r="B18" s="246"/>
    </row>
    <row r="19" spans="1:2" ht="15">
      <c r="A19" s="13"/>
      <c r="B19" s="288"/>
    </row>
    <row r="20" spans="1:2" ht="15">
      <c r="A20" s="3"/>
      <c r="B20" s="25"/>
    </row>
    <row r="21" spans="1:3" ht="15">
      <c r="A21" s="285"/>
      <c r="B21" s="246"/>
      <c r="C21" s="246"/>
    </row>
    <row r="22" spans="1:2" ht="15">
      <c r="A22" s="285"/>
      <c r="B22" s="246"/>
    </row>
    <row r="23" ht="15">
      <c r="A23" s="274"/>
    </row>
    <row r="25" ht="16.5">
      <c r="B25" s="286"/>
    </row>
    <row r="26" ht="16.5">
      <c r="B26" s="287"/>
    </row>
  </sheetData>
  <sheetProtection/>
  <mergeCells count="2">
    <mergeCell ref="C16:G16"/>
    <mergeCell ref="C1:G1"/>
  </mergeCells>
  <printOptions/>
  <pageMargins left="0.25" right="0.25" top="0.75" bottom="0.75" header="0.3" footer="0.3"/>
  <pageSetup fitToHeight="0" fitToWidth="1" horizontalDpi="600" verticalDpi="600" orientation="landscape" scale="94" r:id="rId1"/>
  <headerFooter>
    <oddHeader>&amp;L&amp;"-,Bold"Federal Energy Regulatory Commission  STAFF DRAFT
&amp;C&amp;"-,Bold"&amp;K000000Common Metrics 2020&amp;R&amp;"-,Bold"Authorization: FERC-922 OMB Control No. 1902-0262</oddHeader>
    <oddFooter>&amp;R&amp;P</oddFooter>
  </headerFooter>
</worksheet>
</file>

<file path=xl/worksheets/sheet20.xml><?xml version="1.0" encoding="utf-8"?>
<worksheet xmlns="http://schemas.openxmlformats.org/spreadsheetml/2006/main" xmlns:r="http://schemas.openxmlformats.org/officeDocument/2006/relationships">
  <sheetPr codeName="Sheet21">
    <tabColor rgb="FF92D050"/>
    <pageSetUpPr fitToPage="1"/>
  </sheetPr>
  <dimension ref="A1:H21"/>
  <sheetViews>
    <sheetView zoomScalePageLayoutView="0" workbookViewId="0" topLeftCell="A1">
      <selection activeCell="G10" sqref="G10"/>
    </sheetView>
  </sheetViews>
  <sheetFormatPr defaultColWidth="9.140625" defaultRowHeight="15"/>
  <cols>
    <col min="1" max="1" width="6.8515625" style="0" customWidth="1"/>
    <col min="2" max="2" width="71.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399"/>
      <c r="C2" s="116"/>
      <c r="D2" s="117"/>
      <c r="E2" s="117"/>
      <c r="F2" s="117"/>
      <c r="G2" s="117"/>
    </row>
    <row r="3" spans="1:7" ht="15">
      <c r="A3" s="115" t="s">
        <v>113</v>
      </c>
      <c r="B3" s="115"/>
      <c r="C3" s="116"/>
      <c r="D3" s="117"/>
      <c r="E3" s="117"/>
      <c r="F3" s="117"/>
      <c r="G3" s="117"/>
    </row>
    <row r="4" spans="1:7" ht="133.5" customHeight="1">
      <c r="A4" s="344"/>
      <c r="B4" s="368" t="s">
        <v>120</v>
      </c>
      <c r="C4" s="116"/>
      <c r="D4" s="117"/>
      <c r="E4" s="117"/>
      <c r="F4" s="117"/>
      <c r="G4" s="117"/>
    </row>
    <row r="5" spans="1:7" ht="15">
      <c r="A5" s="96"/>
      <c r="B5" s="101" t="str">
        <f>+'#1 Reserve Margins'!$B$4</f>
        <v>Reporting Period</v>
      </c>
      <c r="C5" s="99">
        <f>+'#1 Reserve Margins'!$C$4</f>
        <v>2014</v>
      </c>
      <c r="D5" s="102">
        <f>+'#1 Reserve Margins'!$D$4</f>
        <v>2015</v>
      </c>
      <c r="E5" s="102">
        <f>+'#1 Reserve Margins'!$E$4</f>
        <v>2016</v>
      </c>
      <c r="F5" s="102">
        <f>+'#1 Reserve Margins'!$F$4</f>
        <v>2017</v>
      </c>
      <c r="G5" s="102">
        <f>+'#1 Reserve Margins'!$G$4</f>
        <v>2018</v>
      </c>
    </row>
    <row r="6" spans="1:8" s="96" customFormat="1" ht="45">
      <c r="A6" s="122">
        <v>19</v>
      </c>
      <c r="B6" s="214" t="s">
        <v>114</v>
      </c>
      <c r="C6" s="258">
        <v>0</v>
      </c>
      <c r="D6" s="237">
        <v>0</v>
      </c>
      <c r="E6" s="237">
        <v>0</v>
      </c>
      <c r="F6" s="237">
        <v>0</v>
      </c>
      <c r="G6" s="238">
        <v>0</v>
      </c>
      <c r="H6" s="25"/>
    </row>
    <row r="7" spans="1:8" s="96" customFormat="1" ht="30">
      <c r="A7" s="44">
        <f>+A6+0.01</f>
        <v>19.01</v>
      </c>
      <c r="B7" s="214" t="s">
        <v>83</v>
      </c>
      <c r="C7" s="59">
        <v>0</v>
      </c>
      <c r="D7" s="64">
        <v>0</v>
      </c>
      <c r="E7" s="64">
        <v>0</v>
      </c>
      <c r="F7" s="64">
        <v>0</v>
      </c>
      <c r="G7" s="66">
        <v>0</v>
      </c>
      <c r="H7" s="3"/>
    </row>
    <row r="8" spans="1:8" s="96" customFormat="1" ht="45">
      <c r="A8" s="44">
        <f>+A7+0.01</f>
        <v>19.020000000000003</v>
      </c>
      <c r="B8" s="44" t="s">
        <v>77</v>
      </c>
      <c r="C8" s="268" t="e">
        <f>+C7/C6</f>
        <v>#DIV/0!</v>
      </c>
      <c r="D8" s="269" t="e">
        <f>+D7/D6</f>
        <v>#DIV/0!</v>
      </c>
      <c r="E8" s="269" t="e">
        <f>+E7/E6</f>
        <v>#DIV/0!</v>
      </c>
      <c r="F8" s="269" t="e">
        <f>+F7/F6</f>
        <v>#DIV/0!</v>
      </c>
      <c r="G8" s="270" t="e">
        <f>+G7/G6</f>
        <v>#DIV/0!</v>
      </c>
      <c r="H8" s="3"/>
    </row>
    <row r="9" spans="1:7" s="96" customFormat="1" ht="137.25" customHeight="1">
      <c r="A9" s="44">
        <f>+A8+0.01</f>
        <v>19.030000000000005</v>
      </c>
      <c r="B9" s="367" t="s">
        <v>121</v>
      </c>
      <c r="C9" s="261">
        <v>0</v>
      </c>
      <c r="D9" s="262">
        <v>0</v>
      </c>
      <c r="E9" s="262">
        <v>0</v>
      </c>
      <c r="F9" s="263">
        <v>0</v>
      </c>
      <c r="G9" s="264">
        <v>0</v>
      </c>
    </row>
    <row r="10" spans="1:7" ht="93.75" customHeight="1">
      <c r="A10" s="44">
        <f>+A9+0.01</f>
        <v>19.040000000000006</v>
      </c>
      <c r="B10" s="367" t="s">
        <v>116</v>
      </c>
      <c r="C10" s="448" t="e">
        <f>+C9/C7</f>
        <v>#DIV/0!</v>
      </c>
      <c r="D10" s="448" t="e">
        <f>+D9/D7</f>
        <v>#DIV/0!</v>
      </c>
      <c r="E10" s="447" t="e">
        <f>+E9/E7</f>
        <v>#DIV/0!</v>
      </c>
      <c r="F10" s="447" t="e">
        <f>+F9/F7</f>
        <v>#DIV/0!</v>
      </c>
      <c r="G10" s="447" t="e">
        <f>+G9/G7</f>
        <v>#DIV/0!</v>
      </c>
    </row>
    <row r="11" spans="1:7" ht="148.5" customHeight="1">
      <c r="A11" s="44">
        <f>+A10+0.01</f>
        <v>19.050000000000008</v>
      </c>
      <c r="B11" s="367" t="s">
        <v>122</v>
      </c>
      <c r="C11" s="346"/>
      <c r="D11" s="4"/>
      <c r="E11" s="4"/>
      <c r="F11" s="4"/>
      <c r="G11" s="347"/>
    </row>
    <row r="12" spans="1:7" ht="117" customHeight="1">
      <c r="A12" s="44">
        <f>+A11+0.01</f>
        <v>19.06000000000001</v>
      </c>
      <c r="B12" s="367" t="s">
        <v>115</v>
      </c>
      <c r="C12" s="448" t="e">
        <f>+C11/C7</f>
        <v>#DIV/0!</v>
      </c>
      <c r="D12" s="447" t="e">
        <f>+D11/D7</f>
        <v>#DIV/0!</v>
      </c>
      <c r="E12" s="447" t="e">
        <f>+E11/E7</f>
        <v>#DIV/0!</v>
      </c>
      <c r="F12" s="447" t="e">
        <f>+F11/F7</f>
        <v>#DIV/0!</v>
      </c>
      <c r="G12" s="447" t="e">
        <f>+G11/G7</f>
        <v>#DIV/0!</v>
      </c>
    </row>
    <row r="13" spans="1:7" ht="122.25" customHeight="1">
      <c r="A13" s="44">
        <f>+A12+0.01</f>
        <v>19.07000000000001</v>
      </c>
      <c r="B13" s="367" t="s">
        <v>118</v>
      </c>
      <c r="C13" s="346"/>
      <c r="D13" s="4"/>
      <c r="E13" s="4"/>
      <c r="F13" s="4"/>
      <c r="G13" s="347"/>
    </row>
    <row r="14" spans="1:7" ht="119.25" customHeight="1">
      <c r="A14" s="44">
        <f>+A13+0.01</f>
        <v>19.080000000000013</v>
      </c>
      <c r="B14" s="367" t="s">
        <v>117</v>
      </c>
      <c r="C14" s="448" t="e">
        <f>+C13/C7</f>
        <v>#DIV/0!</v>
      </c>
      <c r="D14" s="447" t="e">
        <f>+D13/D7</f>
        <v>#DIV/0!</v>
      </c>
      <c r="E14" s="447" t="e">
        <f>+E13/E7</f>
        <v>#DIV/0!</v>
      </c>
      <c r="F14" s="447" t="e">
        <f>+F13/F7</f>
        <v>#DIV/0!</v>
      </c>
      <c r="G14" s="447" t="e">
        <f>+G13/G7</f>
        <v>#DIV/0!</v>
      </c>
    </row>
    <row r="15" spans="1:7" ht="45">
      <c r="A15" s="44">
        <f>+A14+0.01</f>
        <v>19.090000000000014</v>
      </c>
      <c r="B15" s="44" t="s">
        <v>119</v>
      </c>
      <c r="C15" s="488" t="s">
        <v>2</v>
      </c>
      <c r="D15" s="489"/>
      <c r="E15" s="489"/>
      <c r="F15" s="489"/>
      <c r="G15" s="490"/>
    </row>
    <row r="21" ht="15">
      <c r="B21" s="1"/>
    </row>
  </sheetData>
  <sheetProtection/>
  <mergeCells count="2">
    <mergeCell ref="C1:G1"/>
    <mergeCell ref="C15:G15"/>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drawing r:id="rId1"/>
</worksheet>
</file>

<file path=xl/worksheets/sheet21.xml><?xml version="1.0" encoding="utf-8"?>
<worksheet xmlns="http://schemas.openxmlformats.org/spreadsheetml/2006/main" xmlns:r="http://schemas.openxmlformats.org/officeDocument/2006/relationships">
  <sheetPr codeName="Sheet20">
    <tabColor theme="4" tint="0.5999900102615356"/>
    <pageSetUpPr fitToPage="1"/>
  </sheetPr>
  <dimension ref="A1:G13"/>
  <sheetViews>
    <sheetView zoomScalePageLayoutView="0" workbookViewId="0" topLeftCell="A1">
      <selection activeCell="C3" sqref="C3"/>
    </sheetView>
  </sheetViews>
  <sheetFormatPr defaultColWidth="9.140625" defaultRowHeight="15"/>
  <cols>
    <col min="1" max="1" width="8.00390625" style="96" customWidth="1"/>
    <col min="2" max="2" width="74.00390625" style="96" customWidth="1"/>
    <col min="3" max="7" width="15.7109375" style="96" customWidth="1"/>
    <col min="8" max="8" width="14.57421875" style="96" customWidth="1"/>
    <col min="9" max="16384" width="9.140625" style="96" customWidth="1"/>
  </cols>
  <sheetData>
    <row r="1" spans="1:7" ht="15">
      <c r="A1" s="145"/>
      <c r="B1" s="92" t="s">
        <v>15</v>
      </c>
      <c r="C1" s="452" t="str">
        <f>+'#1 Reserve Margins'!C1</f>
        <v>Example:  PJM, ISO-NE, etc.</v>
      </c>
      <c r="D1" s="453"/>
      <c r="E1" s="453"/>
      <c r="F1" s="453"/>
      <c r="G1" s="454"/>
    </row>
    <row r="2" spans="1:7" ht="15">
      <c r="A2" s="145"/>
      <c r="B2" s="92"/>
      <c r="C2" s="117"/>
      <c r="D2" s="117"/>
      <c r="E2" s="117"/>
      <c r="F2" s="117"/>
      <c r="G2" s="117"/>
    </row>
    <row r="3" spans="1:7" ht="15">
      <c r="A3" s="215" t="s">
        <v>145</v>
      </c>
      <c r="B3" s="215"/>
      <c r="C3" s="116"/>
      <c r="D3" s="117"/>
      <c r="E3" s="117"/>
      <c r="F3" s="117"/>
      <c r="G3" s="117"/>
    </row>
    <row r="4" spans="1:7" ht="15">
      <c r="A4" s="145"/>
      <c r="B4" s="92"/>
      <c r="C4" s="117"/>
      <c r="D4" s="117"/>
      <c r="E4" s="117"/>
      <c r="F4" s="117"/>
      <c r="G4" s="117"/>
    </row>
    <row r="5" spans="1:7" ht="15">
      <c r="A5" s="145"/>
      <c r="B5" s="92"/>
      <c r="C5" s="117"/>
      <c r="D5" s="117"/>
      <c r="E5" s="117"/>
      <c r="F5" s="117"/>
      <c r="G5" s="117"/>
    </row>
    <row r="7" spans="1:7" ht="15">
      <c r="A7" s="100"/>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121" t="s">
        <v>79</v>
      </c>
      <c r="B8" s="121"/>
      <c r="C8" s="121"/>
      <c r="D8" s="121"/>
      <c r="E8" s="121"/>
      <c r="F8" s="121"/>
      <c r="G8" s="121"/>
    </row>
    <row r="9" spans="1:7" ht="15">
      <c r="A9" s="124">
        <v>20</v>
      </c>
      <c r="B9" s="2" t="s">
        <v>85</v>
      </c>
      <c r="C9" s="221" t="s">
        <v>48</v>
      </c>
      <c r="D9" s="222" t="s">
        <v>48</v>
      </c>
      <c r="E9" s="222" t="s">
        <v>48</v>
      </c>
      <c r="F9" s="222" t="s">
        <v>48</v>
      </c>
      <c r="G9" s="223" t="s">
        <v>48</v>
      </c>
    </row>
    <row r="10" spans="1:7" ht="45">
      <c r="A10" s="43">
        <f>A9+0.01</f>
        <v>20.01</v>
      </c>
      <c r="B10" s="44" t="s">
        <v>244</v>
      </c>
      <c r="C10" s="216">
        <v>0</v>
      </c>
      <c r="D10" s="217">
        <v>0</v>
      </c>
      <c r="E10" s="217">
        <v>0</v>
      </c>
      <c r="F10" s="217">
        <v>0</v>
      </c>
      <c r="G10" s="218">
        <v>0</v>
      </c>
    </row>
    <row r="11" spans="1:7" ht="30">
      <c r="A11" s="43">
        <f>+A10+0.01</f>
        <v>20.020000000000003</v>
      </c>
      <c r="B11" s="44" t="s">
        <v>246</v>
      </c>
      <c r="C11" s="219" t="s">
        <v>90</v>
      </c>
      <c r="D11" s="327" t="s">
        <v>90</v>
      </c>
      <c r="E11" s="327" t="s">
        <v>90</v>
      </c>
      <c r="F11" s="327" t="s">
        <v>90</v>
      </c>
      <c r="G11" s="220" t="s">
        <v>90</v>
      </c>
    </row>
    <row r="12" spans="1:7" ht="75">
      <c r="A12" s="43">
        <f>+A11+0.01</f>
        <v>20.030000000000005</v>
      </c>
      <c r="B12" s="44" t="s">
        <v>245</v>
      </c>
      <c r="C12" s="325">
        <v>0</v>
      </c>
      <c r="D12" s="324">
        <v>0</v>
      </c>
      <c r="E12" s="324">
        <v>0</v>
      </c>
      <c r="F12" s="324">
        <v>0</v>
      </c>
      <c r="G12" s="326">
        <v>0</v>
      </c>
    </row>
    <row r="13" spans="1:7" ht="15">
      <c r="A13" s="43">
        <f>+A12+0.01</f>
        <v>20.040000000000006</v>
      </c>
      <c r="B13" s="32" t="s">
        <v>97</v>
      </c>
      <c r="C13" s="458" t="s">
        <v>84</v>
      </c>
      <c r="D13" s="459"/>
      <c r="E13" s="459"/>
      <c r="F13" s="459"/>
      <c r="G13" s="460"/>
    </row>
  </sheetData>
  <sheetProtection/>
  <mergeCells count="2">
    <mergeCell ref="C1:G1"/>
    <mergeCell ref="C13:G13"/>
  </mergeCells>
  <printOptions/>
  <pageMargins left="0.25" right="0.25" top="0.75" bottom="0.75" header="0.3" footer="0.3"/>
  <pageSetup fitToHeight="0" fitToWidth="1" horizontalDpi="600" verticalDpi="600" orientation="landscape" scale="83"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2.xml><?xml version="1.0" encoding="utf-8"?>
<worksheet xmlns="http://schemas.openxmlformats.org/spreadsheetml/2006/main" xmlns:r="http://schemas.openxmlformats.org/officeDocument/2006/relationships">
  <sheetPr codeName="Sheet22">
    <tabColor theme="4" tint="0.5999900102615356"/>
    <pageSetUpPr fitToPage="1"/>
  </sheetPr>
  <dimension ref="A1:G13"/>
  <sheetViews>
    <sheetView zoomScalePageLayoutView="0" workbookViewId="0" topLeftCell="A1">
      <selection activeCell="C3" sqref="C3"/>
    </sheetView>
  </sheetViews>
  <sheetFormatPr defaultColWidth="9.140625" defaultRowHeight="15"/>
  <cols>
    <col min="1" max="1" width="6.8515625" style="96" customWidth="1"/>
    <col min="2" max="2" width="71.421875" style="96" customWidth="1"/>
    <col min="3" max="7" width="15.7109375" style="96" customWidth="1"/>
    <col min="8" max="8" width="79.7109375" style="96" customWidth="1"/>
    <col min="9" max="16384" width="9.140625" style="96"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7" ht="15">
      <c r="A3" s="215" t="s">
        <v>47</v>
      </c>
      <c r="B3" s="126"/>
      <c r="C3" s="116"/>
      <c r="D3" s="117"/>
      <c r="E3" s="117"/>
      <c r="F3" s="117"/>
      <c r="G3" s="117"/>
    </row>
    <row r="5" spans="1:7" ht="15">
      <c r="A5" s="145"/>
      <c r="B5" s="213"/>
      <c r="C5" s="213"/>
      <c r="D5" s="213"/>
      <c r="E5" s="213"/>
      <c r="F5" s="213"/>
      <c r="G5" s="213"/>
    </row>
    <row r="6" spans="1:7" ht="15">
      <c r="A6" s="145"/>
      <c r="B6" s="213"/>
      <c r="C6" s="213"/>
      <c r="D6" s="213"/>
      <c r="E6" s="213"/>
      <c r="F6" s="213"/>
      <c r="G6" s="213"/>
    </row>
    <row r="7" spans="1:7" ht="15">
      <c r="A7" s="127"/>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121" t="s">
        <v>146</v>
      </c>
      <c r="B8" s="121"/>
      <c r="C8" s="121"/>
      <c r="D8" s="121"/>
      <c r="E8" s="121"/>
      <c r="F8" s="121"/>
      <c r="G8" s="121"/>
    </row>
    <row r="9" spans="1:7" ht="15">
      <c r="A9" s="124">
        <v>21</v>
      </c>
      <c r="B9" s="2" t="s">
        <v>85</v>
      </c>
      <c r="C9" s="221" t="s">
        <v>48</v>
      </c>
      <c r="D9" s="222" t="s">
        <v>48</v>
      </c>
      <c r="E9" s="222" t="s">
        <v>48</v>
      </c>
      <c r="F9" s="222" t="s">
        <v>48</v>
      </c>
      <c r="G9" s="223" t="s">
        <v>48</v>
      </c>
    </row>
    <row r="10" spans="1:7" ht="60">
      <c r="A10" s="112">
        <f>+A9+0.01</f>
        <v>21.01</v>
      </c>
      <c r="B10" s="44" t="s">
        <v>191</v>
      </c>
      <c r="C10" s="59">
        <v>0</v>
      </c>
      <c r="D10" s="420">
        <v>0</v>
      </c>
      <c r="E10" s="420">
        <v>0</v>
      </c>
      <c r="F10" s="420">
        <v>0</v>
      </c>
      <c r="G10" s="421">
        <v>0</v>
      </c>
    </row>
    <row r="11" spans="1:7" ht="64.5" customHeight="1">
      <c r="A11" s="112">
        <f>+A10+0.01</f>
        <v>21.020000000000003</v>
      </c>
      <c r="B11" s="44" t="s">
        <v>192</v>
      </c>
      <c r="C11" s="59">
        <v>0</v>
      </c>
      <c r="D11" s="420">
        <v>0</v>
      </c>
      <c r="E11" s="420">
        <v>0</v>
      </c>
      <c r="F11" s="420">
        <v>0</v>
      </c>
      <c r="G11" s="421">
        <v>0</v>
      </c>
    </row>
    <row r="12" spans="1:7" ht="75">
      <c r="A12" s="112">
        <f>+A11+0.01</f>
        <v>21.030000000000005</v>
      </c>
      <c r="B12" s="44" t="s">
        <v>247</v>
      </c>
      <c r="C12" s="59">
        <v>0</v>
      </c>
      <c r="D12" s="420">
        <v>0</v>
      </c>
      <c r="E12" s="420">
        <v>0</v>
      </c>
      <c r="F12" s="420">
        <v>0</v>
      </c>
      <c r="G12" s="421">
        <v>0</v>
      </c>
    </row>
    <row r="13" spans="1:7" ht="36" customHeight="1">
      <c r="A13" s="112">
        <f>+A12+0.01</f>
        <v>21.040000000000006</v>
      </c>
      <c r="B13" s="112" t="s">
        <v>154</v>
      </c>
      <c r="C13" s="458" t="s">
        <v>2</v>
      </c>
      <c r="D13" s="459"/>
      <c r="E13" s="459"/>
      <c r="F13" s="459"/>
      <c r="G13" s="460"/>
    </row>
  </sheetData>
  <sheetProtection/>
  <mergeCells count="2">
    <mergeCell ref="C1:G1"/>
    <mergeCell ref="C13:G13"/>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3.xml><?xml version="1.0" encoding="utf-8"?>
<worksheet xmlns="http://schemas.openxmlformats.org/spreadsheetml/2006/main" xmlns:r="http://schemas.openxmlformats.org/officeDocument/2006/relationships">
  <sheetPr codeName="Sheet34">
    <tabColor theme="4" tint="0.5999900102615356"/>
    <pageSetUpPr fitToPage="1"/>
  </sheetPr>
  <dimension ref="A1:J12"/>
  <sheetViews>
    <sheetView zoomScalePageLayoutView="0" workbookViewId="0" topLeftCell="A1">
      <selection activeCell="C3" sqref="C3"/>
    </sheetView>
  </sheetViews>
  <sheetFormatPr defaultColWidth="9.140625" defaultRowHeight="15"/>
  <cols>
    <col min="1" max="1" width="6.8515625" style="0" customWidth="1"/>
    <col min="2" max="2" width="71.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10" ht="15">
      <c r="A3" s="215" t="s">
        <v>34</v>
      </c>
      <c r="B3" s="126"/>
      <c r="C3" s="116"/>
      <c r="D3" s="117"/>
      <c r="E3" s="117"/>
      <c r="F3" s="117"/>
      <c r="G3" s="117"/>
      <c r="I3" s="3"/>
      <c r="J3" s="1"/>
    </row>
    <row r="4" spans="1:7" ht="15">
      <c r="A4" s="96"/>
      <c r="B4" s="96"/>
      <c r="C4" s="96"/>
      <c r="D4" s="96"/>
      <c r="E4" s="96"/>
      <c r="F4" s="96"/>
      <c r="G4" s="96"/>
    </row>
    <row r="5" spans="1:7" ht="15">
      <c r="A5" s="145"/>
      <c r="B5" s="213"/>
      <c r="C5" s="213"/>
      <c r="D5" s="213"/>
      <c r="E5" s="213"/>
      <c r="F5" s="213"/>
      <c r="G5" s="213"/>
    </row>
    <row r="6" spans="1:7" ht="15">
      <c r="A6" s="145"/>
      <c r="B6" s="213"/>
      <c r="C6" s="213"/>
      <c r="D6" s="213"/>
      <c r="E6" s="213"/>
      <c r="F6" s="213"/>
      <c r="G6" s="213"/>
    </row>
    <row r="7" spans="1:7" ht="15">
      <c r="A7" s="127"/>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s="96" customFormat="1" ht="15">
      <c r="A8" s="121" t="s">
        <v>35</v>
      </c>
      <c r="B8" s="123"/>
      <c r="C8" s="123"/>
      <c r="D8" s="123"/>
      <c r="E8" s="123"/>
      <c r="F8" s="123"/>
      <c r="G8" s="123"/>
    </row>
    <row r="9" spans="1:7" s="96" customFormat="1" ht="15">
      <c r="A9" s="124">
        <v>22</v>
      </c>
      <c r="B9" s="2" t="s">
        <v>85</v>
      </c>
      <c r="C9" s="123"/>
      <c r="D9" s="123"/>
      <c r="E9" s="123"/>
      <c r="F9" s="123"/>
      <c r="G9" s="123"/>
    </row>
    <row r="10" spans="1:7" s="96" customFormat="1" ht="30">
      <c r="A10" s="112">
        <f>+A9+0.01</f>
        <v>22.01</v>
      </c>
      <c r="B10" s="5" t="s">
        <v>248</v>
      </c>
      <c r="C10" s="71">
        <v>0</v>
      </c>
      <c r="D10" s="237">
        <v>0</v>
      </c>
      <c r="E10" s="237">
        <v>0</v>
      </c>
      <c r="F10" s="237">
        <v>0</v>
      </c>
      <c r="G10" s="238">
        <v>0</v>
      </c>
    </row>
    <row r="11" spans="1:7" s="96" customFormat="1" ht="60">
      <c r="A11" s="112">
        <f>+A10+0.01</f>
        <v>22.020000000000003</v>
      </c>
      <c r="B11" s="5" t="s">
        <v>193</v>
      </c>
      <c r="C11" s="51">
        <v>0</v>
      </c>
      <c r="D11" s="224">
        <v>0</v>
      </c>
      <c r="E11" s="224">
        <v>0</v>
      </c>
      <c r="F11" s="224">
        <v>0</v>
      </c>
      <c r="G11" s="225">
        <v>0</v>
      </c>
    </row>
    <row r="12" spans="1:7" ht="15">
      <c r="A12" s="112">
        <f>+A11+0.01</f>
        <v>22.030000000000005</v>
      </c>
      <c r="B12" s="32" t="s">
        <v>97</v>
      </c>
      <c r="C12" s="458" t="s">
        <v>84</v>
      </c>
      <c r="D12" s="459"/>
      <c r="E12" s="459"/>
      <c r="F12" s="459"/>
      <c r="G12" s="460"/>
    </row>
  </sheetData>
  <sheetProtection/>
  <mergeCells count="2">
    <mergeCell ref="C1:G1"/>
    <mergeCell ref="C12:G12"/>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4.xml><?xml version="1.0" encoding="utf-8"?>
<worksheet xmlns="http://schemas.openxmlformats.org/spreadsheetml/2006/main" xmlns:r="http://schemas.openxmlformats.org/officeDocument/2006/relationships">
  <sheetPr codeName="Sheet35">
    <tabColor theme="4" tint="0.5999900102615356"/>
    <pageSetUpPr fitToPage="1"/>
  </sheetPr>
  <dimension ref="A1:I12"/>
  <sheetViews>
    <sheetView zoomScalePageLayoutView="0" workbookViewId="0" topLeftCell="A1">
      <selection activeCell="C3" sqref="C3"/>
    </sheetView>
  </sheetViews>
  <sheetFormatPr defaultColWidth="9.140625" defaultRowHeight="15"/>
  <cols>
    <col min="1" max="1" width="6.8515625" style="0" customWidth="1"/>
    <col min="2" max="2" width="71.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147"/>
      <c r="C2" s="116"/>
      <c r="D2" s="117"/>
      <c r="E2" s="117"/>
      <c r="F2" s="117"/>
      <c r="G2" s="117"/>
    </row>
    <row r="3" spans="1:9" ht="15">
      <c r="A3" s="215" t="s">
        <v>36</v>
      </c>
      <c r="B3" s="126"/>
      <c r="C3" s="116"/>
      <c r="D3" s="117"/>
      <c r="E3" s="117"/>
      <c r="F3" s="117"/>
      <c r="G3" s="117"/>
      <c r="I3" s="3"/>
    </row>
    <row r="4" spans="1:7" ht="15">
      <c r="A4" s="96"/>
      <c r="B4" s="96"/>
      <c r="C4" s="96"/>
      <c r="D4" s="96"/>
      <c r="E4" s="96"/>
      <c r="F4" s="96"/>
      <c r="G4" s="96"/>
    </row>
    <row r="5" spans="1:7" ht="15">
      <c r="A5" s="145"/>
      <c r="B5" s="213"/>
      <c r="C5" s="213"/>
      <c r="D5" s="213"/>
      <c r="E5" s="213"/>
      <c r="F5" s="213"/>
      <c r="G5" s="213"/>
    </row>
    <row r="6" spans="1:7" ht="15">
      <c r="A6" s="145"/>
      <c r="B6" s="213"/>
      <c r="C6" s="213"/>
      <c r="D6" s="213"/>
      <c r="E6" s="213"/>
      <c r="F6" s="213"/>
      <c r="G6" s="213"/>
    </row>
    <row r="7" spans="1:7" ht="15">
      <c r="A7" s="127"/>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121" t="s">
        <v>37</v>
      </c>
      <c r="B8" s="123"/>
      <c r="C8" s="123"/>
      <c r="D8" s="123"/>
      <c r="E8" s="123"/>
      <c r="F8" s="123"/>
      <c r="G8" s="123"/>
    </row>
    <row r="9" spans="1:7" ht="15">
      <c r="A9" s="124">
        <v>23</v>
      </c>
      <c r="B9" s="2" t="s">
        <v>85</v>
      </c>
      <c r="C9" s="123"/>
      <c r="D9" s="123"/>
      <c r="E9" s="123"/>
      <c r="F9" s="123"/>
      <c r="G9" s="123"/>
    </row>
    <row r="10" spans="1:7" ht="34.5" customHeight="1">
      <c r="A10" s="112">
        <f>+A9+0.01</f>
        <v>23.01</v>
      </c>
      <c r="B10" s="44" t="s">
        <v>249</v>
      </c>
      <c r="C10" s="71">
        <v>0</v>
      </c>
      <c r="D10" s="237">
        <v>0</v>
      </c>
      <c r="E10" s="237">
        <v>0</v>
      </c>
      <c r="F10" s="237">
        <v>0</v>
      </c>
      <c r="G10" s="238">
        <v>0</v>
      </c>
    </row>
    <row r="11" spans="1:7" ht="60">
      <c r="A11" s="112">
        <f>+A10+0.01</f>
        <v>23.020000000000003</v>
      </c>
      <c r="B11" s="44" t="s">
        <v>194</v>
      </c>
      <c r="C11" s="51">
        <v>0</v>
      </c>
      <c r="D11" s="224">
        <v>0</v>
      </c>
      <c r="E11" s="224">
        <v>0</v>
      </c>
      <c r="F11" s="224">
        <v>0</v>
      </c>
      <c r="G11" s="225">
        <v>0</v>
      </c>
    </row>
    <row r="12" spans="1:7" ht="15">
      <c r="A12" s="112">
        <f>+A11+0.01</f>
        <v>23.030000000000005</v>
      </c>
      <c r="B12" s="32" t="s">
        <v>97</v>
      </c>
      <c r="C12" s="488" t="s">
        <v>84</v>
      </c>
      <c r="D12" s="489"/>
      <c r="E12" s="489"/>
      <c r="F12" s="489"/>
      <c r="G12" s="490"/>
    </row>
  </sheetData>
  <sheetProtection/>
  <mergeCells count="2">
    <mergeCell ref="C1:G1"/>
    <mergeCell ref="C12:G12"/>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5.xml><?xml version="1.0" encoding="utf-8"?>
<worksheet xmlns="http://schemas.openxmlformats.org/spreadsheetml/2006/main" xmlns:r="http://schemas.openxmlformats.org/officeDocument/2006/relationships">
  <sheetPr codeName="Sheet25">
    <tabColor theme="4" tint="0.5999900102615356"/>
    <pageSetUpPr fitToPage="1"/>
  </sheetPr>
  <dimension ref="A1:G12"/>
  <sheetViews>
    <sheetView zoomScalePageLayoutView="0" workbookViewId="0" topLeftCell="A1">
      <selection activeCell="C3" sqref="C3"/>
    </sheetView>
  </sheetViews>
  <sheetFormatPr defaultColWidth="9.140625" defaultRowHeight="15"/>
  <cols>
    <col min="1" max="1" width="7.421875" style="0" customWidth="1"/>
    <col min="2" max="2" width="71.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5"/>
      <c r="B2" s="92"/>
      <c r="C2" s="117"/>
      <c r="D2" s="117"/>
      <c r="E2" s="117"/>
      <c r="F2" s="117"/>
      <c r="G2" s="117"/>
    </row>
    <row r="3" spans="1:7" ht="15">
      <c r="A3" s="215" t="s">
        <v>38</v>
      </c>
      <c r="B3" s="126"/>
      <c r="C3" s="116"/>
      <c r="D3" s="180"/>
      <c r="E3" s="180"/>
      <c r="F3" s="180"/>
      <c r="G3" s="180"/>
    </row>
    <row r="4" spans="1:7" ht="15">
      <c r="A4" s="145"/>
      <c r="B4" s="506"/>
      <c r="C4" s="506"/>
      <c r="D4" s="506"/>
      <c r="E4" s="506"/>
      <c r="F4" s="506"/>
      <c r="G4" s="506"/>
    </row>
    <row r="5" spans="1:7" ht="15">
      <c r="A5" s="96"/>
      <c r="B5" s="96"/>
      <c r="C5" s="180"/>
      <c r="D5" s="180"/>
      <c r="E5" s="180"/>
      <c r="F5" s="180"/>
      <c r="G5" s="180"/>
    </row>
    <row r="6" spans="1:7" ht="15">
      <c r="A6" s="96"/>
      <c r="B6" s="23"/>
      <c r="C6" s="180"/>
      <c r="D6" s="180"/>
      <c r="E6" s="180"/>
      <c r="F6" s="180"/>
      <c r="G6" s="180"/>
    </row>
    <row r="7" spans="1:7" ht="15">
      <c r="A7" s="127"/>
      <c r="B7" s="39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121" t="s">
        <v>49</v>
      </c>
      <c r="B8" s="121"/>
      <c r="C8" s="121"/>
      <c r="D8" s="121"/>
      <c r="E8" s="121"/>
      <c r="F8" s="121"/>
      <c r="G8" s="121"/>
    </row>
    <row r="9" spans="1:7" ht="15">
      <c r="A9" s="124">
        <v>24</v>
      </c>
      <c r="B9" s="2" t="s">
        <v>85</v>
      </c>
      <c r="C9" s="121"/>
      <c r="D9" s="121"/>
      <c r="E9" s="121"/>
      <c r="F9" s="121"/>
      <c r="G9" s="121"/>
    </row>
    <row r="10" spans="1:7" ht="82.5" customHeight="1">
      <c r="A10" s="112">
        <f>+A9+0.01</f>
        <v>24.01</v>
      </c>
      <c r="B10" s="44" t="s">
        <v>273</v>
      </c>
      <c r="C10" s="71">
        <v>0</v>
      </c>
      <c r="D10" s="237">
        <v>0</v>
      </c>
      <c r="E10" s="237">
        <v>0</v>
      </c>
      <c r="F10" s="237">
        <v>0</v>
      </c>
      <c r="G10" s="238">
        <v>0</v>
      </c>
    </row>
    <row r="11" spans="1:7" ht="45">
      <c r="A11" s="112">
        <f>+A10+0.01</f>
        <v>24.020000000000003</v>
      </c>
      <c r="B11" s="5" t="s">
        <v>195</v>
      </c>
      <c r="C11" s="51">
        <v>0</v>
      </c>
      <c r="D11" s="224">
        <v>0</v>
      </c>
      <c r="E11" s="224">
        <v>0</v>
      </c>
      <c r="F11" s="224">
        <v>0</v>
      </c>
      <c r="G11" s="225">
        <v>0</v>
      </c>
    </row>
    <row r="12" spans="1:7" ht="15">
      <c r="A12" s="112">
        <f>+A11+0.01</f>
        <v>24.030000000000005</v>
      </c>
      <c r="B12" s="32" t="s">
        <v>97</v>
      </c>
      <c r="C12" s="488" t="s">
        <v>84</v>
      </c>
      <c r="D12" s="489"/>
      <c r="E12" s="489"/>
      <c r="F12" s="489"/>
      <c r="G12" s="490"/>
    </row>
  </sheetData>
  <sheetProtection/>
  <mergeCells count="3">
    <mergeCell ref="B4:G4"/>
    <mergeCell ref="C1:G1"/>
    <mergeCell ref="C12:G12"/>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6.xml><?xml version="1.0" encoding="utf-8"?>
<worksheet xmlns="http://schemas.openxmlformats.org/spreadsheetml/2006/main" xmlns:r="http://schemas.openxmlformats.org/officeDocument/2006/relationships">
  <sheetPr codeName="Sheet36">
    <tabColor theme="4" tint="0.5999900102615356"/>
    <pageSetUpPr fitToPage="1"/>
  </sheetPr>
  <dimension ref="A1:H21"/>
  <sheetViews>
    <sheetView zoomScalePageLayoutView="0" workbookViewId="0" topLeftCell="A1">
      <selection activeCell="C3" sqref="C3"/>
    </sheetView>
  </sheetViews>
  <sheetFormatPr defaultColWidth="9.140625" defaultRowHeight="15"/>
  <cols>
    <col min="1" max="1" width="7.421875" style="0" customWidth="1"/>
    <col min="2" max="2" width="71.421875" style="0" customWidth="1"/>
    <col min="3" max="7" width="15.7109375" style="0" customWidth="1"/>
    <col min="8" max="8" width="14.57421875" style="0" customWidth="1"/>
  </cols>
  <sheetData>
    <row r="1" spans="1:7" ht="15.75">
      <c r="A1" s="15"/>
      <c r="B1" s="17" t="s">
        <v>15</v>
      </c>
      <c r="C1" s="508" t="str">
        <f>+'#1 Reserve Margins'!C1</f>
        <v>Example:  PJM, ISO-NE, etc.</v>
      </c>
      <c r="D1" s="509"/>
      <c r="E1" s="509"/>
      <c r="F1" s="509"/>
      <c r="G1" s="510"/>
    </row>
    <row r="2" spans="1:7" ht="15.75">
      <c r="A2" s="15"/>
      <c r="B2" s="17"/>
      <c r="C2" s="4"/>
      <c r="D2" s="4"/>
      <c r="E2" s="4"/>
      <c r="F2" s="4"/>
      <c r="G2" s="4"/>
    </row>
    <row r="3" spans="1:7" ht="15.75">
      <c r="A3" s="38" t="s">
        <v>147</v>
      </c>
      <c r="B3" s="39"/>
      <c r="C3" s="116"/>
      <c r="D3" s="24"/>
      <c r="E3" s="24"/>
      <c r="F3" s="24"/>
      <c r="G3" s="24"/>
    </row>
    <row r="4" spans="1:7" ht="15.75">
      <c r="A4" s="15"/>
      <c r="B4" s="507"/>
      <c r="C4" s="507"/>
      <c r="D4" s="507"/>
      <c r="E4" s="507"/>
      <c r="F4" s="507"/>
      <c r="G4" s="507"/>
    </row>
    <row r="5" spans="2:7" ht="15.75">
      <c r="B5" s="507"/>
      <c r="C5" s="507"/>
      <c r="D5" s="507"/>
      <c r="E5" s="507"/>
      <c r="F5" s="507"/>
      <c r="G5" s="507"/>
    </row>
    <row r="6" spans="1:7" ht="15.75">
      <c r="A6" s="6"/>
      <c r="B6" s="23"/>
      <c r="C6" s="24"/>
      <c r="D6" s="24"/>
      <c r="E6" s="24"/>
      <c r="F6" s="24"/>
      <c r="G6" s="24"/>
    </row>
    <row r="7" spans="1:7" ht="15.75">
      <c r="A7" s="9"/>
      <c r="B7" s="391" t="str">
        <f>+'#1 Reserve Margins'!$B$4</f>
        <v>Reporting Period</v>
      </c>
      <c r="C7" s="99">
        <f>+'#1 Reserve Margins'!$C$4</f>
        <v>2014</v>
      </c>
      <c r="D7" s="102">
        <f>+'#1 Reserve Margins'!$D$4</f>
        <v>2015</v>
      </c>
      <c r="E7" s="102">
        <f>+'#1 Reserve Margins'!$E$4</f>
        <v>2016</v>
      </c>
      <c r="F7" s="102">
        <f>+'#1 Reserve Margins'!$F$4</f>
        <v>2017</v>
      </c>
      <c r="G7" s="102">
        <f>+'#1 Reserve Margins'!$G$4</f>
        <v>2018</v>
      </c>
    </row>
    <row r="8" spans="1:7" s="96" customFormat="1" ht="15">
      <c r="A8" s="121" t="s">
        <v>64</v>
      </c>
      <c r="B8" s="123"/>
      <c r="C8" s="318"/>
      <c r="D8" s="319"/>
      <c r="E8" s="319"/>
      <c r="F8" s="319"/>
      <c r="G8" s="320"/>
    </row>
    <row r="9" spans="1:7" s="96" customFormat="1" ht="34.5" customHeight="1">
      <c r="A9" s="173">
        <v>25</v>
      </c>
      <c r="B9" s="44" t="s">
        <v>250</v>
      </c>
      <c r="C9" s="328" t="s">
        <v>100</v>
      </c>
      <c r="D9" s="329" t="s">
        <v>100</v>
      </c>
      <c r="E9" s="329" t="s">
        <v>100</v>
      </c>
      <c r="F9" s="329" t="s">
        <v>100</v>
      </c>
      <c r="G9" s="330" t="s">
        <v>100</v>
      </c>
    </row>
    <row r="10" spans="1:7" s="96" customFormat="1" ht="15">
      <c r="A10" s="230">
        <f>+A9+0.01</f>
        <v>25.01</v>
      </c>
      <c r="B10" s="247" t="s">
        <v>251</v>
      </c>
      <c r="C10" s="331" t="s">
        <v>100</v>
      </c>
      <c r="D10" s="332" t="s">
        <v>100</v>
      </c>
      <c r="E10" s="332" t="s">
        <v>100</v>
      </c>
      <c r="F10" s="332" t="s">
        <v>100</v>
      </c>
      <c r="G10" s="333" t="s">
        <v>100</v>
      </c>
    </row>
    <row r="11" spans="1:7" s="96" customFormat="1" ht="34.5" customHeight="1">
      <c r="A11" s="230">
        <f aca="true" t="shared" si="0" ref="A11:A21">+A10+0.01</f>
        <v>25.020000000000003</v>
      </c>
      <c r="B11" s="44" t="s">
        <v>197</v>
      </c>
      <c r="C11" s="51">
        <v>0</v>
      </c>
      <c r="D11" s="224">
        <v>0</v>
      </c>
      <c r="E11" s="224">
        <v>0</v>
      </c>
      <c r="F11" s="224">
        <v>0</v>
      </c>
      <c r="G11" s="225">
        <v>0</v>
      </c>
    </row>
    <row r="12" spans="1:7" s="96" customFormat="1" ht="30">
      <c r="A12" s="230">
        <f t="shared" si="0"/>
        <v>25.030000000000005</v>
      </c>
      <c r="B12" s="44" t="s">
        <v>196</v>
      </c>
      <c r="C12" s="51">
        <v>0</v>
      </c>
      <c r="D12" s="224">
        <v>0</v>
      </c>
      <c r="E12" s="224">
        <v>0</v>
      </c>
      <c r="F12" s="224">
        <v>0</v>
      </c>
      <c r="G12" s="225">
        <v>0</v>
      </c>
    </row>
    <row r="13" spans="1:7" s="96" customFormat="1" ht="34.5" customHeight="1">
      <c r="A13" s="230">
        <f t="shared" si="0"/>
        <v>25.040000000000006</v>
      </c>
      <c r="B13" s="44" t="s">
        <v>272</v>
      </c>
      <c r="C13" s="61">
        <v>0</v>
      </c>
      <c r="D13" s="62">
        <v>0</v>
      </c>
      <c r="E13" s="62">
        <v>0</v>
      </c>
      <c r="F13" s="62">
        <v>0</v>
      </c>
      <c r="G13" s="63">
        <v>0</v>
      </c>
    </row>
    <row r="14" spans="1:7" s="96" customFormat="1" ht="15">
      <c r="A14" s="230">
        <f t="shared" si="0"/>
        <v>25.050000000000008</v>
      </c>
      <c r="B14" s="32" t="s">
        <v>97</v>
      </c>
      <c r="C14" s="511" t="s">
        <v>84</v>
      </c>
      <c r="D14" s="512"/>
      <c r="E14" s="512"/>
      <c r="F14" s="512"/>
      <c r="G14" s="513"/>
    </row>
    <row r="15" spans="1:8" ht="15">
      <c r="A15" s="226" t="s">
        <v>39</v>
      </c>
      <c r="B15" s="227"/>
      <c r="C15" s="228" t="s">
        <v>48</v>
      </c>
      <c r="D15" s="229" t="s">
        <v>48</v>
      </c>
      <c r="E15" s="229" t="s">
        <v>48</v>
      </c>
      <c r="F15" s="229" t="s">
        <v>48</v>
      </c>
      <c r="G15" s="229" t="s">
        <v>48</v>
      </c>
      <c r="H15" s="96"/>
    </row>
    <row r="16" spans="1:8" ht="15">
      <c r="A16" s="127"/>
      <c r="B16" s="101" t="str">
        <f>+'#1 Reserve Margins'!$B$4</f>
        <v>Reporting Period</v>
      </c>
      <c r="C16" s="99">
        <f>+'#1 Reserve Margins'!$C$4</f>
        <v>2014</v>
      </c>
      <c r="D16" s="102">
        <f>+'#1 Reserve Margins'!$D$4</f>
        <v>2015</v>
      </c>
      <c r="E16" s="102">
        <f>+'#1 Reserve Margins'!$E$4</f>
        <v>2016</v>
      </c>
      <c r="F16" s="102">
        <f>+'#1 Reserve Margins'!$F$4</f>
        <v>2017</v>
      </c>
      <c r="G16" s="102">
        <f>+'#1 Reserve Margins'!$G$4</f>
        <v>2018</v>
      </c>
      <c r="H16" s="96"/>
    </row>
    <row r="17" spans="1:8" ht="15">
      <c r="A17" s="230">
        <v>25.06</v>
      </c>
      <c r="B17" s="2" t="s">
        <v>85</v>
      </c>
      <c r="C17" s="231"/>
      <c r="D17" s="232"/>
      <c r="E17" s="232"/>
      <c r="F17" s="232"/>
      <c r="G17" s="233"/>
      <c r="H17" s="96"/>
    </row>
    <row r="18" spans="1:8" ht="45">
      <c r="A18" s="230">
        <f t="shared" si="0"/>
        <v>25.07</v>
      </c>
      <c r="B18" s="44" t="s">
        <v>200</v>
      </c>
      <c r="C18" s="51">
        <v>0</v>
      </c>
      <c r="D18" s="64">
        <v>0</v>
      </c>
      <c r="E18" s="64">
        <v>0</v>
      </c>
      <c r="F18" s="65">
        <v>0</v>
      </c>
      <c r="G18" s="66">
        <v>0</v>
      </c>
      <c r="H18" s="96"/>
    </row>
    <row r="19" spans="1:8" ht="45">
      <c r="A19" s="230">
        <f t="shared" si="0"/>
        <v>25.080000000000002</v>
      </c>
      <c r="B19" s="44" t="s">
        <v>199</v>
      </c>
      <c r="C19" s="234">
        <v>0</v>
      </c>
      <c r="D19" s="64">
        <v>0</v>
      </c>
      <c r="E19" s="224">
        <v>0</v>
      </c>
      <c r="F19" s="224">
        <v>0</v>
      </c>
      <c r="G19" s="225">
        <v>0</v>
      </c>
      <c r="H19" s="96"/>
    </row>
    <row r="20" spans="1:8" ht="45">
      <c r="A20" s="230">
        <f t="shared" si="0"/>
        <v>25.090000000000003</v>
      </c>
      <c r="B20" s="44" t="s">
        <v>271</v>
      </c>
      <c r="C20" s="61">
        <v>0</v>
      </c>
      <c r="D20" s="62">
        <v>0</v>
      </c>
      <c r="E20" s="62">
        <v>0</v>
      </c>
      <c r="F20" s="62">
        <v>0</v>
      </c>
      <c r="G20" s="63">
        <v>0</v>
      </c>
      <c r="H20" s="96"/>
    </row>
    <row r="21" spans="1:8" ht="30">
      <c r="A21" s="173">
        <f t="shared" si="0"/>
        <v>25.100000000000005</v>
      </c>
      <c r="B21" s="44" t="s">
        <v>198</v>
      </c>
      <c r="C21" s="60">
        <v>0</v>
      </c>
      <c r="D21" s="235">
        <v>0</v>
      </c>
      <c r="E21" s="235">
        <v>0</v>
      </c>
      <c r="F21" s="235">
        <v>0</v>
      </c>
      <c r="G21" s="236">
        <v>0</v>
      </c>
      <c r="H21" s="96"/>
    </row>
  </sheetData>
  <sheetProtection/>
  <mergeCells count="4">
    <mergeCell ref="B4:G4"/>
    <mergeCell ref="B5:G5"/>
    <mergeCell ref="C1:G1"/>
    <mergeCell ref="C14:G14"/>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7.xml><?xml version="1.0" encoding="utf-8"?>
<worksheet xmlns="http://schemas.openxmlformats.org/spreadsheetml/2006/main" xmlns:r="http://schemas.openxmlformats.org/officeDocument/2006/relationships">
  <sheetPr codeName="Sheet37">
    <tabColor theme="4" tint="0.5999900102615356"/>
    <pageSetUpPr fitToPage="1"/>
  </sheetPr>
  <dimension ref="A1:G22"/>
  <sheetViews>
    <sheetView zoomScalePageLayoutView="0" workbookViewId="0" topLeftCell="A1">
      <selection activeCell="C10" sqref="C10"/>
    </sheetView>
  </sheetViews>
  <sheetFormatPr defaultColWidth="9.140625" defaultRowHeight="15"/>
  <cols>
    <col min="1" max="1" width="7.421875" style="0" customWidth="1"/>
    <col min="2" max="2" width="71.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5"/>
      <c r="B2" s="92"/>
      <c r="C2" s="117"/>
      <c r="D2" s="117"/>
      <c r="E2" s="117"/>
      <c r="F2" s="117"/>
      <c r="G2" s="117"/>
    </row>
    <row r="3" spans="1:7" ht="15">
      <c r="A3" s="215" t="s">
        <v>150</v>
      </c>
      <c r="B3" s="126"/>
      <c r="C3" s="116"/>
      <c r="D3" s="180"/>
      <c r="E3" s="180"/>
      <c r="F3" s="180"/>
      <c r="G3" s="180"/>
    </row>
    <row r="4" spans="1:7" ht="15">
      <c r="A4" s="145"/>
      <c r="B4" s="506"/>
      <c r="C4" s="506"/>
      <c r="D4" s="506"/>
      <c r="E4" s="506"/>
      <c r="F4" s="506"/>
      <c r="G4" s="506"/>
    </row>
    <row r="5" spans="1:7" ht="15">
      <c r="A5" s="96"/>
      <c r="B5" s="96"/>
      <c r="C5" s="180"/>
      <c r="D5" s="180"/>
      <c r="E5" s="180"/>
      <c r="F5" s="180"/>
      <c r="G5" s="180"/>
    </row>
    <row r="6" spans="1:7" ht="15">
      <c r="A6" s="96"/>
      <c r="B6" s="23"/>
      <c r="C6" s="180"/>
      <c r="D6" s="180"/>
      <c r="E6" s="180"/>
      <c r="F6" s="180"/>
      <c r="G6" s="180"/>
    </row>
    <row r="7" spans="1:7" ht="15">
      <c r="A7" s="127"/>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226" t="s">
        <v>51</v>
      </c>
      <c r="B8" s="123"/>
      <c r="C8" s="318"/>
      <c r="D8" s="319"/>
      <c r="E8" s="319"/>
      <c r="F8" s="319"/>
      <c r="G8" s="320"/>
    </row>
    <row r="9" spans="1:7" ht="43.5" customHeight="1">
      <c r="A9" s="173">
        <v>26</v>
      </c>
      <c r="B9" s="44" t="s">
        <v>202</v>
      </c>
      <c r="C9" s="71"/>
      <c r="D9" s="237"/>
      <c r="E9" s="237"/>
      <c r="F9" s="237"/>
      <c r="G9" s="238"/>
    </row>
    <row r="10" spans="1:7" ht="15">
      <c r="A10" s="230">
        <f>+A9+0.01</f>
        <v>26.01</v>
      </c>
      <c r="B10" s="44" t="s">
        <v>252</v>
      </c>
      <c r="C10" s="51">
        <v>0</v>
      </c>
      <c r="D10" s="224">
        <v>0</v>
      </c>
      <c r="E10" s="224">
        <v>0</v>
      </c>
      <c r="F10" s="224">
        <v>0</v>
      </c>
      <c r="G10" s="225">
        <v>0</v>
      </c>
    </row>
    <row r="11" spans="1:7" ht="15">
      <c r="A11" s="230">
        <f aca="true" t="shared" si="0" ref="A11:A18">+A10+0.01</f>
        <v>26.020000000000003</v>
      </c>
      <c r="B11" s="44" t="s">
        <v>253</v>
      </c>
      <c r="C11" s="51">
        <v>0</v>
      </c>
      <c r="D11" s="224">
        <v>0</v>
      </c>
      <c r="E11" s="224">
        <v>0</v>
      </c>
      <c r="F11" s="224">
        <v>0</v>
      </c>
      <c r="G11" s="225">
        <v>0</v>
      </c>
    </row>
    <row r="12" spans="1:7" ht="15">
      <c r="A12" s="230">
        <f t="shared" si="0"/>
        <v>26.030000000000005</v>
      </c>
      <c r="B12" s="32" t="s">
        <v>97</v>
      </c>
      <c r="C12" s="514" t="s">
        <v>84</v>
      </c>
      <c r="D12" s="515"/>
      <c r="E12" s="515"/>
      <c r="F12" s="515"/>
      <c r="G12" s="516"/>
    </row>
    <row r="13" spans="1:7" ht="15">
      <c r="A13" s="226" t="s">
        <v>50</v>
      </c>
      <c r="B13" s="123"/>
      <c r="C13" s="226"/>
      <c r="D13" s="123"/>
      <c r="E13" s="226"/>
      <c r="F13" s="123"/>
      <c r="G13" s="226"/>
    </row>
    <row r="14" spans="1:7" ht="30" customHeight="1">
      <c r="A14" s="96"/>
      <c r="B14" s="101" t="str">
        <f>+'#1 Reserve Margins'!$B$4</f>
        <v>Reporting Period</v>
      </c>
      <c r="C14" s="99">
        <f>+'#1 Reserve Margins'!$C$4</f>
        <v>2014</v>
      </c>
      <c r="D14" s="102">
        <f>+'#1 Reserve Margins'!$D$4</f>
        <v>2015</v>
      </c>
      <c r="E14" s="102">
        <f>+'#1 Reserve Margins'!$E$4</f>
        <v>2016</v>
      </c>
      <c r="F14" s="102">
        <f>+'#1 Reserve Margins'!$F$4</f>
        <v>2017</v>
      </c>
      <c r="G14" s="102">
        <f>+'#1 Reserve Margins'!$G$4</f>
        <v>2018</v>
      </c>
    </row>
    <row r="15" spans="1:7" ht="15">
      <c r="A15" s="230">
        <v>26.04</v>
      </c>
      <c r="B15" s="2" t="s">
        <v>85</v>
      </c>
      <c r="C15" s="231"/>
      <c r="D15" s="232"/>
      <c r="E15" s="232"/>
      <c r="F15" s="232"/>
      <c r="G15" s="233"/>
    </row>
    <row r="16" spans="1:7" ht="45">
      <c r="A16" s="230">
        <f t="shared" si="0"/>
        <v>26.05</v>
      </c>
      <c r="B16" s="44" t="s">
        <v>201</v>
      </c>
      <c r="C16" s="234">
        <v>0</v>
      </c>
      <c r="D16" s="64">
        <v>0</v>
      </c>
      <c r="E16" s="224">
        <v>0</v>
      </c>
      <c r="F16" s="224">
        <v>0</v>
      </c>
      <c r="G16" s="225">
        <v>0</v>
      </c>
    </row>
    <row r="17" spans="1:7" ht="15">
      <c r="A17" s="230">
        <f t="shared" si="0"/>
        <v>26.060000000000002</v>
      </c>
      <c r="B17" s="247" t="s">
        <v>255</v>
      </c>
      <c r="C17" s="51">
        <v>0</v>
      </c>
      <c r="D17" s="64">
        <v>0</v>
      </c>
      <c r="E17" s="64">
        <v>0</v>
      </c>
      <c r="F17" s="64">
        <v>0</v>
      </c>
      <c r="G17" s="66">
        <v>0</v>
      </c>
    </row>
    <row r="18" spans="1:7" ht="15">
      <c r="A18" s="230">
        <f t="shared" si="0"/>
        <v>26.070000000000004</v>
      </c>
      <c r="B18" s="247" t="s">
        <v>254</v>
      </c>
      <c r="C18" s="60">
        <v>0</v>
      </c>
      <c r="D18" s="235">
        <v>0</v>
      </c>
      <c r="E18" s="235">
        <v>0</v>
      </c>
      <c r="F18" s="235">
        <v>0</v>
      </c>
      <c r="G18" s="236">
        <v>0</v>
      </c>
    </row>
    <row r="22" ht="15">
      <c r="B22" s="3"/>
    </row>
  </sheetData>
  <sheetProtection/>
  <mergeCells count="3">
    <mergeCell ref="B4:G4"/>
    <mergeCell ref="C1:G1"/>
    <mergeCell ref="C12:G12"/>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28.xml><?xml version="1.0" encoding="utf-8"?>
<worksheet xmlns="http://schemas.openxmlformats.org/spreadsheetml/2006/main" xmlns:r="http://schemas.openxmlformats.org/officeDocument/2006/relationships">
  <sheetPr codeName="Sheet38">
    <tabColor theme="4" tint="0.5999900102615356"/>
    <pageSetUpPr fitToPage="1"/>
  </sheetPr>
  <dimension ref="A1:J19"/>
  <sheetViews>
    <sheetView zoomScalePageLayoutView="0" workbookViewId="0" topLeftCell="A1">
      <selection activeCell="C17" sqref="C17"/>
    </sheetView>
  </sheetViews>
  <sheetFormatPr defaultColWidth="9.140625" defaultRowHeight="15"/>
  <cols>
    <col min="1" max="1" width="13.00390625" style="0" customWidth="1"/>
    <col min="2" max="2" width="77.7109375" style="0" customWidth="1"/>
    <col min="3" max="7" width="15.7109375" style="0" customWidth="1"/>
    <col min="8" max="8" width="14.57421875" style="0" customWidth="1"/>
    <col min="10" max="10" width="29.28125" style="0" customWidth="1"/>
  </cols>
  <sheetData>
    <row r="1" spans="1:7" ht="15">
      <c r="A1" s="145"/>
      <c r="B1" s="92" t="s">
        <v>15</v>
      </c>
      <c r="C1" s="452" t="str">
        <f>+'#1 Reserve Margins'!C1</f>
        <v>Example:  PJM, ISO-NE, etc.</v>
      </c>
      <c r="D1" s="453"/>
      <c r="E1" s="453"/>
      <c r="F1" s="453"/>
      <c r="G1" s="454"/>
    </row>
    <row r="2" spans="1:7" ht="15">
      <c r="A2" s="145"/>
      <c r="B2" s="92"/>
      <c r="C2" s="117"/>
      <c r="D2" s="117"/>
      <c r="E2" s="117"/>
      <c r="F2" s="117"/>
      <c r="G2" s="117"/>
    </row>
    <row r="3" spans="1:10" ht="15.75">
      <c r="A3" s="215" t="s">
        <v>149</v>
      </c>
      <c r="B3" s="126"/>
      <c r="C3" s="116"/>
      <c r="D3" s="180"/>
      <c r="E3" s="180"/>
      <c r="F3" s="180"/>
      <c r="G3" s="180"/>
      <c r="J3" s="73"/>
    </row>
    <row r="4" spans="1:10" ht="15">
      <c r="A4" s="145"/>
      <c r="B4" s="506"/>
      <c r="C4" s="506"/>
      <c r="D4" s="506"/>
      <c r="E4" s="506"/>
      <c r="F4" s="506"/>
      <c r="G4" s="506"/>
      <c r="J4" s="74"/>
    </row>
    <row r="5" spans="1:7" ht="15">
      <c r="A5" s="96"/>
      <c r="B5" s="96"/>
      <c r="C5" s="180"/>
      <c r="D5" s="180"/>
      <c r="E5" s="180"/>
      <c r="F5" s="180"/>
      <c r="G5" s="180"/>
    </row>
    <row r="6" spans="1:7" ht="15">
      <c r="A6" s="96"/>
      <c r="B6" s="96"/>
      <c r="C6" s="369"/>
      <c r="D6" s="369"/>
      <c r="E6" s="369"/>
      <c r="F6" s="369"/>
      <c r="G6" s="369"/>
    </row>
    <row r="7" spans="1:7" ht="87" customHeight="1">
      <c r="A7" s="376" t="s">
        <v>126</v>
      </c>
      <c r="B7" s="72"/>
      <c r="C7" s="180"/>
      <c r="D7" s="180"/>
      <c r="E7" s="180"/>
      <c r="F7" s="180"/>
      <c r="G7" s="180"/>
    </row>
    <row r="8" spans="1:7" ht="15">
      <c r="A8" s="127"/>
      <c r="B8" s="101" t="str">
        <f>+'#1 Reserve Margins'!$B$4</f>
        <v>Reporting Period</v>
      </c>
      <c r="C8" s="99">
        <f>+'#1 Reserve Margins'!$C$4</f>
        <v>2014</v>
      </c>
      <c r="D8" s="102">
        <f>+'#1 Reserve Margins'!$D$4</f>
        <v>2015</v>
      </c>
      <c r="E8" s="102">
        <f>+'#1 Reserve Margins'!$E$4</f>
        <v>2016</v>
      </c>
      <c r="F8" s="102">
        <f>+'#1 Reserve Margins'!$F$4</f>
        <v>2017</v>
      </c>
      <c r="G8" s="102">
        <f>+'#1 Reserve Margins'!$G$4</f>
        <v>2018</v>
      </c>
    </row>
    <row r="9" spans="1:7" ht="15">
      <c r="A9" s="121" t="s">
        <v>137</v>
      </c>
      <c r="B9" s="123"/>
      <c r="C9" s="318"/>
      <c r="D9" s="319"/>
      <c r="E9" s="319"/>
      <c r="F9" s="319"/>
      <c r="G9" s="320"/>
    </row>
    <row r="10" spans="1:7" ht="30">
      <c r="A10" s="173">
        <v>27</v>
      </c>
      <c r="B10" s="44" t="s">
        <v>258</v>
      </c>
      <c r="C10" s="71">
        <v>0</v>
      </c>
      <c r="D10" s="237">
        <v>0</v>
      </c>
      <c r="E10" s="237">
        <v>0</v>
      </c>
      <c r="F10" s="237">
        <v>0</v>
      </c>
      <c r="G10" s="238">
        <v>0</v>
      </c>
    </row>
    <row r="11" spans="1:7" ht="30">
      <c r="A11" s="230">
        <f>+A10+0.01</f>
        <v>27.01</v>
      </c>
      <c r="B11" s="44" t="s">
        <v>203</v>
      </c>
      <c r="C11" s="234">
        <v>0</v>
      </c>
      <c r="D11" s="224">
        <v>0</v>
      </c>
      <c r="E11" s="224">
        <v>0</v>
      </c>
      <c r="F11" s="224">
        <v>0</v>
      </c>
      <c r="G11" s="225">
        <v>0</v>
      </c>
    </row>
    <row r="12" spans="1:7" ht="15">
      <c r="A12" s="230">
        <f>+A11+0.01</f>
        <v>27.020000000000003</v>
      </c>
      <c r="B12" s="32" t="s">
        <v>97</v>
      </c>
      <c r="C12" s="514" t="s">
        <v>84</v>
      </c>
      <c r="D12" s="515"/>
      <c r="E12" s="515"/>
      <c r="F12" s="515"/>
      <c r="G12" s="516"/>
    </row>
    <row r="13" spans="1:7" ht="15">
      <c r="A13" s="121" t="s">
        <v>138</v>
      </c>
      <c r="B13" s="123"/>
      <c r="C13" s="321"/>
      <c r="D13" s="322"/>
      <c r="E13" s="322"/>
      <c r="F13" s="322"/>
      <c r="G13" s="323"/>
    </row>
    <row r="14" spans="1:7" ht="15">
      <c r="A14" s="96"/>
      <c r="B14" s="375" t="str">
        <f>+'#1 Reserve Margins'!$B$4</f>
        <v>Reporting Period</v>
      </c>
      <c r="C14" s="99">
        <f>+'#1 Reserve Margins'!$C$4</f>
        <v>2014</v>
      </c>
      <c r="D14" s="102">
        <f>+'#1 Reserve Margins'!$D$4</f>
        <v>2015</v>
      </c>
      <c r="E14" s="102">
        <f>+'#1 Reserve Margins'!$E$4</f>
        <v>2016</v>
      </c>
      <c r="F14" s="102">
        <f>+'#1 Reserve Margins'!$F$4</f>
        <v>2017</v>
      </c>
      <c r="G14" s="102">
        <f>+'#1 Reserve Margins'!$G$4</f>
        <v>2018</v>
      </c>
    </row>
    <row r="15" spans="1:7" ht="15">
      <c r="A15" s="230">
        <v>27.03</v>
      </c>
      <c r="B15" s="2" t="s">
        <v>85</v>
      </c>
      <c r="C15" s="231"/>
      <c r="D15" s="232"/>
      <c r="E15" s="232"/>
      <c r="F15" s="232"/>
      <c r="G15" s="233"/>
    </row>
    <row r="16" spans="1:7" ht="30">
      <c r="A16" s="230">
        <f>+A15+0.01</f>
        <v>27.040000000000003</v>
      </c>
      <c r="B16" s="44" t="s">
        <v>257</v>
      </c>
      <c r="C16" s="412">
        <v>0</v>
      </c>
      <c r="D16" s="408">
        <v>0</v>
      </c>
      <c r="E16" s="408">
        <v>0</v>
      </c>
      <c r="F16" s="408">
        <v>0</v>
      </c>
      <c r="G16" s="410">
        <v>0</v>
      </c>
    </row>
    <row r="17" spans="1:7" ht="30">
      <c r="A17" s="230">
        <f>+A16+0.01</f>
        <v>27.050000000000004</v>
      </c>
      <c r="B17" s="44" t="s">
        <v>256</v>
      </c>
      <c r="C17" s="413">
        <v>0</v>
      </c>
      <c r="D17" s="409">
        <v>0</v>
      </c>
      <c r="E17" s="409">
        <v>0</v>
      </c>
      <c r="F17" s="409">
        <v>0</v>
      </c>
      <c r="G17" s="411">
        <v>0</v>
      </c>
    </row>
    <row r="19" ht="15">
      <c r="F19" s="224"/>
    </row>
  </sheetData>
  <sheetProtection/>
  <mergeCells count="3">
    <mergeCell ref="B4:G4"/>
    <mergeCell ref="C1:G1"/>
    <mergeCell ref="C12:G12"/>
  </mergeCells>
  <printOptions/>
  <pageMargins left="0.25" right="0.25" top="0.75" bottom="0.75" header="0.3" footer="0.3"/>
  <pageSetup fitToHeight="0" fitToWidth="1" horizontalDpi="600" verticalDpi="600" orientation="landscape" scale="79" r:id="rId3"/>
  <headerFooter>
    <oddHeader>&amp;L&amp;"-,Bold"Federal Energy Regulatory Commission  STAFF DRAFT
&amp;C&amp;"-,Bold"&amp;K000000Common Metrics 2020&amp;R&amp;"-,Bold"Authorization: FERC-922 OMB Control No. 1902-0262</oddHeader>
    <oddFooter>&amp;R&amp;P</oddFooter>
  </headerFooter>
  <drawing r:id="rId2"/>
  <legacyDrawing r:id="rId1"/>
</worksheet>
</file>

<file path=xl/worksheets/sheet29.xml><?xml version="1.0" encoding="utf-8"?>
<worksheet xmlns="http://schemas.openxmlformats.org/spreadsheetml/2006/main" xmlns:r="http://schemas.openxmlformats.org/officeDocument/2006/relationships">
  <sheetPr codeName="Sheet39">
    <tabColor theme="4" tint="0.5999900102615356"/>
    <pageSetUpPr fitToPage="1"/>
  </sheetPr>
  <dimension ref="A1:K19"/>
  <sheetViews>
    <sheetView zoomScalePageLayoutView="0" workbookViewId="0" topLeftCell="B1">
      <selection activeCell="C11" sqref="C11"/>
    </sheetView>
  </sheetViews>
  <sheetFormatPr defaultColWidth="9.140625" defaultRowHeight="15"/>
  <cols>
    <col min="1" max="1" width="10.28125" style="0" customWidth="1"/>
    <col min="2" max="2" width="71.421875" style="0" customWidth="1"/>
    <col min="3" max="7" width="15.7109375" style="0" customWidth="1"/>
    <col min="8" max="8" width="14.57421875" style="0" customWidth="1"/>
    <col min="11" max="11" width="32.8515625" style="0" customWidth="1"/>
  </cols>
  <sheetData>
    <row r="1" spans="1:7" ht="15.75">
      <c r="A1" s="15"/>
      <c r="B1" s="17" t="s">
        <v>15</v>
      </c>
      <c r="C1" s="508" t="str">
        <f>+'#1 Reserve Margins'!C1</f>
        <v>Example:  PJM, ISO-NE, etc.</v>
      </c>
      <c r="D1" s="509"/>
      <c r="E1" s="509"/>
      <c r="F1" s="509"/>
      <c r="G1" s="510"/>
    </row>
    <row r="2" spans="1:7" ht="15.75">
      <c r="A2" s="15"/>
      <c r="B2" s="404"/>
      <c r="C2" s="4"/>
      <c r="D2" s="4"/>
      <c r="E2" s="4"/>
      <c r="F2" s="4"/>
      <c r="G2" s="4"/>
    </row>
    <row r="3" spans="1:7" ht="15">
      <c r="A3" s="215" t="s">
        <v>148</v>
      </c>
      <c r="B3" s="126"/>
      <c r="C3" s="116"/>
      <c r="D3" s="180"/>
      <c r="E3" s="180"/>
      <c r="F3" s="180"/>
      <c r="G3" s="180"/>
    </row>
    <row r="4" spans="1:7" ht="15">
      <c r="A4" s="145"/>
      <c r="B4" s="506"/>
      <c r="C4" s="506"/>
      <c r="D4" s="506"/>
      <c r="E4" s="506"/>
      <c r="F4" s="506"/>
      <c r="G4" s="506"/>
    </row>
    <row r="5" spans="1:11" ht="15.75">
      <c r="A5" s="96"/>
      <c r="B5" s="96"/>
      <c r="C5" s="180"/>
      <c r="D5" s="180"/>
      <c r="E5" s="180"/>
      <c r="F5" s="180"/>
      <c r="G5" s="180"/>
      <c r="K5" s="73"/>
    </row>
    <row r="6" spans="1:11" ht="15">
      <c r="A6" s="96"/>
      <c r="B6" s="23"/>
      <c r="C6" s="180"/>
      <c r="D6" s="180"/>
      <c r="E6" s="180"/>
      <c r="F6" s="180"/>
      <c r="G6" s="180"/>
      <c r="K6" s="74"/>
    </row>
    <row r="7" spans="1:11" ht="130.5" customHeight="1">
      <c r="A7" s="376" t="s">
        <v>126</v>
      </c>
      <c r="C7" s="369"/>
      <c r="D7" s="369"/>
      <c r="E7" s="369"/>
      <c r="F7" s="369"/>
      <c r="G7" s="369"/>
      <c r="K7" s="74"/>
    </row>
    <row r="8" spans="1:11" ht="15">
      <c r="A8" s="127"/>
      <c r="B8" s="101" t="str">
        <f>+'#1 Reserve Margins'!$B$4</f>
        <v>Reporting Period</v>
      </c>
      <c r="C8" s="99">
        <f>+'#1 Reserve Margins'!$C$4</f>
        <v>2014</v>
      </c>
      <c r="D8" s="102">
        <f>+'#1 Reserve Margins'!$D$4</f>
        <v>2015</v>
      </c>
      <c r="E8" s="102">
        <f>+'#1 Reserve Margins'!$E$4</f>
        <v>2016</v>
      </c>
      <c r="F8" s="102">
        <f>+'#1 Reserve Margins'!$F$4</f>
        <v>2017</v>
      </c>
      <c r="G8" s="102">
        <f>+'#1 Reserve Margins'!$G$4</f>
        <v>2018</v>
      </c>
      <c r="K8" s="72"/>
    </row>
    <row r="9" spans="1:11" ht="15">
      <c r="A9" s="121" t="s">
        <v>135</v>
      </c>
      <c r="B9" s="123"/>
      <c r="C9" s="318"/>
      <c r="D9" s="319"/>
      <c r="E9" s="319"/>
      <c r="F9" s="319"/>
      <c r="G9" s="320"/>
      <c r="K9" s="74"/>
    </row>
    <row r="10" spans="1:11" ht="34.5" customHeight="1">
      <c r="A10" s="173">
        <v>28</v>
      </c>
      <c r="B10" s="44" t="s">
        <v>265</v>
      </c>
      <c r="C10" s="71">
        <v>0</v>
      </c>
      <c r="D10" s="237">
        <v>0</v>
      </c>
      <c r="E10" s="237">
        <v>0</v>
      </c>
      <c r="F10" s="237">
        <v>0</v>
      </c>
      <c r="G10" s="238">
        <v>0</v>
      </c>
      <c r="K10" s="74"/>
    </row>
    <row r="11" spans="1:11" ht="30">
      <c r="A11" s="230">
        <f>+A10+0.01</f>
        <v>28.01</v>
      </c>
      <c r="B11" s="44" t="s">
        <v>204</v>
      </c>
      <c r="C11" s="51"/>
      <c r="D11" s="64"/>
      <c r="E11" s="64"/>
      <c r="F11" s="64"/>
      <c r="G11" s="66"/>
      <c r="K11" s="74"/>
    </row>
    <row r="12" spans="1:11" ht="15">
      <c r="A12" s="230">
        <f>+A11+0.01</f>
        <v>28.020000000000003</v>
      </c>
      <c r="B12" s="32" t="s">
        <v>97</v>
      </c>
      <c r="C12" s="514" t="s">
        <v>84</v>
      </c>
      <c r="D12" s="515"/>
      <c r="E12" s="515"/>
      <c r="F12" s="515"/>
      <c r="G12" s="516"/>
      <c r="K12" s="74"/>
    </row>
    <row r="13" spans="1:11" ht="15">
      <c r="A13" s="121" t="s">
        <v>136</v>
      </c>
      <c r="B13" s="123"/>
      <c r="C13" s="321"/>
      <c r="D13" s="322"/>
      <c r="E13" s="322"/>
      <c r="F13" s="322"/>
      <c r="G13" s="323"/>
      <c r="K13" s="74"/>
    </row>
    <row r="14" spans="1:11" ht="15">
      <c r="A14" s="96"/>
      <c r="B14" s="101" t="str">
        <f>+'#1 Reserve Margins'!$B$4</f>
        <v>Reporting Period</v>
      </c>
      <c r="C14" s="99">
        <f>+'#1 Reserve Margins'!$C$4</f>
        <v>2014</v>
      </c>
      <c r="D14" s="102">
        <f>+'#1 Reserve Margins'!$D$4</f>
        <v>2015</v>
      </c>
      <c r="E14" s="102">
        <f>+'#1 Reserve Margins'!$E$4</f>
        <v>2016</v>
      </c>
      <c r="F14" s="102">
        <f>+'#1 Reserve Margins'!$F$4</f>
        <v>2017</v>
      </c>
      <c r="G14" s="102">
        <f>+'#1 Reserve Margins'!$G$4</f>
        <v>2018</v>
      </c>
      <c r="K14" s="72"/>
    </row>
    <row r="15" spans="1:7" ht="15">
      <c r="A15" s="230">
        <v>28.03</v>
      </c>
      <c r="B15" s="2" t="s">
        <v>85</v>
      </c>
      <c r="C15" s="231"/>
      <c r="D15" s="232"/>
      <c r="E15" s="232"/>
      <c r="F15" s="232"/>
      <c r="G15" s="233"/>
    </row>
    <row r="16" spans="1:7" ht="30">
      <c r="A16" s="230">
        <f>+A15+0.01</f>
        <v>28.040000000000003</v>
      </c>
      <c r="B16" s="247" t="s">
        <v>263</v>
      </c>
      <c r="C16" s="234">
        <v>0</v>
      </c>
      <c r="D16" s="64">
        <v>0</v>
      </c>
      <c r="E16" s="224">
        <v>0</v>
      </c>
      <c r="F16" s="224">
        <v>0</v>
      </c>
      <c r="G16" s="225">
        <v>0</v>
      </c>
    </row>
    <row r="17" spans="1:7" ht="30">
      <c r="A17" s="230">
        <f>+A16+0.01</f>
        <v>28.050000000000004</v>
      </c>
      <c r="B17" s="44" t="s">
        <v>264</v>
      </c>
      <c r="C17" s="414">
        <v>0</v>
      </c>
      <c r="D17" s="417">
        <v>0</v>
      </c>
      <c r="E17" s="415">
        <v>0</v>
      </c>
      <c r="F17" s="415">
        <v>0</v>
      </c>
      <c r="G17" s="416">
        <v>0</v>
      </c>
    </row>
    <row r="19" ht="15">
      <c r="B19" s="3"/>
    </row>
  </sheetData>
  <sheetProtection/>
  <mergeCells count="3">
    <mergeCell ref="B4:G4"/>
    <mergeCell ref="C1:G1"/>
    <mergeCell ref="C12:G12"/>
  </mergeCells>
  <printOptions/>
  <pageMargins left="0.25" right="0.25" top="0.75" bottom="0.75" header="0.3" footer="0.3"/>
  <pageSetup fitToHeight="0" fitToWidth="1" horizontalDpi="600" verticalDpi="600" orientation="landscape" scale="83" r:id="rId3"/>
  <headerFooter>
    <oddHeader>&amp;L&amp;"-,Bold"Federal Energy Regulatory Commission  STAFF DRAFT
&amp;C&amp;"-,Bold"&amp;K000000Common Metrics 2020&amp;R&amp;"-,Bold"Authorization: FERC-922 OMB Control No. 1902-0262</oddHeader>
    <oddFooter>&amp;R&amp;P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FF00"/>
    <pageSetUpPr fitToPage="1"/>
  </sheetPr>
  <dimension ref="A1:G11"/>
  <sheetViews>
    <sheetView zoomScale="98" zoomScaleNormal="98" zoomScalePageLayoutView="0" workbookViewId="0" topLeftCell="A1">
      <selection activeCell="C3" sqref="C3"/>
    </sheetView>
  </sheetViews>
  <sheetFormatPr defaultColWidth="9.140625" defaultRowHeight="15"/>
  <cols>
    <col min="1" max="1" width="6.7109375" style="0" customWidth="1"/>
    <col min="2" max="2" width="61.851562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6"/>
      <c r="B2" s="399"/>
      <c r="C2" s="116"/>
      <c r="D2" s="117"/>
      <c r="E2" s="117"/>
      <c r="F2" s="117"/>
      <c r="G2" s="117"/>
    </row>
    <row r="3" spans="1:7" ht="15.75">
      <c r="A3" s="129" t="s">
        <v>55</v>
      </c>
      <c r="B3" s="125"/>
      <c r="C3" s="89"/>
      <c r="D3" s="395"/>
      <c r="E3" s="395"/>
      <c r="F3" s="395"/>
      <c r="G3" s="117"/>
    </row>
    <row r="4" spans="1:7" ht="107.25" customHeight="1">
      <c r="A4" s="300"/>
      <c r="B4" s="274"/>
      <c r="G4" s="96"/>
    </row>
    <row r="5" spans="1:7" ht="15">
      <c r="A5" s="100"/>
      <c r="B5" s="251" t="s">
        <v>158</v>
      </c>
      <c r="C5" s="99">
        <f>+'#1 Reserve Margins'!C4</f>
        <v>2014</v>
      </c>
      <c r="D5" s="102">
        <f>+'#1 Reserve Margins'!D4</f>
        <v>2015</v>
      </c>
      <c r="E5" s="102">
        <f>+'#1 Reserve Margins'!E4</f>
        <v>2016</v>
      </c>
      <c r="F5" s="102">
        <f>+'#1 Reserve Margins'!F4</f>
        <v>2017</v>
      </c>
      <c r="G5" s="102">
        <f>+'#1 Reserve Margins'!G4</f>
        <v>2018</v>
      </c>
    </row>
    <row r="6" spans="1:7" ht="15">
      <c r="A6" s="43">
        <f>+'#1 Reserve Margins'!A5+1</f>
        <v>2</v>
      </c>
      <c r="B6" s="96" t="s">
        <v>27</v>
      </c>
      <c r="C6" s="148">
        <v>0</v>
      </c>
      <c r="D6" s="149">
        <v>0</v>
      </c>
      <c r="E6" s="149">
        <v>0</v>
      </c>
      <c r="F6" s="149">
        <v>0</v>
      </c>
      <c r="G6" s="150">
        <v>0</v>
      </c>
    </row>
    <row r="7" spans="1:7" ht="15" customHeight="1">
      <c r="A7" s="43">
        <f>+A6+0.01</f>
        <v>2.01</v>
      </c>
      <c r="B7" s="5" t="s">
        <v>28</v>
      </c>
      <c r="C7" s="151">
        <v>0</v>
      </c>
      <c r="D7" s="152">
        <v>0</v>
      </c>
      <c r="E7" s="152">
        <v>0</v>
      </c>
      <c r="F7" s="152">
        <v>0</v>
      </c>
      <c r="G7" s="153">
        <v>0</v>
      </c>
    </row>
    <row r="8" spans="1:7" ht="15">
      <c r="A8" s="43">
        <f>+A7+0.01</f>
        <v>2.0199999999999996</v>
      </c>
      <c r="B8" s="96" t="s">
        <v>29</v>
      </c>
      <c r="C8" s="151">
        <v>0</v>
      </c>
      <c r="D8" s="152">
        <v>0</v>
      </c>
      <c r="E8" s="152">
        <v>0</v>
      </c>
      <c r="F8" s="152">
        <v>0</v>
      </c>
      <c r="G8" s="153">
        <v>0</v>
      </c>
    </row>
    <row r="9" spans="1:7" ht="15">
      <c r="A9" s="43">
        <f>+A8+0.01</f>
        <v>2.0299999999999994</v>
      </c>
      <c r="B9" s="96" t="s">
        <v>30</v>
      </c>
      <c r="C9" s="151">
        <v>0</v>
      </c>
      <c r="D9" s="152">
        <v>0</v>
      </c>
      <c r="E9" s="152">
        <v>0</v>
      </c>
      <c r="F9" s="152">
        <v>0</v>
      </c>
      <c r="G9" s="153">
        <v>0</v>
      </c>
    </row>
    <row r="10" spans="1:7" ht="15">
      <c r="A10" s="43">
        <f>+A9+0.01</f>
        <v>2.039999999999999</v>
      </c>
      <c r="B10" s="96" t="s">
        <v>31</v>
      </c>
      <c r="C10" s="151">
        <v>0</v>
      </c>
      <c r="D10" s="152">
        <v>0</v>
      </c>
      <c r="E10" s="152">
        <v>0</v>
      </c>
      <c r="F10" s="152">
        <v>0</v>
      </c>
      <c r="G10" s="153">
        <v>0</v>
      </c>
    </row>
    <row r="11" spans="1:7" ht="30">
      <c r="A11" s="43">
        <f>+A10+0.01</f>
        <v>2.049999999999999</v>
      </c>
      <c r="B11" s="5" t="s">
        <v>68</v>
      </c>
      <c r="C11" s="455" t="s">
        <v>2</v>
      </c>
      <c r="D11" s="456"/>
      <c r="E11" s="456"/>
      <c r="F11" s="456"/>
      <c r="G11" s="457"/>
    </row>
  </sheetData>
  <sheetProtection/>
  <mergeCells count="2">
    <mergeCell ref="C11:G11"/>
    <mergeCell ref="C1:G1"/>
  </mergeCells>
  <printOptions/>
  <pageMargins left="0.25" right="0.25" top="0.75" bottom="0.75" header="0.3" footer="0.3"/>
  <pageSetup fitToHeight="0" fitToWidth="1" horizontalDpi="600" verticalDpi="600" orientation="landscape" scale="90" r:id="rId2"/>
  <headerFooter>
    <oddHeader>&amp;L&amp;"-,Bold"Federal Energy Regulatory Commission  STAFF DRAFT
&amp;C&amp;"-,Bold"&amp;K000000Common Metrics 2020&amp;R&amp;"-,Bold"Authorization: FERC-922 OMB Control No. 1902-0262</oddHeader>
    <oddFooter>&amp;R&amp;P</oddFooter>
  </headerFooter>
  <drawing r:id="rId1"/>
</worksheet>
</file>

<file path=xl/worksheets/sheet30.xml><?xml version="1.0" encoding="utf-8"?>
<worksheet xmlns="http://schemas.openxmlformats.org/spreadsheetml/2006/main" xmlns:r="http://schemas.openxmlformats.org/officeDocument/2006/relationships">
  <sheetPr codeName="Sheet40">
    <tabColor theme="4" tint="0.5999900102615356"/>
    <pageSetUpPr fitToPage="1"/>
  </sheetPr>
  <dimension ref="A1:J19"/>
  <sheetViews>
    <sheetView zoomScalePageLayoutView="0" workbookViewId="0" topLeftCell="A1">
      <selection activeCell="C11" sqref="C11"/>
    </sheetView>
  </sheetViews>
  <sheetFormatPr defaultColWidth="9.140625" defaultRowHeight="15"/>
  <cols>
    <col min="1" max="1" width="7.421875" style="0" customWidth="1"/>
    <col min="2" max="2" width="71.421875" style="0" customWidth="1"/>
    <col min="3" max="7" width="15.7109375" style="0" customWidth="1"/>
    <col min="8" max="8" width="14.57421875" style="0" customWidth="1"/>
    <col min="9" max="9" width="47.421875" style="0" customWidth="1"/>
  </cols>
  <sheetData>
    <row r="1" spans="1:7" ht="15.75">
      <c r="A1" s="15"/>
      <c r="B1" s="17" t="s">
        <v>15</v>
      </c>
      <c r="C1" s="508" t="str">
        <f>+'#1 Reserve Margins'!C1</f>
        <v>Example:  PJM, ISO-NE, etc.</v>
      </c>
      <c r="D1" s="509"/>
      <c r="E1" s="509"/>
      <c r="F1" s="509"/>
      <c r="G1" s="510"/>
    </row>
    <row r="2" spans="1:7" ht="15.75">
      <c r="A2" s="15"/>
      <c r="B2" s="17"/>
      <c r="C2" s="4"/>
      <c r="D2" s="4"/>
      <c r="E2" s="4"/>
      <c r="F2" s="4"/>
      <c r="G2" s="4"/>
    </row>
    <row r="3" spans="1:10" ht="15.75">
      <c r="A3" s="38" t="s">
        <v>132</v>
      </c>
      <c r="B3" s="39"/>
      <c r="C3" s="116"/>
      <c r="D3" s="24"/>
      <c r="E3" s="24"/>
      <c r="F3" s="24"/>
      <c r="G3" s="24"/>
      <c r="I3" s="72"/>
      <c r="J3" s="73"/>
    </row>
    <row r="4" spans="1:7" ht="15">
      <c r="A4" s="145"/>
      <c r="B4" s="506"/>
      <c r="C4" s="506"/>
      <c r="D4" s="506"/>
      <c r="E4" s="506"/>
      <c r="F4" s="506"/>
      <c r="G4" s="506"/>
    </row>
    <row r="5" spans="1:7" ht="15">
      <c r="A5" s="96"/>
      <c r="B5" s="96"/>
      <c r="C5" s="180"/>
      <c r="D5" s="180"/>
      <c r="E5" s="180"/>
      <c r="F5" s="180"/>
      <c r="G5" s="180"/>
    </row>
    <row r="6" spans="1:7" ht="15">
      <c r="A6" s="96"/>
      <c r="B6" s="23"/>
      <c r="C6" s="180"/>
      <c r="D6" s="180"/>
      <c r="E6" s="180"/>
      <c r="F6" s="180"/>
      <c r="G6" s="180"/>
    </row>
    <row r="7" spans="1:7" ht="15">
      <c r="A7" s="127"/>
      <c r="B7" s="101" t="str">
        <f>+'#1 Reserve Margins'!$B$4</f>
        <v>Reporting Period</v>
      </c>
      <c r="C7" s="99">
        <f>+'#1 Reserve Margins'!$C$4</f>
        <v>2014</v>
      </c>
      <c r="D7" s="102">
        <f>+'#1 Reserve Margins'!$D$4</f>
        <v>2015</v>
      </c>
      <c r="E7" s="102">
        <f>+'#1 Reserve Margins'!$E$4</f>
        <v>2016</v>
      </c>
      <c r="F7" s="102">
        <f>+'#1 Reserve Margins'!$F$4</f>
        <v>2017</v>
      </c>
      <c r="G7" s="102">
        <f>+'#1 Reserve Margins'!$G$4</f>
        <v>2018</v>
      </c>
    </row>
    <row r="8" spans="1:7" ht="15">
      <c r="A8" s="121" t="s">
        <v>134</v>
      </c>
      <c r="B8" s="123"/>
      <c r="C8" s="231"/>
      <c r="D8" s="232"/>
      <c r="E8" s="232"/>
      <c r="F8" s="232"/>
      <c r="G8" s="233"/>
    </row>
    <row r="9" spans="1:7" ht="24.75" customHeight="1">
      <c r="A9" s="173">
        <v>29</v>
      </c>
      <c r="B9" s="44" t="s">
        <v>259</v>
      </c>
      <c r="C9" s="52">
        <v>0</v>
      </c>
      <c r="D9" s="239">
        <v>0</v>
      </c>
      <c r="E9" s="239">
        <v>0</v>
      </c>
      <c r="F9" s="239">
        <v>0</v>
      </c>
      <c r="G9" s="240">
        <v>0</v>
      </c>
    </row>
    <row r="10" spans="1:7" ht="15">
      <c r="A10" s="173">
        <f>+A9+0.01</f>
        <v>29.01</v>
      </c>
      <c r="B10" s="44" t="s">
        <v>260</v>
      </c>
      <c r="C10" s="55">
        <v>0</v>
      </c>
      <c r="D10" s="241">
        <v>0</v>
      </c>
      <c r="E10" s="241">
        <v>0</v>
      </c>
      <c r="F10" s="241">
        <v>0</v>
      </c>
      <c r="G10" s="242">
        <v>0</v>
      </c>
    </row>
    <row r="11" spans="1:7" ht="30">
      <c r="A11" s="173">
        <f>+A10+0.01</f>
        <v>29.020000000000003</v>
      </c>
      <c r="B11" s="44" t="s">
        <v>266</v>
      </c>
      <c r="C11" s="265">
        <f>+'#28 Under Perform'!C11</f>
        <v>0</v>
      </c>
      <c r="D11" s="266">
        <f>+'#28 Under Perform'!D11</f>
        <v>0</v>
      </c>
      <c r="E11" s="266">
        <f>+'#28 Under Perform'!E11</f>
        <v>0</v>
      </c>
      <c r="F11" s="266">
        <f>+'#28 Under Perform'!F11</f>
        <v>0</v>
      </c>
      <c r="G11" s="267">
        <f>+'#28 Under Perform'!G11</f>
        <v>0</v>
      </c>
    </row>
    <row r="12" spans="1:7" ht="30">
      <c r="A12" s="173">
        <f>+A11+0.01</f>
        <v>29.030000000000005</v>
      </c>
      <c r="B12" s="44" t="s">
        <v>267</v>
      </c>
      <c r="C12" s="265">
        <f>+'#26 Capacity Obligation'!C9</f>
        <v>0</v>
      </c>
      <c r="D12" s="266">
        <f>+'#26 Capacity Obligation'!D9</f>
        <v>0</v>
      </c>
      <c r="E12" s="266">
        <f>+'#26 Capacity Obligation'!E9</f>
        <v>0</v>
      </c>
      <c r="F12" s="266">
        <f>+'#26 Capacity Obligation'!F9</f>
        <v>0</v>
      </c>
      <c r="G12" s="267">
        <f>+'#26 Capacity Obligation'!G9</f>
        <v>0</v>
      </c>
    </row>
    <row r="13" spans="1:7" ht="45">
      <c r="A13" s="173">
        <f>+A12+0.01</f>
        <v>29.040000000000006</v>
      </c>
      <c r="B13" s="44" t="s">
        <v>205</v>
      </c>
      <c r="C13" s="271" t="e">
        <f>+C11/C12</f>
        <v>#DIV/0!</v>
      </c>
      <c r="D13" s="272" t="e">
        <f>+D11/D12</f>
        <v>#DIV/0!</v>
      </c>
      <c r="E13" s="272" t="e">
        <f>+E11/E12</f>
        <v>#DIV/0!</v>
      </c>
      <c r="F13" s="272" t="e">
        <f>+F11/F12</f>
        <v>#DIV/0!</v>
      </c>
      <c r="G13" s="273" t="e">
        <f>+G11/G12</f>
        <v>#DIV/0!</v>
      </c>
    </row>
    <row r="14" spans="1:7" ht="15">
      <c r="A14" s="173">
        <f>+A13+0.01</f>
        <v>29.050000000000008</v>
      </c>
      <c r="B14" s="32" t="s">
        <v>97</v>
      </c>
      <c r="C14" s="517" t="s">
        <v>84</v>
      </c>
      <c r="D14" s="518"/>
      <c r="E14" s="518"/>
      <c r="F14" s="518"/>
      <c r="G14" s="519"/>
    </row>
    <row r="15" spans="1:7" ht="15">
      <c r="A15" s="121" t="s">
        <v>133</v>
      </c>
      <c r="B15" s="123"/>
      <c r="C15" s="231"/>
      <c r="D15" s="232"/>
      <c r="E15" s="232"/>
      <c r="F15" s="232"/>
      <c r="G15" s="233"/>
    </row>
    <row r="16" spans="1:7" ht="15">
      <c r="A16" s="96"/>
      <c r="B16" s="101" t="str">
        <f>+'#1 Reserve Margins'!$B$4</f>
        <v>Reporting Period</v>
      </c>
      <c r="C16" s="99">
        <f>+'#1 Reserve Margins'!$C$4</f>
        <v>2014</v>
      </c>
      <c r="D16" s="102">
        <f>+'#1 Reserve Margins'!$D$4</f>
        <v>2015</v>
      </c>
      <c r="E16" s="102">
        <f>+'#1 Reserve Margins'!$E$4</f>
        <v>2016</v>
      </c>
      <c r="F16" s="102">
        <f>+'#1 Reserve Margins'!$F$4</f>
        <v>2017</v>
      </c>
      <c r="G16" s="102">
        <f>+'#1 Reserve Margins'!$G$4</f>
        <v>2018</v>
      </c>
    </row>
    <row r="17" spans="1:7" ht="15">
      <c r="A17" s="230">
        <v>29.06</v>
      </c>
      <c r="B17" s="2" t="s">
        <v>85</v>
      </c>
      <c r="C17" s="231"/>
      <c r="D17" s="232"/>
      <c r="E17" s="232"/>
      <c r="F17" s="232"/>
      <c r="G17" s="233"/>
    </row>
    <row r="18" spans="1:7" ht="15">
      <c r="A18" s="230">
        <f>+A17+0.01</f>
        <v>29.07</v>
      </c>
      <c r="B18" s="44" t="s">
        <v>261</v>
      </c>
      <c r="C18" s="243">
        <v>0</v>
      </c>
      <c r="D18" s="67">
        <v>0</v>
      </c>
      <c r="E18" s="241">
        <v>0</v>
      </c>
      <c r="F18" s="241">
        <v>0</v>
      </c>
      <c r="G18" s="242">
        <v>0</v>
      </c>
    </row>
    <row r="19" spans="1:7" ht="15">
      <c r="A19" s="230">
        <f>+A18+0.01</f>
        <v>29.080000000000002</v>
      </c>
      <c r="B19" s="247" t="s">
        <v>262</v>
      </c>
      <c r="C19" s="68">
        <v>0</v>
      </c>
      <c r="D19" s="244">
        <v>0</v>
      </c>
      <c r="E19" s="69">
        <v>0</v>
      </c>
      <c r="F19" s="69">
        <v>0</v>
      </c>
      <c r="G19" s="70">
        <v>0</v>
      </c>
    </row>
  </sheetData>
  <sheetProtection/>
  <mergeCells count="3">
    <mergeCell ref="B4:G4"/>
    <mergeCell ref="C1:G1"/>
    <mergeCell ref="C14:G14"/>
  </mergeCells>
  <printOptions/>
  <pageMargins left="0.25" right="0.25" top="0.75" bottom="0.75" header="0.3" footer="0.3"/>
  <pageSetup fitToHeight="0" fitToWidth="1" horizontalDpi="600" verticalDpi="600" orientation="landscape" scale="85" r:id="rId2"/>
  <headerFooter>
    <oddHeader>&amp;L&amp;"-,Bold"Federal Energy Regulatory Commission  STAFF DRAFT
&amp;C&amp;"-,Bold"&amp;K000000Common Metrics 2020&amp;R&amp;"-,Bold"Authorization: FERC-922 OMB Control No. 1902-0262</oddHeader>
    <oddFooter>&amp;R&amp;P</oddFooter>
  </headerFooter>
  <legacyDrawing r:id="rId1"/>
</worksheet>
</file>

<file path=xl/worksheets/sheet4.xml><?xml version="1.0" encoding="utf-8"?>
<worksheet xmlns="http://schemas.openxmlformats.org/spreadsheetml/2006/main" xmlns:r="http://schemas.openxmlformats.org/officeDocument/2006/relationships">
  <sheetPr codeName="Sheet4">
    <tabColor rgb="FFFFFF00"/>
    <pageSetUpPr fitToPage="1"/>
  </sheetPr>
  <dimension ref="A1:K34"/>
  <sheetViews>
    <sheetView zoomScalePageLayoutView="0" workbookViewId="0" topLeftCell="A1">
      <selection activeCell="C3" sqref="C3"/>
    </sheetView>
  </sheetViews>
  <sheetFormatPr defaultColWidth="9.140625" defaultRowHeight="15"/>
  <cols>
    <col min="1" max="1" width="6.00390625" style="0" customWidth="1"/>
    <col min="2" max="2" width="56.421875" style="0" customWidth="1"/>
    <col min="3" max="7" width="15.7109375" style="0" customWidth="1"/>
    <col min="8" max="8" width="14.57421875" style="0" customWidth="1"/>
  </cols>
  <sheetData>
    <row r="1" spans="1:10" ht="15">
      <c r="A1" s="145"/>
      <c r="B1" s="92" t="s">
        <v>15</v>
      </c>
      <c r="C1" s="452" t="str">
        <f>+'#1 Reserve Margins'!C1</f>
        <v>Example:  PJM, ISO-NE, etc.</v>
      </c>
      <c r="D1" s="453"/>
      <c r="E1" s="453"/>
      <c r="F1" s="453"/>
      <c r="G1" s="454"/>
      <c r="H1" s="96"/>
      <c r="I1" s="96"/>
      <c r="J1" s="96"/>
    </row>
    <row r="2" spans="1:10" ht="15">
      <c r="A2" s="145"/>
      <c r="B2" s="105"/>
      <c r="C2" s="116"/>
      <c r="D2" s="117"/>
      <c r="E2" s="117"/>
      <c r="F2" s="117"/>
      <c r="G2" s="117"/>
      <c r="H2" s="96"/>
      <c r="I2" s="96"/>
      <c r="J2" s="96"/>
    </row>
    <row r="3" spans="1:10" ht="15.75">
      <c r="A3" s="154" t="s">
        <v>56</v>
      </c>
      <c r="B3" s="125"/>
      <c r="C3" s="89"/>
      <c r="D3" s="96"/>
      <c r="E3" s="96"/>
      <c r="F3" s="96"/>
      <c r="G3" s="96"/>
      <c r="H3" s="96"/>
      <c r="I3" s="96"/>
      <c r="J3" s="96"/>
    </row>
    <row r="4" spans="1:10" ht="15">
      <c r="A4" s="96"/>
      <c r="B4" s="101" t="str">
        <f>+'#1 Reserve Margins'!B4</f>
        <v>Reporting Period</v>
      </c>
      <c r="C4" s="99">
        <f>+'#1 Reserve Margins'!C4</f>
        <v>2014</v>
      </c>
      <c r="D4" s="102">
        <f>+'#1 Reserve Margins'!D4</f>
        <v>2015</v>
      </c>
      <c r="E4" s="102">
        <f>+'#1 Reserve Margins'!E4</f>
        <v>2016</v>
      </c>
      <c r="F4" s="102">
        <f>+'#1 Reserve Margins'!F4</f>
        <v>2017</v>
      </c>
      <c r="G4" s="102">
        <f>+'#1 Reserve Margins'!G4</f>
        <v>2018</v>
      </c>
      <c r="H4" s="96"/>
      <c r="I4" s="96"/>
      <c r="J4" s="96"/>
    </row>
    <row r="5" spans="1:10" ht="15">
      <c r="A5" s="155" t="s">
        <v>206</v>
      </c>
      <c r="B5" s="5"/>
      <c r="C5" s="156"/>
      <c r="D5" s="156"/>
      <c r="E5" s="156"/>
      <c r="F5" s="156"/>
      <c r="G5" s="156"/>
      <c r="H5" s="96"/>
      <c r="I5" s="96"/>
      <c r="J5" s="96"/>
    </row>
    <row r="6" spans="1:10" ht="15">
      <c r="A6" s="43">
        <f>1+'#2 Heat Rates'!A6</f>
        <v>3</v>
      </c>
      <c r="B6" s="100" t="s">
        <v>9</v>
      </c>
      <c r="C6" s="157">
        <v>0</v>
      </c>
      <c r="D6" s="158">
        <v>0</v>
      </c>
      <c r="E6" s="158">
        <v>0</v>
      </c>
      <c r="F6" s="158">
        <v>0</v>
      </c>
      <c r="G6" s="159">
        <v>0</v>
      </c>
      <c r="H6" s="96"/>
      <c r="I6" s="96"/>
      <c r="J6" s="96"/>
    </row>
    <row r="7" spans="1:10" ht="15">
      <c r="A7" s="160">
        <f>+A6+0.01</f>
        <v>3.01</v>
      </c>
      <c r="B7" s="100" t="s">
        <v>4</v>
      </c>
      <c r="C7" s="161">
        <v>0</v>
      </c>
      <c r="D7" s="162">
        <v>0</v>
      </c>
      <c r="E7" s="162">
        <v>0</v>
      </c>
      <c r="F7" s="162">
        <v>0</v>
      </c>
      <c r="G7" s="163">
        <v>0</v>
      </c>
      <c r="H7" s="96"/>
      <c r="I7" s="96"/>
      <c r="J7" s="96"/>
    </row>
    <row r="8" spans="1:10" ht="15">
      <c r="A8" s="160">
        <f aca="true" t="shared" si="0" ref="A8:A17">+A7+0.01</f>
        <v>3.0199999999999996</v>
      </c>
      <c r="B8" s="100" t="s">
        <v>32</v>
      </c>
      <c r="C8" s="161">
        <v>0</v>
      </c>
      <c r="D8" s="162">
        <v>0</v>
      </c>
      <c r="E8" s="162">
        <v>0</v>
      </c>
      <c r="F8" s="162">
        <v>0</v>
      </c>
      <c r="G8" s="163">
        <v>0</v>
      </c>
      <c r="H8" s="96"/>
      <c r="I8" s="96"/>
      <c r="J8" s="96"/>
    </row>
    <row r="9" spans="1:11" ht="15">
      <c r="A9" s="160">
        <f t="shared" si="0"/>
        <v>3.0299999999999994</v>
      </c>
      <c r="B9" s="100" t="s">
        <v>5</v>
      </c>
      <c r="C9" s="161">
        <v>0</v>
      </c>
      <c r="D9" s="162">
        <v>0</v>
      </c>
      <c r="E9" s="162">
        <v>0</v>
      </c>
      <c r="F9" s="162">
        <v>0</v>
      </c>
      <c r="G9" s="163">
        <v>0</v>
      </c>
      <c r="H9" s="96"/>
      <c r="I9" s="96"/>
      <c r="J9" s="96"/>
      <c r="K9" s="29"/>
    </row>
    <row r="10" spans="1:11" ht="15">
      <c r="A10" s="160">
        <f t="shared" si="0"/>
        <v>3.039999999999999</v>
      </c>
      <c r="B10" s="100" t="s">
        <v>78</v>
      </c>
      <c r="C10" s="161">
        <v>0</v>
      </c>
      <c r="D10" s="162">
        <v>0</v>
      </c>
      <c r="E10" s="162">
        <v>0</v>
      </c>
      <c r="F10" s="162">
        <v>0</v>
      </c>
      <c r="G10" s="163">
        <v>0</v>
      </c>
      <c r="H10" s="96"/>
      <c r="I10" s="96"/>
      <c r="J10" s="96"/>
      <c r="K10" s="29"/>
    </row>
    <row r="11" spans="1:11" ht="15">
      <c r="A11" s="160">
        <f t="shared" si="0"/>
        <v>3.049999999999999</v>
      </c>
      <c r="B11" s="100" t="s">
        <v>13</v>
      </c>
      <c r="C11" s="161">
        <v>0</v>
      </c>
      <c r="D11" s="162">
        <v>0</v>
      </c>
      <c r="E11" s="162">
        <v>0</v>
      </c>
      <c r="F11" s="162">
        <v>0</v>
      </c>
      <c r="G11" s="163">
        <v>0</v>
      </c>
      <c r="H11" s="96"/>
      <c r="I11" s="96"/>
      <c r="J11" s="96"/>
      <c r="K11" s="29"/>
    </row>
    <row r="12" spans="1:11" ht="15">
      <c r="A12" s="160">
        <f t="shared" si="0"/>
        <v>3.0599999999999987</v>
      </c>
      <c r="B12" s="100" t="s">
        <v>6</v>
      </c>
      <c r="C12" s="161">
        <v>0</v>
      </c>
      <c r="D12" s="162">
        <v>0</v>
      </c>
      <c r="E12" s="162">
        <v>0</v>
      </c>
      <c r="F12" s="162">
        <v>0</v>
      </c>
      <c r="G12" s="163">
        <v>0</v>
      </c>
      <c r="H12" s="96"/>
      <c r="I12" s="96"/>
      <c r="J12" s="96"/>
      <c r="K12" s="29"/>
    </row>
    <row r="13" spans="1:11" ht="15">
      <c r="A13" s="160">
        <f t="shared" si="0"/>
        <v>3.0699999999999985</v>
      </c>
      <c r="B13" s="96" t="s">
        <v>40</v>
      </c>
      <c r="C13" s="161">
        <v>0</v>
      </c>
      <c r="D13" s="162">
        <v>0</v>
      </c>
      <c r="E13" s="162">
        <v>0</v>
      </c>
      <c r="F13" s="162">
        <v>0</v>
      </c>
      <c r="G13" s="163">
        <v>0</v>
      </c>
      <c r="H13" s="96"/>
      <c r="I13" s="96"/>
      <c r="J13" s="96"/>
      <c r="K13" s="29"/>
    </row>
    <row r="14" spans="1:11" ht="15">
      <c r="A14" s="160">
        <f t="shared" si="0"/>
        <v>3.0799999999999983</v>
      </c>
      <c r="B14" s="100" t="s">
        <v>52</v>
      </c>
      <c r="C14" s="161">
        <v>0</v>
      </c>
      <c r="D14" s="162">
        <v>0</v>
      </c>
      <c r="E14" s="162">
        <v>0</v>
      </c>
      <c r="F14" s="162">
        <v>0</v>
      </c>
      <c r="G14" s="163">
        <v>0</v>
      </c>
      <c r="H14" s="96"/>
      <c r="I14" s="96"/>
      <c r="J14" s="96"/>
      <c r="K14" s="29"/>
    </row>
    <row r="15" spans="1:11" ht="15">
      <c r="A15" s="160">
        <f t="shared" si="0"/>
        <v>3.089999999999998</v>
      </c>
      <c r="B15" s="100" t="s">
        <v>76</v>
      </c>
      <c r="C15" s="161">
        <v>0</v>
      </c>
      <c r="D15" s="162">
        <v>0</v>
      </c>
      <c r="E15" s="162">
        <v>0</v>
      </c>
      <c r="F15" s="162">
        <v>0</v>
      </c>
      <c r="G15" s="163">
        <v>0</v>
      </c>
      <c r="H15" s="96"/>
      <c r="I15" s="96"/>
      <c r="J15" s="96"/>
      <c r="K15" s="79"/>
    </row>
    <row r="16" spans="1:11" ht="15">
      <c r="A16" s="160">
        <f t="shared" si="0"/>
        <v>3.099999999999998</v>
      </c>
      <c r="B16" s="96" t="s">
        <v>8</v>
      </c>
      <c r="C16" s="169">
        <v>0</v>
      </c>
      <c r="D16" s="168">
        <v>0</v>
      </c>
      <c r="E16" s="168">
        <v>0</v>
      </c>
      <c r="F16" s="168">
        <v>0</v>
      </c>
      <c r="G16" s="170">
        <v>0</v>
      </c>
      <c r="H16" s="96"/>
      <c r="I16" s="96"/>
      <c r="J16" s="96"/>
      <c r="K16" s="29"/>
    </row>
    <row r="17" spans="1:11" ht="15">
      <c r="A17" s="160">
        <f t="shared" si="0"/>
        <v>3.1099999999999977</v>
      </c>
      <c r="B17" s="100" t="s">
        <v>69</v>
      </c>
      <c r="C17" s="169">
        <v>0</v>
      </c>
      <c r="D17" s="168">
        <v>0</v>
      </c>
      <c r="E17" s="168">
        <v>0</v>
      </c>
      <c r="F17" s="168">
        <v>0</v>
      </c>
      <c r="G17" s="170">
        <v>0</v>
      </c>
      <c r="H17" s="96"/>
      <c r="I17" s="96"/>
      <c r="J17" s="96"/>
      <c r="K17" s="91"/>
    </row>
    <row r="18" spans="1:11" ht="15">
      <c r="A18" s="155" t="s">
        <v>207</v>
      </c>
      <c r="B18" s="96"/>
      <c r="C18" s="85"/>
      <c r="D18" s="85"/>
      <c r="E18" s="85"/>
      <c r="F18" s="85"/>
      <c r="G18" s="85"/>
      <c r="H18" s="96"/>
      <c r="I18" s="96"/>
      <c r="J18" s="96"/>
      <c r="K18" s="29"/>
    </row>
    <row r="19" spans="1:10" ht="15">
      <c r="A19" s="160">
        <f>+A17+0.01</f>
        <v>3.1199999999999974</v>
      </c>
      <c r="B19" s="100" t="s">
        <v>9</v>
      </c>
      <c r="C19" s="164">
        <v>0</v>
      </c>
      <c r="D19" s="165">
        <v>0</v>
      </c>
      <c r="E19" s="165">
        <v>0</v>
      </c>
      <c r="F19" s="165">
        <v>0</v>
      </c>
      <c r="G19" s="166">
        <v>0</v>
      </c>
      <c r="H19" s="167"/>
      <c r="I19" s="96"/>
      <c r="J19" s="96"/>
    </row>
    <row r="20" spans="1:10" ht="15">
      <c r="A20" s="160">
        <f>+A19+0.01</f>
        <v>3.1299999999999972</v>
      </c>
      <c r="B20" s="100" t="s">
        <v>4</v>
      </c>
      <c r="C20" s="161">
        <v>0</v>
      </c>
      <c r="D20" s="162">
        <v>0</v>
      </c>
      <c r="E20" s="162">
        <v>0</v>
      </c>
      <c r="F20" s="162">
        <v>0</v>
      </c>
      <c r="G20" s="163">
        <v>0</v>
      </c>
      <c r="H20" s="96"/>
      <c r="I20" s="96"/>
      <c r="J20" s="96"/>
    </row>
    <row r="21" spans="1:10" ht="15">
      <c r="A21" s="160">
        <f aca="true" t="shared" si="1" ref="A21:A29">+A20+0.01</f>
        <v>3.139999999999997</v>
      </c>
      <c r="B21" s="100" t="s">
        <v>32</v>
      </c>
      <c r="C21" s="161">
        <v>0</v>
      </c>
      <c r="D21" s="162">
        <v>0</v>
      </c>
      <c r="E21" s="162">
        <v>0</v>
      </c>
      <c r="F21" s="162">
        <v>0</v>
      </c>
      <c r="G21" s="163">
        <v>0</v>
      </c>
      <c r="H21" s="96"/>
      <c r="I21" s="96"/>
      <c r="J21" s="96"/>
    </row>
    <row r="22" spans="1:10" ht="15">
      <c r="A22" s="160">
        <f t="shared" si="1"/>
        <v>3.149999999999997</v>
      </c>
      <c r="B22" s="100" t="s">
        <v>5</v>
      </c>
      <c r="C22" s="161">
        <v>0</v>
      </c>
      <c r="D22" s="162">
        <v>0</v>
      </c>
      <c r="E22" s="162">
        <v>0</v>
      </c>
      <c r="F22" s="162">
        <v>0</v>
      </c>
      <c r="G22" s="163">
        <v>0</v>
      </c>
      <c r="H22" s="96"/>
      <c r="I22" s="96"/>
      <c r="J22" s="96"/>
    </row>
    <row r="23" spans="1:10" ht="15">
      <c r="A23" s="160">
        <f t="shared" si="1"/>
        <v>3.1599999999999966</v>
      </c>
      <c r="B23" s="100" t="s">
        <v>12</v>
      </c>
      <c r="C23" s="161">
        <v>0</v>
      </c>
      <c r="D23" s="162">
        <v>0</v>
      </c>
      <c r="E23" s="162">
        <v>0</v>
      </c>
      <c r="F23" s="162">
        <v>0</v>
      </c>
      <c r="G23" s="163">
        <v>0</v>
      </c>
      <c r="H23" s="96"/>
      <c r="I23" s="96"/>
      <c r="J23" s="96"/>
    </row>
    <row r="24" spans="1:10" ht="15">
      <c r="A24" s="160">
        <f t="shared" si="1"/>
        <v>3.1699999999999964</v>
      </c>
      <c r="B24" s="100" t="s">
        <v>13</v>
      </c>
      <c r="C24" s="161">
        <v>0</v>
      </c>
      <c r="D24" s="162">
        <v>0</v>
      </c>
      <c r="E24" s="162">
        <v>0</v>
      </c>
      <c r="F24" s="162">
        <v>0</v>
      </c>
      <c r="G24" s="163">
        <v>0</v>
      </c>
      <c r="H24" s="96"/>
      <c r="I24" s="96"/>
      <c r="J24" s="96"/>
    </row>
    <row r="25" spans="1:10" ht="15">
      <c r="A25" s="160">
        <f t="shared" si="1"/>
        <v>3.179999999999996</v>
      </c>
      <c r="B25" s="100" t="s">
        <v>6</v>
      </c>
      <c r="C25" s="161">
        <v>0</v>
      </c>
      <c r="D25" s="162">
        <v>0</v>
      </c>
      <c r="E25" s="162">
        <v>0</v>
      </c>
      <c r="F25" s="162">
        <v>0</v>
      </c>
      <c r="G25" s="163">
        <v>0</v>
      </c>
      <c r="H25" s="96"/>
      <c r="I25" s="96"/>
      <c r="J25" s="96"/>
    </row>
    <row r="26" spans="1:10" ht="15">
      <c r="A26" s="160">
        <f t="shared" si="1"/>
        <v>3.189999999999996</v>
      </c>
      <c r="B26" s="96" t="s">
        <v>40</v>
      </c>
      <c r="C26" s="161">
        <v>0</v>
      </c>
      <c r="D26" s="162">
        <v>0</v>
      </c>
      <c r="E26" s="162">
        <v>0</v>
      </c>
      <c r="F26" s="162">
        <v>0</v>
      </c>
      <c r="G26" s="163">
        <v>0</v>
      </c>
      <c r="H26" s="96"/>
      <c r="I26" s="96"/>
      <c r="J26" s="96"/>
    </row>
    <row r="27" spans="1:10" ht="15">
      <c r="A27" s="160">
        <f t="shared" si="1"/>
        <v>3.1999999999999957</v>
      </c>
      <c r="B27" s="100" t="s">
        <v>52</v>
      </c>
      <c r="C27" s="161">
        <v>0</v>
      </c>
      <c r="D27" s="162">
        <v>0</v>
      </c>
      <c r="E27" s="162">
        <v>0</v>
      </c>
      <c r="F27" s="162">
        <v>0</v>
      </c>
      <c r="G27" s="163">
        <v>0</v>
      </c>
      <c r="H27" s="96"/>
      <c r="I27" s="96"/>
      <c r="J27" s="96"/>
    </row>
    <row r="28" spans="1:10" ht="15">
      <c r="A28" s="160">
        <f t="shared" si="1"/>
        <v>3.2099999999999955</v>
      </c>
      <c r="B28" s="96" t="s">
        <v>8</v>
      </c>
      <c r="C28" s="161">
        <v>0</v>
      </c>
      <c r="D28" s="162">
        <v>0</v>
      </c>
      <c r="E28" s="162">
        <v>0</v>
      </c>
      <c r="F28" s="162">
        <v>0</v>
      </c>
      <c r="G28" s="163">
        <v>0</v>
      </c>
      <c r="H28" s="96"/>
      <c r="I28" s="96"/>
      <c r="J28" s="96"/>
    </row>
    <row r="29" spans="1:10" ht="15">
      <c r="A29" s="160">
        <f t="shared" si="1"/>
        <v>3.2199999999999953</v>
      </c>
      <c r="B29" s="291" t="s">
        <v>93</v>
      </c>
      <c r="C29" s="458" t="s">
        <v>84</v>
      </c>
      <c r="D29" s="459"/>
      <c r="E29" s="459"/>
      <c r="F29" s="459"/>
      <c r="G29" s="460"/>
      <c r="H29" s="96"/>
      <c r="I29" s="96"/>
      <c r="J29" s="96"/>
    </row>
    <row r="30" spans="1:10" ht="15">
      <c r="A30" s="96"/>
      <c r="B30" s="96"/>
      <c r="C30" s="96"/>
      <c r="D30" s="96"/>
      <c r="E30" s="96"/>
      <c r="F30" s="96"/>
      <c r="G30" s="96"/>
      <c r="H30" s="96"/>
      <c r="I30" s="96"/>
      <c r="J30" s="96"/>
    </row>
    <row r="31" spans="1:10" ht="15">
      <c r="A31" s="96"/>
      <c r="B31" s="96" t="s">
        <v>53</v>
      </c>
      <c r="C31" s="96"/>
      <c r="D31" s="96"/>
      <c r="E31" s="96"/>
      <c r="F31" s="96"/>
      <c r="G31" s="96"/>
      <c r="H31" s="96"/>
      <c r="I31" s="96"/>
      <c r="J31" s="96"/>
    </row>
    <row r="32" spans="1:10" ht="15">
      <c r="A32" s="96"/>
      <c r="B32" s="96" t="s">
        <v>82</v>
      </c>
      <c r="C32" s="96"/>
      <c r="D32" s="96"/>
      <c r="E32" s="96"/>
      <c r="F32" s="96"/>
      <c r="G32" s="96"/>
      <c r="H32" s="96"/>
      <c r="I32" s="96"/>
      <c r="J32" s="96"/>
    </row>
    <row r="33" spans="1:10" ht="15">
      <c r="A33" s="96"/>
      <c r="B33" s="96"/>
      <c r="C33" s="96"/>
      <c r="D33" s="96"/>
      <c r="E33" s="96"/>
      <c r="F33" s="96"/>
      <c r="G33" s="96"/>
      <c r="H33" s="96"/>
      <c r="I33" s="96"/>
      <c r="J33" s="96"/>
    </row>
    <row r="34" ht="15">
      <c r="B34" s="3"/>
    </row>
  </sheetData>
  <sheetProtection/>
  <mergeCells count="2">
    <mergeCell ref="C1:G1"/>
    <mergeCell ref="C29:G29"/>
  </mergeCells>
  <printOptions/>
  <pageMargins left="0.25" right="0.25" top="0.75" bottom="0.75" header="0.3" footer="0.3"/>
  <pageSetup fitToHeight="0" fitToWidth="1" horizontalDpi="600" verticalDpi="600" orientation="landscape" scale="94" r:id="rId1"/>
  <headerFooter>
    <oddHeader>&amp;L&amp;"-,Bold"Federal Energy Regulatory Commission  STAFF DRAFT
&amp;C&amp;"-,Bold"&amp;K000000Common Metrics 2020&amp;R&amp;"-,Bold"Authorization: FERC-922 OMB Control No. 1902-0262</oddHeader>
    <oddFooter>&amp;R&amp;P</oddFooter>
  </headerFooter>
</worksheet>
</file>

<file path=xl/worksheets/sheet5.xml><?xml version="1.0" encoding="utf-8"?>
<worksheet xmlns="http://schemas.openxmlformats.org/spreadsheetml/2006/main" xmlns:r="http://schemas.openxmlformats.org/officeDocument/2006/relationships">
  <sheetPr codeName="Sheet6">
    <tabColor rgb="FFFFFF00"/>
    <pageSetUpPr fitToPage="1"/>
  </sheetPr>
  <dimension ref="A1:R19"/>
  <sheetViews>
    <sheetView zoomScalePageLayoutView="0" workbookViewId="0" topLeftCell="A1">
      <selection activeCell="D6" sqref="D6:F6"/>
    </sheetView>
  </sheetViews>
  <sheetFormatPr defaultColWidth="9.140625" defaultRowHeight="15"/>
  <cols>
    <col min="1" max="1" width="6.00390625" style="0" customWidth="1"/>
    <col min="2" max="2" width="40.7109375" style="0" customWidth="1"/>
    <col min="3" max="3" width="28.140625" style="0" customWidth="1"/>
    <col min="4" max="4" width="4.57421875" style="0" customWidth="1"/>
    <col min="5" max="5" width="5.57421875" style="0" customWidth="1"/>
    <col min="6" max="6" width="8.7109375" style="0" customWidth="1"/>
    <col min="7" max="7" width="4.57421875" style="0" customWidth="1"/>
    <col min="8" max="8" width="5.57421875" style="0" customWidth="1"/>
    <col min="9" max="9" width="5.140625" style="0" customWidth="1"/>
    <col min="10" max="10" width="4.57421875" style="0" customWidth="1"/>
    <col min="11" max="11" width="5.57421875" style="0" customWidth="1"/>
    <col min="12" max="12" width="5.421875" style="0" customWidth="1"/>
    <col min="13" max="13" width="4.57421875" style="0" customWidth="1"/>
    <col min="14" max="14" width="5.57421875" style="0" customWidth="1"/>
    <col min="15" max="15" width="7.140625" style="0" customWidth="1"/>
    <col min="16" max="16" width="4.57421875" style="0" customWidth="1"/>
    <col min="17" max="17" width="5.57421875" style="0" customWidth="1"/>
    <col min="18" max="18" width="7.140625" style="0" customWidth="1"/>
  </cols>
  <sheetData>
    <row r="1" spans="1:18" ht="15">
      <c r="A1" s="467" t="s">
        <v>15</v>
      </c>
      <c r="B1" s="467"/>
      <c r="C1" s="468"/>
      <c r="D1" s="452" t="s">
        <v>25</v>
      </c>
      <c r="E1" s="453"/>
      <c r="F1" s="453"/>
      <c r="G1" s="453"/>
      <c r="H1" s="453"/>
      <c r="I1" s="453"/>
      <c r="J1" s="453"/>
      <c r="K1" s="453"/>
      <c r="L1" s="453"/>
      <c r="M1" s="453"/>
      <c r="N1" s="453"/>
      <c r="O1" s="453"/>
      <c r="P1" s="453"/>
      <c r="Q1" s="453"/>
      <c r="R1" s="454"/>
    </row>
    <row r="2" spans="1:18" ht="15">
      <c r="A2" s="400"/>
      <c r="B2" s="400"/>
      <c r="C2" s="400"/>
      <c r="D2" s="397"/>
      <c r="E2" s="397"/>
      <c r="F2" s="102"/>
      <c r="G2" s="401"/>
      <c r="H2" s="401"/>
      <c r="I2" s="401"/>
      <c r="J2" s="402"/>
      <c r="K2" s="402"/>
      <c r="L2" s="402"/>
      <c r="M2" s="96"/>
      <c r="N2" s="96"/>
      <c r="O2" s="96"/>
      <c r="P2" s="96"/>
      <c r="Q2" s="96"/>
      <c r="R2" s="96"/>
    </row>
    <row r="3" spans="1:18" ht="15.75">
      <c r="A3" s="154" t="s">
        <v>57</v>
      </c>
      <c r="B3" s="154"/>
      <c r="D3" s="89"/>
      <c r="E3" s="127"/>
      <c r="F3" s="96"/>
      <c r="G3" s="394"/>
      <c r="H3" s="394"/>
      <c r="I3" s="394"/>
      <c r="J3" s="392"/>
      <c r="K3" s="392"/>
      <c r="L3" s="392"/>
      <c r="M3" s="392"/>
      <c r="N3" s="392"/>
      <c r="O3" s="392"/>
      <c r="P3" s="459"/>
      <c r="Q3" s="459"/>
      <c r="R3" s="459"/>
    </row>
    <row r="4" spans="1:18" ht="15">
      <c r="A4" s="172"/>
      <c r="B4" s="172"/>
      <c r="C4" s="101" t="str">
        <f>+'#1 Reserve Margins'!B4</f>
        <v>Reporting Period</v>
      </c>
      <c r="D4" s="473">
        <f>+'#1 Reserve Margins'!C4</f>
        <v>2014</v>
      </c>
      <c r="E4" s="474"/>
      <c r="F4" s="474"/>
      <c r="G4" s="473">
        <f>+'#1 Reserve Margins'!D4</f>
        <v>2015</v>
      </c>
      <c r="H4" s="474"/>
      <c r="I4" s="474"/>
      <c r="J4" s="473">
        <f>+'#1 Reserve Margins'!E4</f>
        <v>2016</v>
      </c>
      <c r="K4" s="474"/>
      <c r="L4" s="474"/>
      <c r="M4" s="473">
        <f>+'#1 Reserve Margins'!F4</f>
        <v>2017</v>
      </c>
      <c r="N4" s="474"/>
      <c r="O4" s="474"/>
      <c r="P4" s="473">
        <f>+'#1 Reserve Margins'!G4</f>
        <v>2018</v>
      </c>
      <c r="Q4" s="474"/>
      <c r="R4" s="475"/>
    </row>
    <row r="5" spans="1:18" ht="15">
      <c r="A5" s="172"/>
      <c r="B5" s="2" t="s">
        <v>127</v>
      </c>
      <c r="C5" s="418" t="s">
        <v>209</v>
      </c>
      <c r="D5" s="470" t="s">
        <v>208</v>
      </c>
      <c r="E5" s="471"/>
      <c r="F5" s="472"/>
      <c r="G5" s="470" t="s">
        <v>208</v>
      </c>
      <c r="H5" s="471"/>
      <c r="I5" s="472"/>
      <c r="J5" s="470" t="s">
        <v>208</v>
      </c>
      <c r="K5" s="471"/>
      <c r="L5" s="472"/>
      <c r="M5" s="470" t="s">
        <v>208</v>
      </c>
      <c r="N5" s="471"/>
      <c r="O5" s="472"/>
      <c r="P5" s="470" t="s">
        <v>208</v>
      </c>
      <c r="Q5" s="471"/>
      <c r="R5" s="472"/>
    </row>
    <row r="6" spans="1:18" ht="15">
      <c r="A6" s="160">
        <v>4</v>
      </c>
      <c r="B6" s="96" t="s">
        <v>70</v>
      </c>
      <c r="C6" s="345" t="s">
        <v>10</v>
      </c>
      <c r="D6" s="478">
        <v>0</v>
      </c>
      <c r="E6" s="476"/>
      <c r="F6" s="476"/>
      <c r="G6" s="476">
        <v>0</v>
      </c>
      <c r="H6" s="476"/>
      <c r="I6" s="476"/>
      <c r="J6" s="476">
        <v>0</v>
      </c>
      <c r="K6" s="476"/>
      <c r="L6" s="476"/>
      <c r="M6" s="476">
        <v>0</v>
      </c>
      <c r="N6" s="476"/>
      <c r="O6" s="476"/>
      <c r="P6" s="476">
        <v>0</v>
      </c>
      <c r="Q6" s="476"/>
      <c r="R6" s="477"/>
    </row>
    <row r="7" spans="1:18" ht="15">
      <c r="A7" s="100">
        <f>+A6+0.01</f>
        <v>4.01</v>
      </c>
      <c r="B7" s="96" t="s">
        <v>74</v>
      </c>
      <c r="C7" s="345" t="s">
        <v>10</v>
      </c>
      <c r="D7" s="469">
        <v>0</v>
      </c>
      <c r="E7" s="465"/>
      <c r="F7" s="465"/>
      <c r="G7" s="465">
        <v>0</v>
      </c>
      <c r="H7" s="465"/>
      <c r="I7" s="465"/>
      <c r="J7" s="465">
        <v>0</v>
      </c>
      <c r="K7" s="465"/>
      <c r="L7" s="465"/>
      <c r="M7" s="465">
        <v>0</v>
      </c>
      <c r="N7" s="465"/>
      <c r="O7" s="465"/>
      <c r="P7" s="465">
        <v>0</v>
      </c>
      <c r="Q7" s="465"/>
      <c r="R7" s="466"/>
    </row>
    <row r="8" spans="1:18" ht="15">
      <c r="A8" s="100">
        <f aca="true" t="shared" si="0" ref="A8:A15">+A7+0.01</f>
        <v>4.02</v>
      </c>
      <c r="B8" s="96" t="s">
        <v>75</v>
      </c>
      <c r="C8" s="345" t="s">
        <v>10</v>
      </c>
      <c r="D8" s="469">
        <v>0</v>
      </c>
      <c r="E8" s="465"/>
      <c r="F8" s="465"/>
      <c r="G8" s="465">
        <v>0</v>
      </c>
      <c r="H8" s="465"/>
      <c r="I8" s="465"/>
      <c r="J8" s="465">
        <v>0</v>
      </c>
      <c r="K8" s="465"/>
      <c r="L8" s="465"/>
      <c r="M8" s="465">
        <v>0</v>
      </c>
      <c r="N8" s="465"/>
      <c r="O8" s="465"/>
      <c r="P8" s="465">
        <v>0</v>
      </c>
      <c r="Q8" s="465"/>
      <c r="R8" s="466"/>
    </row>
    <row r="9" spans="1:18" ht="15">
      <c r="A9" s="100">
        <f t="shared" si="0"/>
        <v>4.029999999999999</v>
      </c>
      <c r="B9" s="96" t="s">
        <v>71</v>
      </c>
      <c r="C9" s="345" t="s">
        <v>10</v>
      </c>
      <c r="D9" s="469">
        <v>0</v>
      </c>
      <c r="E9" s="465"/>
      <c r="F9" s="465"/>
      <c r="G9" s="465">
        <v>0</v>
      </c>
      <c r="H9" s="465"/>
      <c r="I9" s="465"/>
      <c r="J9" s="465">
        <v>0</v>
      </c>
      <c r="K9" s="465"/>
      <c r="L9" s="465"/>
      <c r="M9" s="465">
        <v>0</v>
      </c>
      <c r="N9" s="465"/>
      <c r="O9" s="465"/>
      <c r="P9" s="465">
        <v>0</v>
      </c>
      <c r="Q9" s="465"/>
      <c r="R9" s="466"/>
    </row>
    <row r="10" spans="1:18" ht="15">
      <c r="A10" s="100">
        <f t="shared" si="0"/>
        <v>4.039999999999999</v>
      </c>
      <c r="B10" s="96" t="s">
        <v>14</v>
      </c>
      <c r="C10" s="345" t="s">
        <v>10</v>
      </c>
      <c r="D10" s="469">
        <v>0</v>
      </c>
      <c r="E10" s="465"/>
      <c r="F10" s="465"/>
      <c r="G10" s="465">
        <v>0</v>
      </c>
      <c r="H10" s="465"/>
      <c r="I10" s="465"/>
      <c r="J10" s="465">
        <v>0</v>
      </c>
      <c r="K10" s="465"/>
      <c r="L10" s="465"/>
      <c r="M10" s="465">
        <v>0</v>
      </c>
      <c r="N10" s="465"/>
      <c r="O10" s="465"/>
      <c r="P10" s="465">
        <v>0</v>
      </c>
      <c r="Q10" s="465"/>
      <c r="R10" s="466"/>
    </row>
    <row r="11" spans="1:18" ht="15">
      <c r="A11" s="100">
        <f t="shared" si="0"/>
        <v>4.049999999999999</v>
      </c>
      <c r="B11" s="96" t="s">
        <v>40</v>
      </c>
      <c r="C11" s="345" t="s">
        <v>10</v>
      </c>
      <c r="D11" s="469">
        <v>0</v>
      </c>
      <c r="E11" s="465"/>
      <c r="F11" s="465"/>
      <c r="G11" s="465">
        <v>0</v>
      </c>
      <c r="H11" s="465"/>
      <c r="I11" s="465"/>
      <c r="J11" s="465">
        <v>0</v>
      </c>
      <c r="K11" s="465"/>
      <c r="L11" s="465"/>
      <c r="M11" s="465">
        <v>0</v>
      </c>
      <c r="N11" s="465"/>
      <c r="O11" s="465"/>
      <c r="P11" s="465">
        <v>0</v>
      </c>
      <c r="Q11" s="465"/>
      <c r="R11" s="466"/>
    </row>
    <row r="12" spans="1:18" ht="15">
      <c r="A12" s="100">
        <f t="shared" si="0"/>
        <v>4.059999999999999</v>
      </c>
      <c r="B12" s="96" t="s">
        <v>7</v>
      </c>
      <c r="C12" s="345" t="s">
        <v>10</v>
      </c>
      <c r="D12" s="469">
        <v>0</v>
      </c>
      <c r="E12" s="465"/>
      <c r="F12" s="465"/>
      <c r="G12" s="465">
        <v>0</v>
      </c>
      <c r="H12" s="465"/>
      <c r="I12" s="465"/>
      <c r="J12" s="465">
        <v>0</v>
      </c>
      <c r="K12" s="465"/>
      <c r="L12" s="465"/>
      <c r="M12" s="465">
        <v>0</v>
      </c>
      <c r="N12" s="465"/>
      <c r="O12" s="465"/>
      <c r="P12" s="465">
        <v>0</v>
      </c>
      <c r="Q12" s="465"/>
      <c r="R12" s="466"/>
    </row>
    <row r="13" spans="1:18" ht="15">
      <c r="A13" s="100">
        <f t="shared" si="0"/>
        <v>4.0699999999999985</v>
      </c>
      <c r="B13" s="100" t="s">
        <v>8</v>
      </c>
      <c r="C13" s="345" t="s">
        <v>10</v>
      </c>
      <c r="D13" s="469">
        <v>0</v>
      </c>
      <c r="E13" s="465"/>
      <c r="F13" s="465"/>
      <c r="G13" s="465">
        <v>0</v>
      </c>
      <c r="H13" s="465"/>
      <c r="I13" s="465"/>
      <c r="J13" s="465">
        <v>0</v>
      </c>
      <c r="K13" s="465"/>
      <c r="L13" s="465"/>
      <c r="M13" s="465">
        <v>0</v>
      </c>
      <c r="N13" s="465"/>
      <c r="O13" s="465"/>
      <c r="P13" s="465">
        <v>0</v>
      </c>
      <c r="Q13" s="465"/>
      <c r="R13" s="466"/>
    </row>
    <row r="14" spans="1:18" ht="15">
      <c r="A14" s="100">
        <f t="shared" si="0"/>
        <v>4.079999999999998</v>
      </c>
      <c r="B14" s="100" t="s">
        <v>6</v>
      </c>
      <c r="C14" s="345" t="s">
        <v>10</v>
      </c>
      <c r="D14" s="469">
        <v>0</v>
      </c>
      <c r="E14" s="465"/>
      <c r="F14" s="465"/>
      <c r="G14" s="465">
        <v>0</v>
      </c>
      <c r="H14" s="465"/>
      <c r="I14" s="465"/>
      <c r="J14" s="465">
        <v>0</v>
      </c>
      <c r="K14" s="465"/>
      <c r="L14" s="465"/>
      <c r="M14" s="465">
        <v>0</v>
      </c>
      <c r="N14" s="465"/>
      <c r="O14" s="465"/>
      <c r="P14" s="465">
        <v>0</v>
      </c>
      <c r="Q14" s="465"/>
      <c r="R14" s="466"/>
    </row>
    <row r="15" spans="1:18" ht="15">
      <c r="A15" s="300">
        <f t="shared" si="0"/>
        <v>4.089999999999998</v>
      </c>
      <c r="B15" s="464" t="s">
        <v>94</v>
      </c>
      <c r="C15" s="464"/>
      <c r="D15" s="461" t="s">
        <v>84</v>
      </c>
      <c r="E15" s="462"/>
      <c r="F15" s="462"/>
      <c r="G15" s="462"/>
      <c r="H15" s="462"/>
      <c r="I15" s="462"/>
      <c r="J15" s="462"/>
      <c r="K15" s="462"/>
      <c r="L15" s="462"/>
      <c r="M15" s="462"/>
      <c r="N15" s="462"/>
      <c r="O15" s="462"/>
      <c r="P15" s="462"/>
      <c r="Q15" s="462"/>
      <c r="R15" s="463"/>
    </row>
    <row r="16" spans="2:9" ht="15.75">
      <c r="B16" s="10"/>
      <c r="C16" s="25"/>
      <c r="D16" s="5"/>
      <c r="E16" s="5"/>
      <c r="F16" s="12"/>
      <c r="G16" s="12"/>
      <c r="H16" s="12"/>
      <c r="I16" s="12"/>
    </row>
    <row r="17" spans="4:5" ht="15">
      <c r="D17" s="32" t="s">
        <v>210</v>
      </c>
      <c r="E17" s="13"/>
    </row>
    <row r="18" spans="4:5" ht="15">
      <c r="D18" s="3"/>
      <c r="E18" s="3"/>
    </row>
    <row r="19" ht="15">
      <c r="B19" s="3"/>
    </row>
  </sheetData>
  <sheetProtection/>
  <mergeCells count="60">
    <mergeCell ref="D7:F7"/>
    <mergeCell ref="G7:I7"/>
    <mergeCell ref="M6:O6"/>
    <mergeCell ref="P6:R6"/>
    <mergeCell ref="D4:F4"/>
    <mergeCell ref="G4:I4"/>
    <mergeCell ref="J4:L4"/>
    <mergeCell ref="D6:F6"/>
    <mergeCell ref="G6:I6"/>
    <mergeCell ref="J6:L6"/>
    <mergeCell ref="D1:R1"/>
    <mergeCell ref="D8:F8"/>
    <mergeCell ref="G8:I8"/>
    <mergeCell ref="J8:L8"/>
    <mergeCell ref="M8:O8"/>
    <mergeCell ref="P8:R8"/>
    <mergeCell ref="D5:F5"/>
    <mergeCell ref="G5:I5"/>
    <mergeCell ref="J5:L5"/>
    <mergeCell ref="M4:O4"/>
    <mergeCell ref="P4:R4"/>
    <mergeCell ref="J7:L7"/>
    <mergeCell ref="M7:O7"/>
    <mergeCell ref="P7:R7"/>
    <mergeCell ref="M5:O5"/>
    <mergeCell ref="P5:R5"/>
    <mergeCell ref="D9:F9"/>
    <mergeCell ref="G9:I9"/>
    <mergeCell ref="J9:L9"/>
    <mergeCell ref="M9:O9"/>
    <mergeCell ref="P9:R9"/>
    <mergeCell ref="D14:F14"/>
    <mergeCell ref="G14:I14"/>
    <mergeCell ref="J14:L14"/>
    <mergeCell ref="M10:O10"/>
    <mergeCell ref="P10:R10"/>
    <mergeCell ref="D10:F10"/>
    <mergeCell ref="G10:I10"/>
    <mergeCell ref="J10:L10"/>
    <mergeCell ref="D13:F13"/>
    <mergeCell ref="G13:I13"/>
    <mergeCell ref="J13:L13"/>
    <mergeCell ref="M13:O13"/>
    <mergeCell ref="P13:R13"/>
    <mergeCell ref="P3:R3"/>
    <mergeCell ref="D15:R15"/>
    <mergeCell ref="B15:C15"/>
    <mergeCell ref="P12:R12"/>
    <mergeCell ref="A1:C1"/>
    <mergeCell ref="D12:F12"/>
    <mergeCell ref="G12:I12"/>
    <mergeCell ref="J12:L12"/>
    <mergeCell ref="M12:O12"/>
    <mergeCell ref="D11:F11"/>
    <mergeCell ref="G11:I11"/>
    <mergeCell ref="J11:L11"/>
    <mergeCell ref="M11:O11"/>
    <mergeCell ref="P11:R11"/>
    <mergeCell ref="M14:O14"/>
    <mergeCell ref="P14:R14"/>
  </mergeCells>
  <printOptions/>
  <pageMargins left="0.25" right="0.25" top="0.75" bottom="0.75" header="0.3" footer="0.3"/>
  <pageSetup fitToHeight="0" fitToWidth="1" horizontalDpi="600" verticalDpi="600" orientation="landscape" scale="85" r:id="rId1"/>
  <headerFooter>
    <oddHeader>&amp;L&amp;"-,Bold"Federal Energy Regulatory Commission  STAFF DRAFT
&amp;C&amp;"-,Bold"&amp;K000000Common Metrics 2020&amp;R&amp;"-,Bold"Authorization: FERC-922 OMB Control No. 1902-0262</oddHeader>
    <oddFooter>&amp;R&amp;P</oddFooter>
  </headerFooter>
</worksheet>
</file>

<file path=xl/worksheets/sheet6.xml><?xml version="1.0" encoding="utf-8"?>
<worksheet xmlns="http://schemas.openxmlformats.org/spreadsheetml/2006/main" xmlns:r="http://schemas.openxmlformats.org/officeDocument/2006/relationships">
  <sheetPr codeName="Sheet5">
    <tabColor rgb="FFFFFF00"/>
    <pageSetUpPr fitToPage="1"/>
  </sheetPr>
  <dimension ref="A1:G13"/>
  <sheetViews>
    <sheetView zoomScalePageLayoutView="0" workbookViewId="0" topLeftCell="A1">
      <selection activeCell="C3" sqref="C3"/>
    </sheetView>
  </sheetViews>
  <sheetFormatPr defaultColWidth="9.140625" defaultRowHeight="15"/>
  <cols>
    <col min="1" max="1" width="5.57421875" style="0" customWidth="1"/>
    <col min="2" max="2" width="60.57421875" style="0" customWidth="1"/>
    <col min="3" max="7" width="15.7109375" style="0" customWidth="1"/>
    <col min="8" max="8" width="14.57421875" style="0" customWidth="1"/>
  </cols>
  <sheetData>
    <row r="1" spans="1:7" ht="15">
      <c r="A1" s="145"/>
      <c r="B1" s="92" t="s">
        <v>15</v>
      </c>
      <c r="C1" s="452" t="str">
        <f>+'#1 Reserve Margins'!C1</f>
        <v>Example:  PJM, ISO-NE, etc.</v>
      </c>
      <c r="D1" s="453"/>
      <c r="E1" s="453"/>
      <c r="F1" s="453"/>
      <c r="G1" s="454"/>
    </row>
    <row r="2" spans="1:7" ht="15">
      <c r="A2" s="145"/>
      <c r="B2" s="105"/>
      <c r="C2" s="116"/>
      <c r="D2" s="18"/>
      <c r="E2" s="18"/>
      <c r="F2" s="18"/>
      <c r="G2" s="18"/>
    </row>
    <row r="3" spans="1:7" ht="15.75">
      <c r="A3" s="154" t="s">
        <v>139</v>
      </c>
      <c r="B3" s="125"/>
      <c r="C3" s="89"/>
      <c r="D3" s="18"/>
      <c r="E3" s="18"/>
      <c r="F3" s="18"/>
      <c r="G3" s="18"/>
    </row>
    <row r="4" spans="1:7" ht="15">
      <c r="A4" s="96"/>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7" ht="60">
      <c r="A5" s="173">
        <v>5</v>
      </c>
      <c r="B5" s="174" t="s">
        <v>211</v>
      </c>
      <c r="C5" s="175">
        <v>0</v>
      </c>
      <c r="D5" s="176">
        <v>0</v>
      </c>
      <c r="E5" s="176">
        <v>0</v>
      </c>
      <c r="F5" s="176">
        <v>0</v>
      </c>
      <c r="G5" s="177">
        <v>0</v>
      </c>
    </row>
    <row r="6" spans="1:7" ht="60">
      <c r="A6" s="173">
        <f>+A5+0.01</f>
        <v>5.01</v>
      </c>
      <c r="B6" s="174" t="s">
        <v>212</v>
      </c>
      <c r="C6" s="338">
        <v>0</v>
      </c>
      <c r="D6" s="339">
        <v>0</v>
      </c>
      <c r="E6" s="339">
        <v>0</v>
      </c>
      <c r="F6" s="339">
        <v>0</v>
      </c>
      <c r="G6" s="340">
        <v>0</v>
      </c>
    </row>
    <row r="7" spans="1:7" ht="60">
      <c r="A7" s="173">
        <f>+A6+0.01</f>
        <v>5.02</v>
      </c>
      <c r="B7" s="44" t="s">
        <v>213</v>
      </c>
      <c r="C7" s="59">
        <v>0</v>
      </c>
      <c r="D7" s="292">
        <v>0</v>
      </c>
      <c r="E7" s="292">
        <v>0</v>
      </c>
      <c r="F7" s="292">
        <v>0</v>
      </c>
      <c r="G7" s="302">
        <v>0</v>
      </c>
    </row>
    <row r="8" spans="1:7" ht="15">
      <c r="A8" s="173">
        <f>+A7+0.01</f>
        <v>5.029999999999999</v>
      </c>
      <c r="B8" s="96" t="s">
        <v>95</v>
      </c>
      <c r="C8" s="458" t="s">
        <v>84</v>
      </c>
      <c r="D8" s="459"/>
      <c r="E8" s="459"/>
      <c r="F8" s="459"/>
      <c r="G8" s="460"/>
    </row>
    <row r="9" spans="1:7" ht="15">
      <c r="A9" s="96"/>
      <c r="B9" s="96"/>
      <c r="C9" s="96"/>
      <c r="D9" s="96"/>
      <c r="E9" s="96"/>
      <c r="F9" s="96"/>
      <c r="G9" s="96"/>
    </row>
    <row r="11" ht="15">
      <c r="B11" s="3"/>
    </row>
    <row r="13" spans="2:3" ht="15">
      <c r="B13" s="464"/>
      <c r="C13" s="464"/>
    </row>
  </sheetData>
  <sheetProtection/>
  <mergeCells count="3">
    <mergeCell ref="C1:G1"/>
    <mergeCell ref="B13:C13"/>
    <mergeCell ref="C8:G8"/>
  </mergeCells>
  <printOptions/>
  <pageMargins left="0.25" right="0.25" top="0.75" bottom="0.75" header="0.3" footer="0.3"/>
  <pageSetup fitToHeight="0" fitToWidth="1" horizontalDpi="600" verticalDpi="600" orientation="landscape" scale="92" r:id="rId1"/>
  <headerFooter>
    <oddHeader>&amp;L&amp;"-,Bold"Federal Energy Regulatory Commission  STAFF DRAFT
&amp;C&amp;"-,Bold"&amp;K000000Common Metrics 2020&amp;R&amp;"-,Bold"Authorization: FERC-922 OMB Control No. 1902-0262</oddHeader>
    <oddFooter>&amp;R&amp;P</oddFooter>
  </headerFooter>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R22"/>
  <sheetViews>
    <sheetView zoomScalePageLayoutView="0" workbookViewId="0" topLeftCell="A1">
      <selection activeCell="F3" sqref="F3"/>
    </sheetView>
  </sheetViews>
  <sheetFormatPr defaultColWidth="9.140625" defaultRowHeight="15"/>
  <cols>
    <col min="1" max="1" width="5.8515625" style="0" customWidth="1"/>
    <col min="2" max="2" width="24.7109375" style="0" customWidth="1"/>
    <col min="3" max="3" width="31.7109375" style="0" customWidth="1"/>
    <col min="4" max="4" width="4.57421875" style="0" customWidth="1"/>
    <col min="5" max="5" width="5.57421875" style="0" customWidth="1"/>
    <col min="6" max="6" width="8.7109375" style="0" customWidth="1"/>
    <col min="7" max="7" width="4.57421875" style="0" customWidth="1"/>
    <col min="8" max="8" width="5.57421875" style="0" customWidth="1"/>
    <col min="9" max="9" width="5.140625" style="0" customWidth="1"/>
    <col min="10" max="10" width="4.57421875" style="0" customWidth="1"/>
    <col min="11" max="11" width="5.57421875" style="0" customWidth="1"/>
    <col min="12" max="12" width="5.421875" style="0" customWidth="1"/>
    <col min="13" max="13" width="4.57421875" style="0" customWidth="1"/>
    <col min="14" max="14" width="5.57421875" style="0" customWidth="1"/>
    <col min="15" max="15" width="7.140625" style="0" customWidth="1"/>
    <col min="16" max="16" width="4.57421875" style="0" customWidth="1"/>
    <col min="17" max="17" width="5.57421875" style="0" customWidth="1"/>
    <col min="18" max="18" width="7.140625" style="0" customWidth="1"/>
  </cols>
  <sheetData>
    <row r="1" spans="1:18" ht="15">
      <c r="A1" s="467" t="s">
        <v>15</v>
      </c>
      <c r="B1" s="467"/>
      <c r="C1" s="468"/>
      <c r="D1" s="452" t="str">
        <f>+'#1 Reserve Margins'!C1</f>
        <v>Example:  PJM, ISO-NE, etc.</v>
      </c>
      <c r="E1" s="453"/>
      <c r="F1" s="453"/>
      <c r="G1" s="453"/>
      <c r="H1" s="453"/>
      <c r="I1" s="453"/>
      <c r="J1" s="453"/>
      <c r="K1" s="453"/>
      <c r="L1" s="453"/>
      <c r="M1" s="453"/>
      <c r="N1" s="453"/>
      <c r="O1" s="453"/>
      <c r="P1" s="453"/>
      <c r="Q1" s="453"/>
      <c r="R1" s="454"/>
    </row>
    <row r="2" spans="1:18" ht="15">
      <c r="A2" s="485"/>
      <c r="B2" s="486"/>
      <c r="C2" s="486"/>
      <c r="D2" s="486"/>
      <c r="E2" s="486"/>
      <c r="F2" s="486"/>
      <c r="G2" s="486"/>
      <c r="H2" s="486"/>
      <c r="I2" s="486"/>
      <c r="J2" s="486"/>
      <c r="K2" s="486"/>
      <c r="L2" s="486"/>
      <c r="M2" s="486"/>
      <c r="N2" s="486"/>
      <c r="O2" s="486"/>
      <c r="P2" s="486"/>
      <c r="Q2" s="486"/>
      <c r="R2" s="486"/>
    </row>
    <row r="3" spans="1:18" ht="15.75">
      <c r="A3" s="154" t="s">
        <v>140</v>
      </c>
      <c r="B3" s="178"/>
      <c r="C3" s="393"/>
      <c r="D3" s="393"/>
      <c r="E3" s="393"/>
      <c r="F3" s="89"/>
      <c r="G3" s="365"/>
      <c r="H3" s="365"/>
      <c r="I3" s="365"/>
      <c r="J3" s="365"/>
      <c r="K3" s="365"/>
      <c r="L3" s="365"/>
      <c r="M3" s="365"/>
      <c r="N3" s="365"/>
      <c r="O3" s="365"/>
      <c r="P3" s="365"/>
      <c r="Q3" s="179"/>
      <c r="R3" s="179"/>
    </row>
    <row r="4" spans="1:18" ht="199.5" customHeight="1">
      <c r="A4" s="364"/>
      <c r="B4" s="335"/>
      <c r="C4" s="365"/>
      <c r="D4" s="365"/>
      <c r="E4" s="365"/>
      <c r="F4" s="365"/>
      <c r="G4" s="365"/>
      <c r="H4" s="365"/>
      <c r="I4" s="355"/>
      <c r="J4" s="355"/>
      <c r="K4" s="355"/>
      <c r="L4" s="355"/>
      <c r="M4" s="355"/>
      <c r="N4" s="355"/>
      <c r="O4" s="355"/>
      <c r="P4" s="355"/>
      <c r="Q4" s="355"/>
      <c r="R4" s="355"/>
    </row>
    <row r="5" spans="1:18" ht="15">
      <c r="A5" s="172"/>
      <c r="B5" s="274"/>
      <c r="C5" s="101" t="str">
        <f>+'#1 Reserve Margins'!B4</f>
        <v>Reporting Period</v>
      </c>
      <c r="D5" s="473">
        <f>+'#1 Reserve Margins'!C4</f>
        <v>2014</v>
      </c>
      <c r="E5" s="474"/>
      <c r="F5" s="474"/>
      <c r="G5" s="473">
        <f>+'#1 Reserve Margins'!D4</f>
        <v>2015</v>
      </c>
      <c r="H5" s="474"/>
      <c r="I5" s="474"/>
      <c r="J5" s="473">
        <f>+'#1 Reserve Margins'!E4</f>
        <v>2016</v>
      </c>
      <c r="K5" s="474"/>
      <c r="L5" s="474"/>
      <c r="M5" s="473">
        <f>+'#1 Reserve Margins'!F4</f>
        <v>2017</v>
      </c>
      <c r="N5" s="474"/>
      <c r="O5" s="474"/>
      <c r="P5" s="473">
        <f>+'#1 Reserve Margins'!G4</f>
        <v>2018</v>
      </c>
      <c r="Q5" s="474"/>
      <c r="R5" s="474"/>
    </row>
    <row r="6" spans="1:18" ht="15">
      <c r="A6" s="172"/>
      <c r="B6" s="2" t="s">
        <v>127</v>
      </c>
      <c r="C6" s="418" t="s">
        <v>209</v>
      </c>
      <c r="D6" s="470" t="s">
        <v>11</v>
      </c>
      <c r="E6" s="471"/>
      <c r="F6" s="472"/>
      <c r="G6" s="470" t="s">
        <v>11</v>
      </c>
      <c r="H6" s="471"/>
      <c r="I6" s="472"/>
      <c r="J6" s="470" t="s">
        <v>11</v>
      </c>
      <c r="K6" s="471"/>
      <c r="L6" s="472"/>
      <c r="M6" s="470" t="s">
        <v>11</v>
      </c>
      <c r="N6" s="471"/>
      <c r="O6" s="472"/>
      <c r="P6" s="470" t="s">
        <v>11</v>
      </c>
      <c r="Q6" s="471"/>
      <c r="R6" s="472"/>
    </row>
    <row r="7" spans="1:18" ht="15">
      <c r="A7" s="160">
        <v>6</v>
      </c>
      <c r="B7" s="96" t="s">
        <v>70</v>
      </c>
      <c r="C7" s="345" t="s">
        <v>10</v>
      </c>
      <c r="D7" s="479">
        <v>0</v>
      </c>
      <c r="E7" s="480"/>
      <c r="F7" s="480"/>
      <c r="G7" s="480">
        <v>0</v>
      </c>
      <c r="H7" s="480"/>
      <c r="I7" s="480"/>
      <c r="J7" s="480">
        <v>0</v>
      </c>
      <c r="K7" s="480"/>
      <c r="L7" s="480"/>
      <c r="M7" s="480">
        <v>0</v>
      </c>
      <c r="N7" s="480"/>
      <c r="O7" s="480"/>
      <c r="P7" s="480">
        <v>0</v>
      </c>
      <c r="Q7" s="480"/>
      <c r="R7" s="481"/>
    </row>
    <row r="8" spans="1:18" ht="15">
      <c r="A8" s="100">
        <f>+A7+0.01</f>
        <v>6.01</v>
      </c>
      <c r="B8" s="96" t="s">
        <v>74</v>
      </c>
      <c r="C8" s="345" t="s">
        <v>10</v>
      </c>
      <c r="D8" s="482">
        <v>0</v>
      </c>
      <c r="E8" s="483"/>
      <c r="F8" s="483"/>
      <c r="G8" s="483">
        <v>0</v>
      </c>
      <c r="H8" s="483"/>
      <c r="I8" s="483"/>
      <c r="J8" s="483">
        <v>0</v>
      </c>
      <c r="K8" s="483"/>
      <c r="L8" s="483"/>
      <c r="M8" s="483">
        <v>0</v>
      </c>
      <c r="N8" s="483"/>
      <c r="O8" s="483"/>
      <c r="P8" s="483">
        <v>0</v>
      </c>
      <c r="Q8" s="483"/>
      <c r="R8" s="484"/>
    </row>
    <row r="9" spans="1:18" ht="15">
      <c r="A9" s="100">
        <f aca="true" t="shared" si="0" ref="A9:A16">+A8+0.01</f>
        <v>6.02</v>
      </c>
      <c r="B9" s="96" t="s">
        <v>75</v>
      </c>
      <c r="C9" s="345" t="s">
        <v>10</v>
      </c>
      <c r="D9" s="482">
        <v>0</v>
      </c>
      <c r="E9" s="483"/>
      <c r="F9" s="483"/>
      <c r="G9" s="483">
        <v>0</v>
      </c>
      <c r="H9" s="483"/>
      <c r="I9" s="483"/>
      <c r="J9" s="483">
        <v>0</v>
      </c>
      <c r="K9" s="483"/>
      <c r="L9" s="483"/>
      <c r="M9" s="483">
        <v>0</v>
      </c>
      <c r="N9" s="483"/>
      <c r="O9" s="483"/>
      <c r="P9" s="483">
        <v>0</v>
      </c>
      <c r="Q9" s="483"/>
      <c r="R9" s="484"/>
    </row>
    <row r="10" spans="1:18" ht="15">
      <c r="A10" s="100">
        <f t="shared" si="0"/>
        <v>6.029999999999999</v>
      </c>
      <c r="B10" s="96" t="s">
        <v>71</v>
      </c>
      <c r="C10" s="345" t="s">
        <v>10</v>
      </c>
      <c r="D10" s="482">
        <v>0</v>
      </c>
      <c r="E10" s="483"/>
      <c r="F10" s="483"/>
      <c r="G10" s="483">
        <v>0</v>
      </c>
      <c r="H10" s="483"/>
      <c r="I10" s="483"/>
      <c r="J10" s="483">
        <v>0</v>
      </c>
      <c r="K10" s="483"/>
      <c r="L10" s="483"/>
      <c r="M10" s="483">
        <v>0</v>
      </c>
      <c r="N10" s="483"/>
      <c r="O10" s="483"/>
      <c r="P10" s="483">
        <v>0</v>
      </c>
      <c r="Q10" s="483"/>
      <c r="R10" s="484"/>
    </row>
    <row r="11" spans="1:18" ht="15">
      <c r="A11" s="100">
        <f t="shared" si="0"/>
        <v>6.039999999999999</v>
      </c>
      <c r="B11" s="96" t="s">
        <v>14</v>
      </c>
      <c r="C11" s="345" t="s">
        <v>10</v>
      </c>
      <c r="D11" s="482">
        <v>0</v>
      </c>
      <c r="E11" s="483"/>
      <c r="F11" s="483"/>
      <c r="G11" s="483">
        <v>0</v>
      </c>
      <c r="H11" s="483"/>
      <c r="I11" s="483"/>
      <c r="J11" s="483">
        <v>0</v>
      </c>
      <c r="K11" s="483"/>
      <c r="L11" s="483"/>
      <c r="M11" s="483">
        <v>0</v>
      </c>
      <c r="N11" s="483"/>
      <c r="O11" s="483"/>
      <c r="P11" s="483">
        <v>0</v>
      </c>
      <c r="Q11" s="483"/>
      <c r="R11" s="484"/>
    </row>
    <row r="12" spans="1:18" ht="15">
      <c r="A12" s="100">
        <f t="shared" si="0"/>
        <v>6.049999999999999</v>
      </c>
      <c r="B12" s="96" t="s">
        <v>40</v>
      </c>
      <c r="C12" s="345" t="s">
        <v>10</v>
      </c>
      <c r="D12" s="482">
        <v>0</v>
      </c>
      <c r="E12" s="483"/>
      <c r="F12" s="483"/>
      <c r="G12" s="483">
        <v>0</v>
      </c>
      <c r="H12" s="483"/>
      <c r="I12" s="483"/>
      <c r="J12" s="483">
        <v>0</v>
      </c>
      <c r="K12" s="483"/>
      <c r="L12" s="483"/>
      <c r="M12" s="483">
        <v>0</v>
      </c>
      <c r="N12" s="483"/>
      <c r="O12" s="483"/>
      <c r="P12" s="483">
        <v>0</v>
      </c>
      <c r="Q12" s="483"/>
      <c r="R12" s="484"/>
    </row>
    <row r="13" spans="1:18" ht="15">
      <c r="A13" s="100">
        <f t="shared" si="0"/>
        <v>6.059999999999999</v>
      </c>
      <c r="B13" s="96" t="s">
        <v>7</v>
      </c>
      <c r="C13" s="345" t="s">
        <v>10</v>
      </c>
      <c r="D13" s="482">
        <v>0</v>
      </c>
      <c r="E13" s="483"/>
      <c r="F13" s="483"/>
      <c r="G13" s="483">
        <v>0</v>
      </c>
      <c r="H13" s="483"/>
      <c r="I13" s="483"/>
      <c r="J13" s="483">
        <v>0</v>
      </c>
      <c r="K13" s="483"/>
      <c r="L13" s="483"/>
      <c r="M13" s="483">
        <v>0</v>
      </c>
      <c r="N13" s="483"/>
      <c r="O13" s="483"/>
      <c r="P13" s="483">
        <v>0</v>
      </c>
      <c r="Q13" s="483"/>
      <c r="R13" s="484"/>
    </row>
    <row r="14" spans="1:18" ht="15">
      <c r="A14" s="100">
        <f t="shared" si="0"/>
        <v>6.0699999999999985</v>
      </c>
      <c r="B14" s="100" t="s">
        <v>8</v>
      </c>
      <c r="C14" s="345" t="s">
        <v>10</v>
      </c>
      <c r="D14" s="482">
        <v>0</v>
      </c>
      <c r="E14" s="483"/>
      <c r="F14" s="483"/>
      <c r="G14" s="483">
        <v>0</v>
      </c>
      <c r="H14" s="483"/>
      <c r="I14" s="483"/>
      <c r="J14" s="483">
        <v>0</v>
      </c>
      <c r="K14" s="483"/>
      <c r="L14" s="483"/>
      <c r="M14" s="483">
        <v>0</v>
      </c>
      <c r="N14" s="483"/>
      <c r="O14" s="483"/>
      <c r="P14" s="483">
        <v>0</v>
      </c>
      <c r="Q14" s="483"/>
      <c r="R14" s="484"/>
    </row>
    <row r="15" spans="1:18" ht="15">
      <c r="A15" s="100">
        <f t="shared" si="0"/>
        <v>6.079999999999998</v>
      </c>
      <c r="B15" s="100" t="s">
        <v>6</v>
      </c>
      <c r="C15" s="345" t="s">
        <v>10</v>
      </c>
      <c r="D15" s="482">
        <v>0</v>
      </c>
      <c r="E15" s="483"/>
      <c r="F15" s="483"/>
      <c r="G15" s="483">
        <v>0</v>
      </c>
      <c r="H15" s="483"/>
      <c r="I15" s="483"/>
      <c r="J15" s="483">
        <v>0</v>
      </c>
      <c r="K15" s="483"/>
      <c r="L15" s="483"/>
      <c r="M15" s="483">
        <v>0</v>
      </c>
      <c r="N15" s="483"/>
      <c r="O15" s="483"/>
      <c r="P15" s="483">
        <v>0</v>
      </c>
      <c r="Q15" s="483"/>
      <c r="R15" s="484"/>
    </row>
    <row r="16" spans="1:18" ht="15">
      <c r="A16" s="334">
        <f t="shared" si="0"/>
        <v>6.089999999999998</v>
      </c>
      <c r="B16" s="487" t="s">
        <v>93</v>
      </c>
      <c r="C16" s="487"/>
      <c r="D16" s="458" t="s">
        <v>84</v>
      </c>
      <c r="E16" s="459"/>
      <c r="F16" s="459"/>
      <c r="G16" s="459"/>
      <c r="H16" s="459"/>
      <c r="I16" s="459"/>
      <c r="J16" s="459"/>
      <c r="K16" s="459"/>
      <c r="L16" s="459"/>
      <c r="M16" s="459"/>
      <c r="N16" s="459"/>
      <c r="O16" s="459"/>
      <c r="P16" s="459"/>
      <c r="Q16" s="459"/>
      <c r="R16" s="460"/>
    </row>
    <row r="17" spans="1:18" ht="15">
      <c r="A17" s="366"/>
      <c r="B17" s="3"/>
      <c r="C17" s="96"/>
      <c r="D17" s="5"/>
      <c r="E17" s="5"/>
      <c r="F17" s="117"/>
      <c r="G17" s="117"/>
      <c r="H17" s="117"/>
      <c r="I17" s="117"/>
      <c r="J17" s="96"/>
      <c r="K17" s="96"/>
      <c r="L17" s="96"/>
      <c r="M17" s="96"/>
      <c r="N17" s="96"/>
      <c r="O17" s="96"/>
      <c r="P17" s="96"/>
      <c r="Q17" s="96"/>
      <c r="R17" s="96"/>
    </row>
    <row r="18" spans="1:18" ht="15">
      <c r="A18" s="96"/>
      <c r="B18" s="96"/>
      <c r="C18" s="96"/>
      <c r="D18" s="96"/>
      <c r="E18" s="96"/>
      <c r="F18" s="96"/>
      <c r="G18" s="96"/>
      <c r="H18" s="96"/>
      <c r="I18" s="96"/>
      <c r="J18" s="96"/>
      <c r="K18" s="96"/>
      <c r="L18" s="96"/>
      <c r="M18" s="96"/>
      <c r="N18" s="96"/>
      <c r="O18" s="96"/>
      <c r="P18" s="96"/>
      <c r="Q18" s="96"/>
      <c r="R18" s="96"/>
    </row>
    <row r="22" ht="15">
      <c r="B22" s="3"/>
    </row>
  </sheetData>
  <sheetProtection/>
  <mergeCells count="60">
    <mergeCell ref="P15:R15"/>
    <mergeCell ref="B16:C16"/>
    <mergeCell ref="D16:R16"/>
    <mergeCell ref="D13:F13"/>
    <mergeCell ref="G13:I13"/>
    <mergeCell ref="J13:L13"/>
    <mergeCell ref="M13:O13"/>
    <mergeCell ref="P13:R13"/>
    <mergeCell ref="D14:F14"/>
    <mergeCell ref="G14:I14"/>
    <mergeCell ref="J14:L14"/>
    <mergeCell ref="M14:O14"/>
    <mergeCell ref="P14:R14"/>
    <mergeCell ref="D15:F15"/>
    <mergeCell ref="G15:I15"/>
    <mergeCell ref="J15:L15"/>
    <mergeCell ref="M15:O15"/>
    <mergeCell ref="D11:F11"/>
    <mergeCell ref="G11:I11"/>
    <mergeCell ref="J11:L11"/>
    <mergeCell ref="M11:O11"/>
    <mergeCell ref="P11:R11"/>
    <mergeCell ref="D12:F12"/>
    <mergeCell ref="G12:I12"/>
    <mergeCell ref="J12:L12"/>
    <mergeCell ref="M12:O12"/>
    <mergeCell ref="P12:R12"/>
    <mergeCell ref="D9:F9"/>
    <mergeCell ref="G9:I9"/>
    <mergeCell ref="J9:L9"/>
    <mergeCell ref="M9:O9"/>
    <mergeCell ref="P9:R9"/>
    <mergeCell ref="D10:F10"/>
    <mergeCell ref="G10:I10"/>
    <mergeCell ref="J10:L10"/>
    <mergeCell ref="M10:O10"/>
    <mergeCell ref="P10:R10"/>
    <mergeCell ref="D1:R1"/>
    <mergeCell ref="J5:L5"/>
    <mergeCell ref="G5:I5"/>
    <mergeCell ref="A1:C1"/>
    <mergeCell ref="A2:R2"/>
    <mergeCell ref="D5:F5"/>
    <mergeCell ref="M5:O5"/>
    <mergeCell ref="P5:R5"/>
    <mergeCell ref="D6:F6"/>
    <mergeCell ref="G6:I6"/>
    <mergeCell ref="J6:L6"/>
    <mergeCell ref="M6:O6"/>
    <mergeCell ref="P6:R6"/>
    <mergeCell ref="D8:F8"/>
    <mergeCell ref="G8:I8"/>
    <mergeCell ref="J8:L8"/>
    <mergeCell ref="M8:O8"/>
    <mergeCell ref="P8:R8"/>
    <mergeCell ref="D7:F7"/>
    <mergeCell ref="G7:I7"/>
    <mergeCell ref="J7:L7"/>
    <mergeCell ref="M7:O7"/>
    <mergeCell ref="P7:R7"/>
  </mergeCells>
  <printOptions/>
  <pageMargins left="0.25" right="0.25" top="0.75" bottom="0.75" header="0.3" footer="0.3"/>
  <pageSetup fitToHeight="0" fitToWidth="1" horizontalDpi="600" verticalDpi="600" orientation="landscape" scale="91" r:id="rId2"/>
  <headerFooter>
    <oddHeader>&amp;L&amp;"-,Bold"Federal Energy Regulatory Commission  STAFF DRAFT
&amp;C&amp;"-,Bold"&amp;K000000Common Metrics 2020&amp;R&amp;"-,Bold"Authorization: FERC-922 OMB Control No. 1902-0262</oddHeader>
    <oddFooter>&amp;R&amp;P</oddFooter>
  </headerFooter>
  <drawing r:id="rId1"/>
</worksheet>
</file>

<file path=xl/worksheets/sheet8.xml><?xml version="1.0" encoding="utf-8"?>
<worksheet xmlns="http://schemas.openxmlformats.org/spreadsheetml/2006/main" xmlns:r="http://schemas.openxmlformats.org/officeDocument/2006/relationships">
  <sheetPr codeName="Sheet16">
    <tabColor rgb="FFFFFF00"/>
    <pageSetUpPr fitToPage="1"/>
  </sheetPr>
  <dimension ref="A1:H16"/>
  <sheetViews>
    <sheetView zoomScalePageLayoutView="0" workbookViewId="0" topLeftCell="A1">
      <selection activeCell="B2" sqref="B2"/>
    </sheetView>
  </sheetViews>
  <sheetFormatPr defaultColWidth="9.140625" defaultRowHeight="15"/>
  <cols>
    <col min="1" max="1" width="6.00390625" style="0" customWidth="1"/>
    <col min="2" max="2" width="35.421875" style="0" customWidth="1"/>
    <col min="3" max="3" width="36.7109375" style="0" customWidth="1"/>
  </cols>
  <sheetData>
    <row r="1" spans="1:8" ht="15">
      <c r="A1" s="467" t="s">
        <v>15</v>
      </c>
      <c r="B1" s="467"/>
      <c r="C1" s="468"/>
      <c r="D1" s="452" t="str">
        <f>+'#1 Reserve Margins'!C1</f>
        <v>Example:  PJM, ISO-NE, etc.</v>
      </c>
      <c r="E1" s="453"/>
      <c r="F1" s="453"/>
      <c r="G1" s="453"/>
      <c r="H1" s="454"/>
    </row>
    <row r="2" spans="1:3" ht="15">
      <c r="A2" s="96"/>
      <c r="B2" s="3"/>
      <c r="C2" s="171"/>
    </row>
    <row r="3" spans="1:4" ht="15.75">
      <c r="A3" s="154" t="s">
        <v>141</v>
      </c>
      <c r="B3" s="154"/>
      <c r="D3" s="89"/>
    </row>
    <row r="4" spans="1:8" ht="15">
      <c r="A4" s="172"/>
      <c r="B4" s="172"/>
      <c r="C4" s="171" t="str">
        <f>+'#1 Reserve Margins'!B4</f>
        <v>Reporting Period</v>
      </c>
      <c r="D4" s="305">
        <f>+'#1 Reserve Margins'!C4</f>
        <v>2014</v>
      </c>
      <c r="E4" s="306">
        <f>+'#1 Reserve Margins'!D4</f>
        <v>2015</v>
      </c>
      <c r="F4" s="306">
        <f>+'#1 Reserve Margins'!E4</f>
        <v>2016</v>
      </c>
      <c r="G4" s="306">
        <f>+'#1 Reserve Margins'!F4</f>
        <v>2017</v>
      </c>
      <c r="H4" s="307">
        <f>+'#1 Reserve Margins'!G4</f>
        <v>2018</v>
      </c>
    </row>
    <row r="5" spans="1:8" ht="15">
      <c r="A5" s="172"/>
      <c r="B5" s="2" t="s">
        <v>127</v>
      </c>
      <c r="C5" s="418" t="s">
        <v>209</v>
      </c>
      <c r="D5" s="297" t="s">
        <v>3</v>
      </c>
      <c r="E5" s="298" t="s">
        <v>3</v>
      </c>
      <c r="F5" s="298" t="s">
        <v>3</v>
      </c>
      <c r="G5" s="298" t="s">
        <v>3</v>
      </c>
      <c r="H5" s="299" t="s">
        <v>3</v>
      </c>
    </row>
    <row r="6" spans="1:8" ht="15">
      <c r="A6" s="160">
        <v>7</v>
      </c>
      <c r="B6" s="96" t="s">
        <v>70</v>
      </c>
      <c r="C6" s="345" t="s">
        <v>10</v>
      </c>
      <c r="D6" s="294">
        <v>0</v>
      </c>
      <c r="E6" s="295">
        <v>0</v>
      </c>
      <c r="F6" s="295">
        <v>0</v>
      </c>
      <c r="G6" s="295">
        <v>0</v>
      </c>
      <c r="H6" s="296">
        <v>0</v>
      </c>
    </row>
    <row r="7" spans="1:8" ht="15">
      <c r="A7" s="181">
        <f>+A6+0.01</f>
        <v>7.01</v>
      </c>
      <c r="B7" s="96" t="s">
        <v>74</v>
      </c>
      <c r="C7" s="345" t="s">
        <v>10</v>
      </c>
      <c r="D7" s="294">
        <v>0</v>
      </c>
      <c r="E7" s="295">
        <v>0</v>
      </c>
      <c r="F7" s="295">
        <v>0</v>
      </c>
      <c r="G7" s="295">
        <v>0</v>
      </c>
      <c r="H7" s="296">
        <v>0</v>
      </c>
    </row>
    <row r="8" spans="1:8" ht="15">
      <c r="A8" s="181">
        <f aca="true" t="shared" si="0" ref="A8:A15">+A7+0.01</f>
        <v>7.02</v>
      </c>
      <c r="B8" s="96" t="s">
        <v>75</v>
      </c>
      <c r="C8" s="345" t="s">
        <v>10</v>
      </c>
      <c r="D8" s="294">
        <v>0</v>
      </c>
      <c r="E8" s="295">
        <v>0</v>
      </c>
      <c r="F8" s="295">
        <v>0</v>
      </c>
      <c r="G8" s="295">
        <v>0</v>
      </c>
      <c r="H8" s="296">
        <v>0</v>
      </c>
    </row>
    <row r="9" spans="1:8" ht="15">
      <c r="A9" s="181">
        <f t="shared" si="0"/>
        <v>7.029999999999999</v>
      </c>
      <c r="B9" s="96" t="s">
        <v>71</v>
      </c>
      <c r="C9" s="345" t="s">
        <v>10</v>
      </c>
      <c r="D9" s="294">
        <v>0</v>
      </c>
      <c r="E9" s="295">
        <v>0</v>
      </c>
      <c r="F9" s="295">
        <v>0</v>
      </c>
      <c r="G9" s="295">
        <v>0</v>
      </c>
      <c r="H9" s="296">
        <v>0</v>
      </c>
    </row>
    <row r="10" spans="1:8" ht="15">
      <c r="A10" s="181">
        <f t="shared" si="0"/>
        <v>7.039999999999999</v>
      </c>
      <c r="B10" s="96" t="s">
        <v>14</v>
      </c>
      <c r="C10" s="345" t="s">
        <v>10</v>
      </c>
      <c r="D10" s="294">
        <v>0</v>
      </c>
      <c r="E10" s="295">
        <v>0</v>
      </c>
      <c r="F10" s="295">
        <v>0</v>
      </c>
      <c r="G10" s="295">
        <v>0</v>
      </c>
      <c r="H10" s="296">
        <v>0</v>
      </c>
    </row>
    <row r="11" spans="1:8" ht="15">
      <c r="A11" s="181">
        <f t="shared" si="0"/>
        <v>7.049999999999999</v>
      </c>
      <c r="B11" s="96" t="s">
        <v>40</v>
      </c>
      <c r="C11" s="345" t="s">
        <v>10</v>
      </c>
      <c r="D11" s="294">
        <v>0</v>
      </c>
      <c r="E11" s="295">
        <v>0</v>
      </c>
      <c r="F11" s="295">
        <v>0</v>
      </c>
      <c r="G11" s="295">
        <v>0</v>
      </c>
      <c r="H11" s="296">
        <v>0</v>
      </c>
    </row>
    <row r="12" spans="1:8" ht="15">
      <c r="A12" s="181">
        <f t="shared" si="0"/>
        <v>7.059999999999999</v>
      </c>
      <c r="B12" s="96" t="s">
        <v>7</v>
      </c>
      <c r="C12" s="345" t="s">
        <v>10</v>
      </c>
      <c r="D12" s="294">
        <v>0</v>
      </c>
      <c r="E12" s="295">
        <v>0</v>
      </c>
      <c r="F12" s="295">
        <v>0</v>
      </c>
      <c r="G12" s="295">
        <v>0</v>
      </c>
      <c r="H12" s="296">
        <v>0</v>
      </c>
    </row>
    <row r="13" spans="1:8" ht="15">
      <c r="A13" s="181">
        <f t="shared" si="0"/>
        <v>7.0699999999999985</v>
      </c>
      <c r="B13" s="181" t="s">
        <v>8</v>
      </c>
      <c r="C13" s="345" t="s">
        <v>10</v>
      </c>
      <c r="D13" s="294">
        <v>0</v>
      </c>
      <c r="E13" s="295">
        <v>0</v>
      </c>
      <c r="F13" s="295">
        <v>0</v>
      </c>
      <c r="G13" s="295">
        <v>0</v>
      </c>
      <c r="H13" s="296">
        <v>0</v>
      </c>
    </row>
    <row r="14" spans="1:8" ht="15">
      <c r="A14" s="181">
        <f t="shared" si="0"/>
        <v>7.079999999999998</v>
      </c>
      <c r="B14" s="181" t="s">
        <v>6</v>
      </c>
      <c r="C14" s="345" t="s">
        <v>10</v>
      </c>
      <c r="D14" s="294">
        <v>0</v>
      </c>
      <c r="E14" s="295">
        <v>0</v>
      </c>
      <c r="F14" s="295">
        <v>0</v>
      </c>
      <c r="G14" s="295">
        <v>0</v>
      </c>
      <c r="H14" s="296">
        <v>0</v>
      </c>
    </row>
    <row r="15" spans="1:8" ht="15">
      <c r="A15" s="300">
        <f t="shared" si="0"/>
        <v>7.089999999999998</v>
      </c>
      <c r="B15" s="96" t="s">
        <v>95</v>
      </c>
      <c r="C15" s="96"/>
      <c r="D15" s="488" t="s">
        <v>84</v>
      </c>
      <c r="E15" s="489"/>
      <c r="F15" s="489"/>
      <c r="G15" s="489"/>
      <c r="H15" s="490"/>
    </row>
    <row r="16" spans="1:3" ht="15.75">
      <c r="A16" s="10"/>
      <c r="B16" s="3"/>
      <c r="C16" s="11"/>
    </row>
  </sheetData>
  <sheetProtection/>
  <mergeCells count="3">
    <mergeCell ref="D1:H1"/>
    <mergeCell ref="A1:C1"/>
    <mergeCell ref="D15:H15"/>
  </mergeCells>
  <printOptions/>
  <pageMargins left="0.25" right="0.25" top="0.75" bottom="0.75" header="0.3" footer="0.3"/>
  <pageSetup fitToHeight="0" fitToWidth="1" horizontalDpi="600" verticalDpi="600" orientation="landscape" r:id="rId1"/>
  <headerFooter>
    <oddHeader>&amp;L&amp;"-,Bold"Federal Energy Regulatory Commission  STAFF DRAFT
&amp;C&amp;"-,Bold"&amp;K000000Common Metrics 2020&amp;R&amp;"-,Bold"Authorization: FERC-922 OMB Control No. 1902-0262</oddHeader>
    <oddFooter>&amp;R&amp;P</oddFooter>
  </headerFooter>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A1:J14"/>
  <sheetViews>
    <sheetView zoomScalePageLayoutView="0" workbookViewId="0" topLeftCell="B1">
      <selection activeCell="C9" sqref="C9:G9"/>
    </sheetView>
  </sheetViews>
  <sheetFormatPr defaultColWidth="8.8515625" defaultRowHeight="15"/>
  <cols>
    <col min="1" max="1" width="5.57421875" style="96" customWidth="1"/>
    <col min="2" max="2" width="73.57421875" style="96" customWidth="1"/>
    <col min="3" max="7" width="15.7109375" style="96" customWidth="1"/>
    <col min="8" max="8" width="14.57421875" style="96" customWidth="1"/>
    <col min="9" max="16384" width="8.8515625" style="96" customWidth="1"/>
  </cols>
  <sheetData>
    <row r="1" spans="1:7" ht="15">
      <c r="A1" s="16"/>
      <c r="B1" s="92" t="s">
        <v>15</v>
      </c>
      <c r="C1" s="93" t="str">
        <f>+'#1 Reserve Margins'!C1</f>
        <v>Example:  PJM, ISO-NE, etc.</v>
      </c>
      <c r="D1" s="94"/>
      <c r="E1" s="94"/>
      <c r="F1" s="94"/>
      <c r="G1" s="95"/>
    </row>
    <row r="2" spans="1:7" ht="15">
      <c r="A2" s="16"/>
      <c r="B2" s="92"/>
      <c r="C2" s="116"/>
      <c r="D2" s="18"/>
      <c r="E2" s="18"/>
      <c r="F2" s="18"/>
      <c r="G2" s="18"/>
    </row>
    <row r="3" spans="1:7" ht="15.75">
      <c r="A3" s="97" t="s">
        <v>153</v>
      </c>
      <c r="B3" s="98"/>
      <c r="C3" s="89"/>
      <c r="D3" s="99"/>
      <c r="E3" s="99"/>
      <c r="F3" s="99"/>
      <c r="G3" s="99"/>
    </row>
    <row r="4" spans="1:7" ht="15">
      <c r="A4" s="100"/>
      <c r="B4" s="101" t="str">
        <f>+'#1 Reserve Margins'!B4</f>
        <v>Reporting Period</v>
      </c>
      <c r="C4" s="99">
        <f>+'#1 Reserve Margins'!C4</f>
        <v>2014</v>
      </c>
      <c r="D4" s="102">
        <f>+'#1 Reserve Margins'!D4</f>
        <v>2015</v>
      </c>
      <c r="E4" s="102">
        <f>+'#1 Reserve Margins'!E4</f>
        <v>2016</v>
      </c>
      <c r="F4" s="102">
        <f>+'#1 Reserve Margins'!F4</f>
        <v>2017</v>
      </c>
      <c r="G4" s="102">
        <f>+'#1 Reserve Margins'!G4</f>
        <v>2018</v>
      </c>
    </row>
    <row r="5" spans="1:10" ht="90">
      <c r="A5" s="103">
        <v>8</v>
      </c>
      <c r="B5" s="44" t="s">
        <v>214</v>
      </c>
      <c r="C5" s="106">
        <v>0</v>
      </c>
      <c r="D5" s="107">
        <v>0</v>
      </c>
      <c r="E5" s="107">
        <v>0</v>
      </c>
      <c r="F5" s="107">
        <v>0</v>
      </c>
      <c r="G5" s="108">
        <v>0</v>
      </c>
      <c r="J5" s="104"/>
    </row>
    <row r="6" spans="1:7" ht="30">
      <c r="A6" s="103">
        <f>+A5+0.01</f>
        <v>8.01</v>
      </c>
      <c r="B6" s="44" t="s">
        <v>159</v>
      </c>
      <c r="C6" s="301">
        <v>0</v>
      </c>
      <c r="D6" s="292">
        <v>0</v>
      </c>
      <c r="E6" s="292">
        <v>0</v>
      </c>
      <c r="F6" s="292">
        <v>0</v>
      </c>
      <c r="G6" s="302">
        <v>0</v>
      </c>
    </row>
    <row r="7" spans="1:7" ht="15">
      <c r="A7" s="103">
        <f>+A6+0.01</f>
        <v>8.02</v>
      </c>
      <c r="B7" s="44" t="s">
        <v>92</v>
      </c>
      <c r="C7" s="281">
        <f>+'#1 Reserve Margins'!C12</f>
        <v>0</v>
      </c>
      <c r="D7" s="276">
        <f>+'#1 Reserve Margins'!D12</f>
        <v>0</v>
      </c>
      <c r="E7" s="276">
        <f>+'#1 Reserve Margins'!E12</f>
        <v>0</v>
      </c>
      <c r="F7" s="276">
        <f>+'#1 Reserve Margins'!F12</f>
        <v>0</v>
      </c>
      <c r="G7" s="282">
        <f>+'#1 Reserve Margins'!G12</f>
        <v>0</v>
      </c>
    </row>
    <row r="8" spans="1:7" ht="45">
      <c r="A8" s="103">
        <f>+A7+0.01</f>
        <v>8.03</v>
      </c>
      <c r="B8" s="44" t="s">
        <v>164</v>
      </c>
      <c r="C8" s="303" t="e">
        <f>+C6/C7</f>
        <v>#DIV/0!</v>
      </c>
      <c r="D8" s="293" t="e">
        <f>+D6/D7</f>
        <v>#DIV/0!</v>
      </c>
      <c r="E8" s="293" t="e">
        <f>+E6/E7</f>
        <v>#DIV/0!</v>
      </c>
      <c r="F8" s="293" t="e">
        <f>+F6/F7</f>
        <v>#DIV/0!</v>
      </c>
      <c r="G8" s="304" t="e">
        <f>+G6/G7</f>
        <v>#DIV/0!</v>
      </c>
    </row>
    <row r="9" spans="1:7" ht="15">
      <c r="A9" s="103">
        <f>+A8+0.01</f>
        <v>8.04</v>
      </c>
      <c r="B9" s="291" t="s">
        <v>93</v>
      </c>
      <c r="C9" s="458" t="s">
        <v>84</v>
      </c>
      <c r="D9" s="459"/>
      <c r="E9" s="459"/>
      <c r="F9" s="459"/>
      <c r="G9" s="460"/>
    </row>
    <row r="14" ht="15">
      <c r="B14" s="3"/>
    </row>
  </sheetData>
  <sheetProtection/>
  <mergeCells count="1">
    <mergeCell ref="C9:G9"/>
  </mergeCells>
  <printOptions/>
  <pageMargins left="0.25" right="0.25" top="0.75" bottom="0.75" header="0.3" footer="0.3"/>
  <pageSetup fitToHeight="0" fitToWidth="1" horizontalDpi="600" verticalDpi="600" orientation="landscape" scale="84" r:id="rId1"/>
  <headerFooter>
    <oddHeader>&amp;L&amp;"-,Bold"Federal Energy Regulatory Commission  STAFF DRAFT
&amp;C&amp;"-,Bold"&amp;K000000Common Metrics 2020&amp;R&amp;"-,Bold"Authorization: FERC-922 OMB Control No. 1902-0262</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2020-01-24T16:21:38Z</dcterms:created>
  <dcterms:modified xsi:type="dcterms:W3CDTF">2020-01-24T19:38:14Z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Type">
    <vt:lpwstr>Issuance</vt:lpwstr>
  </property>
  <property fmtid="{D5CDD505-2E9C-101B-9397-08002B2CF9AE}" pid="3" name="Security Level">
    <vt:lpwstr>Public</vt:lpwstr>
  </property>
  <property fmtid="{D5CDD505-2E9C-101B-9397-08002B2CF9AE}" pid="4" name="Renewal Document Type">
    <vt:lpwstr>30-Day Notice</vt:lpwstr>
  </property>
  <property fmtid="{D5CDD505-2E9C-101B-9397-08002B2CF9AE}" pid="5" name="1. Docket Number">
    <vt:lpwstr>AD19-16</vt:lpwstr>
  </property>
  <property fmtid="{D5CDD505-2E9C-101B-9397-08002B2CF9AE}" pid="6" name="2. Docket Number">
    <vt:lpwstr/>
  </property>
  <property fmtid="{D5CDD505-2E9C-101B-9397-08002B2CF9AE}" pid="7" name="3. Docket Number">
    <vt:lpwstr/>
  </property>
  <property fmtid="{D5CDD505-2E9C-101B-9397-08002B2CF9AE}" pid="8" name="1. Collection Number">
    <vt:lpwstr>922</vt:lpwstr>
  </property>
  <property fmtid="{D5CDD505-2E9C-101B-9397-08002B2CF9AE}" pid="9" name="2. Collection Number">
    <vt:lpwstr/>
  </property>
  <property fmtid="{D5CDD505-2E9C-101B-9397-08002B2CF9AE}" pid="10" name="3. Collection Number">
    <vt:lpwstr/>
  </property>
  <property fmtid="{D5CDD505-2E9C-101B-9397-08002B2CF9AE}" pid="11" name="Date">
    <vt:lpwstr>2020-01-24T00:00:00Z</vt:lpwstr>
  </property>
  <property fmtid="{D5CDD505-2E9C-101B-9397-08002B2CF9AE}" pid="12" name="Rulemaking Document Type">
    <vt:lpwstr>Supporting Information</vt:lpwstr>
  </property>
  <property fmtid="{D5CDD505-2E9C-101B-9397-08002B2CF9AE}" pid="13" name="Status">
    <vt:lpwstr>Issued</vt:lpwstr>
  </property>
</Properties>
</file>