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iller\Desktop\OMB\AAHC Assessment 2019\OMB Documents\"/>
    </mc:Choice>
  </mc:AlternateContent>
  <xr:revisionPtr revIDLastSave="0" documentId="13_ncr:1_{742E409E-454C-471E-9EA5-235C0A52F78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Respondents" sheetId="1" r:id="rId1"/>
    <sheet name="Federal Government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C11" i="1" l="1"/>
  <c r="C6" i="2" l="1"/>
  <c r="H4" i="1" l="1"/>
  <c r="J4" i="1" s="1"/>
  <c r="H5" i="1"/>
  <c r="J5" i="1" s="1"/>
  <c r="H6" i="1"/>
  <c r="J6" i="1" s="1"/>
  <c r="H7" i="1"/>
  <c r="J7" i="1" s="1"/>
  <c r="H8" i="1"/>
  <c r="J8" i="1" s="1"/>
  <c r="H9" i="1"/>
  <c r="H10" i="1"/>
  <c r="J10" i="1" s="1"/>
  <c r="E4" i="1"/>
  <c r="E5" i="1"/>
  <c r="E6" i="1"/>
  <c r="E7" i="1"/>
  <c r="E8" i="1"/>
  <c r="E9" i="1"/>
  <c r="E10" i="1"/>
  <c r="E2" i="1"/>
  <c r="F2" i="1" s="1"/>
  <c r="F11" i="1" s="1"/>
  <c r="G2" i="1"/>
  <c r="D2" i="1"/>
  <c r="D3" i="1"/>
  <c r="E3" i="1" s="1"/>
  <c r="F3" i="1" s="1"/>
  <c r="H3" i="1" s="1"/>
  <c r="H2" i="1" l="1"/>
  <c r="J2" i="1" s="1"/>
  <c r="H11" i="1"/>
  <c r="J3" i="1"/>
  <c r="J11" i="1"/>
</calcChain>
</file>

<file path=xl/sharedStrings.xml><?xml version="1.0" encoding="utf-8"?>
<sst xmlns="http://schemas.openxmlformats.org/spreadsheetml/2006/main" count="36" uniqueCount="35">
  <si>
    <t>Instrument</t>
  </si>
  <si>
    <t>Population</t>
  </si>
  <si>
    <t>Total Population</t>
  </si>
  <si>
    <t>Estimated response rate</t>
  </si>
  <si>
    <t>Predicted responses</t>
  </si>
  <si>
    <t>Target responses</t>
  </si>
  <si>
    <t>Burden hour per response</t>
  </si>
  <si>
    <t>Total burden hours</t>
  </si>
  <si>
    <t>Hourly cost per respondent</t>
  </si>
  <si>
    <t>Total cost for population</t>
  </si>
  <si>
    <t>Survey</t>
  </si>
  <si>
    <t>Grantees (Cohorts 2 and 3)</t>
  </si>
  <si>
    <t>Nonapplicants</t>
  </si>
  <si>
    <t>Interview</t>
  </si>
  <si>
    <t>Applicants (2014-2019)</t>
  </si>
  <si>
    <t>Grantees: pre-2014 (cohort 1)</t>
  </si>
  <si>
    <t>Grantees: 2014-2019 (cohort 2)</t>
  </si>
  <si>
    <t>Grantees: long-term (cohort 3)</t>
  </si>
  <si>
    <t>Funders</t>
  </si>
  <si>
    <t>IMLS staff</t>
  </si>
  <si>
    <t>N/A</t>
  </si>
  <si>
    <t>Other key stakeholders</t>
  </si>
  <si>
    <t>TOTAL</t>
  </si>
  <si>
    <t xml:space="preserve">Note: Total population for nonapplicants, funders, and other key stakeholders are estimates. </t>
  </si>
  <si>
    <t>Federal Government Cost Estimates</t>
  </si>
  <si>
    <t>Description</t>
  </si>
  <si>
    <t>Time</t>
  </si>
  <si>
    <t>Cost</t>
  </si>
  <si>
    <r>
      <t>Third-Party Independent Evaluation</t>
    </r>
    <r>
      <rPr>
        <vertAlign val="superscript"/>
        <sz val="11"/>
        <color theme="1"/>
        <rFont val="Calibri"/>
        <family val="2"/>
        <scheme val="minor"/>
      </rPr>
      <t>1</t>
    </r>
  </si>
  <si>
    <t>16 months</t>
  </si>
  <si>
    <r>
      <t>IMLS Staff Salaries</t>
    </r>
    <r>
      <rPr>
        <vertAlign val="superscript"/>
        <sz val="11"/>
        <color theme="1"/>
        <rFont val="Calibri"/>
        <family val="2"/>
        <scheme val="minor"/>
      </rPr>
      <t>2</t>
    </r>
  </si>
  <si>
    <t>693 hours</t>
  </si>
  <si>
    <t>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</si>
  <si>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One-time, awarded contract to Urban Institute for conducting the independent evaluation</t>
    </r>
  </si>
  <si>
    <r>
      <rPr>
        <vertAlign val="superscript"/>
        <sz val="9"/>
        <color theme="1"/>
        <rFont val="Calibri"/>
        <family val="2"/>
        <scheme val="minor"/>
      </rPr>
      <t xml:space="preserve">2 </t>
    </r>
    <r>
      <rPr>
        <sz val="9"/>
        <color theme="1"/>
        <rFont val="Calibri"/>
        <family val="2"/>
        <scheme val="minor"/>
      </rPr>
      <t>Estimate based on time and salary aggregations of participating IMLS employees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</si>
</sst>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/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1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9" fontId="1" fillId="0" borderId="0" xfId="0" applyNumberFormat="1" applyFont="1" applyAlignment="1">
      <alignment wrapText="1"/>
    </xf>
    <xf numFmtId="9" fontId="0" fillId="0" borderId="0" xfId="0" applyNumberFormat="1" applyAlignment="1">
      <alignment wrapText="1"/>
    </xf>
    <xf numFmtId="1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65" fontId="1" fillId="0" borderId="0" xfId="0" applyNumberFormat="1" applyFont="1"/>
    <xf numFmtId="0" fontId="5" fillId="0" borderId="0" xfId="0" applyFont="1"/>
    <xf numFmtId="0" fontId="0" fillId="0" borderId="4" xfId="0" applyBorder="1"/>
    <xf numFmtId="0" fontId="0" fillId="0" borderId="5" xfId="0" applyBorder="1"/>
    <xf numFmtId="165" fontId="3" fillId="0" borderId="6" xfId="0" applyNumberFormat="1" applyFont="1" applyBorder="1"/>
    <xf numFmtId="0" fontId="0" fillId="0" borderId="8" xfId="0" applyBorder="1"/>
    <xf numFmtId="165" fontId="0" fillId="0" borderId="9" xfId="0" applyNumberFormat="1" applyBorder="1"/>
    <xf numFmtId="0" fontId="0" fillId="0" borderId="10" xfId="0" applyBorder="1"/>
    <xf numFmtId="0" fontId="0" fillId="0" borderId="11" xfId="0" applyBorder="1"/>
    <xf numFmtId="165" fontId="0" fillId="0" borderId="12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7" xfId="0" applyBorder="1" applyAlignment="1">
      <alignment horizontal="right"/>
    </xf>
    <xf numFmtId="4" fontId="0" fillId="0" borderId="0" xfId="0" applyNumberFormat="1" applyAlignment="1">
      <alignment wrapText="1"/>
    </xf>
    <xf numFmtId="166" fontId="0" fillId="0" borderId="0" xfId="0" applyNumberFormat="1" applyAlignment="1">
      <alignment horizontal="right" wrapText="1" indent="2"/>
    </xf>
    <xf numFmtId="0" fontId="1" fillId="2" borderId="0" xfId="0" applyFont="1" applyFill="1" applyAlignment="1">
      <alignment horizontal="center" vertical="center" textRotation="90" wrapText="1"/>
    </xf>
    <xf numFmtId="0" fontId="1" fillId="3" borderId="0" xfId="0" applyFont="1" applyFill="1" applyAlignment="1">
      <alignment horizontal="center" vertical="center" textRotation="90" wrapText="1"/>
    </xf>
    <xf numFmtId="166" fontId="0" fillId="0" borderId="0" xfId="0" applyNumberFormat="1" applyAlignment="1">
      <alignment wrapText="1"/>
    </xf>
    <xf numFmtId="166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B15" sqref="B15"/>
    </sheetView>
  </sheetViews>
  <sheetFormatPr defaultColWidth="9.140625" defaultRowHeight="15" x14ac:dyDescent="0.25"/>
  <cols>
    <col min="1" max="1" width="10.85546875" style="1" customWidth="1"/>
    <col min="2" max="2" width="15.140625" style="1" customWidth="1"/>
    <col min="3" max="3" width="15" style="1" customWidth="1"/>
    <col min="4" max="4" width="12.42578125" style="9" customWidth="1"/>
    <col min="5" max="5" width="9.5703125" style="4" customWidth="1"/>
    <col min="6" max="6" width="9.42578125" style="4" customWidth="1"/>
    <col min="7" max="7" width="12.140625" style="12" customWidth="1"/>
    <col min="8" max="8" width="12" style="5" customWidth="1"/>
    <col min="9" max="9" width="13.5703125" style="7" customWidth="1"/>
    <col min="10" max="10" width="12.140625" style="7" customWidth="1"/>
    <col min="11" max="11" width="15" style="1" customWidth="1"/>
    <col min="12" max="16384" width="9.140625" style="1"/>
  </cols>
  <sheetData>
    <row r="1" spans="1:10" s="2" customFormat="1" ht="45" x14ac:dyDescent="0.25">
      <c r="A1" s="2" t="s">
        <v>0</v>
      </c>
      <c r="B1" s="2" t="s">
        <v>1</v>
      </c>
      <c r="C1" s="2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13" t="s">
        <v>7</v>
      </c>
      <c r="I1" s="6" t="s">
        <v>8</v>
      </c>
      <c r="J1" s="6" t="s">
        <v>9</v>
      </c>
    </row>
    <row r="2" spans="1:10" ht="45" x14ac:dyDescent="0.25">
      <c r="A2" s="34" t="s">
        <v>10</v>
      </c>
      <c r="B2" s="1" t="s">
        <v>11</v>
      </c>
      <c r="C2" s="1">
        <v>74</v>
      </c>
      <c r="D2" s="9">
        <f>0.75</f>
        <v>0.75</v>
      </c>
      <c r="E2" s="4">
        <f>C2*D2</f>
        <v>55.5</v>
      </c>
      <c r="F2" s="4">
        <f>E2</f>
        <v>55.5</v>
      </c>
      <c r="G2" s="12">
        <f>0.5</f>
        <v>0.5</v>
      </c>
      <c r="H2" s="5">
        <f t="shared" ref="H2:H10" si="0">G2*F2</f>
        <v>27.75</v>
      </c>
      <c r="I2" s="35">
        <v>28.12</v>
      </c>
      <c r="J2" s="35">
        <f>H2*I2</f>
        <v>780.33</v>
      </c>
    </row>
    <row r="3" spans="1:10" x14ac:dyDescent="0.25">
      <c r="A3" s="34"/>
      <c r="B3" s="1" t="s">
        <v>12</v>
      </c>
      <c r="C3" s="1">
        <v>300</v>
      </c>
      <c r="D3" s="9">
        <f>0.5</f>
        <v>0.5</v>
      </c>
      <c r="E3" s="4">
        <f t="shared" ref="E3:E10" si="1">C3*D3</f>
        <v>150</v>
      </c>
      <c r="F3" s="4">
        <f>E3</f>
        <v>150</v>
      </c>
      <c r="G3" s="12">
        <v>8.3000000000000004E-2</v>
      </c>
      <c r="H3" s="5">
        <f t="shared" si="0"/>
        <v>12.450000000000001</v>
      </c>
      <c r="I3" s="35">
        <v>28.12</v>
      </c>
      <c r="J3" s="35">
        <f t="shared" ref="J3:J10" si="2">H3*I3</f>
        <v>350.09400000000005</v>
      </c>
    </row>
    <row r="4" spans="1:10" ht="30" x14ac:dyDescent="0.25">
      <c r="A4" s="33" t="s">
        <v>13</v>
      </c>
      <c r="B4" s="1" t="s">
        <v>14</v>
      </c>
      <c r="C4" s="1">
        <v>26</v>
      </c>
      <c r="D4" s="9">
        <v>0.6</v>
      </c>
      <c r="E4" s="4">
        <f>C4*D4</f>
        <v>15.6</v>
      </c>
      <c r="F4" s="4">
        <v>5</v>
      </c>
      <c r="G4" s="12">
        <v>1</v>
      </c>
      <c r="H4" s="5">
        <f t="shared" si="0"/>
        <v>5</v>
      </c>
      <c r="I4" s="35">
        <v>28.12</v>
      </c>
      <c r="J4" s="35">
        <f t="shared" si="2"/>
        <v>140.6</v>
      </c>
    </row>
    <row r="5" spans="1:10" ht="30" x14ac:dyDescent="0.25">
      <c r="A5" s="33"/>
      <c r="B5" s="1" t="s">
        <v>15</v>
      </c>
      <c r="C5" s="1">
        <v>27</v>
      </c>
      <c r="D5" s="9">
        <v>0.5</v>
      </c>
      <c r="E5" s="4">
        <f t="shared" si="1"/>
        <v>13.5</v>
      </c>
      <c r="F5" s="4">
        <v>5</v>
      </c>
      <c r="G5" s="12">
        <v>1</v>
      </c>
      <c r="H5" s="5">
        <f t="shared" si="0"/>
        <v>5</v>
      </c>
      <c r="I5" s="35">
        <v>28.12</v>
      </c>
      <c r="J5" s="35">
        <f t="shared" si="2"/>
        <v>140.6</v>
      </c>
    </row>
    <row r="6" spans="1:10" ht="30" x14ac:dyDescent="0.25">
      <c r="A6" s="33"/>
      <c r="B6" s="1" t="s">
        <v>16</v>
      </c>
      <c r="C6" s="1">
        <v>42</v>
      </c>
      <c r="D6" s="9">
        <v>0.9</v>
      </c>
      <c r="E6" s="4">
        <f t="shared" si="1"/>
        <v>37.800000000000004</v>
      </c>
      <c r="F6" s="4">
        <v>20</v>
      </c>
      <c r="G6" s="12">
        <v>1</v>
      </c>
      <c r="H6" s="5">
        <f t="shared" si="0"/>
        <v>20</v>
      </c>
      <c r="I6" s="35">
        <v>28.12</v>
      </c>
      <c r="J6" s="35">
        <f t="shared" si="2"/>
        <v>562.4</v>
      </c>
    </row>
    <row r="7" spans="1:10" ht="30" x14ac:dyDescent="0.25">
      <c r="A7" s="33"/>
      <c r="B7" s="1" t="s">
        <v>17</v>
      </c>
      <c r="C7" s="1">
        <v>32</v>
      </c>
      <c r="D7" s="9">
        <v>0.9</v>
      </c>
      <c r="E7" s="4">
        <f t="shared" si="1"/>
        <v>28.8</v>
      </c>
      <c r="F7" s="4">
        <v>8</v>
      </c>
      <c r="G7" s="12">
        <v>1</v>
      </c>
      <c r="H7" s="5">
        <f t="shared" si="0"/>
        <v>8</v>
      </c>
      <c r="I7" s="35">
        <v>28.12</v>
      </c>
      <c r="J7" s="35">
        <f t="shared" si="2"/>
        <v>224.96</v>
      </c>
    </row>
    <row r="8" spans="1:10" x14ac:dyDescent="0.25">
      <c r="A8" s="33"/>
      <c r="B8" s="1" t="s">
        <v>18</v>
      </c>
      <c r="C8" s="1">
        <v>8</v>
      </c>
      <c r="D8" s="9">
        <v>0.75</v>
      </c>
      <c r="E8" s="4">
        <f t="shared" si="1"/>
        <v>6</v>
      </c>
      <c r="F8" s="4">
        <v>4</v>
      </c>
      <c r="G8" s="12">
        <v>1</v>
      </c>
      <c r="H8" s="5">
        <f t="shared" si="0"/>
        <v>4</v>
      </c>
      <c r="I8" s="35">
        <v>59.56</v>
      </c>
      <c r="J8" s="35">
        <f t="shared" si="2"/>
        <v>238.24</v>
      </c>
    </row>
    <row r="9" spans="1:10" x14ac:dyDescent="0.25">
      <c r="A9" s="33"/>
      <c r="B9" s="1" t="s">
        <v>19</v>
      </c>
      <c r="C9" s="1">
        <v>3</v>
      </c>
      <c r="D9" s="9">
        <v>1</v>
      </c>
      <c r="E9" s="4">
        <f t="shared" si="1"/>
        <v>3</v>
      </c>
      <c r="F9" s="4">
        <v>3</v>
      </c>
      <c r="G9" s="12">
        <v>1</v>
      </c>
      <c r="H9" s="5">
        <f t="shared" si="0"/>
        <v>3</v>
      </c>
      <c r="I9" s="36" t="s">
        <v>20</v>
      </c>
      <c r="J9" s="36" t="s">
        <v>20</v>
      </c>
    </row>
    <row r="10" spans="1:10" ht="30" x14ac:dyDescent="0.25">
      <c r="A10" s="33"/>
      <c r="B10" s="1" t="s">
        <v>21</v>
      </c>
      <c r="C10" s="1">
        <v>20</v>
      </c>
      <c r="D10" s="9">
        <v>0.75</v>
      </c>
      <c r="E10" s="4">
        <f t="shared" si="1"/>
        <v>15</v>
      </c>
      <c r="F10" s="4">
        <v>5</v>
      </c>
      <c r="G10" s="12">
        <v>1</v>
      </c>
      <c r="H10" s="5">
        <f t="shared" si="0"/>
        <v>5</v>
      </c>
      <c r="I10" s="35">
        <v>28.12</v>
      </c>
      <c r="J10" s="35">
        <f t="shared" si="2"/>
        <v>140.6</v>
      </c>
    </row>
    <row r="11" spans="1:10" x14ac:dyDescent="0.25">
      <c r="B11" s="2" t="s">
        <v>22</v>
      </c>
      <c r="C11" s="1">
        <f>SUM(C2:C10)</f>
        <v>532</v>
      </c>
      <c r="F11" s="4">
        <f>SUM(F2:F10)</f>
        <v>255.5</v>
      </c>
      <c r="H11" s="12">
        <f>SUM(H2:H10)</f>
        <v>90.2</v>
      </c>
      <c r="J11" s="32">
        <f>SUM(J2:J10)</f>
        <v>2577.8240000000001</v>
      </c>
    </row>
    <row r="12" spans="1:10" ht="19.5" customHeight="1" x14ac:dyDescent="0.25">
      <c r="B12" s="3" t="s">
        <v>23</v>
      </c>
    </row>
    <row r="16" spans="1:10" x14ac:dyDescent="0.25">
      <c r="I16" s="31">
        <f>90.2/256</f>
        <v>0.35234375000000001</v>
      </c>
    </row>
  </sheetData>
  <mergeCells count="2">
    <mergeCell ref="A4:A10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A15B-A162-43FB-BDD1-F082D93F086D}">
  <dimension ref="A1:C9"/>
  <sheetViews>
    <sheetView tabSelected="1" workbookViewId="0">
      <selection activeCell="C6" sqref="C6"/>
    </sheetView>
  </sheetViews>
  <sheetFormatPr defaultRowHeight="15" x14ac:dyDescent="0.25"/>
  <cols>
    <col min="1" max="1" width="31.140625" customWidth="1"/>
    <col min="2" max="2" width="9.28515625" customWidth="1"/>
    <col min="3" max="3" width="13.42578125" style="14" customWidth="1"/>
    <col min="4" max="4" width="14.42578125" customWidth="1"/>
  </cols>
  <sheetData>
    <row r="1" spans="1:3" s="16" customFormat="1" x14ac:dyDescent="0.25">
      <c r="A1" s="16" t="s">
        <v>24</v>
      </c>
      <c r="C1" s="17"/>
    </row>
    <row r="2" spans="1:3" ht="15.75" thickBot="1" x14ac:dyDescent="0.3"/>
    <row r="3" spans="1:3" ht="15.75" thickBot="1" x14ac:dyDescent="0.3">
      <c r="A3" s="27" t="s">
        <v>25</v>
      </c>
      <c r="B3" s="28" t="s">
        <v>26</v>
      </c>
      <c r="C3" s="29" t="s">
        <v>27</v>
      </c>
    </row>
    <row r="4" spans="1:3" ht="17.25" x14ac:dyDescent="0.25">
      <c r="A4" s="24" t="s">
        <v>28</v>
      </c>
      <c r="B4" s="25" t="s">
        <v>29</v>
      </c>
      <c r="C4" s="26">
        <v>227317</v>
      </c>
    </row>
    <row r="5" spans="1:3" ht="17.25" x14ac:dyDescent="0.25">
      <c r="A5" s="20" t="s">
        <v>30</v>
      </c>
      <c r="B5" s="19" t="s">
        <v>31</v>
      </c>
      <c r="C5" s="21">
        <v>48447</v>
      </c>
    </row>
    <row r="6" spans="1:3" ht="15.75" thickBot="1" x14ac:dyDescent="0.3">
      <c r="A6" s="30" t="s">
        <v>32</v>
      </c>
      <c r="B6" s="22"/>
      <c r="C6" s="23">
        <f>C4+C5</f>
        <v>275764</v>
      </c>
    </row>
    <row r="7" spans="1:3" x14ac:dyDescent="0.25">
      <c r="A7" s="15"/>
    </row>
    <row r="8" spans="1:3" ht="17.25" x14ac:dyDescent="0.25">
      <c r="A8" t="s">
        <v>33</v>
      </c>
    </row>
    <row r="9" spans="1:3" x14ac:dyDescent="0.25">
      <c r="A9" s="18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Respondents</vt:lpstr>
      <vt:lpstr>Federal Government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Eldridge, Matthew</dc:creator>
  <cp:keywords/>
  <dc:description/>
  <cp:lastModifiedBy>Kim A. Miller</cp:lastModifiedBy>
  <cp:revision/>
  <dcterms:created xsi:type="dcterms:W3CDTF">2019-12-24T01:50:01Z</dcterms:created>
  <dcterms:modified xsi:type="dcterms:W3CDTF">2020-02-05T14:03:54Z</dcterms:modified>
  <cp:category/>
  <cp:contentStatus/>
</cp:coreProperties>
</file>