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codeName="{7A2D7E96-6E34-419A-AE5F-296B3A7E7977}"/>
  <workbookPr codeName="ThisWorkbook" defaultThemeVersion="124226"/>
  <mc:AlternateContent xmlns:mc="http://schemas.openxmlformats.org/markup-compatibility/2006">
    <mc:Choice Requires="x15">
      <x15ac:absPath xmlns:x15ac="http://schemas.microsoft.com/office/spreadsheetml/2010/11/ac" url="C:\Users\AGabbay\Documents\EPA\ODS\ODS Reporting Forms\2019-03-28\"/>
    </mc:Choice>
  </mc:AlternateContent>
  <xr:revisionPtr revIDLastSave="0" documentId="8_{B56F259C-9BAB-44A9-A4DD-D30DC5126D31}" xr6:coauthVersionLast="36" xr6:coauthVersionMax="36" xr10:uidLastSave="{00000000-0000-0000-0000-000000000000}"/>
  <workbookProtection workbookAlgorithmName="SHA-512" workbookHashValue="pMWFGFklnLUlsC/8tqCOycm+KnuotsvSBXYzGR2sfunmAUiz3h5D0nWPpOv6IQTFAcVKg9SmQlG6xuX27nyk0w==" workbookSaltValue="ahderOxzBgwy1in3V7aDyA==" workbookSpinCount="100000" lockStructure="1"/>
  <bookViews>
    <workbookView xWindow="3450" yWindow="450" windowWidth="18570" windowHeight="12690" tabRatio="830" xr2:uid="{00000000-000D-0000-FFFF-FFFF00000000}"/>
  </bookViews>
  <sheets>
    <sheet name="Instructions" sheetId="2" r:id="rId1"/>
    <sheet name="Section 1" sheetId="1" r:id="rId2"/>
    <sheet name="Section 2" sheetId="3" r:id="rId3"/>
    <sheet name="Summary" sheetId="8" r:id="rId4"/>
    <sheet name="Blend Breakout" sheetId="14" r:id="rId5"/>
    <sheet name="Reference List" sheetId="13" r:id="rId6"/>
    <sheet name="OutputForCSV" sheetId="10" state="hidden" r:id="rId7"/>
    <sheet name="Checks" sheetId="11" state="hidden" r:id="rId8"/>
    <sheet name="Data for Summary" sheetId="12" state="hidden" r:id="rId9"/>
    <sheet name="Lists" sheetId="7" state="hidden" r:id="rId10"/>
  </sheets>
  <externalReferences>
    <externalReference r:id="rId11"/>
  </externalReferences>
  <definedNames>
    <definedName name="A5CountryList">Lists!$C$4:$C$153</definedName>
    <definedName name="AllError">Checks!$D$15</definedName>
    <definedName name="BlendBreakoutChem">Lists!$S$3:$S$25</definedName>
    <definedName name="ChemQuantity">Checks!$D$6</definedName>
    <definedName name="ClassIIChemicals">Lists!$E$3:$E$68</definedName>
    <definedName name="ClassIIFormula">'Section 2'!$O$2:$T$2</definedName>
    <definedName name="ClassIIOther">'Section 2'!$O$1:$T$1</definedName>
    <definedName name="CommodityCodes">[1]Lists!$C$3:$C$11</definedName>
    <definedName name="CompName">OutputForCSV!$F$1</definedName>
    <definedName name="CountryName">Lists!$B$3:$B$203</definedName>
    <definedName name="CSVDate">Lists!$P$3</definedName>
    <definedName name="DateCheck">Checks!$D$5</definedName>
    <definedName name="EINCol">'Section 2'!$V$1</definedName>
    <definedName name="EINNum">'Section 2'!$V$2</definedName>
    <definedName name="EndDate">Lists!$K$4</definedName>
    <definedName name="EndRowS2">'Section 2'!$A$317</definedName>
    <definedName name="FormVersion">OutputForCSV!$D$1</definedName>
    <definedName name="HeelsIntendedUses">Lists!$P$5:$P$8</definedName>
    <definedName name="LastCol">OutputForCSV!$Z$1</definedName>
    <definedName name="LastRow">OutputForCSV!$A$302</definedName>
    <definedName name="LockStatus">Instructions!$H$13</definedName>
    <definedName name="New_A5Country">Lists!$O$5:$O$8</definedName>
    <definedName name="NewIntendedUses">Lists!$M$5:$M$7</definedName>
    <definedName name="NotBlendBreakout">Lists!$E$3:$E$44</definedName>
    <definedName name="OthChemCheck">Checks!$D$7</definedName>
    <definedName name="_xlnm.Print_Area" localSheetId="4">'Blend Breakout'!$B$2:$G$30</definedName>
    <definedName name="_xlnm.Print_Area" localSheetId="0">Instructions!$B$2:$D$22</definedName>
    <definedName name="_xlnm.Print_Area" localSheetId="5">'Reference List'!$B$2:$K$80</definedName>
    <definedName name="_xlnm.Print_Area" localSheetId="1">'Section 1'!$B$2:$E$14</definedName>
    <definedName name="_xlnm.Print_Area" localSheetId="3">Summary!$C$2:$G$41</definedName>
    <definedName name="ReportingQuarter">Lists!$I$3:$I$6</definedName>
    <definedName name="ReportingYear">Lists!$H$3:$H$5</definedName>
    <definedName name="ReportQtr">'Section 1'!$D$12</definedName>
    <definedName name="ReportType">Lists!$Q$3</definedName>
    <definedName name="ReportYr">'Section 1'!$D$11</definedName>
    <definedName name="RowComplete">Checks!$D$4</definedName>
    <definedName name="Sec1Status">Checks!$D$3</definedName>
    <definedName name="Sec2Complete">Checks!$D$4</definedName>
    <definedName name="Sec2Error">Checks!$D$13</definedName>
    <definedName name="Sec2Filled">Checks!$D$14</definedName>
    <definedName name="Sec2ValidA5Intended">Checks!$D$12</definedName>
    <definedName name="Sec2ValidChem">Checks!$D$9</definedName>
    <definedName name="Sec2ValidIntended">Checks!$D$11</definedName>
    <definedName name="Sec2ValidTransaction">Checks!$D$10</definedName>
    <definedName name="StartDate">Lists!$K$3</definedName>
    <definedName name="StartRowS2">'Section 2'!$A$18</definedName>
    <definedName name="SubmissionType">Lists!$G$3:$G$4</definedName>
    <definedName name="SubTSelection">'Section 1'!$D$10</definedName>
    <definedName name="Table2">Lists!$M$4:$P$10</definedName>
    <definedName name="TransactionType">Lists!$L$3:$L$4</definedName>
    <definedName name="UsedIntendedUses">Lists!$N$5:$N$7</definedName>
    <definedName name="ValidCountry">Checks!$D$8</definedName>
    <definedName name="VersionNumber">Lists!#REF!</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18" i="3" l="1"/>
  <c r="T18" i="3"/>
  <c r="Q18" i="3"/>
  <c r="R18" i="3"/>
  <c r="O18" i="3"/>
  <c r="P18" i="3"/>
  <c r="S19" i="3"/>
  <c r="T19" i="3"/>
  <c r="Q19" i="3"/>
  <c r="R19" i="3"/>
  <c r="O19" i="3"/>
  <c r="P19" i="3"/>
  <c r="AG20" i="3"/>
  <c r="AG21" i="3"/>
  <c r="AG22" i="3"/>
  <c r="AG23" i="3"/>
  <c r="AG24" i="3"/>
  <c r="AG25" i="3"/>
  <c r="AG26" i="3"/>
  <c r="AG27" i="3"/>
  <c r="AG28" i="3"/>
  <c r="AG29" i="3"/>
  <c r="AG30" i="3"/>
  <c r="AG31" i="3"/>
  <c r="AG32" i="3"/>
  <c r="AG33" i="3"/>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61" i="3"/>
  <c r="AG62" i="3"/>
  <c r="AG63" i="3"/>
  <c r="AG64" i="3"/>
  <c r="AG65" i="3"/>
  <c r="AG66" i="3"/>
  <c r="AG67" i="3"/>
  <c r="AG68" i="3"/>
  <c r="AG69" i="3"/>
  <c r="AG70" i="3"/>
  <c r="AG71" i="3"/>
  <c r="AG72" i="3"/>
  <c r="AG73" i="3"/>
  <c r="AG74" i="3"/>
  <c r="AG75" i="3"/>
  <c r="AG76" i="3"/>
  <c r="AG77" i="3"/>
  <c r="AG78" i="3"/>
  <c r="AG79" i="3"/>
  <c r="AG80" i="3"/>
  <c r="AG81" i="3"/>
  <c r="AG82" i="3"/>
  <c r="AG83" i="3"/>
  <c r="AG84" i="3"/>
  <c r="AG85" i="3"/>
  <c r="AG86" i="3"/>
  <c r="AG87" i="3"/>
  <c r="AG88" i="3"/>
  <c r="AG89" i="3"/>
  <c r="AG90" i="3"/>
  <c r="AG91" i="3"/>
  <c r="AG92" i="3"/>
  <c r="AG93" i="3"/>
  <c r="AG94" i="3"/>
  <c r="AG95" i="3"/>
  <c r="AG96" i="3"/>
  <c r="AG97" i="3"/>
  <c r="AG98" i="3"/>
  <c r="AG99" i="3"/>
  <c r="AG100" i="3"/>
  <c r="AG101" i="3"/>
  <c r="AG102" i="3"/>
  <c r="AG103" i="3"/>
  <c r="AG104" i="3"/>
  <c r="AG105" i="3"/>
  <c r="AG106" i="3"/>
  <c r="AG107" i="3"/>
  <c r="AG108" i="3"/>
  <c r="AG109" i="3"/>
  <c r="AG110" i="3"/>
  <c r="AG111" i="3"/>
  <c r="AG112" i="3"/>
  <c r="AG113" i="3"/>
  <c r="AG114" i="3"/>
  <c r="AG115" i="3"/>
  <c r="AG116" i="3"/>
  <c r="AG117" i="3"/>
  <c r="AG118" i="3"/>
  <c r="AG119" i="3"/>
  <c r="AG120" i="3"/>
  <c r="AG121" i="3"/>
  <c r="AG122" i="3"/>
  <c r="AG123" i="3"/>
  <c r="AG124" i="3"/>
  <c r="AG125" i="3"/>
  <c r="AG126" i="3"/>
  <c r="AG127" i="3"/>
  <c r="AG128" i="3"/>
  <c r="AG129" i="3"/>
  <c r="AG130" i="3"/>
  <c r="AG131" i="3"/>
  <c r="AG132" i="3"/>
  <c r="AG133" i="3"/>
  <c r="AG134" i="3"/>
  <c r="AG135" i="3"/>
  <c r="AG136" i="3"/>
  <c r="AG137" i="3"/>
  <c r="AG138" i="3"/>
  <c r="AG139" i="3"/>
  <c r="AG140" i="3"/>
  <c r="AG141" i="3"/>
  <c r="AG142" i="3"/>
  <c r="AG143" i="3"/>
  <c r="AG144" i="3"/>
  <c r="AG145" i="3"/>
  <c r="AG146" i="3"/>
  <c r="AG147" i="3"/>
  <c r="AG148" i="3"/>
  <c r="AG149" i="3"/>
  <c r="AG150" i="3"/>
  <c r="AG151" i="3"/>
  <c r="AG152" i="3"/>
  <c r="AG153" i="3"/>
  <c r="AG154" i="3"/>
  <c r="AG155" i="3"/>
  <c r="AG156" i="3"/>
  <c r="AG157" i="3"/>
  <c r="AG158" i="3"/>
  <c r="AG159" i="3"/>
  <c r="AG160" i="3"/>
  <c r="AG161" i="3"/>
  <c r="AG162" i="3"/>
  <c r="AG163" i="3"/>
  <c r="AG164" i="3"/>
  <c r="AG165" i="3"/>
  <c r="AG166" i="3"/>
  <c r="AG167" i="3"/>
  <c r="AG168" i="3"/>
  <c r="AG169" i="3"/>
  <c r="AG170" i="3"/>
  <c r="AG171" i="3"/>
  <c r="AG172" i="3"/>
  <c r="AG173" i="3"/>
  <c r="AG174" i="3"/>
  <c r="AG175" i="3"/>
  <c r="AG176" i="3"/>
  <c r="AG177" i="3"/>
  <c r="AG178" i="3"/>
  <c r="AG179" i="3"/>
  <c r="AG180" i="3"/>
  <c r="AG181" i="3"/>
  <c r="AG182" i="3"/>
  <c r="AG183" i="3"/>
  <c r="AG184" i="3"/>
  <c r="AG185" i="3"/>
  <c r="AG186" i="3"/>
  <c r="AG187" i="3"/>
  <c r="AG188" i="3"/>
  <c r="AG189" i="3"/>
  <c r="AG190" i="3"/>
  <c r="AG191" i="3"/>
  <c r="AG192" i="3"/>
  <c r="AG193" i="3"/>
  <c r="AG194" i="3"/>
  <c r="AG195" i="3"/>
  <c r="AG196" i="3"/>
  <c r="AG197" i="3"/>
  <c r="AG198" i="3"/>
  <c r="AG199" i="3"/>
  <c r="AG200" i="3"/>
  <c r="AG201" i="3"/>
  <c r="AG202" i="3"/>
  <c r="AG203" i="3"/>
  <c r="AG204" i="3"/>
  <c r="AG205" i="3"/>
  <c r="AG206" i="3"/>
  <c r="AG207" i="3"/>
  <c r="AG208" i="3"/>
  <c r="AG209" i="3"/>
  <c r="AG210" i="3"/>
  <c r="AG211" i="3"/>
  <c r="AG212" i="3"/>
  <c r="AG213" i="3"/>
  <c r="AG214" i="3"/>
  <c r="AG215" i="3"/>
  <c r="AG216" i="3"/>
  <c r="AG217" i="3"/>
  <c r="AG218" i="3"/>
  <c r="AG219" i="3"/>
  <c r="AG220" i="3"/>
  <c r="AG221" i="3"/>
  <c r="AG222" i="3"/>
  <c r="AG223" i="3"/>
  <c r="AG224" i="3"/>
  <c r="AG225" i="3"/>
  <c r="AG226" i="3"/>
  <c r="AG227" i="3"/>
  <c r="AG228" i="3"/>
  <c r="AG229" i="3"/>
  <c r="AG230" i="3"/>
  <c r="AG231" i="3"/>
  <c r="AG232" i="3"/>
  <c r="AG233" i="3"/>
  <c r="AG234" i="3"/>
  <c r="AG235" i="3"/>
  <c r="AG236" i="3"/>
  <c r="AG237" i="3"/>
  <c r="AG238" i="3"/>
  <c r="AG239" i="3"/>
  <c r="AG240" i="3"/>
  <c r="AG241" i="3"/>
  <c r="AG242" i="3"/>
  <c r="AG243" i="3"/>
  <c r="AG244" i="3"/>
  <c r="AG245" i="3"/>
  <c r="AG246" i="3"/>
  <c r="AG247" i="3"/>
  <c r="AG248" i="3"/>
  <c r="AG249" i="3"/>
  <c r="AG250" i="3"/>
  <c r="AG251" i="3"/>
  <c r="AG252" i="3"/>
  <c r="AG253" i="3"/>
  <c r="AG254" i="3"/>
  <c r="AG255" i="3"/>
  <c r="AG256" i="3"/>
  <c r="AG257" i="3"/>
  <c r="AG258" i="3"/>
  <c r="AG259" i="3"/>
  <c r="AG260" i="3"/>
  <c r="AG261" i="3"/>
  <c r="AG262" i="3"/>
  <c r="AG263" i="3"/>
  <c r="AG264" i="3"/>
  <c r="AG265" i="3"/>
  <c r="AG266" i="3"/>
  <c r="AG267" i="3"/>
  <c r="AG268" i="3"/>
  <c r="AG269" i="3"/>
  <c r="AG270" i="3"/>
  <c r="AG271" i="3"/>
  <c r="AG272" i="3"/>
  <c r="AG273" i="3"/>
  <c r="AG274" i="3"/>
  <c r="AG275" i="3"/>
  <c r="AG276" i="3"/>
  <c r="AG277" i="3"/>
  <c r="AG278" i="3"/>
  <c r="AG279" i="3"/>
  <c r="AG280" i="3"/>
  <c r="AG281" i="3"/>
  <c r="AG282" i="3"/>
  <c r="AG283" i="3"/>
  <c r="AG284" i="3"/>
  <c r="AG285" i="3"/>
  <c r="AG286" i="3"/>
  <c r="AG287" i="3"/>
  <c r="AG288" i="3"/>
  <c r="AG289" i="3"/>
  <c r="AG290" i="3"/>
  <c r="AG291" i="3"/>
  <c r="AG292" i="3"/>
  <c r="AG293" i="3"/>
  <c r="AG294" i="3"/>
  <c r="AG295" i="3"/>
  <c r="AG296" i="3"/>
  <c r="AG297" i="3"/>
  <c r="AG298" i="3"/>
  <c r="AG299" i="3"/>
  <c r="AG300" i="3"/>
  <c r="AG301" i="3"/>
  <c r="AG302" i="3"/>
  <c r="AG303" i="3"/>
  <c r="AG304" i="3"/>
  <c r="AG305" i="3"/>
  <c r="AG306" i="3"/>
  <c r="AG307" i="3"/>
  <c r="AG308" i="3"/>
  <c r="AG309" i="3"/>
  <c r="AG310" i="3"/>
  <c r="AG311" i="3"/>
  <c r="AG312" i="3"/>
  <c r="AG313" i="3"/>
  <c r="AG314" i="3"/>
  <c r="AG315" i="3"/>
  <c r="AG316" i="3"/>
  <c r="AG317" i="3"/>
  <c r="AG19" i="3"/>
  <c r="AF19" i="3"/>
  <c r="AG18" i="3"/>
  <c r="AF18" i="3"/>
  <c r="D7" i="11"/>
  <c r="S29" i="3"/>
  <c r="T29" i="3"/>
  <c r="Q29" i="3"/>
  <c r="R29" i="3"/>
  <c r="O29" i="3"/>
  <c r="P29" i="3"/>
  <c r="S28" i="3"/>
  <c r="T28" i="3"/>
  <c r="Q28" i="3"/>
  <c r="R28" i="3"/>
  <c r="O28" i="3"/>
  <c r="P28" i="3"/>
  <c r="S27" i="3"/>
  <c r="T27" i="3"/>
  <c r="Q27" i="3"/>
  <c r="R27" i="3"/>
  <c r="O27" i="3"/>
  <c r="P27" i="3"/>
  <c r="S26" i="3"/>
  <c r="T26" i="3"/>
  <c r="Q26" i="3"/>
  <c r="R26" i="3"/>
  <c r="O26" i="3"/>
  <c r="P26" i="3"/>
  <c r="S25" i="3"/>
  <c r="T25" i="3"/>
  <c r="Q25" i="3"/>
  <c r="R25" i="3"/>
  <c r="O25" i="3"/>
  <c r="P25" i="3"/>
  <c r="S24" i="3"/>
  <c r="T24" i="3"/>
  <c r="Q24" i="3"/>
  <c r="R24" i="3"/>
  <c r="O24" i="3"/>
  <c r="P24" i="3"/>
  <c r="S23" i="3"/>
  <c r="T23" i="3"/>
  <c r="Q23" i="3"/>
  <c r="R23" i="3"/>
  <c r="O23" i="3"/>
  <c r="P23" i="3"/>
  <c r="S22" i="3"/>
  <c r="T22" i="3"/>
  <c r="Q22" i="3"/>
  <c r="R22" i="3"/>
  <c r="O22" i="3"/>
  <c r="P22" i="3"/>
  <c r="S21" i="3"/>
  <c r="T21" i="3"/>
  <c r="Q21" i="3"/>
  <c r="R21" i="3"/>
  <c r="O21" i="3"/>
  <c r="P21" i="3"/>
  <c r="S20" i="3"/>
  <c r="T20" i="3"/>
  <c r="Q20" i="3"/>
  <c r="R20" i="3"/>
  <c r="O20" i="3"/>
  <c r="P20" i="3"/>
  <c r="AF29" i="3"/>
  <c r="AF24" i="3"/>
  <c r="AF28" i="3"/>
  <c r="AF23" i="3"/>
  <c r="AF22" i="3"/>
  <c r="AF21" i="3"/>
  <c r="AF27" i="3"/>
  <c r="AF25" i="3"/>
  <c r="AF26" i="3"/>
  <c r="AF20" i="3"/>
  <c r="S34" i="3"/>
  <c r="T34" i="3"/>
  <c r="Q34" i="3"/>
  <c r="R34" i="3"/>
  <c r="O34" i="3"/>
  <c r="P34" i="3"/>
  <c r="S33" i="3"/>
  <c r="T33" i="3"/>
  <c r="Q33" i="3"/>
  <c r="R33" i="3"/>
  <c r="O33" i="3"/>
  <c r="P33" i="3"/>
  <c r="S32" i="3"/>
  <c r="T32" i="3"/>
  <c r="Q32" i="3"/>
  <c r="R32" i="3"/>
  <c r="O32" i="3"/>
  <c r="P32" i="3"/>
  <c r="S31" i="3"/>
  <c r="T31" i="3"/>
  <c r="Q31" i="3"/>
  <c r="R31" i="3"/>
  <c r="O31" i="3"/>
  <c r="P31" i="3"/>
  <c r="S30" i="3"/>
  <c r="T30" i="3"/>
  <c r="Q30" i="3"/>
  <c r="R30" i="3"/>
  <c r="O30" i="3"/>
  <c r="P30" i="3"/>
  <c r="AF32" i="3"/>
  <c r="AF31" i="3"/>
  <c r="AF33" i="3"/>
  <c r="AF30" i="3"/>
  <c r="AF34" i="3"/>
  <c r="AL19" i="3"/>
  <c r="AL20" i="3"/>
  <c r="AL21" i="3"/>
  <c r="AL22" i="3"/>
  <c r="AL23" i="3"/>
  <c r="AL24" i="3"/>
  <c r="AL25" i="3"/>
  <c r="AL26" i="3"/>
  <c r="AL27" i="3"/>
  <c r="AL28" i="3"/>
  <c r="AL29" i="3"/>
  <c r="AL30" i="3"/>
  <c r="AL31" i="3"/>
  <c r="AL32" i="3"/>
  <c r="AL33" i="3"/>
  <c r="AL34" i="3"/>
  <c r="AL35" i="3"/>
  <c r="AL36" i="3"/>
  <c r="AL37" i="3"/>
  <c r="AL38" i="3"/>
  <c r="AL39" i="3"/>
  <c r="AL40" i="3"/>
  <c r="AL41" i="3"/>
  <c r="AL42" i="3"/>
  <c r="AL43" i="3"/>
  <c r="AL44" i="3"/>
  <c r="AL45" i="3"/>
  <c r="AL46" i="3"/>
  <c r="AL47" i="3"/>
  <c r="AL48" i="3"/>
  <c r="AL49" i="3"/>
  <c r="AL50" i="3"/>
  <c r="AL51" i="3"/>
  <c r="AL52" i="3"/>
  <c r="AL53" i="3"/>
  <c r="AL54" i="3"/>
  <c r="AL55" i="3"/>
  <c r="AL56" i="3"/>
  <c r="AL57" i="3"/>
  <c r="AL58" i="3"/>
  <c r="AL59" i="3"/>
  <c r="AL60" i="3"/>
  <c r="AL61" i="3"/>
  <c r="AL62" i="3"/>
  <c r="AL63" i="3"/>
  <c r="AL64" i="3"/>
  <c r="AL65" i="3"/>
  <c r="AL66" i="3"/>
  <c r="AL67" i="3"/>
  <c r="AL68" i="3"/>
  <c r="AL69" i="3"/>
  <c r="AL70" i="3"/>
  <c r="AL71" i="3"/>
  <c r="AL72" i="3"/>
  <c r="AL73" i="3"/>
  <c r="AL74" i="3"/>
  <c r="AL75" i="3"/>
  <c r="AL76" i="3"/>
  <c r="AL77" i="3"/>
  <c r="AL78" i="3"/>
  <c r="AL79" i="3"/>
  <c r="AL80" i="3"/>
  <c r="AL81" i="3"/>
  <c r="AL82" i="3"/>
  <c r="AL83" i="3"/>
  <c r="AL84" i="3"/>
  <c r="AL85" i="3"/>
  <c r="AL86" i="3"/>
  <c r="AL87" i="3"/>
  <c r="AL88" i="3"/>
  <c r="AL89" i="3"/>
  <c r="AL90" i="3"/>
  <c r="AL91" i="3"/>
  <c r="AL92" i="3"/>
  <c r="AL93" i="3"/>
  <c r="AL94" i="3"/>
  <c r="AL95" i="3"/>
  <c r="AL96" i="3"/>
  <c r="AL97" i="3"/>
  <c r="AL98" i="3"/>
  <c r="AL99" i="3"/>
  <c r="AL100" i="3"/>
  <c r="AL101" i="3"/>
  <c r="AL102" i="3"/>
  <c r="AL103" i="3"/>
  <c r="AL104" i="3"/>
  <c r="AL105" i="3"/>
  <c r="AL106" i="3"/>
  <c r="AL107" i="3"/>
  <c r="AL108" i="3"/>
  <c r="AL109" i="3"/>
  <c r="AL110" i="3"/>
  <c r="AL111" i="3"/>
  <c r="AL112" i="3"/>
  <c r="AL113" i="3"/>
  <c r="AL114" i="3"/>
  <c r="AL115" i="3"/>
  <c r="AL116" i="3"/>
  <c r="AL117" i="3"/>
  <c r="AL118" i="3"/>
  <c r="AL119" i="3"/>
  <c r="AL120" i="3"/>
  <c r="AL121" i="3"/>
  <c r="AL122" i="3"/>
  <c r="AL123" i="3"/>
  <c r="AL124" i="3"/>
  <c r="AL125" i="3"/>
  <c r="AL126" i="3"/>
  <c r="AL127" i="3"/>
  <c r="AL128" i="3"/>
  <c r="AL129" i="3"/>
  <c r="AL130" i="3"/>
  <c r="AL131" i="3"/>
  <c r="AL132" i="3"/>
  <c r="AL133" i="3"/>
  <c r="AL134" i="3"/>
  <c r="AL135" i="3"/>
  <c r="AL136" i="3"/>
  <c r="AL137" i="3"/>
  <c r="AL138" i="3"/>
  <c r="AL139" i="3"/>
  <c r="AL140" i="3"/>
  <c r="AL141" i="3"/>
  <c r="AL142" i="3"/>
  <c r="AL143" i="3"/>
  <c r="AL144" i="3"/>
  <c r="AL145" i="3"/>
  <c r="AL146" i="3"/>
  <c r="AL147" i="3"/>
  <c r="AL148" i="3"/>
  <c r="AL149" i="3"/>
  <c r="AL150" i="3"/>
  <c r="AL151" i="3"/>
  <c r="AL152" i="3"/>
  <c r="AL153" i="3"/>
  <c r="AL154" i="3"/>
  <c r="AL155" i="3"/>
  <c r="AL156" i="3"/>
  <c r="AL157" i="3"/>
  <c r="AL158" i="3"/>
  <c r="AL159" i="3"/>
  <c r="AL160" i="3"/>
  <c r="AL161" i="3"/>
  <c r="AL162" i="3"/>
  <c r="AL163" i="3"/>
  <c r="AL164" i="3"/>
  <c r="AL165" i="3"/>
  <c r="AL166" i="3"/>
  <c r="AL167" i="3"/>
  <c r="AL168" i="3"/>
  <c r="AL169" i="3"/>
  <c r="AL170" i="3"/>
  <c r="AL171" i="3"/>
  <c r="AL172" i="3"/>
  <c r="AL173" i="3"/>
  <c r="AL174" i="3"/>
  <c r="AL175" i="3"/>
  <c r="AL176" i="3"/>
  <c r="AL177" i="3"/>
  <c r="AL178" i="3"/>
  <c r="AL179" i="3"/>
  <c r="AL180" i="3"/>
  <c r="AL181" i="3"/>
  <c r="AL182" i="3"/>
  <c r="AL183" i="3"/>
  <c r="AL184" i="3"/>
  <c r="AL185" i="3"/>
  <c r="AL186" i="3"/>
  <c r="AL187" i="3"/>
  <c r="AL188" i="3"/>
  <c r="AL189" i="3"/>
  <c r="AL190" i="3"/>
  <c r="AL191" i="3"/>
  <c r="AL192" i="3"/>
  <c r="AL193" i="3"/>
  <c r="AL194" i="3"/>
  <c r="AL195" i="3"/>
  <c r="AL196" i="3"/>
  <c r="AL197" i="3"/>
  <c r="AL198" i="3"/>
  <c r="AL199" i="3"/>
  <c r="AL200" i="3"/>
  <c r="AL201" i="3"/>
  <c r="AL202" i="3"/>
  <c r="AL203" i="3"/>
  <c r="AL204" i="3"/>
  <c r="AL205" i="3"/>
  <c r="AL206" i="3"/>
  <c r="AL207" i="3"/>
  <c r="AL208" i="3"/>
  <c r="AL209" i="3"/>
  <c r="AL210" i="3"/>
  <c r="AL211" i="3"/>
  <c r="AL212" i="3"/>
  <c r="AL213" i="3"/>
  <c r="AL214" i="3"/>
  <c r="AL215" i="3"/>
  <c r="AL216" i="3"/>
  <c r="AL217" i="3"/>
  <c r="AL218" i="3"/>
  <c r="AL219" i="3"/>
  <c r="AL220" i="3"/>
  <c r="AL221" i="3"/>
  <c r="AL222" i="3"/>
  <c r="AL223" i="3"/>
  <c r="AL224" i="3"/>
  <c r="AL225" i="3"/>
  <c r="AL226" i="3"/>
  <c r="AL227" i="3"/>
  <c r="AL228" i="3"/>
  <c r="AL229" i="3"/>
  <c r="AL230" i="3"/>
  <c r="AL231" i="3"/>
  <c r="AL232" i="3"/>
  <c r="AL233" i="3"/>
  <c r="AL234" i="3"/>
  <c r="AL235" i="3"/>
  <c r="AL236" i="3"/>
  <c r="AL237" i="3"/>
  <c r="AL238" i="3"/>
  <c r="AL239" i="3"/>
  <c r="AL240" i="3"/>
  <c r="AL241" i="3"/>
  <c r="AL242" i="3"/>
  <c r="AL243" i="3"/>
  <c r="AL244" i="3"/>
  <c r="AL245" i="3"/>
  <c r="AL246" i="3"/>
  <c r="AL247" i="3"/>
  <c r="AL248" i="3"/>
  <c r="AL249" i="3"/>
  <c r="AL250" i="3"/>
  <c r="AL251" i="3"/>
  <c r="AL252" i="3"/>
  <c r="AL253" i="3"/>
  <c r="AL254" i="3"/>
  <c r="AL255" i="3"/>
  <c r="AL256" i="3"/>
  <c r="AL257" i="3"/>
  <c r="AL258" i="3"/>
  <c r="AL259" i="3"/>
  <c r="AL260" i="3"/>
  <c r="AL261" i="3"/>
  <c r="AL262" i="3"/>
  <c r="AL263" i="3"/>
  <c r="AL264" i="3"/>
  <c r="AL265" i="3"/>
  <c r="AL266" i="3"/>
  <c r="AL267" i="3"/>
  <c r="AL268" i="3"/>
  <c r="AL269" i="3"/>
  <c r="AL270" i="3"/>
  <c r="AL271" i="3"/>
  <c r="AL272" i="3"/>
  <c r="AL273" i="3"/>
  <c r="AL274" i="3"/>
  <c r="AL275" i="3"/>
  <c r="AL276" i="3"/>
  <c r="AL277" i="3"/>
  <c r="AL278" i="3"/>
  <c r="AL279" i="3"/>
  <c r="AL280" i="3"/>
  <c r="AL281" i="3"/>
  <c r="AL282" i="3"/>
  <c r="AL283" i="3"/>
  <c r="AL284" i="3"/>
  <c r="AL285" i="3"/>
  <c r="AL286" i="3"/>
  <c r="AL287" i="3"/>
  <c r="AL288" i="3"/>
  <c r="AL289" i="3"/>
  <c r="AL290" i="3"/>
  <c r="AL291" i="3"/>
  <c r="AL292" i="3"/>
  <c r="AL293" i="3"/>
  <c r="AL294" i="3"/>
  <c r="AL295" i="3"/>
  <c r="AL296" i="3"/>
  <c r="AL297" i="3"/>
  <c r="AL298" i="3"/>
  <c r="AL299" i="3"/>
  <c r="AL300" i="3"/>
  <c r="AL301" i="3"/>
  <c r="AL302" i="3"/>
  <c r="AL303" i="3"/>
  <c r="AL304" i="3"/>
  <c r="AL305" i="3"/>
  <c r="AL306" i="3"/>
  <c r="AL307" i="3"/>
  <c r="AL308" i="3"/>
  <c r="AL309" i="3"/>
  <c r="AL310" i="3"/>
  <c r="AL311" i="3"/>
  <c r="AL312" i="3"/>
  <c r="AL313" i="3"/>
  <c r="AL314" i="3"/>
  <c r="AL315" i="3"/>
  <c r="AL316" i="3"/>
  <c r="AL317" i="3"/>
  <c r="AL18" i="3"/>
  <c r="AK18" i="3"/>
  <c r="AK19" i="3"/>
  <c r="AK20" i="3"/>
  <c r="AK21" i="3"/>
  <c r="AK22" i="3"/>
  <c r="AK23" i="3"/>
  <c r="AK24" i="3"/>
  <c r="AK25" i="3"/>
  <c r="AK26" i="3"/>
  <c r="AK27" i="3"/>
  <c r="AK28" i="3"/>
  <c r="AK29" i="3"/>
  <c r="AK30" i="3"/>
  <c r="AK31" i="3"/>
  <c r="AK32" i="3"/>
  <c r="AK33" i="3"/>
  <c r="AK34" i="3"/>
  <c r="AK35" i="3"/>
  <c r="AK36" i="3"/>
  <c r="AK37" i="3"/>
  <c r="AK38" i="3"/>
  <c r="AK39" i="3"/>
  <c r="AK40" i="3"/>
  <c r="AK41" i="3"/>
  <c r="AK42" i="3"/>
  <c r="AK43" i="3"/>
  <c r="AK44" i="3"/>
  <c r="AK45" i="3"/>
  <c r="AK46" i="3"/>
  <c r="AK47" i="3"/>
  <c r="AK48" i="3"/>
  <c r="AK49" i="3"/>
  <c r="AK50" i="3"/>
  <c r="AK51" i="3"/>
  <c r="AK52" i="3"/>
  <c r="AK53" i="3"/>
  <c r="AK54" i="3"/>
  <c r="AK55" i="3"/>
  <c r="AK56" i="3"/>
  <c r="AK57" i="3"/>
  <c r="AK58" i="3"/>
  <c r="AK59" i="3"/>
  <c r="AK60" i="3"/>
  <c r="AK61" i="3"/>
  <c r="AK62" i="3"/>
  <c r="AK63" i="3"/>
  <c r="AK64" i="3"/>
  <c r="AK65" i="3"/>
  <c r="AK66" i="3"/>
  <c r="AK67" i="3"/>
  <c r="AK68" i="3"/>
  <c r="AK69" i="3"/>
  <c r="AK70" i="3"/>
  <c r="AK71" i="3"/>
  <c r="AK72" i="3"/>
  <c r="AK73" i="3"/>
  <c r="AK74" i="3"/>
  <c r="AK75" i="3"/>
  <c r="AK76" i="3"/>
  <c r="AK77" i="3"/>
  <c r="AK78" i="3"/>
  <c r="AK79" i="3"/>
  <c r="AK80" i="3"/>
  <c r="AK81" i="3"/>
  <c r="AK82" i="3"/>
  <c r="AK83" i="3"/>
  <c r="AK84" i="3"/>
  <c r="AK85" i="3"/>
  <c r="AK86" i="3"/>
  <c r="AK87" i="3"/>
  <c r="AK88" i="3"/>
  <c r="AK89" i="3"/>
  <c r="AK90" i="3"/>
  <c r="AK91" i="3"/>
  <c r="AK92" i="3"/>
  <c r="AK93" i="3"/>
  <c r="AK94" i="3"/>
  <c r="AK95" i="3"/>
  <c r="AK96" i="3"/>
  <c r="AK97" i="3"/>
  <c r="AK98" i="3"/>
  <c r="AK99" i="3"/>
  <c r="AK100" i="3"/>
  <c r="AK101" i="3"/>
  <c r="AK102" i="3"/>
  <c r="AK103" i="3"/>
  <c r="AK104" i="3"/>
  <c r="AK105" i="3"/>
  <c r="AK106" i="3"/>
  <c r="AK107" i="3"/>
  <c r="AK108" i="3"/>
  <c r="AK109" i="3"/>
  <c r="AK110" i="3"/>
  <c r="AK111" i="3"/>
  <c r="AK112" i="3"/>
  <c r="AK113" i="3"/>
  <c r="AK114" i="3"/>
  <c r="AK115" i="3"/>
  <c r="AK116" i="3"/>
  <c r="AK117" i="3"/>
  <c r="AK118" i="3"/>
  <c r="AK119" i="3"/>
  <c r="AK120" i="3"/>
  <c r="AK121" i="3"/>
  <c r="AK122" i="3"/>
  <c r="AK123" i="3"/>
  <c r="AK124" i="3"/>
  <c r="AK125" i="3"/>
  <c r="AK126" i="3"/>
  <c r="AK127" i="3"/>
  <c r="AK128" i="3"/>
  <c r="AK129" i="3"/>
  <c r="AK130" i="3"/>
  <c r="AK131" i="3"/>
  <c r="AK132" i="3"/>
  <c r="AK133" i="3"/>
  <c r="AK134" i="3"/>
  <c r="AK135" i="3"/>
  <c r="AK136" i="3"/>
  <c r="AK137" i="3"/>
  <c r="AK138" i="3"/>
  <c r="AK139" i="3"/>
  <c r="AK140" i="3"/>
  <c r="AK141" i="3"/>
  <c r="AK142" i="3"/>
  <c r="AK143" i="3"/>
  <c r="AK144" i="3"/>
  <c r="AK145" i="3"/>
  <c r="AK146" i="3"/>
  <c r="AK147" i="3"/>
  <c r="AK148" i="3"/>
  <c r="AK149" i="3"/>
  <c r="AK150" i="3"/>
  <c r="AK151" i="3"/>
  <c r="AK152" i="3"/>
  <c r="AK153" i="3"/>
  <c r="AK154" i="3"/>
  <c r="AK155" i="3"/>
  <c r="AK156" i="3"/>
  <c r="AK157" i="3"/>
  <c r="AK158" i="3"/>
  <c r="AK159" i="3"/>
  <c r="AK160" i="3"/>
  <c r="AK161" i="3"/>
  <c r="AK162" i="3"/>
  <c r="AK163" i="3"/>
  <c r="AK164" i="3"/>
  <c r="AK165" i="3"/>
  <c r="AK166" i="3"/>
  <c r="AK167" i="3"/>
  <c r="AK168" i="3"/>
  <c r="AK169" i="3"/>
  <c r="AK170" i="3"/>
  <c r="AK171" i="3"/>
  <c r="AK172" i="3"/>
  <c r="AK173" i="3"/>
  <c r="AK174" i="3"/>
  <c r="AK175" i="3"/>
  <c r="AK176" i="3"/>
  <c r="AK177" i="3"/>
  <c r="AK178" i="3"/>
  <c r="AK179" i="3"/>
  <c r="AK180" i="3"/>
  <c r="AK181" i="3"/>
  <c r="AK182" i="3"/>
  <c r="AK183" i="3"/>
  <c r="AK184" i="3"/>
  <c r="AK185" i="3"/>
  <c r="AK186" i="3"/>
  <c r="AK187" i="3"/>
  <c r="AK188" i="3"/>
  <c r="AK189" i="3"/>
  <c r="AK190" i="3"/>
  <c r="AK191" i="3"/>
  <c r="AK192" i="3"/>
  <c r="AK193" i="3"/>
  <c r="AK194" i="3"/>
  <c r="AK195" i="3"/>
  <c r="AK196" i="3"/>
  <c r="AK197" i="3"/>
  <c r="AK198" i="3"/>
  <c r="AK199" i="3"/>
  <c r="AK200" i="3"/>
  <c r="AK201" i="3"/>
  <c r="AK202" i="3"/>
  <c r="AK203" i="3"/>
  <c r="AK204" i="3"/>
  <c r="AK205" i="3"/>
  <c r="AK206" i="3"/>
  <c r="AK207" i="3"/>
  <c r="AK208" i="3"/>
  <c r="AK209" i="3"/>
  <c r="AK210" i="3"/>
  <c r="AK211" i="3"/>
  <c r="AK212" i="3"/>
  <c r="AK213" i="3"/>
  <c r="AK214" i="3"/>
  <c r="AK215" i="3"/>
  <c r="AK216" i="3"/>
  <c r="AK217" i="3"/>
  <c r="AK218" i="3"/>
  <c r="AK219" i="3"/>
  <c r="AK220" i="3"/>
  <c r="AK221" i="3"/>
  <c r="AK222" i="3"/>
  <c r="AK223" i="3"/>
  <c r="AK224" i="3"/>
  <c r="AK225" i="3"/>
  <c r="AK226" i="3"/>
  <c r="AK227" i="3"/>
  <c r="AK228" i="3"/>
  <c r="AK229" i="3"/>
  <c r="AK230" i="3"/>
  <c r="AK231" i="3"/>
  <c r="AK232" i="3"/>
  <c r="AK233" i="3"/>
  <c r="AK234" i="3"/>
  <c r="AK235" i="3"/>
  <c r="AK236" i="3"/>
  <c r="AK237" i="3"/>
  <c r="AK238" i="3"/>
  <c r="AK239" i="3"/>
  <c r="AK240" i="3"/>
  <c r="AK241" i="3"/>
  <c r="AK242" i="3"/>
  <c r="AK243" i="3"/>
  <c r="AK244" i="3"/>
  <c r="AK245" i="3"/>
  <c r="AK246" i="3"/>
  <c r="AK247" i="3"/>
  <c r="AK248" i="3"/>
  <c r="AK249" i="3"/>
  <c r="AK250" i="3"/>
  <c r="AK251" i="3"/>
  <c r="AK252" i="3"/>
  <c r="AK253" i="3"/>
  <c r="AK254" i="3"/>
  <c r="AK255" i="3"/>
  <c r="AK256" i="3"/>
  <c r="AK257" i="3"/>
  <c r="AK258" i="3"/>
  <c r="AK259" i="3"/>
  <c r="AK260" i="3"/>
  <c r="AK261" i="3"/>
  <c r="AK262" i="3"/>
  <c r="AK263" i="3"/>
  <c r="AK264" i="3"/>
  <c r="AK265" i="3"/>
  <c r="AK266" i="3"/>
  <c r="AK267" i="3"/>
  <c r="AK268" i="3"/>
  <c r="AK269" i="3"/>
  <c r="AK270" i="3"/>
  <c r="AK271" i="3"/>
  <c r="AK272" i="3"/>
  <c r="AK273" i="3"/>
  <c r="AK274" i="3"/>
  <c r="AK275" i="3"/>
  <c r="AK276" i="3"/>
  <c r="AK277" i="3"/>
  <c r="AK278" i="3"/>
  <c r="AK279" i="3"/>
  <c r="AK280" i="3"/>
  <c r="AK281" i="3"/>
  <c r="AK282" i="3"/>
  <c r="AK283" i="3"/>
  <c r="AK284" i="3"/>
  <c r="AK285" i="3"/>
  <c r="AK286" i="3"/>
  <c r="AK287" i="3"/>
  <c r="AK288" i="3"/>
  <c r="AK289" i="3"/>
  <c r="AK290" i="3"/>
  <c r="AK291" i="3"/>
  <c r="AK292" i="3"/>
  <c r="AK293" i="3"/>
  <c r="AK294" i="3"/>
  <c r="AK295" i="3"/>
  <c r="AK296" i="3"/>
  <c r="AK297" i="3"/>
  <c r="AK298" i="3"/>
  <c r="AK299" i="3"/>
  <c r="AK300" i="3"/>
  <c r="AK301" i="3"/>
  <c r="AK302" i="3"/>
  <c r="AK303" i="3"/>
  <c r="AK304" i="3"/>
  <c r="AK305" i="3"/>
  <c r="AK306" i="3"/>
  <c r="AK307" i="3"/>
  <c r="AK308" i="3"/>
  <c r="AK309" i="3"/>
  <c r="AK310" i="3"/>
  <c r="AK311" i="3"/>
  <c r="AK312" i="3"/>
  <c r="AK313" i="3"/>
  <c r="AK314" i="3"/>
  <c r="AK315" i="3"/>
  <c r="AK316" i="3"/>
  <c r="AK317" i="3"/>
  <c r="D12" i="11"/>
  <c r="L21" i="12"/>
  <c r="L20" i="12"/>
  <c r="L18" i="12"/>
  <c r="L17" i="12"/>
  <c r="X323" i="3"/>
  <c r="X320" i="3"/>
  <c r="X321" i="3"/>
  <c r="X322" i="3"/>
  <c r="X319" i="3"/>
  <c r="W320" i="3"/>
  <c r="W319" i="3"/>
  <c r="L375" i="3"/>
  <c r="L376" i="3"/>
  <c r="L377" i="3"/>
  <c r="L378" i="3"/>
  <c r="L379" i="3"/>
  <c r="L380" i="3"/>
  <c r="L353" i="3"/>
  <c r="L354" i="3"/>
  <c r="L355" i="3"/>
  <c r="L356" i="3"/>
  <c r="L357" i="3"/>
  <c r="L358" i="3"/>
  <c r="L359" i="3"/>
  <c r="L360" i="3"/>
  <c r="L361" i="3"/>
  <c r="L362" i="3"/>
  <c r="L363" i="3"/>
  <c r="L364" i="3"/>
  <c r="L365" i="3"/>
  <c r="L366" i="3"/>
  <c r="L367" i="3"/>
  <c r="L368" i="3"/>
  <c r="L369" i="3"/>
  <c r="L370" i="3"/>
  <c r="L371" i="3"/>
  <c r="L372" i="3"/>
  <c r="L373" i="3"/>
  <c r="L374"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19" i="3"/>
  <c r="H502" i="3"/>
  <c r="H503" i="3"/>
  <c r="H504" i="3"/>
  <c r="H505" i="3"/>
  <c r="H506" i="3"/>
  <c r="H507" i="3"/>
  <c r="H508" i="3"/>
  <c r="H509" i="3"/>
  <c r="H510" i="3"/>
  <c r="H511" i="3"/>
  <c r="H512" i="3"/>
  <c r="H513" i="3"/>
  <c r="H514" i="3"/>
  <c r="H483" i="3"/>
  <c r="H484" i="3"/>
  <c r="H485" i="3"/>
  <c r="H486" i="3"/>
  <c r="H487" i="3"/>
  <c r="H488" i="3"/>
  <c r="H489" i="3"/>
  <c r="H490" i="3"/>
  <c r="H491" i="3"/>
  <c r="H492" i="3"/>
  <c r="H493" i="3"/>
  <c r="H494" i="3"/>
  <c r="H495" i="3"/>
  <c r="H496" i="3"/>
  <c r="H497" i="3"/>
  <c r="H498" i="3"/>
  <c r="H499" i="3"/>
  <c r="H500" i="3"/>
  <c r="H501"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19" i="3"/>
  <c r="A317" i="3"/>
  <c r="V2" i="3"/>
  <c r="D16" i="1"/>
  <c r="D15" i="1"/>
  <c r="F13" i="1"/>
  <c r="I13" i="1"/>
  <c r="F46" i="7"/>
  <c r="L45" i="12"/>
  <c r="L44" i="12"/>
  <c r="L43" i="12"/>
  <c r="L42" i="12"/>
  <c r="L41" i="12"/>
  <c r="L40" i="12"/>
  <c r="L39" i="12"/>
  <c r="L38" i="12"/>
  <c r="L37" i="12"/>
  <c r="L36" i="12"/>
  <c r="L35" i="12"/>
  <c r="L34" i="12"/>
  <c r="L33" i="12"/>
  <c r="L32" i="12"/>
  <c r="L31" i="12"/>
  <c r="L30" i="12"/>
  <c r="L29" i="12"/>
  <c r="L28" i="12"/>
  <c r="L27" i="12"/>
  <c r="L26" i="12"/>
  <c r="L25" i="12"/>
  <c r="L24" i="12"/>
  <c r="L23" i="12"/>
  <c r="L22" i="12"/>
  <c r="L19" i="12"/>
  <c r="L16" i="12"/>
  <c r="L15" i="12"/>
  <c r="L14" i="12"/>
  <c r="L13" i="12"/>
  <c r="L12" i="12"/>
  <c r="L11" i="12"/>
  <c r="L10" i="12"/>
  <c r="L9" i="12"/>
  <c r="L8" i="12"/>
  <c r="L7" i="12"/>
  <c r="L6" i="12"/>
  <c r="L5" i="12"/>
  <c r="L4" i="12"/>
  <c r="J1" i="10"/>
  <c r="I1" i="10"/>
  <c r="H1" i="10"/>
  <c r="G1" i="10"/>
  <c r="F1" i="10"/>
  <c r="I55" i="14"/>
  <c r="H55" i="14"/>
  <c r="G55" i="14"/>
  <c r="F55" i="14"/>
  <c r="E55" i="14"/>
  <c r="I54" i="14"/>
  <c r="H54" i="14"/>
  <c r="G54" i="14"/>
  <c r="F54" i="14"/>
  <c r="E54" i="14"/>
  <c r="I53" i="14"/>
  <c r="H53" i="14"/>
  <c r="G53" i="14"/>
  <c r="F53" i="14"/>
  <c r="E53" i="14"/>
  <c r="I52" i="14"/>
  <c r="H52" i="14"/>
  <c r="G52" i="14"/>
  <c r="F52" i="14"/>
  <c r="E52" i="14"/>
  <c r="I51" i="14"/>
  <c r="H51" i="14"/>
  <c r="G51" i="14"/>
  <c r="F51" i="14"/>
  <c r="E51" i="14"/>
  <c r="I50" i="14"/>
  <c r="G50" i="14"/>
  <c r="E50" i="14"/>
  <c r="I49" i="14"/>
  <c r="G49" i="14"/>
  <c r="E49" i="14"/>
  <c r="I48" i="14"/>
  <c r="H48" i="14"/>
  <c r="G48" i="14"/>
  <c r="E48" i="14"/>
  <c r="I47" i="14"/>
  <c r="H47" i="14"/>
  <c r="G47" i="14"/>
  <c r="F47" i="14"/>
  <c r="E47" i="14"/>
  <c r="I46" i="14"/>
  <c r="H46" i="14"/>
  <c r="G46" i="14"/>
  <c r="F46" i="14"/>
  <c r="E46" i="14"/>
  <c r="I45" i="14"/>
  <c r="H45" i="14"/>
  <c r="G45" i="14"/>
  <c r="F45" i="14"/>
  <c r="E45" i="14"/>
  <c r="I44" i="14"/>
  <c r="G44" i="14"/>
  <c r="E44" i="14"/>
  <c r="I43" i="14"/>
  <c r="G43" i="14"/>
  <c r="E43" i="14"/>
  <c r="I42" i="14"/>
  <c r="H42" i="14"/>
  <c r="G42" i="14"/>
  <c r="F42" i="14"/>
  <c r="E42" i="14"/>
  <c r="I41" i="14"/>
  <c r="H41" i="14"/>
  <c r="G41" i="14"/>
  <c r="E41" i="14"/>
  <c r="I40" i="14"/>
  <c r="H40" i="14"/>
  <c r="G40" i="14"/>
  <c r="E40" i="14"/>
  <c r="I39" i="14"/>
  <c r="H39" i="14"/>
  <c r="G39" i="14"/>
  <c r="F39" i="14"/>
  <c r="E39" i="14"/>
  <c r="I38" i="14"/>
  <c r="H38" i="14"/>
  <c r="G38" i="14"/>
  <c r="F38" i="14"/>
  <c r="E38" i="14"/>
  <c r="I37" i="14"/>
  <c r="H37" i="14"/>
  <c r="G37" i="14"/>
  <c r="F37" i="14"/>
  <c r="E37" i="14"/>
  <c r="I36" i="14"/>
  <c r="H36" i="14"/>
  <c r="G36" i="14"/>
  <c r="F36" i="14"/>
  <c r="E36" i="14"/>
  <c r="I35" i="14"/>
  <c r="H35" i="14"/>
  <c r="G35" i="14"/>
  <c r="E35" i="14"/>
  <c r="I34" i="14"/>
  <c r="H34" i="14"/>
  <c r="G34" i="14"/>
  <c r="E34" i="14"/>
  <c r="I33" i="14"/>
  <c r="H33" i="14"/>
  <c r="G33" i="14"/>
  <c r="E33" i="14"/>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E6" i="8"/>
  <c r="E5" i="8"/>
  <c r="AJ317" i="3"/>
  <c r="S317" i="3"/>
  <c r="T317" i="3"/>
  <c r="Q317" i="3"/>
  <c r="R317" i="3"/>
  <c r="O317" i="3"/>
  <c r="P317" i="3"/>
  <c r="AJ316" i="3"/>
  <c r="S316" i="3"/>
  <c r="T316" i="3"/>
  <c r="Q316" i="3"/>
  <c r="R316" i="3"/>
  <c r="O316" i="3"/>
  <c r="P316" i="3"/>
  <c r="AJ315" i="3"/>
  <c r="S315" i="3"/>
  <c r="T315" i="3"/>
  <c r="Q315" i="3"/>
  <c r="R315" i="3"/>
  <c r="O315" i="3"/>
  <c r="P315" i="3"/>
  <c r="AJ314" i="3"/>
  <c r="S314" i="3"/>
  <c r="T314" i="3"/>
  <c r="Q314" i="3"/>
  <c r="R314" i="3"/>
  <c r="O314" i="3"/>
  <c r="P314" i="3"/>
  <c r="AJ313" i="3"/>
  <c r="S313" i="3"/>
  <c r="T313" i="3"/>
  <c r="Q313" i="3"/>
  <c r="R313" i="3"/>
  <c r="O313" i="3"/>
  <c r="P313" i="3"/>
  <c r="AJ312" i="3"/>
  <c r="S312" i="3"/>
  <c r="T312" i="3"/>
  <c r="Q312" i="3"/>
  <c r="R312" i="3"/>
  <c r="O312" i="3"/>
  <c r="P312" i="3"/>
  <c r="AJ311" i="3"/>
  <c r="S311" i="3"/>
  <c r="T311" i="3"/>
  <c r="Q311" i="3"/>
  <c r="R311" i="3"/>
  <c r="O311" i="3"/>
  <c r="P311" i="3"/>
  <c r="AJ310" i="3"/>
  <c r="S310" i="3"/>
  <c r="T310" i="3"/>
  <c r="Q310" i="3"/>
  <c r="R310" i="3"/>
  <c r="O310" i="3"/>
  <c r="P310" i="3"/>
  <c r="AJ309" i="3"/>
  <c r="S309" i="3"/>
  <c r="T309" i="3"/>
  <c r="Q309" i="3"/>
  <c r="R309" i="3"/>
  <c r="O309" i="3"/>
  <c r="P309" i="3"/>
  <c r="AJ308" i="3"/>
  <c r="S308" i="3"/>
  <c r="T308" i="3"/>
  <c r="Q308" i="3"/>
  <c r="R308" i="3"/>
  <c r="O308" i="3"/>
  <c r="P308" i="3"/>
  <c r="AJ307" i="3"/>
  <c r="S307" i="3"/>
  <c r="T307" i="3"/>
  <c r="Q307" i="3"/>
  <c r="R307" i="3"/>
  <c r="O307" i="3"/>
  <c r="P307" i="3"/>
  <c r="AJ306" i="3"/>
  <c r="S306" i="3"/>
  <c r="T306" i="3"/>
  <c r="Q306" i="3"/>
  <c r="R306" i="3"/>
  <c r="O306" i="3"/>
  <c r="P306" i="3"/>
  <c r="AJ305" i="3"/>
  <c r="S305" i="3"/>
  <c r="T305" i="3"/>
  <c r="Q305" i="3"/>
  <c r="R305" i="3"/>
  <c r="O305" i="3"/>
  <c r="P305" i="3"/>
  <c r="AJ304" i="3"/>
  <c r="S304" i="3"/>
  <c r="T304" i="3"/>
  <c r="Q304" i="3"/>
  <c r="R304" i="3"/>
  <c r="O304" i="3"/>
  <c r="P304" i="3"/>
  <c r="AJ303" i="3"/>
  <c r="S303" i="3"/>
  <c r="T303" i="3"/>
  <c r="Q303" i="3"/>
  <c r="R303" i="3"/>
  <c r="O303" i="3"/>
  <c r="P303" i="3"/>
  <c r="AJ302" i="3"/>
  <c r="S302" i="3"/>
  <c r="T302" i="3"/>
  <c r="Q302" i="3"/>
  <c r="R302" i="3"/>
  <c r="O302" i="3"/>
  <c r="P302" i="3"/>
  <c r="AJ301" i="3"/>
  <c r="S301" i="3"/>
  <c r="T301" i="3"/>
  <c r="Q301" i="3"/>
  <c r="R301" i="3"/>
  <c r="O301" i="3"/>
  <c r="P301" i="3"/>
  <c r="AJ300" i="3"/>
  <c r="S300" i="3"/>
  <c r="T300" i="3"/>
  <c r="Q300" i="3"/>
  <c r="R300" i="3"/>
  <c r="O300" i="3"/>
  <c r="P300" i="3"/>
  <c r="AJ299" i="3"/>
  <c r="S299" i="3"/>
  <c r="T299" i="3"/>
  <c r="Q299" i="3"/>
  <c r="R299" i="3"/>
  <c r="O299" i="3"/>
  <c r="P299" i="3"/>
  <c r="AJ298" i="3"/>
  <c r="S298" i="3"/>
  <c r="T298" i="3"/>
  <c r="Q298" i="3"/>
  <c r="R298" i="3"/>
  <c r="O298" i="3"/>
  <c r="P298" i="3"/>
  <c r="AJ297" i="3"/>
  <c r="S297" i="3"/>
  <c r="T297" i="3"/>
  <c r="Q297" i="3"/>
  <c r="R297" i="3"/>
  <c r="O297" i="3"/>
  <c r="P297" i="3"/>
  <c r="AJ296" i="3"/>
  <c r="S296" i="3"/>
  <c r="T296" i="3"/>
  <c r="Q296" i="3"/>
  <c r="R296" i="3"/>
  <c r="O296" i="3"/>
  <c r="P296" i="3"/>
  <c r="AJ295" i="3"/>
  <c r="S295" i="3"/>
  <c r="T295" i="3"/>
  <c r="Q295" i="3"/>
  <c r="R295" i="3"/>
  <c r="O295" i="3"/>
  <c r="P295" i="3"/>
  <c r="AJ294" i="3"/>
  <c r="S294" i="3"/>
  <c r="T294" i="3"/>
  <c r="Q294" i="3"/>
  <c r="R294" i="3"/>
  <c r="O294" i="3"/>
  <c r="P294" i="3"/>
  <c r="AJ293" i="3"/>
  <c r="S293" i="3"/>
  <c r="T293" i="3"/>
  <c r="Q293" i="3"/>
  <c r="R293" i="3"/>
  <c r="O293" i="3"/>
  <c r="P293" i="3"/>
  <c r="AJ292" i="3"/>
  <c r="S292" i="3"/>
  <c r="T292" i="3"/>
  <c r="Q292" i="3"/>
  <c r="R292" i="3"/>
  <c r="O292" i="3"/>
  <c r="P292" i="3"/>
  <c r="AJ291" i="3"/>
  <c r="S291" i="3"/>
  <c r="T291" i="3"/>
  <c r="Q291" i="3"/>
  <c r="R291" i="3"/>
  <c r="O291" i="3"/>
  <c r="P291" i="3"/>
  <c r="AJ290" i="3"/>
  <c r="S290" i="3"/>
  <c r="T290" i="3"/>
  <c r="Q290" i="3"/>
  <c r="R290" i="3"/>
  <c r="O290" i="3"/>
  <c r="P290" i="3"/>
  <c r="AJ289" i="3"/>
  <c r="S289" i="3"/>
  <c r="T289" i="3"/>
  <c r="Q289" i="3"/>
  <c r="R289" i="3"/>
  <c r="O289" i="3"/>
  <c r="P289" i="3"/>
  <c r="AJ288" i="3"/>
  <c r="S288" i="3"/>
  <c r="T288" i="3"/>
  <c r="Q288" i="3"/>
  <c r="R288" i="3"/>
  <c r="O288" i="3"/>
  <c r="P288" i="3"/>
  <c r="AJ287" i="3"/>
  <c r="S287" i="3"/>
  <c r="T287" i="3"/>
  <c r="Q287" i="3"/>
  <c r="R287" i="3"/>
  <c r="O287" i="3"/>
  <c r="P287" i="3"/>
  <c r="AJ286" i="3"/>
  <c r="S286" i="3"/>
  <c r="T286" i="3"/>
  <c r="Q286" i="3"/>
  <c r="R286" i="3"/>
  <c r="O286" i="3"/>
  <c r="P286" i="3"/>
  <c r="AJ285" i="3"/>
  <c r="S285" i="3"/>
  <c r="T285" i="3"/>
  <c r="Q285" i="3"/>
  <c r="R285" i="3"/>
  <c r="O285" i="3"/>
  <c r="P285" i="3"/>
  <c r="AJ284" i="3"/>
  <c r="S284" i="3"/>
  <c r="T284" i="3"/>
  <c r="Q284" i="3"/>
  <c r="R284" i="3"/>
  <c r="O284" i="3"/>
  <c r="P284" i="3"/>
  <c r="AJ283" i="3"/>
  <c r="S283" i="3"/>
  <c r="T283" i="3"/>
  <c r="Q283" i="3"/>
  <c r="R283" i="3"/>
  <c r="O283" i="3"/>
  <c r="P283" i="3"/>
  <c r="AJ282" i="3"/>
  <c r="S282" i="3"/>
  <c r="T282" i="3"/>
  <c r="Q282" i="3"/>
  <c r="R282" i="3"/>
  <c r="O282" i="3"/>
  <c r="P282" i="3"/>
  <c r="AJ281" i="3"/>
  <c r="S281" i="3"/>
  <c r="T281" i="3"/>
  <c r="Q281" i="3"/>
  <c r="R281" i="3"/>
  <c r="O281" i="3"/>
  <c r="P281" i="3"/>
  <c r="AJ280" i="3"/>
  <c r="S280" i="3"/>
  <c r="T280" i="3"/>
  <c r="Q280" i="3"/>
  <c r="R280" i="3"/>
  <c r="O280" i="3"/>
  <c r="P280" i="3"/>
  <c r="AJ279" i="3"/>
  <c r="S279" i="3"/>
  <c r="T279" i="3"/>
  <c r="Q279" i="3"/>
  <c r="R279" i="3"/>
  <c r="O279" i="3"/>
  <c r="P279" i="3"/>
  <c r="AJ278" i="3"/>
  <c r="S278" i="3"/>
  <c r="T278" i="3"/>
  <c r="Q278" i="3"/>
  <c r="R278" i="3"/>
  <c r="O278" i="3"/>
  <c r="P278" i="3"/>
  <c r="AJ277" i="3"/>
  <c r="S277" i="3"/>
  <c r="T277" i="3"/>
  <c r="Q277" i="3"/>
  <c r="R277" i="3"/>
  <c r="O277" i="3"/>
  <c r="P277" i="3"/>
  <c r="AJ276" i="3"/>
  <c r="S276" i="3"/>
  <c r="T276" i="3"/>
  <c r="Q276" i="3"/>
  <c r="R276" i="3"/>
  <c r="O276" i="3"/>
  <c r="P276" i="3"/>
  <c r="AJ275" i="3"/>
  <c r="S275" i="3"/>
  <c r="T275" i="3"/>
  <c r="Q275" i="3"/>
  <c r="R275" i="3"/>
  <c r="O275" i="3"/>
  <c r="P275" i="3"/>
  <c r="AJ274" i="3"/>
  <c r="S274" i="3"/>
  <c r="T274" i="3"/>
  <c r="Q274" i="3"/>
  <c r="R274" i="3"/>
  <c r="O274" i="3"/>
  <c r="P274" i="3"/>
  <c r="AJ273" i="3"/>
  <c r="S273" i="3"/>
  <c r="T273" i="3"/>
  <c r="Q273" i="3"/>
  <c r="R273" i="3"/>
  <c r="O273" i="3"/>
  <c r="P273" i="3"/>
  <c r="AJ272" i="3"/>
  <c r="S272" i="3"/>
  <c r="T272" i="3"/>
  <c r="Q272" i="3"/>
  <c r="R272" i="3"/>
  <c r="O272" i="3"/>
  <c r="P272" i="3"/>
  <c r="AJ271" i="3"/>
  <c r="S271" i="3"/>
  <c r="T271" i="3"/>
  <c r="Q271" i="3"/>
  <c r="R271" i="3"/>
  <c r="O271" i="3"/>
  <c r="P271" i="3"/>
  <c r="AJ270" i="3"/>
  <c r="S270" i="3"/>
  <c r="T270" i="3"/>
  <c r="Q270" i="3"/>
  <c r="R270" i="3"/>
  <c r="O270" i="3"/>
  <c r="P270" i="3"/>
  <c r="AJ269" i="3"/>
  <c r="S269" i="3"/>
  <c r="T269" i="3"/>
  <c r="Q269" i="3"/>
  <c r="R269" i="3"/>
  <c r="O269" i="3"/>
  <c r="P269" i="3"/>
  <c r="AJ268" i="3"/>
  <c r="S268" i="3"/>
  <c r="T268" i="3"/>
  <c r="Q268" i="3"/>
  <c r="R268" i="3"/>
  <c r="O268" i="3"/>
  <c r="P268" i="3"/>
  <c r="AJ267" i="3"/>
  <c r="S267" i="3"/>
  <c r="T267" i="3"/>
  <c r="Q267" i="3"/>
  <c r="R267" i="3"/>
  <c r="O267" i="3"/>
  <c r="P267" i="3"/>
  <c r="AJ266" i="3"/>
  <c r="S266" i="3"/>
  <c r="T266" i="3"/>
  <c r="Q266" i="3"/>
  <c r="R266" i="3"/>
  <c r="O266" i="3"/>
  <c r="P266" i="3"/>
  <c r="AJ265" i="3"/>
  <c r="S265" i="3"/>
  <c r="T265" i="3"/>
  <c r="Q265" i="3"/>
  <c r="R265" i="3"/>
  <c r="O265" i="3"/>
  <c r="P265" i="3"/>
  <c r="AJ264" i="3"/>
  <c r="S264" i="3"/>
  <c r="T264" i="3"/>
  <c r="Q264" i="3"/>
  <c r="R264" i="3"/>
  <c r="O264" i="3"/>
  <c r="P264" i="3"/>
  <c r="AJ263" i="3"/>
  <c r="S263" i="3"/>
  <c r="T263" i="3"/>
  <c r="Q263" i="3"/>
  <c r="R263" i="3"/>
  <c r="O263" i="3"/>
  <c r="P263" i="3"/>
  <c r="AJ262" i="3"/>
  <c r="S262" i="3"/>
  <c r="T262" i="3"/>
  <c r="Q262" i="3"/>
  <c r="R262" i="3"/>
  <c r="O262" i="3"/>
  <c r="P262" i="3"/>
  <c r="AJ261" i="3"/>
  <c r="S261" i="3"/>
  <c r="T261" i="3"/>
  <c r="Q261" i="3"/>
  <c r="R261" i="3"/>
  <c r="O261" i="3"/>
  <c r="P261" i="3"/>
  <c r="AJ260" i="3"/>
  <c r="S260" i="3"/>
  <c r="T260" i="3"/>
  <c r="Q260" i="3"/>
  <c r="R260" i="3"/>
  <c r="O260" i="3"/>
  <c r="P260" i="3"/>
  <c r="AJ259" i="3"/>
  <c r="S259" i="3"/>
  <c r="T259" i="3"/>
  <c r="Q259" i="3"/>
  <c r="R259" i="3"/>
  <c r="O259" i="3"/>
  <c r="P259" i="3"/>
  <c r="AJ258" i="3"/>
  <c r="S258" i="3"/>
  <c r="T258" i="3"/>
  <c r="Q258" i="3"/>
  <c r="R258" i="3"/>
  <c r="O258" i="3"/>
  <c r="P258" i="3"/>
  <c r="AJ257" i="3"/>
  <c r="S257" i="3"/>
  <c r="T257" i="3"/>
  <c r="Q257" i="3"/>
  <c r="R257" i="3"/>
  <c r="O257" i="3"/>
  <c r="P257" i="3"/>
  <c r="AJ256" i="3"/>
  <c r="S256" i="3"/>
  <c r="T256" i="3"/>
  <c r="Q256" i="3"/>
  <c r="R256" i="3"/>
  <c r="O256" i="3"/>
  <c r="P256" i="3"/>
  <c r="AJ255" i="3"/>
  <c r="S255" i="3"/>
  <c r="T255" i="3"/>
  <c r="Q255" i="3"/>
  <c r="R255" i="3"/>
  <c r="O255" i="3"/>
  <c r="P255" i="3"/>
  <c r="AJ254" i="3"/>
  <c r="S254" i="3"/>
  <c r="T254" i="3"/>
  <c r="Q254" i="3"/>
  <c r="R254" i="3"/>
  <c r="O254" i="3"/>
  <c r="P254" i="3"/>
  <c r="AJ253" i="3"/>
  <c r="S253" i="3"/>
  <c r="T253" i="3"/>
  <c r="Q253" i="3"/>
  <c r="R253" i="3"/>
  <c r="O253" i="3"/>
  <c r="P253" i="3"/>
  <c r="AJ252" i="3"/>
  <c r="S252" i="3"/>
  <c r="T252" i="3"/>
  <c r="Q252" i="3"/>
  <c r="R252" i="3"/>
  <c r="O252" i="3"/>
  <c r="P252" i="3"/>
  <c r="AJ251" i="3"/>
  <c r="S251" i="3"/>
  <c r="T251" i="3"/>
  <c r="Q251" i="3"/>
  <c r="R251" i="3"/>
  <c r="O251" i="3"/>
  <c r="P251" i="3"/>
  <c r="AJ250" i="3"/>
  <c r="S250" i="3"/>
  <c r="T250" i="3"/>
  <c r="Q250" i="3"/>
  <c r="R250" i="3"/>
  <c r="O250" i="3"/>
  <c r="P250" i="3"/>
  <c r="AJ249" i="3"/>
  <c r="S249" i="3"/>
  <c r="T249" i="3"/>
  <c r="Q249" i="3"/>
  <c r="R249" i="3"/>
  <c r="O249" i="3"/>
  <c r="P249" i="3"/>
  <c r="AJ248" i="3"/>
  <c r="S248" i="3"/>
  <c r="T248" i="3"/>
  <c r="Q248" i="3"/>
  <c r="R248" i="3"/>
  <c r="O248" i="3"/>
  <c r="P248" i="3"/>
  <c r="AJ247" i="3"/>
  <c r="S247" i="3"/>
  <c r="T247" i="3"/>
  <c r="Q247" i="3"/>
  <c r="R247" i="3"/>
  <c r="O247" i="3"/>
  <c r="P247" i="3"/>
  <c r="AJ246" i="3"/>
  <c r="S246" i="3"/>
  <c r="T246" i="3"/>
  <c r="Q246" i="3"/>
  <c r="R246" i="3"/>
  <c r="O246" i="3"/>
  <c r="P246" i="3"/>
  <c r="AJ245" i="3"/>
  <c r="S245" i="3"/>
  <c r="T245" i="3"/>
  <c r="Q245" i="3"/>
  <c r="R245" i="3"/>
  <c r="O245" i="3"/>
  <c r="P245" i="3"/>
  <c r="AJ244" i="3"/>
  <c r="S244" i="3"/>
  <c r="T244" i="3"/>
  <c r="Q244" i="3"/>
  <c r="R244" i="3"/>
  <c r="O244" i="3"/>
  <c r="P244" i="3"/>
  <c r="AJ243" i="3"/>
  <c r="S243" i="3"/>
  <c r="T243" i="3"/>
  <c r="Q243" i="3"/>
  <c r="R243" i="3"/>
  <c r="O243" i="3"/>
  <c r="P243" i="3"/>
  <c r="AJ242" i="3"/>
  <c r="S242" i="3"/>
  <c r="T242" i="3"/>
  <c r="Q242" i="3"/>
  <c r="R242" i="3"/>
  <c r="O242" i="3"/>
  <c r="P242" i="3"/>
  <c r="AJ241" i="3"/>
  <c r="S241" i="3"/>
  <c r="T241" i="3"/>
  <c r="Q241" i="3"/>
  <c r="R241" i="3"/>
  <c r="O241" i="3"/>
  <c r="P241" i="3"/>
  <c r="AJ240" i="3"/>
  <c r="S240" i="3"/>
  <c r="T240" i="3"/>
  <c r="Q240" i="3"/>
  <c r="R240" i="3"/>
  <c r="O240" i="3"/>
  <c r="P240" i="3"/>
  <c r="AJ239" i="3"/>
  <c r="S239" i="3"/>
  <c r="T239" i="3"/>
  <c r="Q239" i="3"/>
  <c r="R239" i="3"/>
  <c r="O239" i="3"/>
  <c r="P239" i="3"/>
  <c r="AJ238" i="3"/>
  <c r="S238" i="3"/>
  <c r="T238" i="3"/>
  <c r="Q238" i="3"/>
  <c r="R238" i="3"/>
  <c r="O238" i="3"/>
  <c r="P238" i="3"/>
  <c r="AJ237" i="3"/>
  <c r="S237" i="3"/>
  <c r="T237" i="3"/>
  <c r="Q237" i="3"/>
  <c r="R237" i="3"/>
  <c r="O237" i="3"/>
  <c r="P237" i="3"/>
  <c r="AJ236" i="3"/>
  <c r="S236" i="3"/>
  <c r="T236" i="3"/>
  <c r="Q236" i="3"/>
  <c r="R236" i="3"/>
  <c r="O236" i="3"/>
  <c r="P236" i="3"/>
  <c r="AJ235" i="3"/>
  <c r="S235" i="3"/>
  <c r="T235" i="3"/>
  <c r="Q235" i="3"/>
  <c r="R235" i="3"/>
  <c r="O235" i="3"/>
  <c r="P235" i="3"/>
  <c r="AJ234" i="3"/>
  <c r="S234" i="3"/>
  <c r="T234" i="3"/>
  <c r="Q234" i="3"/>
  <c r="R234" i="3"/>
  <c r="O234" i="3"/>
  <c r="P234" i="3"/>
  <c r="AJ233" i="3"/>
  <c r="S233" i="3"/>
  <c r="T233" i="3"/>
  <c r="Q233" i="3"/>
  <c r="R233" i="3"/>
  <c r="O233" i="3"/>
  <c r="P233" i="3"/>
  <c r="AJ232" i="3"/>
  <c r="S232" i="3"/>
  <c r="T232" i="3"/>
  <c r="Q232" i="3"/>
  <c r="R232" i="3"/>
  <c r="O232" i="3"/>
  <c r="P232" i="3"/>
  <c r="AJ231" i="3"/>
  <c r="S231" i="3"/>
  <c r="T231" i="3"/>
  <c r="Q231" i="3"/>
  <c r="R231" i="3"/>
  <c r="O231" i="3"/>
  <c r="P231" i="3"/>
  <c r="AJ230" i="3"/>
  <c r="S230" i="3"/>
  <c r="T230" i="3"/>
  <c r="Q230" i="3"/>
  <c r="R230" i="3"/>
  <c r="O230" i="3"/>
  <c r="P230" i="3"/>
  <c r="AJ229" i="3"/>
  <c r="S229" i="3"/>
  <c r="T229" i="3"/>
  <c r="Q229" i="3"/>
  <c r="R229" i="3"/>
  <c r="O229" i="3"/>
  <c r="P229" i="3"/>
  <c r="AJ228" i="3"/>
  <c r="S228" i="3"/>
  <c r="T228" i="3"/>
  <c r="Q228" i="3"/>
  <c r="R228" i="3"/>
  <c r="O228" i="3"/>
  <c r="P228" i="3"/>
  <c r="AJ227" i="3"/>
  <c r="S227" i="3"/>
  <c r="T227" i="3"/>
  <c r="Q227" i="3"/>
  <c r="R227" i="3"/>
  <c r="O227" i="3"/>
  <c r="P227" i="3"/>
  <c r="AJ226" i="3"/>
  <c r="S226" i="3"/>
  <c r="T226" i="3"/>
  <c r="Q226" i="3"/>
  <c r="R226" i="3"/>
  <c r="O226" i="3"/>
  <c r="P226" i="3"/>
  <c r="AJ225" i="3"/>
  <c r="S225" i="3"/>
  <c r="T225" i="3"/>
  <c r="Q225" i="3"/>
  <c r="R225" i="3"/>
  <c r="O225" i="3"/>
  <c r="P225" i="3"/>
  <c r="AJ224" i="3"/>
  <c r="S224" i="3"/>
  <c r="T224" i="3"/>
  <c r="Q224" i="3"/>
  <c r="R224" i="3"/>
  <c r="O224" i="3"/>
  <c r="P224" i="3"/>
  <c r="AJ223" i="3"/>
  <c r="S223" i="3"/>
  <c r="T223" i="3"/>
  <c r="Q223" i="3"/>
  <c r="R223" i="3"/>
  <c r="O223" i="3"/>
  <c r="P223" i="3"/>
  <c r="AJ222" i="3"/>
  <c r="S222" i="3"/>
  <c r="T222" i="3"/>
  <c r="Q222" i="3"/>
  <c r="R222" i="3"/>
  <c r="O222" i="3"/>
  <c r="P222" i="3"/>
  <c r="AJ221" i="3"/>
  <c r="S221" i="3"/>
  <c r="T221" i="3"/>
  <c r="Q221" i="3"/>
  <c r="R221" i="3"/>
  <c r="O221" i="3"/>
  <c r="P221" i="3"/>
  <c r="AJ220" i="3"/>
  <c r="S220" i="3"/>
  <c r="T220" i="3"/>
  <c r="Q220" i="3"/>
  <c r="R220" i="3"/>
  <c r="O220" i="3"/>
  <c r="P220" i="3"/>
  <c r="AJ219" i="3"/>
  <c r="S219" i="3"/>
  <c r="T219" i="3"/>
  <c r="Q219" i="3"/>
  <c r="R219" i="3"/>
  <c r="O219" i="3"/>
  <c r="P219" i="3"/>
  <c r="AJ218" i="3"/>
  <c r="S218" i="3"/>
  <c r="T218" i="3"/>
  <c r="Q218" i="3"/>
  <c r="R218" i="3"/>
  <c r="O218" i="3"/>
  <c r="P218" i="3"/>
  <c r="AJ217" i="3"/>
  <c r="S217" i="3"/>
  <c r="T217" i="3"/>
  <c r="Q217" i="3"/>
  <c r="R217" i="3"/>
  <c r="O217" i="3"/>
  <c r="P217" i="3"/>
  <c r="AJ216" i="3"/>
  <c r="S216" i="3"/>
  <c r="T216" i="3"/>
  <c r="Q216" i="3"/>
  <c r="R216" i="3"/>
  <c r="O216" i="3"/>
  <c r="P216" i="3"/>
  <c r="AJ215" i="3"/>
  <c r="S215" i="3"/>
  <c r="T215" i="3"/>
  <c r="Q215" i="3"/>
  <c r="R215" i="3"/>
  <c r="O215" i="3"/>
  <c r="P215" i="3"/>
  <c r="AJ214" i="3"/>
  <c r="S214" i="3"/>
  <c r="T214" i="3"/>
  <c r="Q214" i="3"/>
  <c r="R214" i="3"/>
  <c r="O214" i="3"/>
  <c r="P214" i="3"/>
  <c r="AJ213" i="3"/>
  <c r="S213" i="3"/>
  <c r="T213" i="3"/>
  <c r="Q213" i="3"/>
  <c r="R213" i="3"/>
  <c r="O213" i="3"/>
  <c r="P213" i="3"/>
  <c r="AJ212" i="3"/>
  <c r="S212" i="3"/>
  <c r="T212" i="3"/>
  <c r="Q212" i="3"/>
  <c r="R212" i="3"/>
  <c r="O212" i="3"/>
  <c r="P212" i="3"/>
  <c r="AJ211" i="3"/>
  <c r="S211" i="3"/>
  <c r="T211" i="3"/>
  <c r="Q211" i="3"/>
  <c r="R211" i="3"/>
  <c r="O211" i="3"/>
  <c r="P211" i="3"/>
  <c r="AJ210" i="3"/>
  <c r="S210" i="3"/>
  <c r="T210" i="3"/>
  <c r="Q210" i="3"/>
  <c r="R210" i="3"/>
  <c r="O210" i="3"/>
  <c r="P210" i="3"/>
  <c r="AJ209" i="3"/>
  <c r="S209" i="3"/>
  <c r="T209" i="3"/>
  <c r="Q209" i="3"/>
  <c r="R209" i="3"/>
  <c r="O209" i="3"/>
  <c r="P209" i="3"/>
  <c r="AJ208" i="3"/>
  <c r="S208" i="3"/>
  <c r="T208" i="3"/>
  <c r="Q208" i="3"/>
  <c r="R208" i="3"/>
  <c r="O208" i="3"/>
  <c r="P208" i="3"/>
  <c r="AJ207" i="3"/>
  <c r="S207" i="3"/>
  <c r="T207" i="3"/>
  <c r="Q207" i="3"/>
  <c r="R207" i="3"/>
  <c r="O207" i="3"/>
  <c r="P207" i="3"/>
  <c r="AJ206" i="3"/>
  <c r="S206" i="3"/>
  <c r="T206" i="3"/>
  <c r="Q206" i="3"/>
  <c r="R206" i="3"/>
  <c r="O206" i="3"/>
  <c r="P206" i="3"/>
  <c r="AJ205" i="3"/>
  <c r="S205" i="3"/>
  <c r="T205" i="3"/>
  <c r="Q205" i="3"/>
  <c r="R205" i="3"/>
  <c r="O205" i="3"/>
  <c r="P205" i="3"/>
  <c r="AJ204" i="3"/>
  <c r="S204" i="3"/>
  <c r="T204" i="3"/>
  <c r="Q204" i="3"/>
  <c r="R204" i="3"/>
  <c r="O204" i="3"/>
  <c r="P204" i="3"/>
  <c r="AJ203" i="3"/>
  <c r="S203" i="3"/>
  <c r="T203" i="3"/>
  <c r="Q203" i="3"/>
  <c r="R203" i="3"/>
  <c r="O203" i="3"/>
  <c r="P203" i="3"/>
  <c r="AJ202" i="3"/>
  <c r="S202" i="3"/>
  <c r="T202" i="3"/>
  <c r="Q202" i="3"/>
  <c r="R202" i="3"/>
  <c r="O202" i="3"/>
  <c r="P202" i="3"/>
  <c r="AJ201" i="3"/>
  <c r="S201" i="3"/>
  <c r="T201" i="3"/>
  <c r="Q201" i="3"/>
  <c r="R201" i="3"/>
  <c r="O201" i="3"/>
  <c r="P201" i="3"/>
  <c r="AJ200" i="3"/>
  <c r="S200" i="3"/>
  <c r="T200" i="3"/>
  <c r="Q200" i="3"/>
  <c r="R200" i="3"/>
  <c r="O200" i="3"/>
  <c r="P200" i="3"/>
  <c r="AJ199" i="3"/>
  <c r="S199" i="3"/>
  <c r="T199" i="3"/>
  <c r="Q199" i="3"/>
  <c r="R199" i="3"/>
  <c r="O199" i="3"/>
  <c r="P199" i="3"/>
  <c r="AJ198" i="3"/>
  <c r="S198" i="3"/>
  <c r="T198" i="3"/>
  <c r="Q198" i="3"/>
  <c r="R198" i="3"/>
  <c r="O198" i="3"/>
  <c r="P198" i="3"/>
  <c r="AJ197" i="3"/>
  <c r="S197" i="3"/>
  <c r="T197" i="3"/>
  <c r="Q197" i="3"/>
  <c r="R197" i="3"/>
  <c r="O197" i="3"/>
  <c r="P197" i="3"/>
  <c r="AJ196" i="3"/>
  <c r="S196" i="3"/>
  <c r="T196" i="3"/>
  <c r="Q196" i="3"/>
  <c r="R196" i="3"/>
  <c r="O196" i="3"/>
  <c r="P196" i="3"/>
  <c r="AJ195" i="3"/>
  <c r="S195" i="3"/>
  <c r="T195" i="3"/>
  <c r="Q195" i="3"/>
  <c r="R195" i="3"/>
  <c r="O195" i="3"/>
  <c r="P195" i="3"/>
  <c r="AJ194" i="3"/>
  <c r="S194" i="3"/>
  <c r="T194" i="3"/>
  <c r="Q194" i="3"/>
  <c r="R194" i="3"/>
  <c r="O194" i="3"/>
  <c r="P194" i="3"/>
  <c r="AJ193" i="3"/>
  <c r="S193" i="3"/>
  <c r="T193" i="3"/>
  <c r="Q193" i="3"/>
  <c r="R193" i="3"/>
  <c r="O193" i="3"/>
  <c r="P193" i="3"/>
  <c r="AJ192" i="3"/>
  <c r="S192" i="3"/>
  <c r="T192" i="3"/>
  <c r="Q192" i="3"/>
  <c r="R192" i="3"/>
  <c r="O192" i="3"/>
  <c r="P192" i="3"/>
  <c r="AJ191" i="3"/>
  <c r="S191" i="3"/>
  <c r="T191" i="3"/>
  <c r="Q191" i="3"/>
  <c r="R191" i="3"/>
  <c r="O191" i="3"/>
  <c r="P191" i="3"/>
  <c r="AJ190" i="3"/>
  <c r="S190" i="3"/>
  <c r="T190" i="3"/>
  <c r="Q190" i="3"/>
  <c r="R190" i="3"/>
  <c r="O190" i="3"/>
  <c r="P190" i="3"/>
  <c r="AJ189" i="3"/>
  <c r="S189" i="3"/>
  <c r="T189" i="3"/>
  <c r="Q189" i="3"/>
  <c r="R189" i="3"/>
  <c r="O189" i="3"/>
  <c r="P189" i="3"/>
  <c r="AJ188" i="3"/>
  <c r="S188" i="3"/>
  <c r="T188" i="3"/>
  <c r="Q188" i="3"/>
  <c r="R188" i="3"/>
  <c r="O188" i="3"/>
  <c r="P188" i="3"/>
  <c r="AJ187" i="3"/>
  <c r="S187" i="3"/>
  <c r="T187" i="3"/>
  <c r="Q187" i="3"/>
  <c r="R187" i="3"/>
  <c r="O187" i="3"/>
  <c r="P187" i="3"/>
  <c r="AJ186" i="3"/>
  <c r="S186" i="3"/>
  <c r="T186" i="3"/>
  <c r="Q186" i="3"/>
  <c r="R186" i="3"/>
  <c r="O186" i="3"/>
  <c r="P186" i="3"/>
  <c r="AJ185" i="3"/>
  <c r="S185" i="3"/>
  <c r="T185" i="3"/>
  <c r="Q185" i="3"/>
  <c r="R185" i="3"/>
  <c r="O185" i="3"/>
  <c r="P185" i="3"/>
  <c r="AJ184" i="3"/>
  <c r="S184" i="3"/>
  <c r="T184" i="3"/>
  <c r="Q184" i="3"/>
  <c r="R184" i="3"/>
  <c r="O184" i="3"/>
  <c r="P184" i="3"/>
  <c r="AJ183" i="3"/>
  <c r="S183" i="3"/>
  <c r="T183" i="3"/>
  <c r="Q183" i="3"/>
  <c r="R183" i="3"/>
  <c r="O183" i="3"/>
  <c r="P183" i="3"/>
  <c r="AJ182" i="3"/>
  <c r="S182" i="3"/>
  <c r="T182" i="3"/>
  <c r="Q182" i="3"/>
  <c r="R182" i="3"/>
  <c r="O182" i="3"/>
  <c r="P182" i="3"/>
  <c r="AJ181" i="3"/>
  <c r="S181" i="3"/>
  <c r="T181" i="3"/>
  <c r="Q181" i="3"/>
  <c r="R181" i="3"/>
  <c r="O181" i="3"/>
  <c r="P181" i="3"/>
  <c r="AJ180" i="3"/>
  <c r="S180" i="3"/>
  <c r="T180" i="3"/>
  <c r="Q180" i="3"/>
  <c r="R180" i="3"/>
  <c r="O180" i="3"/>
  <c r="P180" i="3"/>
  <c r="AJ179" i="3"/>
  <c r="S179" i="3"/>
  <c r="T179" i="3"/>
  <c r="Q179" i="3"/>
  <c r="R179" i="3"/>
  <c r="O179" i="3"/>
  <c r="P179" i="3"/>
  <c r="AJ178" i="3"/>
  <c r="S178" i="3"/>
  <c r="T178" i="3"/>
  <c r="Q178" i="3"/>
  <c r="R178" i="3"/>
  <c r="O178" i="3"/>
  <c r="P178" i="3"/>
  <c r="AJ177" i="3"/>
  <c r="S177" i="3"/>
  <c r="T177" i="3"/>
  <c r="Q177" i="3"/>
  <c r="R177" i="3"/>
  <c r="O177" i="3"/>
  <c r="P177" i="3"/>
  <c r="AJ176" i="3"/>
  <c r="S176" i="3"/>
  <c r="T176" i="3"/>
  <c r="Q176" i="3"/>
  <c r="R176" i="3"/>
  <c r="O176" i="3"/>
  <c r="P176" i="3"/>
  <c r="AJ175" i="3"/>
  <c r="S175" i="3"/>
  <c r="T175" i="3"/>
  <c r="Q175" i="3"/>
  <c r="R175" i="3"/>
  <c r="O175" i="3"/>
  <c r="P175" i="3"/>
  <c r="AJ174" i="3"/>
  <c r="S174" i="3"/>
  <c r="T174" i="3"/>
  <c r="Q174" i="3"/>
  <c r="R174" i="3"/>
  <c r="O174" i="3"/>
  <c r="P174" i="3"/>
  <c r="AJ173" i="3"/>
  <c r="S173" i="3"/>
  <c r="T173" i="3"/>
  <c r="Q173" i="3"/>
  <c r="R173" i="3"/>
  <c r="O173" i="3"/>
  <c r="P173" i="3"/>
  <c r="AJ172" i="3"/>
  <c r="S172" i="3"/>
  <c r="T172" i="3"/>
  <c r="Q172" i="3"/>
  <c r="R172" i="3"/>
  <c r="O172" i="3"/>
  <c r="P172" i="3"/>
  <c r="AJ171" i="3"/>
  <c r="S171" i="3"/>
  <c r="T171" i="3"/>
  <c r="Q171" i="3"/>
  <c r="R171" i="3"/>
  <c r="O171" i="3"/>
  <c r="P171" i="3"/>
  <c r="AJ170" i="3"/>
  <c r="S170" i="3"/>
  <c r="T170" i="3"/>
  <c r="Q170" i="3"/>
  <c r="R170" i="3"/>
  <c r="O170" i="3"/>
  <c r="P170" i="3"/>
  <c r="AJ169" i="3"/>
  <c r="S169" i="3"/>
  <c r="T169" i="3"/>
  <c r="Q169" i="3"/>
  <c r="R169" i="3"/>
  <c r="O169" i="3"/>
  <c r="P169" i="3"/>
  <c r="AJ168" i="3"/>
  <c r="S168" i="3"/>
  <c r="T168" i="3"/>
  <c r="Q168" i="3"/>
  <c r="R168" i="3"/>
  <c r="O168" i="3"/>
  <c r="P168" i="3"/>
  <c r="AJ167" i="3"/>
  <c r="S167" i="3"/>
  <c r="T167" i="3"/>
  <c r="Q167" i="3"/>
  <c r="R167" i="3"/>
  <c r="O167" i="3"/>
  <c r="P167" i="3"/>
  <c r="AJ166" i="3"/>
  <c r="S166" i="3"/>
  <c r="T166" i="3"/>
  <c r="Q166" i="3"/>
  <c r="R166" i="3"/>
  <c r="O166" i="3"/>
  <c r="P166" i="3"/>
  <c r="AJ165" i="3"/>
  <c r="S165" i="3"/>
  <c r="T165" i="3"/>
  <c r="Q165" i="3"/>
  <c r="R165" i="3"/>
  <c r="O165" i="3"/>
  <c r="P165" i="3"/>
  <c r="AJ164" i="3"/>
  <c r="S164" i="3"/>
  <c r="T164" i="3"/>
  <c r="Q164" i="3"/>
  <c r="R164" i="3"/>
  <c r="O164" i="3"/>
  <c r="P164" i="3"/>
  <c r="AJ163" i="3"/>
  <c r="S163" i="3"/>
  <c r="T163" i="3"/>
  <c r="Q163" i="3"/>
  <c r="R163" i="3"/>
  <c r="O163" i="3"/>
  <c r="P163" i="3"/>
  <c r="AJ162" i="3"/>
  <c r="S162" i="3"/>
  <c r="T162" i="3"/>
  <c r="Q162" i="3"/>
  <c r="R162" i="3"/>
  <c r="O162" i="3"/>
  <c r="P162" i="3"/>
  <c r="AJ161" i="3"/>
  <c r="S161" i="3"/>
  <c r="T161" i="3"/>
  <c r="Q161" i="3"/>
  <c r="R161" i="3"/>
  <c r="O161" i="3"/>
  <c r="P161" i="3"/>
  <c r="AJ160" i="3"/>
  <c r="S160" i="3"/>
  <c r="T160" i="3"/>
  <c r="Q160" i="3"/>
  <c r="R160" i="3"/>
  <c r="O160" i="3"/>
  <c r="P160" i="3"/>
  <c r="AJ159" i="3"/>
  <c r="S159" i="3"/>
  <c r="T159" i="3"/>
  <c r="Q159" i="3"/>
  <c r="R159" i="3"/>
  <c r="O159" i="3"/>
  <c r="P159" i="3"/>
  <c r="AJ158" i="3"/>
  <c r="S158" i="3"/>
  <c r="T158" i="3"/>
  <c r="Q158" i="3"/>
  <c r="R158" i="3"/>
  <c r="O158" i="3"/>
  <c r="P158" i="3"/>
  <c r="AJ157" i="3"/>
  <c r="S157" i="3"/>
  <c r="T157" i="3"/>
  <c r="Q157" i="3"/>
  <c r="R157" i="3"/>
  <c r="O157" i="3"/>
  <c r="P157" i="3"/>
  <c r="AJ156" i="3"/>
  <c r="S156" i="3"/>
  <c r="T156" i="3"/>
  <c r="Q156" i="3"/>
  <c r="R156" i="3"/>
  <c r="O156" i="3"/>
  <c r="P156" i="3"/>
  <c r="AJ155" i="3"/>
  <c r="S155" i="3"/>
  <c r="T155" i="3"/>
  <c r="Q155" i="3"/>
  <c r="R155" i="3"/>
  <c r="O155" i="3"/>
  <c r="P155" i="3"/>
  <c r="AJ154" i="3"/>
  <c r="S154" i="3"/>
  <c r="T154" i="3"/>
  <c r="Q154" i="3"/>
  <c r="R154" i="3"/>
  <c r="O154" i="3"/>
  <c r="P154" i="3"/>
  <c r="AJ153" i="3"/>
  <c r="S153" i="3"/>
  <c r="T153" i="3"/>
  <c r="Q153" i="3"/>
  <c r="R153" i="3"/>
  <c r="O153" i="3"/>
  <c r="P153" i="3"/>
  <c r="AJ152" i="3"/>
  <c r="S152" i="3"/>
  <c r="T152" i="3"/>
  <c r="Q152" i="3"/>
  <c r="R152" i="3"/>
  <c r="O152" i="3"/>
  <c r="P152" i="3"/>
  <c r="AJ151" i="3"/>
  <c r="S151" i="3"/>
  <c r="T151" i="3"/>
  <c r="Q151" i="3"/>
  <c r="R151" i="3"/>
  <c r="O151" i="3"/>
  <c r="P151" i="3"/>
  <c r="AJ150" i="3"/>
  <c r="S150" i="3"/>
  <c r="T150" i="3"/>
  <c r="Q150" i="3"/>
  <c r="R150" i="3"/>
  <c r="O150" i="3"/>
  <c r="P150" i="3"/>
  <c r="AJ149" i="3"/>
  <c r="S149" i="3"/>
  <c r="T149" i="3"/>
  <c r="Q149" i="3"/>
  <c r="R149" i="3"/>
  <c r="O149" i="3"/>
  <c r="P149" i="3"/>
  <c r="AJ148" i="3"/>
  <c r="S148" i="3"/>
  <c r="T148" i="3"/>
  <c r="Q148" i="3"/>
  <c r="R148" i="3"/>
  <c r="O148" i="3"/>
  <c r="P148" i="3"/>
  <c r="AJ147" i="3"/>
  <c r="S147" i="3"/>
  <c r="T147" i="3"/>
  <c r="Q147" i="3"/>
  <c r="R147" i="3"/>
  <c r="O147" i="3"/>
  <c r="P147" i="3"/>
  <c r="AJ146" i="3"/>
  <c r="S146" i="3"/>
  <c r="T146" i="3"/>
  <c r="Q146" i="3"/>
  <c r="R146" i="3"/>
  <c r="O146" i="3"/>
  <c r="P146" i="3"/>
  <c r="AJ145" i="3"/>
  <c r="S145" i="3"/>
  <c r="T145" i="3"/>
  <c r="Q145" i="3"/>
  <c r="R145" i="3"/>
  <c r="O145" i="3"/>
  <c r="P145" i="3"/>
  <c r="AJ144" i="3"/>
  <c r="S144" i="3"/>
  <c r="T144" i="3"/>
  <c r="Q144" i="3"/>
  <c r="R144" i="3"/>
  <c r="O144" i="3"/>
  <c r="P144" i="3"/>
  <c r="AJ143" i="3"/>
  <c r="S143" i="3"/>
  <c r="T143" i="3"/>
  <c r="Q143" i="3"/>
  <c r="R143" i="3"/>
  <c r="O143" i="3"/>
  <c r="P143" i="3"/>
  <c r="AJ142" i="3"/>
  <c r="S142" i="3"/>
  <c r="T142" i="3"/>
  <c r="Q142" i="3"/>
  <c r="R142" i="3"/>
  <c r="O142" i="3"/>
  <c r="P142" i="3"/>
  <c r="AJ141" i="3"/>
  <c r="S141" i="3"/>
  <c r="T141" i="3"/>
  <c r="Q141" i="3"/>
  <c r="R141" i="3"/>
  <c r="O141" i="3"/>
  <c r="P141" i="3"/>
  <c r="AJ140" i="3"/>
  <c r="S140" i="3"/>
  <c r="T140" i="3"/>
  <c r="Q140" i="3"/>
  <c r="R140" i="3"/>
  <c r="O140" i="3"/>
  <c r="P140" i="3"/>
  <c r="AJ139" i="3"/>
  <c r="S139" i="3"/>
  <c r="T139" i="3"/>
  <c r="Q139" i="3"/>
  <c r="R139" i="3"/>
  <c r="O139" i="3"/>
  <c r="P139" i="3"/>
  <c r="AJ138" i="3"/>
  <c r="S138" i="3"/>
  <c r="T138" i="3"/>
  <c r="Q138" i="3"/>
  <c r="R138" i="3"/>
  <c r="O138" i="3"/>
  <c r="P138" i="3"/>
  <c r="AJ137" i="3"/>
  <c r="S137" i="3"/>
  <c r="T137" i="3"/>
  <c r="Q137" i="3"/>
  <c r="R137" i="3"/>
  <c r="O137" i="3"/>
  <c r="P137" i="3"/>
  <c r="AJ136" i="3"/>
  <c r="S136" i="3"/>
  <c r="T136" i="3"/>
  <c r="Q136" i="3"/>
  <c r="R136" i="3"/>
  <c r="O136" i="3"/>
  <c r="P136" i="3"/>
  <c r="AJ135" i="3"/>
  <c r="S135" i="3"/>
  <c r="T135" i="3"/>
  <c r="Q135" i="3"/>
  <c r="R135" i="3"/>
  <c r="O135" i="3"/>
  <c r="P135" i="3"/>
  <c r="AJ134" i="3"/>
  <c r="S134" i="3"/>
  <c r="T134" i="3"/>
  <c r="Q134" i="3"/>
  <c r="R134" i="3"/>
  <c r="O134" i="3"/>
  <c r="P134" i="3"/>
  <c r="AJ133" i="3"/>
  <c r="S133" i="3"/>
  <c r="T133" i="3"/>
  <c r="Q133" i="3"/>
  <c r="R133" i="3"/>
  <c r="O133" i="3"/>
  <c r="P133" i="3"/>
  <c r="AJ132" i="3"/>
  <c r="S132" i="3"/>
  <c r="T132" i="3"/>
  <c r="Q132" i="3"/>
  <c r="R132" i="3"/>
  <c r="O132" i="3"/>
  <c r="P132" i="3"/>
  <c r="AJ131" i="3"/>
  <c r="S131" i="3"/>
  <c r="T131" i="3"/>
  <c r="Q131" i="3"/>
  <c r="R131" i="3"/>
  <c r="O131" i="3"/>
  <c r="P131" i="3"/>
  <c r="AJ130" i="3"/>
  <c r="S130" i="3"/>
  <c r="T130" i="3"/>
  <c r="Q130" i="3"/>
  <c r="R130" i="3"/>
  <c r="O130" i="3"/>
  <c r="P130" i="3"/>
  <c r="AJ129" i="3"/>
  <c r="S129" i="3"/>
  <c r="T129" i="3"/>
  <c r="Q129" i="3"/>
  <c r="R129" i="3"/>
  <c r="O129" i="3"/>
  <c r="P129" i="3"/>
  <c r="AJ128" i="3"/>
  <c r="S128" i="3"/>
  <c r="T128" i="3"/>
  <c r="Q128" i="3"/>
  <c r="R128" i="3"/>
  <c r="O128" i="3"/>
  <c r="P128" i="3"/>
  <c r="AJ127" i="3"/>
  <c r="S127" i="3"/>
  <c r="T127" i="3"/>
  <c r="Q127" i="3"/>
  <c r="R127" i="3"/>
  <c r="O127" i="3"/>
  <c r="P127" i="3"/>
  <c r="AJ126" i="3"/>
  <c r="S126" i="3"/>
  <c r="T126" i="3"/>
  <c r="Q126" i="3"/>
  <c r="R126" i="3"/>
  <c r="O126" i="3"/>
  <c r="P126" i="3"/>
  <c r="AJ125" i="3"/>
  <c r="S125" i="3"/>
  <c r="T125" i="3"/>
  <c r="Q125" i="3"/>
  <c r="R125" i="3"/>
  <c r="O125" i="3"/>
  <c r="P125" i="3"/>
  <c r="AJ124" i="3"/>
  <c r="S124" i="3"/>
  <c r="T124" i="3"/>
  <c r="Q124" i="3"/>
  <c r="R124" i="3"/>
  <c r="O124" i="3"/>
  <c r="P124" i="3"/>
  <c r="AJ123" i="3"/>
  <c r="S123" i="3"/>
  <c r="T123" i="3"/>
  <c r="Q123" i="3"/>
  <c r="R123" i="3"/>
  <c r="O123" i="3"/>
  <c r="P123" i="3"/>
  <c r="AJ122" i="3"/>
  <c r="S122" i="3"/>
  <c r="T122" i="3"/>
  <c r="Q122" i="3"/>
  <c r="R122" i="3"/>
  <c r="O122" i="3"/>
  <c r="P122" i="3"/>
  <c r="AJ121" i="3"/>
  <c r="S121" i="3"/>
  <c r="T121" i="3"/>
  <c r="Q121" i="3"/>
  <c r="R121" i="3"/>
  <c r="O121" i="3"/>
  <c r="P121" i="3"/>
  <c r="AJ120" i="3"/>
  <c r="S120" i="3"/>
  <c r="T120" i="3"/>
  <c r="Q120" i="3"/>
  <c r="R120" i="3"/>
  <c r="O120" i="3"/>
  <c r="P120" i="3"/>
  <c r="AJ119" i="3"/>
  <c r="S119" i="3"/>
  <c r="T119" i="3"/>
  <c r="Q119" i="3"/>
  <c r="R119" i="3"/>
  <c r="O119" i="3"/>
  <c r="P119" i="3"/>
  <c r="AJ118" i="3"/>
  <c r="S118" i="3"/>
  <c r="T118" i="3"/>
  <c r="Q118" i="3"/>
  <c r="R118" i="3"/>
  <c r="O118" i="3"/>
  <c r="P118" i="3"/>
  <c r="AJ117" i="3"/>
  <c r="S117" i="3"/>
  <c r="T117" i="3"/>
  <c r="Q117" i="3"/>
  <c r="R117" i="3"/>
  <c r="O117" i="3"/>
  <c r="P117" i="3"/>
  <c r="AJ116" i="3"/>
  <c r="S116" i="3"/>
  <c r="T116" i="3"/>
  <c r="Q116" i="3"/>
  <c r="R116" i="3"/>
  <c r="O116" i="3"/>
  <c r="P116" i="3"/>
  <c r="AJ115" i="3"/>
  <c r="S115" i="3"/>
  <c r="T115" i="3"/>
  <c r="Q115" i="3"/>
  <c r="R115" i="3"/>
  <c r="O115" i="3"/>
  <c r="P115" i="3"/>
  <c r="AJ114" i="3"/>
  <c r="S114" i="3"/>
  <c r="T114" i="3"/>
  <c r="Q114" i="3"/>
  <c r="R114" i="3"/>
  <c r="O114" i="3"/>
  <c r="P114" i="3"/>
  <c r="AJ113" i="3"/>
  <c r="S113" i="3"/>
  <c r="T113" i="3"/>
  <c r="Q113" i="3"/>
  <c r="R113" i="3"/>
  <c r="O113" i="3"/>
  <c r="P113" i="3"/>
  <c r="AJ112" i="3"/>
  <c r="S112" i="3"/>
  <c r="T112" i="3"/>
  <c r="Q112" i="3"/>
  <c r="R112" i="3"/>
  <c r="O112" i="3"/>
  <c r="P112" i="3"/>
  <c r="AJ111" i="3"/>
  <c r="S111" i="3"/>
  <c r="T111" i="3"/>
  <c r="Q111" i="3"/>
  <c r="R111" i="3"/>
  <c r="O111" i="3"/>
  <c r="P111" i="3"/>
  <c r="AJ110" i="3"/>
  <c r="S110" i="3"/>
  <c r="T110" i="3"/>
  <c r="Q110" i="3"/>
  <c r="R110" i="3"/>
  <c r="O110" i="3"/>
  <c r="P110" i="3"/>
  <c r="AJ109" i="3"/>
  <c r="S109" i="3"/>
  <c r="T109" i="3"/>
  <c r="Q109" i="3"/>
  <c r="R109" i="3"/>
  <c r="O109" i="3"/>
  <c r="P109" i="3"/>
  <c r="AJ108" i="3"/>
  <c r="S108" i="3"/>
  <c r="T108" i="3"/>
  <c r="Q108" i="3"/>
  <c r="R108" i="3"/>
  <c r="O108" i="3"/>
  <c r="P108" i="3"/>
  <c r="AJ107" i="3"/>
  <c r="S107" i="3"/>
  <c r="T107" i="3"/>
  <c r="Q107" i="3"/>
  <c r="R107" i="3"/>
  <c r="O107" i="3"/>
  <c r="P107" i="3"/>
  <c r="AJ106" i="3"/>
  <c r="S106" i="3"/>
  <c r="T106" i="3"/>
  <c r="Q106" i="3"/>
  <c r="R106" i="3"/>
  <c r="O106" i="3"/>
  <c r="P106" i="3"/>
  <c r="AJ105" i="3"/>
  <c r="S105" i="3"/>
  <c r="T105" i="3"/>
  <c r="Q105" i="3"/>
  <c r="R105" i="3"/>
  <c r="O105" i="3"/>
  <c r="P105" i="3"/>
  <c r="AJ104" i="3"/>
  <c r="S104" i="3"/>
  <c r="T104" i="3"/>
  <c r="Q104" i="3"/>
  <c r="R104" i="3"/>
  <c r="O104" i="3"/>
  <c r="P104" i="3"/>
  <c r="AJ103" i="3"/>
  <c r="S103" i="3"/>
  <c r="T103" i="3"/>
  <c r="Q103" i="3"/>
  <c r="R103" i="3"/>
  <c r="O103" i="3"/>
  <c r="P103" i="3"/>
  <c r="AJ102" i="3"/>
  <c r="S102" i="3"/>
  <c r="T102" i="3"/>
  <c r="Q102" i="3"/>
  <c r="R102" i="3"/>
  <c r="O102" i="3"/>
  <c r="P102" i="3"/>
  <c r="AJ101" i="3"/>
  <c r="S101" i="3"/>
  <c r="T101" i="3"/>
  <c r="Q101" i="3"/>
  <c r="R101" i="3"/>
  <c r="O101" i="3"/>
  <c r="P101" i="3"/>
  <c r="AJ100" i="3"/>
  <c r="S100" i="3"/>
  <c r="T100" i="3"/>
  <c r="Q100" i="3"/>
  <c r="R100" i="3"/>
  <c r="O100" i="3"/>
  <c r="P100" i="3"/>
  <c r="AJ99" i="3"/>
  <c r="S99" i="3"/>
  <c r="T99" i="3"/>
  <c r="Q99" i="3"/>
  <c r="R99" i="3"/>
  <c r="O99" i="3"/>
  <c r="P99" i="3"/>
  <c r="AJ98" i="3"/>
  <c r="S98" i="3"/>
  <c r="T98" i="3"/>
  <c r="Q98" i="3"/>
  <c r="R98" i="3"/>
  <c r="O98" i="3"/>
  <c r="P98" i="3"/>
  <c r="AJ97" i="3"/>
  <c r="S97" i="3"/>
  <c r="T97" i="3"/>
  <c r="Q97" i="3"/>
  <c r="R97" i="3"/>
  <c r="O97" i="3"/>
  <c r="P97" i="3"/>
  <c r="AJ96" i="3"/>
  <c r="S96" i="3"/>
  <c r="T96" i="3"/>
  <c r="Q96" i="3"/>
  <c r="R96" i="3"/>
  <c r="O96" i="3"/>
  <c r="P96" i="3"/>
  <c r="AJ95" i="3"/>
  <c r="S95" i="3"/>
  <c r="T95" i="3"/>
  <c r="Q95" i="3"/>
  <c r="R95" i="3"/>
  <c r="O95" i="3"/>
  <c r="P95" i="3"/>
  <c r="AJ94" i="3"/>
  <c r="S94" i="3"/>
  <c r="T94" i="3"/>
  <c r="Q94" i="3"/>
  <c r="R94" i="3"/>
  <c r="O94" i="3"/>
  <c r="P94" i="3"/>
  <c r="AJ93" i="3"/>
  <c r="S93" i="3"/>
  <c r="T93" i="3"/>
  <c r="Q93" i="3"/>
  <c r="R93" i="3"/>
  <c r="O93" i="3"/>
  <c r="P93" i="3"/>
  <c r="AJ92" i="3"/>
  <c r="S92" i="3"/>
  <c r="T92" i="3"/>
  <c r="Q92" i="3"/>
  <c r="R92" i="3"/>
  <c r="O92" i="3"/>
  <c r="P92" i="3"/>
  <c r="AJ91" i="3"/>
  <c r="S91" i="3"/>
  <c r="T91" i="3"/>
  <c r="Q91" i="3"/>
  <c r="R91" i="3"/>
  <c r="O91" i="3"/>
  <c r="P91" i="3"/>
  <c r="AJ90" i="3"/>
  <c r="S90" i="3"/>
  <c r="T90" i="3"/>
  <c r="Q90" i="3"/>
  <c r="R90" i="3"/>
  <c r="O90" i="3"/>
  <c r="P90" i="3"/>
  <c r="AJ89" i="3"/>
  <c r="S89" i="3"/>
  <c r="T89" i="3"/>
  <c r="Q89" i="3"/>
  <c r="R89" i="3"/>
  <c r="O89" i="3"/>
  <c r="P89" i="3"/>
  <c r="AJ88" i="3"/>
  <c r="S88" i="3"/>
  <c r="T88" i="3"/>
  <c r="Q88" i="3"/>
  <c r="R88" i="3"/>
  <c r="O88" i="3"/>
  <c r="P88" i="3"/>
  <c r="AJ87" i="3"/>
  <c r="S87" i="3"/>
  <c r="T87" i="3"/>
  <c r="Q87" i="3"/>
  <c r="R87" i="3"/>
  <c r="O87" i="3"/>
  <c r="P87" i="3"/>
  <c r="AJ86" i="3"/>
  <c r="S86" i="3"/>
  <c r="T86" i="3"/>
  <c r="Q86" i="3"/>
  <c r="R86" i="3"/>
  <c r="O86" i="3"/>
  <c r="P86" i="3"/>
  <c r="AJ85" i="3"/>
  <c r="S85" i="3"/>
  <c r="T85" i="3"/>
  <c r="Q85" i="3"/>
  <c r="R85" i="3"/>
  <c r="O85" i="3"/>
  <c r="P85" i="3"/>
  <c r="AJ84" i="3"/>
  <c r="S84" i="3"/>
  <c r="T84" i="3"/>
  <c r="Q84" i="3"/>
  <c r="R84" i="3"/>
  <c r="O84" i="3"/>
  <c r="P84" i="3"/>
  <c r="AJ83" i="3"/>
  <c r="S83" i="3"/>
  <c r="T83" i="3"/>
  <c r="Q83" i="3"/>
  <c r="R83" i="3"/>
  <c r="O83" i="3"/>
  <c r="P83" i="3"/>
  <c r="AJ82" i="3"/>
  <c r="S82" i="3"/>
  <c r="T82" i="3"/>
  <c r="Q82" i="3"/>
  <c r="R82" i="3"/>
  <c r="O82" i="3"/>
  <c r="P82" i="3"/>
  <c r="AJ81" i="3"/>
  <c r="S81" i="3"/>
  <c r="T81" i="3"/>
  <c r="Q81" i="3"/>
  <c r="R81" i="3"/>
  <c r="O81" i="3"/>
  <c r="P81" i="3"/>
  <c r="AJ80" i="3"/>
  <c r="S80" i="3"/>
  <c r="T80" i="3"/>
  <c r="Q80" i="3"/>
  <c r="R80" i="3"/>
  <c r="O80" i="3"/>
  <c r="P80" i="3"/>
  <c r="AJ79" i="3"/>
  <c r="S79" i="3"/>
  <c r="T79" i="3"/>
  <c r="Q79" i="3"/>
  <c r="R79" i="3"/>
  <c r="O79" i="3"/>
  <c r="P79" i="3"/>
  <c r="AJ78" i="3"/>
  <c r="S78" i="3"/>
  <c r="T78" i="3"/>
  <c r="Q78" i="3"/>
  <c r="R78" i="3"/>
  <c r="O78" i="3"/>
  <c r="P78" i="3"/>
  <c r="AJ77" i="3"/>
  <c r="S77" i="3"/>
  <c r="T77" i="3"/>
  <c r="Q77" i="3"/>
  <c r="R77" i="3"/>
  <c r="O77" i="3"/>
  <c r="P77" i="3"/>
  <c r="AJ76" i="3"/>
  <c r="S76" i="3"/>
  <c r="T76" i="3"/>
  <c r="Q76" i="3"/>
  <c r="R76" i="3"/>
  <c r="O76" i="3"/>
  <c r="P76" i="3"/>
  <c r="AJ75" i="3"/>
  <c r="S75" i="3"/>
  <c r="T75" i="3"/>
  <c r="Q75" i="3"/>
  <c r="R75" i="3"/>
  <c r="O75" i="3"/>
  <c r="P75" i="3"/>
  <c r="AJ74" i="3"/>
  <c r="S74" i="3"/>
  <c r="T74" i="3"/>
  <c r="Q74" i="3"/>
  <c r="R74" i="3"/>
  <c r="O74" i="3"/>
  <c r="P74" i="3"/>
  <c r="AJ73" i="3"/>
  <c r="S73" i="3"/>
  <c r="T73" i="3"/>
  <c r="Q73" i="3"/>
  <c r="R73" i="3"/>
  <c r="O73" i="3"/>
  <c r="P73" i="3"/>
  <c r="AJ72" i="3"/>
  <c r="S72" i="3"/>
  <c r="T72" i="3"/>
  <c r="Q72" i="3"/>
  <c r="R72" i="3"/>
  <c r="O72" i="3"/>
  <c r="P72" i="3"/>
  <c r="AJ71" i="3"/>
  <c r="S71" i="3"/>
  <c r="T71" i="3"/>
  <c r="Q71" i="3"/>
  <c r="R71" i="3"/>
  <c r="O71" i="3"/>
  <c r="P71" i="3"/>
  <c r="AJ70" i="3"/>
  <c r="S70" i="3"/>
  <c r="T70" i="3"/>
  <c r="Q70" i="3"/>
  <c r="R70" i="3"/>
  <c r="O70" i="3"/>
  <c r="P70" i="3"/>
  <c r="AJ69" i="3"/>
  <c r="S69" i="3"/>
  <c r="T69" i="3"/>
  <c r="Q69" i="3"/>
  <c r="R69" i="3"/>
  <c r="O69" i="3"/>
  <c r="P69" i="3"/>
  <c r="AJ68" i="3"/>
  <c r="S68" i="3"/>
  <c r="T68" i="3"/>
  <c r="Q68" i="3"/>
  <c r="R68" i="3"/>
  <c r="O68" i="3"/>
  <c r="P68" i="3"/>
  <c r="AJ67" i="3"/>
  <c r="S67" i="3"/>
  <c r="T67" i="3"/>
  <c r="Q67" i="3"/>
  <c r="R67" i="3"/>
  <c r="O67" i="3"/>
  <c r="P67" i="3"/>
  <c r="AJ66" i="3"/>
  <c r="S66" i="3"/>
  <c r="T66" i="3"/>
  <c r="Q66" i="3"/>
  <c r="R66" i="3"/>
  <c r="O66" i="3"/>
  <c r="P66" i="3"/>
  <c r="AJ65" i="3"/>
  <c r="S65" i="3"/>
  <c r="T65" i="3"/>
  <c r="Q65" i="3"/>
  <c r="R65" i="3"/>
  <c r="O65" i="3"/>
  <c r="P65" i="3"/>
  <c r="AJ64" i="3"/>
  <c r="S64" i="3"/>
  <c r="T64" i="3"/>
  <c r="Q64" i="3"/>
  <c r="R64" i="3"/>
  <c r="O64" i="3"/>
  <c r="P64" i="3"/>
  <c r="AJ63" i="3"/>
  <c r="S63" i="3"/>
  <c r="T63" i="3"/>
  <c r="Q63" i="3"/>
  <c r="R63" i="3"/>
  <c r="O63" i="3"/>
  <c r="P63" i="3"/>
  <c r="AJ62" i="3"/>
  <c r="S62" i="3"/>
  <c r="T62" i="3"/>
  <c r="Q62" i="3"/>
  <c r="R62" i="3"/>
  <c r="O62" i="3"/>
  <c r="P62" i="3"/>
  <c r="AJ61" i="3"/>
  <c r="S61" i="3"/>
  <c r="T61" i="3"/>
  <c r="Q61" i="3"/>
  <c r="R61" i="3"/>
  <c r="O61" i="3"/>
  <c r="P61" i="3"/>
  <c r="AJ60" i="3"/>
  <c r="S60" i="3"/>
  <c r="T60" i="3"/>
  <c r="Q60" i="3"/>
  <c r="R60" i="3"/>
  <c r="O60" i="3"/>
  <c r="P60" i="3"/>
  <c r="AJ59" i="3"/>
  <c r="S59" i="3"/>
  <c r="T59" i="3"/>
  <c r="Q59" i="3"/>
  <c r="R59" i="3"/>
  <c r="O59" i="3"/>
  <c r="P59" i="3"/>
  <c r="AJ58" i="3"/>
  <c r="S58" i="3"/>
  <c r="T58" i="3"/>
  <c r="Q58" i="3"/>
  <c r="R58" i="3"/>
  <c r="O58" i="3"/>
  <c r="P58" i="3"/>
  <c r="AJ57" i="3"/>
  <c r="S57" i="3"/>
  <c r="T57" i="3"/>
  <c r="Q57" i="3"/>
  <c r="R57" i="3"/>
  <c r="O57" i="3"/>
  <c r="P57" i="3"/>
  <c r="AJ56" i="3"/>
  <c r="S56" i="3"/>
  <c r="T56" i="3"/>
  <c r="Q56" i="3"/>
  <c r="R56" i="3"/>
  <c r="O56" i="3"/>
  <c r="P56" i="3"/>
  <c r="AJ55" i="3"/>
  <c r="S55" i="3"/>
  <c r="T55" i="3"/>
  <c r="Q55" i="3"/>
  <c r="R55" i="3"/>
  <c r="O55" i="3"/>
  <c r="P55" i="3"/>
  <c r="AJ54" i="3"/>
  <c r="S54" i="3"/>
  <c r="T54" i="3"/>
  <c r="Q54" i="3"/>
  <c r="R54" i="3"/>
  <c r="O54" i="3"/>
  <c r="P54" i="3"/>
  <c r="AJ53" i="3"/>
  <c r="S53" i="3"/>
  <c r="T53" i="3"/>
  <c r="Q53" i="3"/>
  <c r="R53" i="3"/>
  <c r="O53" i="3"/>
  <c r="P53" i="3"/>
  <c r="AJ52" i="3"/>
  <c r="S52" i="3"/>
  <c r="T52" i="3"/>
  <c r="Q52" i="3"/>
  <c r="R52" i="3"/>
  <c r="O52" i="3"/>
  <c r="P52" i="3"/>
  <c r="AJ51" i="3"/>
  <c r="S51" i="3"/>
  <c r="T51" i="3"/>
  <c r="Q51" i="3"/>
  <c r="R51" i="3"/>
  <c r="O51" i="3"/>
  <c r="P51" i="3"/>
  <c r="AJ50" i="3"/>
  <c r="S50" i="3"/>
  <c r="T50" i="3"/>
  <c r="Q50" i="3"/>
  <c r="R50" i="3"/>
  <c r="O50" i="3"/>
  <c r="P50" i="3"/>
  <c r="AJ49" i="3"/>
  <c r="S49" i="3"/>
  <c r="T49" i="3"/>
  <c r="Q49" i="3"/>
  <c r="R49" i="3"/>
  <c r="O49" i="3"/>
  <c r="P49" i="3"/>
  <c r="AJ48" i="3"/>
  <c r="S48" i="3"/>
  <c r="T48" i="3"/>
  <c r="Q48" i="3"/>
  <c r="R48" i="3"/>
  <c r="O48" i="3"/>
  <c r="P48" i="3"/>
  <c r="AJ47" i="3"/>
  <c r="S47" i="3"/>
  <c r="T47" i="3"/>
  <c r="Q47" i="3"/>
  <c r="R47" i="3"/>
  <c r="O47" i="3"/>
  <c r="P47" i="3"/>
  <c r="AJ46" i="3"/>
  <c r="S46" i="3"/>
  <c r="T46" i="3"/>
  <c r="Q46" i="3"/>
  <c r="R46" i="3"/>
  <c r="O46" i="3"/>
  <c r="P46" i="3"/>
  <c r="AJ45" i="3"/>
  <c r="S45" i="3"/>
  <c r="T45" i="3"/>
  <c r="Q45" i="3"/>
  <c r="R45" i="3"/>
  <c r="O45" i="3"/>
  <c r="P45" i="3"/>
  <c r="AJ44" i="3"/>
  <c r="S44" i="3"/>
  <c r="T44" i="3"/>
  <c r="Q44" i="3"/>
  <c r="R44" i="3"/>
  <c r="O44" i="3"/>
  <c r="P44" i="3"/>
  <c r="AJ43" i="3"/>
  <c r="S43" i="3"/>
  <c r="T43" i="3"/>
  <c r="Q43" i="3"/>
  <c r="R43" i="3"/>
  <c r="O43" i="3"/>
  <c r="P43" i="3"/>
  <c r="AJ42" i="3"/>
  <c r="S42" i="3"/>
  <c r="T42" i="3"/>
  <c r="Q42" i="3"/>
  <c r="R42" i="3"/>
  <c r="O42" i="3"/>
  <c r="P42" i="3"/>
  <c r="AJ41" i="3"/>
  <c r="S41" i="3"/>
  <c r="T41" i="3"/>
  <c r="Q41" i="3"/>
  <c r="R41" i="3"/>
  <c r="O41" i="3"/>
  <c r="P41" i="3"/>
  <c r="AJ40" i="3"/>
  <c r="S40" i="3"/>
  <c r="T40" i="3"/>
  <c r="Q40" i="3"/>
  <c r="R40" i="3"/>
  <c r="O40" i="3"/>
  <c r="P40" i="3"/>
  <c r="AJ39" i="3"/>
  <c r="S39" i="3"/>
  <c r="T39" i="3"/>
  <c r="Q39" i="3"/>
  <c r="R39" i="3"/>
  <c r="O39" i="3"/>
  <c r="P39" i="3"/>
  <c r="AJ38" i="3"/>
  <c r="S38" i="3"/>
  <c r="T38" i="3"/>
  <c r="Q38" i="3"/>
  <c r="R38" i="3"/>
  <c r="O38" i="3"/>
  <c r="P38" i="3"/>
  <c r="AJ37" i="3"/>
  <c r="S37" i="3"/>
  <c r="T37" i="3"/>
  <c r="Q37" i="3"/>
  <c r="R37" i="3"/>
  <c r="O37" i="3"/>
  <c r="P37" i="3"/>
  <c r="AJ36" i="3"/>
  <c r="S36" i="3"/>
  <c r="T36" i="3"/>
  <c r="Q36" i="3"/>
  <c r="R36" i="3"/>
  <c r="O36" i="3"/>
  <c r="P36" i="3"/>
  <c r="AJ35" i="3"/>
  <c r="S35" i="3"/>
  <c r="T35" i="3"/>
  <c r="Q35" i="3"/>
  <c r="R35" i="3"/>
  <c r="O35" i="3"/>
  <c r="P35" i="3"/>
  <c r="AJ34" i="3"/>
  <c r="AJ33" i="3"/>
  <c r="AJ32" i="3"/>
  <c r="AJ31" i="3"/>
  <c r="AJ30" i="3"/>
  <c r="AJ29" i="3"/>
  <c r="AJ28" i="3"/>
  <c r="AJ27" i="3"/>
  <c r="AJ26" i="3"/>
  <c r="AJ25" i="3"/>
  <c r="AJ24" i="3"/>
  <c r="AJ23" i="3"/>
  <c r="AJ22" i="3"/>
  <c r="AJ21" i="3"/>
  <c r="AJ20" i="3"/>
  <c r="AJ19" i="3"/>
  <c r="AJ18" i="3"/>
  <c r="C18" i="3"/>
  <c r="AD18" i="3"/>
  <c r="E8" i="3"/>
  <c r="E7" i="3"/>
  <c r="S2" i="3"/>
  <c r="T2" i="3"/>
  <c r="Q2" i="3"/>
  <c r="R2" i="3"/>
  <c r="O2" i="3"/>
  <c r="P2" i="3"/>
  <c r="I12" i="1"/>
  <c r="F12" i="1"/>
  <c r="I11" i="1"/>
  <c r="F11" i="1"/>
  <c r="I10" i="1"/>
  <c r="F10" i="1"/>
  <c r="F9" i="1"/>
  <c r="D5" i="1"/>
  <c r="E1" i="10"/>
  <c r="AF36" i="3"/>
  <c r="AF38" i="3"/>
  <c r="AF40" i="3"/>
  <c r="AF42" i="3"/>
  <c r="AF44" i="3"/>
  <c r="AF46" i="3"/>
  <c r="AF48" i="3"/>
  <c r="AF50" i="3"/>
  <c r="AF52" i="3"/>
  <c r="AF54" i="3"/>
  <c r="AF56" i="3"/>
  <c r="AF58" i="3"/>
  <c r="AF60" i="3"/>
  <c r="AF62" i="3"/>
  <c r="AF64" i="3"/>
  <c r="AF65" i="3"/>
  <c r="AF66" i="3"/>
  <c r="AF68" i="3"/>
  <c r="AF69" i="3"/>
  <c r="AF70" i="3"/>
  <c r="AF71" i="3"/>
  <c r="AF72" i="3"/>
  <c r="AF73" i="3"/>
  <c r="AF74" i="3"/>
  <c r="AF75" i="3"/>
  <c r="AF76" i="3"/>
  <c r="AF77" i="3"/>
  <c r="AF78" i="3"/>
  <c r="AF79" i="3"/>
  <c r="AF80" i="3"/>
  <c r="AF81" i="3"/>
  <c r="AF82" i="3"/>
  <c r="AF83" i="3"/>
  <c r="AF35" i="3"/>
  <c r="AF37" i="3"/>
  <c r="AF39" i="3"/>
  <c r="AF41" i="3"/>
  <c r="AF43" i="3"/>
  <c r="AF45" i="3"/>
  <c r="AF47" i="3"/>
  <c r="AF49" i="3"/>
  <c r="AF51" i="3"/>
  <c r="AF53" i="3"/>
  <c r="AF55" i="3"/>
  <c r="AF57" i="3"/>
  <c r="AF59" i="3"/>
  <c r="AF61" i="3"/>
  <c r="AF63" i="3"/>
  <c r="AF67"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17" i="3"/>
  <c r="AF218" i="3"/>
  <c r="AF219" i="3"/>
  <c r="AF220" i="3"/>
  <c r="AF221" i="3"/>
  <c r="AF222" i="3"/>
  <c r="AF223" i="3"/>
  <c r="AF224" i="3"/>
  <c r="AF225" i="3"/>
  <c r="AF226" i="3"/>
  <c r="AF227" i="3"/>
  <c r="AF228" i="3"/>
  <c r="AF229" i="3"/>
  <c r="AF230" i="3"/>
  <c r="AF231" i="3"/>
  <c r="AF232" i="3"/>
  <c r="AF233" i="3"/>
  <c r="AF234" i="3"/>
  <c r="AF235" i="3"/>
  <c r="AF236" i="3"/>
  <c r="AF237" i="3"/>
  <c r="AF238" i="3"/>
  <c r="AF239" i="3"/>
  <c r="AF240" i="3"/>
  <c r="AF241" i="3"/>
  <c r="AF242" i="3"/>
  <c r="AF243" i="3"/>
  <c r="AF244" i="3"/>
  <c r="AF245" i="3"/>
  <c r="AF246" i="3"/>
  <c r="AF247" i="3"/>
  <c r="AF248" i="3"/>
  <c r="AF249" i="3"/>
  <c r="AF250" i="3"/>
  <c r="AF251" i="3"/>
  <c r="AF252" i="3"/>
  <c r="AF253" i="3"/>
  <c r="AF254" i="3"/>
  <c r="AF255" i="3"/>
  <c r="AF256" i="3"/>
  <c r="AF257" i="3"/>
  <c r="AF258" i="3"/>
  <c r="AF259" i="3"/>
  <c r="AF260" i="3"/>
  <c r="AF261" i="3"/>
  <c r="AF262" i="3"/>
  <c r="AF263" i="3"/>
  <c r="AF264" i="3"/>
  <c r="AF265" i="3"/>
  <c r="AF266" i="3"/>
  <c r="AF267" i="3"/>
  <c r="AF268" i="3"/>
  <c r="AF269" i="3"/>
  <c r="AF270" i="3"/>
  <c r="AF271" i="3"/>
  <c r="AF272" i="3"/>
  <c r="AF273" i="3"/>
  <c r="AF274" i="3"/>
  <c r="AF275" i="3"/>
  <c r="AF276" i="3"/>
  <c r="AF277" i="3"/>
  <c r="AF278" i="3"/>
  <c r="AF279" i="3"/>
  <c r="AF280" i="3"/>
  <c r="AF281" i="3"/>
  <c r="AF282" i="3"/>
  <c r="AF283" i="3"/>
  <c r="AF284" i="3"/>
  <c r="AF285" i="3"/>
  <c r="AF286" i="3"/>
  <c r="AF287" i="3"/>
  <c r="AF288" i="3"/>
  <c r="AF289" i="3"/>
  <c r="AF290" i="3"/>
  <c r="AF291" i="3"/>
  <c r="AF292" i="3"/>
  <c r="AF293" i="3"/>
  <c r="AF294" i="3"/>
  <c r="AF295" i="3"/>
  <c r="AF296" i="3"/>
  <c r="AF297" i="3"/>
  <c r="AF298" i="3"/>
  <c r="AF299" i="3"/>
  <c r="AF300" i="3"/>
  <c r="AF301" i="3"/>
  <c r="AF302" i="3"/>
  <c r="AF303" i="3"/>
  <c r="AF304" i="3"/>
  <c r="AF305" i="3"/>
  <c r="AF306" i="3"/>
  <c r="AF307" i="3"/>
  <c r="AF308" i="3"/>
  <c r="AF309" i="3"/>
  <c r="AF310" i="3"/>
  <c r="AF311" i="3"/>
  <c r="AF312" i="3"/>
  <c r="AF313" i="3"/>
  <c r="AF314" i="3"/>
  <c r="AF315" i="3"/>
  <c r="AF316" i="3"/>
  <c r="AF317" i="3"/>
  <c r="K3" i="7"/>
  <c r="AC18" i="3"/>
  <c r="C19" i="3"/>
  <c r="C20" i="3"/>
  <c r="C21" i="3"/>
  <c r="E604" i="12"/>
  <c r="G604" i="12"/>
  <c r="H604" i="12"/>
  <c r="E4" i="12"/>
  <c r="E304" i="12"/>
  <c r="D10" i="11"/>
  <c r="D11" i="11"/>
  <c r="K4" i="7"/>
  <c r="D3" i="11"/>
  <c r="P3" i="7"/>
  <c r="D6" i="11"/>
  <c r="AE18" i="3"/>
  <c r="E305" i="12"/>
  <c r="F305" i="12"/>
  <c r="C22" i="3"/>
  <c r="AC19" i="3"/>
  <c r="E605" i="12"/>
  <c r="F605" i="12"/>
  <c r="E5" i="12"/>
  <c r="F5" i="12"/>
  <c r="AD19" i="3"/>
  <c r="F604" i="12"/>
  <c r="I604" i="12"/>
  <c r="C604" i="12"/>
  <c r="AD21" i="3"/>
  <c r="E307" i="12"/>
  <c r="F307" i="12"/>
  <c r="AC21" i="3"/>
  <c r="AH21" i="3"/>
  <c r="E7" i="12"/>
  <c r="F7" i="12"/>
  <c r="E607" i="12"/>
  <c r="G607" i="12"/>
  <c r="H607" i="12"/>
  <c r="J607" i="12"/>
  <c r="E6" i="12"/>
  <c r="G6" i="12"/>
  <c r="H6" i="12"/>
  <c r="AD20" i="3"/>
  <c r="E306" i="12"/>
  <c r="G306" i="12"/>
  <c r="H306" i="12"/>
  <c r="J306" i="12"/>
  <c r="E606" i="12"/>
  <c r="G606" i="12"/>
  <c r="H606" i="12"/>
  <c r="F304" i="12"/>
  <c r="G304" i="12"/>
  <c r="H304" i="12"/>
  <c r="I304" i="12"/>
  <c r="AH18" i="3"/>
  <c r="AI18" i="3"/>
  <c r="G4" i="12"/>
  <c r="F4" i="12"/>
  <c r="AC20" i="3"/>
  <c r="J604" i="12"/>
  <c r="AE313" i="3"/>
  <c r="AE309" i="3"/>
  <c r="AE305" i="3"/>
  <c r="AE301" i="3"/>
  <c r="AE297" i="3"/>
  <c r="AE293" i="3"/>
  <c r="AE289" i="3"/>
  <c r="AE285" i="3"/>
  <c r="AE281" i="3"/>
  <c r="AE277" i="3"/>
  <c r="AE273" i="3"/>
  <c r="AE269" i="3"/>
  <c r="AE265" i="3"/>
  <c r="AE261" i="3"/>
  <c r="AE257" i="3"/>
  <c r="AE253" i="3"/>
  <c r="AE249" i="3"/>
  <c r="AE245" i="3"/>
  <c r="AE241" i="3"/>
  <c r="AE237" i="3"/>
  <c r="AE233" i="3"/>
  <c r="AE229" i="3"/>
  <c r="AE225" i="3"/>
  <c r="AE221" i="3"/>
  <c r="AE217" i="3"/>
  <c r="AE213" i="3"/>
  <c r="AE209" i="3"/>
  <c r="AE205" i="3"/>
  <c r="AE201" i="3"/>
  <c r="AE197" i="3"/>
  <c r="AE193" i="3"/>
  <c r="AE189" i="3"/>
  <c r="AE185" i="3"/>
  <c r="AE181" i="3"/>
  <c r="AE177" i="3"/>
  <c r="AE173" i="3"/>
  <c r="AE169" i="3"/>
  <c r="AE165" i="3"/>
  <c r="AE161" i="3"/>
  <c r="AE157" i="3"/>
  <c r="AE153" i="3"/>
  <c r="AE314" i="3"/>
  <c r="AE312" i="3"/>
  <c r="AE306" i="3"/>
  <c r="AE304" i="3"/>
  <c r="AE298" i="3"/>
  <c r="AE296" i="3"/>
  <c r="AE290" i="3"/>
  <c r="AE288" i="3"/>
  <c r="AE282" i="3"/>
  <c r="AE280" i="3"/>
  <c r="AE274" i="3"/>
  <c r="AE272" i="3"/>
  <c r="AE266" i="3"/>
  <c r="AE264" i="3"/>
  <c r="AE258" i="3"/>
  <c r="AE256" i="3"/>
  <c r="AE250" i="3"/>
  <c r="AE248" i="3"/>
  <c r="AE242" i="3"/>
  <c r="AE240" i="3"/>
  <c r="AE234" i="3"/>
  <c r="AE232" i="3"/>
  <c r="AE226" i="3"/>
  <c r="AE224" i="3"/>
  <c r="AE218" i="3"/>
  <c r="AE216" i="3"/>
  <c r="AE210" i="3"/>
  <c r="AE208" i="3"/>
  <c r="AE202" i="3"/>
  <c r="AE200" i="3"/>
  <c r="AE194" i="3"/>
  <c r="AE192" i="3"/>
  <c r="AE186" i="3"/>
  <c r="AE184" i="3"/>
  <c r="AE178" i="3"/>
  <c r="AE176" i="3"/>
  <c r="AE170" i="3"/>
  <c r="AE168" i="3"/>
  <c r="AE162" i="3"/>
  <c r="AE160" i="3"/>
  <c r="AE154" i="3"/>
  <c r="AE152" i="3"/>
  <c r="AE315" i="3"/>
  <c r="AE307" i="3"/>
  <c r="AE299" i="3"/>
  <c r="AE291" i="3"/>
  <c r="AE283" i="3"/>
  <c r="AE275" i="3"/>
  <c r="AE267" i="3"/>
  <c r="AE259" i="3"/>
  <c r="AE251" i="3"/>
  <c r="AE243" i="3"/>
  <c r="AE235" i="3"/>
  <c r="AE227" i="3"/>
  <c r="AE219" i="3"/>
  <c r="AE211" i="3"/>
  <c r="AE203" i="3"/>
  <c r="AE195" i="3"/>
  <c r="AE187" i="3"/>
  <c r="AE179" i="3"/>
  <c r="AE171" i="3"/>
  <c r="AE163" i="3"/>
  <c r="AE155" i="3"/>
  <c r="AE149" i="3"/>
  <c r="AE145" i="3"/>
  <c r="AE141" i="3"/>
  <c r="AE137" i="3"/>
  <c r="AE133" i="3"/>
  <c r="AE129" i="3"/>
  <c r="AE125" i="3"/>
  <c r="AE121" i="3"/>
  <c r="AE117" i="3"/>
  <c r="AE113" i="3"/>
  <c r="AE109" i="3"/>
  <c r="AE105" i="3"/>
  <c r="AE101" i="3"/>
  <c r="AE97" i="3"/>
  <c r="AE93" i="3"/>
  <c r="AE89" i="3"/>
  <c r="AE85" i="3"/>
  <c r="AE81" i="3"/>
  <c r="AE77" i="3"/>
  <c r="AE73" i="3"/>
  <c r="AE69" i="3"/>
  <c r="AE65" i="3"/>
  <c r="AE61" i="3"/>
  <c r="AE57" i="3"/>
  <c r="AE53" i="3"/>
  <c r="AE49" i="3"/>
  <c r="AE45" i="3"/>
  <c r="AE41" i="3"/>
  <c r="AE37" i="3"/>
  <c r="AE33" i="3"/>
  <c r="AE29" i="3"/>
  <c r="AE25" i="3"/>
  <c r="AE21" i="3"/>
  <c r="AE317" i="3"/>
  <c r="AE316" i="3"/>
  <c r="AE310" i="3"/>
  <c r="AE308" i="3"/>
  <c r="AE302" i="3"/>
  <c r="AE300" i="3"/>
  <c r="AE294" i="3"/>
  <c r="AE292" i="3"/>
  <c r="AE286" i="3"/>
  <c r="AE284" i="3"/>
  <c r="AE278" i="3"/>
  <c r="AE276" i="3"/>
  <c r="AE270" i="3"/>
  <c r="AE268" i="3"/>
  <c r="AE262" i="3"/>
  <c r="AE260" i="3"/>
  <c r="AE254" i="3"/>
  <c r="AE252" i="3"/>
  <c r="AE246" i="3"/>
  <c r="AE244" i="3"/>
  <c r="AE238" i="3"/>
  <c r="AE236" i="3"/>
  <c r="AE230" i="3"/>
  <c r="AE228" i="3"/>
  <c r="AE222" i="3"/>
  <c r="AE220" i="3"/>
  <c r="AE214" i="3"/>
  <c r="AE212" i="3"/>
  <c r="AE206" i="3"/>
  <c r="AE204" i="3"/>
  <c r="AE190" i="3"/>
  <c r="AE188" i="3"/>
  <c r="AE174" i="3"/>
  <c r="AE172" i="3"/>
  <c r="AE158" i="3"/>
  <c r="AE156" i="3"/>
  <c r="AE146" i="3"/>
  <c r="AE144" i="3"/>
  <c r="AE138" i="3"/>
  <c r="AE136" i="3"/>
  <c r="AE130" i="3"/>
  <c r="AE128" i="3"/>
  <c r="AE122" i="3"/>
  <c r="AE120" i="3"/>
  <c r="AE114" i="3"/>
  <c r="AE112" i="3"/>
  <c r="AE106" i="3"/>
  <c r="AE104" i="3"/>
  <c r="AE98" i="3"/>
  <c r="AE96" i="3"/>
  <c r="AE90" i="3"/>
  <c r="AE88" i="3"/>
  <c r="AE82" i="3"/>
  <c r="AE80" i="3"/>
  <c r="AE74" i="3"/>
  <c r="AE72" i="3"/>
  <c r="AE66" i="3"/>
  <c r="AE64" i="3"/>
  <c r="AE58" i="3"/>
  <c r="AE56" i="3"/>
  <c r="AE50" i="3"/>
  <c r="AE48" i="3"/>
  <c r="AE42" i="3"/>
  <c r="AE40" i="3"/>
  <c r="AE34" i="3"/>
  <c r="AE32" i="3"/>
  <c r="AE26" i="3"/>
  <c r="AE24" i="3"/>
  <c r="AE303" i="3"/>
  <c r="AE287" i="3"/>
  <c r="AE271" i="3"/>
  <c r="AE255" i="3"/>
  <c r="AE239" i="3"/>
  <c r="AE223" i="3"/>
  <c r="AE207" i="3"/>
  <c r="AE191" i="3"/>
  <c r="AE175" i="3"/>
  <c r="AE159" i="3"/>
  <c r="AE147" i="3"/>
  <c r="AE139" i="3"/>
  <c r="AE131" i="3"/>
  <c r="AE123" i="3"/>
  <c r="AE115" i="3"/>
  <c r="AE107" i="3"/>
  <c r="AE99" i="3"/>
  <c r="AE91" i="3"/>
  <c r="AE83" i="3"/>
  <c r="AE75" i="3"/>
  <c r="AE67" i="3"/>
  <c r="AE59" i="3"/>
  <c r="AE51" i="3"/>
  <c r="AE43" i="3"/>
  <c r="AE35" i="3"/>
  <c r="AE27" i="3"/>
  <c r="AE19" i="3"/>
  <c r="AE198" i="3"/>
  <c r="AE196" i="3"/>
  <c r="AE182" i="3"/>
  <c r="AE180" i="3"/>
  <c r="AE166" i="3"/>
  <c r="AE164" i="3"/>
  <c r="AE150" i="3"/>
  <c r="AE148" i="3"/>
  <c r="AE142" i="3"/>
  <c r="AE140" i="3"/>
  <c r="AE134" i="3"/>
  <c r="AE132" i="3"/>
  <c r="AE126" i="3"/>
  <c r="AE124" i="3"/>
  <c r="AE118" i="3"/>
  <c r="AE116" i="3"/>
  <c r="AE110" i="3"/>
  <c r="AE108" i="3"/>
  <c r="AE102" i="3"/>
  <c r="AE100" i="3"/>
  <c r="AE94" i="3"/>
  <c r="AE92" i="3"/>
  <c r="AE86" i="3"/>
  <c r="AE84" i="3"/>
  <c r="AE78" i="3"/>
  <c r="AE76" i="3"/>
  <c r="AE70" i="3"/>
  <c r="AE68" i="3"/>
  <c r="AE62" i="3"/>
  <c r="AE60" i="3"/>
  <c r="AE54" i="3"/>
  <c r="AE52" i="3"/>
  <c r="AE46" i="3"/>
  <c r="AE44" i="3"/>
  <c r="AE38" i="3"/>
  <c r="AE36" i="3"/>
  <c r="AE30" i="3"/>
  <c r="AE28" i="3"/>
  <c r="AE22" i="3"/>
  <c r="AE20" i="3"/>
  <c r="AE311" i="3"/>
  <c r="AE295" i="3"/>
  <c r="AE279" i="3"/>
  <c r="AE263" i="3"/>
  <c r="AE247" i="3"/>
  <c r="AE231" i="3"/>
  <c r="AE215" i="3"/>
  <c r="AE199" i="3"/>
  <c r="AE183" i="3"/>
  <c r="AE167" i="3"/>
  <c r="AE151" i="3"/>
  <c r="AE143" i="3"/>
  <c r="AE135" i="3"/>
  <c r="AE127" i="3"/>
  <c r="AE119" i="3"/>
  <c r="AE111" i="3"/>
  <c r="AE103" i="3"/>
  <c r="AE95" i="3"/>
  <c r="AE87" i="3"/>
  <c r="AE79" i="3"/>
  <c r="AE71" i="3"/>
  <c r="AE63" i="3"/>
  <c r="AE55" i="3"/>
  <c r="AE47" i="3"/>
  <c r="AE39" i="3"/>
  <c r="AE31" i="3"/>
  <c r="AE23" i="3"/>
  <c r="AA18" i="3"/>
  <c r="G305" i="12"/>
  <c r="H305" i="12"/>
  <c r="G605" i="12"/>
  <c r="H605" i="12"/>
  <c r="G5" i="12"/>
  <c r="H5" i="12"/>
  <c r="J5" i="12"/>
  <c r="AD22" i="3"/>
  <c r="E308" i="12"/>
  <c r="AC22" i="3"/>
  <c r="E608" i="12"/>
  <c r="E8" i="12"/>
  <c r="AI19" i="3"/>
  <c r="AH19" i="3"/>
  <c r="C23" i="3"/>
  <c r="H4" i="12"/>
  <c r="J4" i="12"/>
  <c r="AI21" i="3"/>
  <c r="AA21" i="3"/>
  <c r="G307" i="12"/>
  <c r="H307" i="12"/>
  <c r="I307" i="12"/>
  <c r="G7" i="12"/>
  <c r="H7" i="12"/>
  <c r="J7" i="12"/>
  <c r="F306" i="12"/>
  <c r="I306" i="12"/>
  <c r="C306" i="12"/>
  <c r="F6" i="12"/>
  <c r="I6" i="12"/>
  <c r="C6" i="12"/>
  <c r="F607" i="12"/>
  <c r="C304" i="12"/>
  <c r="J304" i="12"/>
  <c r="C607" i="12"/>
  <c r="J606" i="12"/>
  <c r="F606" i="12"/>
  <c r="I606" i="12"/>
  <c r="C606" i="12"/>
  <c r="AI20" i="3"/>
  <c r="AH20" i="3"/>
  <c r="J6" i="12"/>
  <c r="I607" i="12"/>
  <c r="D5" i="11"/>
  <c r="AA20" i="3"/>
  <c r="AA19" i="3"/>
  <c r="C605" i="12"/>
  <c r="I605" i="12"/>
  <c r="J605" i="12"/>
  <c r="J305" i="12"/>
  <c r="C305" i="12"/>
  <c r="I305" i="12"/>
  <c r="I5" i="12"/>
  <c r="C5" i="12"/>
  <c r="I4" i="12"/>
  <c r="C4" i="12"/>
  <c r="B4" i="12"/>
  <c r="AH22" i="3"/>
  <c r="AI22" i="3"/>
  <c r="F308" i="12"/>
  <c r="G308" i="12"/>
  <c r="H308" i="12"/>
  <c r="C24" i="3"/>
  <c r="G608" i="12"/>
  <c r="H608" i="12"/>
  <c r="F608" i="12"/>
  <c r="AD23" i="3"/>
  <c r="AC23" i="3"/>
  <c r="E9" i="12"/>
  <c r="E309" i="12"/>
  <c r="E609" i="12"/>
  <c r="F8" i="12"/>
  <c r="G8" i="12"/>
  <c r="H8" i="12"/>
  <c r="I7" i="12"/>
  <c r="C7" i="12"/>
  <c r="J307" i="12"/>
  <c r="C307" i="12"/>
  <c r="AA22" i="3"/>
  <c r="B5" i="12"/>
  <c r="B6" i="12"/>
  <c r="B7" i="12"/>
  <c r="AH23" i="3"/>
  <c r="AI23" i="3"/>
  <c r="AD24" i="3"/>
  <c r="E310" i="12"/>
  <c r="AC24" i="3"/>
  <c r="E10" i="12"/>
  <c r="E610" i="12"/>
  <c r="C25" i="3"/>
  <c r="J308" i="12"/>
  <c r="C308" i="12"/>
  <c r="I308" i="12"/>
  <c r="F609" i="12"/>
  <c r="G609" i="12"/>
  <c r="H609" i="12"/>
  <c r="F309" i="12"/>
  <c r="G309" i="12"/>
  <c r="H309" i="12"/>
  <c r="J8" i="12"/>
  <c r="I8" i="12"/>
  <c r="C8" i="12"/>
  <c r="G9" i="12"/>
  <c r="H9" i="12"/>
  <c r="F9" i="12"/>
  <c r="C608" i="12"/>
  <c r="J608" i="12"/>
  <c r="I608" i="12"/>
  <c r="B8" i="12"/>
  <c r="AA23" i="3"/>
  <c r="C26" i="3"/>
  <c r="AC26" i="3"/>
  <c r="C609" i="12"/>
  <c r="I609" i="12"/>
  <c r="J609" i="12"/>
  <c r="AI24" i="3"/>
  <c r="AH24" i="3"/>
  <c r="E311" i="12"/>
  <c r="AC25" i="3"/>
  <c r="AD25" i="3"/>
  <c r="E611" i="12"/>
  <c r="E11" i="12"/>
  <c r="F610" i="12"/>
  <c r="G610" i="12"/>
  <c r="H610" i="12"/>
  <c r="I9" i="12"/>
  <c r="C9" i="12"/>
  <c r="J9" i="12"/>
  <c r="G10" i="12"/>
  <c r="H10" i="12"/>
  <c r="F10" i="12"/>
  <c r="C309" i="12"/>
  <c r="I309" i="12"/>
  <c r="J309" i="12"/>
  <c r="F310" i="12"/>
  <c r="G310" i="12"/>
  <c r="H310" i="12"/>
  <c r="AA24" i="3"/>
  <c r="AD26" i="3"/>
  <c r="E12" i="12"/>
  <c r="G12" i="12"/>
  <c r="H12" i="12"/>
  <c r="E612" i="12"/>
  <c r="G612" i="12"/>
  <c r="H612" i="12"/>
  <c r="E312" i="12"/>
  <c r="F312" i="12"/>
  <c r="C27" i="3"/>
  <c r="E13" i="12"/>
  <c r="B9" i="12"/>
  <c r="I310" i="12"/>
  <c r="J310" i="12"/>
  <c r="C310" i="12"/>
  <c r="I10" i="12"/>
  <c r="C10" i="12"/>
  <c r="J10" i="12"/>
  <c r="I610" i="12"/>
  <c r="J610" i="12"/>
  <c r="C610" i="12"/>
  <c r="G11" i="12"/>
  <c r="H11" i="12"/>
  <c r="F11" i="12"/>
  <c r="F311" i="12"/>
  <c r="G311" i="12"/>
  <c r="H311" i="12"/>
  <c r="F612" i="12"/>
  <c r="G611" i="12"/>
  <c r="H611" i="12"/>
  <c r="F611" i="12"/>
  <c r="AH25" i="3"/>
  <c r="AI25" i="3"/>
  <c r="AI26" i="3"/>
  <c r="AH26" i="3"/>
  <c r="G312" i="12"/>
  <c r="H312" i="12"/>
  <c r="C312" i="12"/>
  <c r="AA25" i="3"/>
  <c r="AA26" i="3"/>
  <c r="AD27" i="3"/>
  <c r="F12" i="12"/>
  <c r="I12" i="12"/>
  <c r="C12" i="12"/>
  <c r="E313" i="12"/>
  <c r="F313" i="12"/>
  <c r="E613" i="12"/>
  <c r="G613" i="12"/>
  <c r="H613" i="12"/>
  <c r="C28" i="3"/>
  <c r="E14" i="12"/>
  <c r="AC27" i="3"/>
  <c r="AH27" i="3"/>
  <c r="B10" i="12"/>
  <c r="J611" i="12"/>
  <c r="I611" i="12"/>
  <c r="C611" i="12"/>
  <c r="I11" i="12"/>
  <c r="C11" i="12"/>
  <c r="B11" i="12"/>
  <c r="J11" i="12"/>
  <c r="F13" i="12"/>
  <c r="G13" i="12"/>
  <c r="H13" i="12"/>
  <c r="J612" i="12"/>
  <c r="I612" i="12"/>
  <c r="C612" i="12"/>
  <c r="J12" i="12"/>
  <c r="I311" i="12"/>
  <c r="J311" i="12"/>
  <c r="C311" i="12"/>
  <c r="C29" i="3"/>
  <c r="AD29" i="3"/>
  <c r="G313" i="12"/>
  <c r="H313" i="12"/>
  <c r="J313" i="12"/>
  <c r="E314" i="12"/>
  <c r="F314" i="12"/>
  <c r="AD28" i="3"/>
  <c r="E614" i="12"/>
  <c r="F614" i="12"/>
  <c r="AC28" i="3"/>
  <c r="AH28" i="3"/>
  <c r="AI27" i="3"/>
  <c r="AA27" i="3"/>
  <c r="J312" i="12"/>
  <c r="I312" i="12"/>
  <c r="F613" i="12"/>
  <c r="I613" i="12"/>
  <c r="C613" i="12"/>
  <c r="B12" i="12"/>
  <c r="C30" i="3"/>
  <c r="J613" i="12"/>
  <c r="I13" i="12"/>
  <c r="C13" i="12"/>
  <c r="J13" i="12"/>
  <c r="G14" i="12"/>
  <c r="H14" i="12"/>
  <c r="F14" i="12"/>
  <c r="E15" i="12"/>
  <c r="F15" i="12"/>
  <c r="AC29" i="3"/>
  <c r="AH29" i="3"/>
  <c r="E615" i="12"/>
  <c r="G615" i="12"/>
  <c r="H615" i="12"/>
  <c r="E315" i="12"/>
  <c r="F315" i="12"/>
  <c r="I313" i="12"/>
  <c r="C313" i="12"/>
  <c r="G314" i="12"/>
  <c r="H314" i="12"/>
  <c r="C314" i="12"/>
  <c r="G614" i="12"/>
  <c r="H614" i="12"/>
  <c r="J614" i="12"/>
  <c r="AI28" i="3"/>
  <c r="AA28" i="3"/>
  <c r="B13" i="12"/>
  <c r="AD30" i="3"/>
  <c r="AC30" i="3"/>
  <c r="E16" i="12"/>
  <c r="E316" i="12"/>
  <c r="E616" i="12"/>
  <c r="C31" i="3"/>
  <c r="G315" i="12"/>
  <c r="H315" i="12"/>
  <c r="J14" i="12"/>
  <c r="I14" i="12"/>
  <c r="C14" i="12"/>
  <c r="G15" i="12"/>
  <c r="H15" i="12"/>
  <c r="I15" i="12"/>
  <c r="C15" i="12"/>
  <c r="B15" i="12"/>
  <c r="F615" i="12"/>
  <c r="AI29" i="3"/>
  <c r="AA29" i="3"/>
  <c r="I314" i="12"/>
  <c r="C614" i="12"/>
  <c r="J314" i="12"/>
  <c r="I614" i="12"/>
  <c r="B14" i="12"/>
  <c r="J615" i="12"/>
  <c r="I615" i="12"/>
  <c r="C615" i="12"/>
  <c r="G616" i="12"/>
  <c r="H616" i="12"/>
  <c r="F616" i="12"/>
  <c r="G316" i="12"/>
  <c r="H316" i="12"/>
  <c r="F316" i="12"/>
  <c r="G16" i="12"/>
  <c r="H16" i="12"/>
  <c r="F16" i="12"/>
  <c r="J315" i="12"/>
  <c r="I315" i="12"/>
  <c r="C315" i="12"/>
  <c r="AC31" i="3"/>
  <c r="E317" i="12"/>
  <c r="AD31" i="3"/>
  <c r="E617" i="12"/>
  <c r="E17" i="12"/>
  <c r="C32" i="3"/>
  <c r="AI30" i="3"/>
  <c r="AH30" i="3"/>
  <c r="J15" i="12"/>
  <c r="AA30" i="3"/>
  <c r="I16" i="12"/>
  <c r="C16" i="12"/>
  <c r="J16" i="12"/>
  <c r="AD32" i="3"/>
  <c r="E318" i="12"/>
  <c r="E18" i="12"/>
  <c r="AC32" i="3"/>
  <c r="E618" i="12"/>
  <c r="C33" i="3"/>
  <c r="F317" i="12"/>
  <c r="G317" i="12"/>
  <c r="H317" i="12"/>
  <c r="F17" i="12"/>
  <c r="G17" i="12"/>
  <c r="H17" i="12"/>
  <c r="AH31" i="3"/>
  <c r="AI31" i="3"/>
  <c r="I316" i="12"/>
  <c r="J316" i="12"/>
  <c r="C316" i="12"/>
  <c r="F617" i="12"/>
  <c r="G617" i="12"/>
  <c r="H617" i="12"/>
  <c r="J616" i="12"/>
  <c r="I616" i="12"/>
  <c r="C616" i="12"/>
  <c r="AA31" i="3"/>
  <c r="B16" i="12"/>
  <c r="J617" i="12"/>
  <c r="I617" i="12"/>
  <c r="C617" i="12"/>
  <c r="I317" i="12"/>
  <c r="J317" i="12"/>
  <c r="C317" i="12"/>
  <c r="AI32" i="3"/>
  <c r="AH32" i="3"/>
  <c r="AC33" i="3"/>
  <c r="E619" i="12"/>
  <c r="E19" i="12"/>
  <c r="AD33" i="3"/>
  <c r="E319" i="12"/>
  <c r="C34" i="3"/>
  <c r="G318" i="12"/>
  <c r="H318" i="12"/>
  <c r="F318" i="12"/>
  <c r="J17" i="12"/>
  <c r="I17" i="12"/>
  <c r="C17" i="12"/>
  <c r="G18" i="12"/>
  <c r="H18" i="12"/>
  <c r="F18" i="12"/>
  <c r="G618" i="12"/>
  <c r="H618" i="12"/>
  <c r="F618" i="12"/>
  <c r="AA32" i="3"/>
  <c r="B17" i="12"/>
  <c r="C618" i="12"/>
  <c r="I618" i="12"/>
  <c r="J618" i="12"/>
  <c r="AC34" i="3"/>
  <c r="E20" i="12"/>
  <c r="E620" i="12"/>
  <c r="AD34" i="3"/>
  <c r="E320" i="12"/>
  <c r="C35" i="3"/>
  <c r="G619" i="12"/>
  <c r="H619" i="12"/>
  <c r="F619" i="12"/>
  <c r="F319" i="12"/>
  <c r="G319" i="12"/>
  <c r="H319" i="12"/>
  <c r="AH33" i="3"/>
  <c r="AI33" i="3"/>
  <c r="J18" i="12"/>
  <c r="I18" i="12"/>
  <c r="C18" i="12"/>
  <c r="J318" i="12"/>
  <c r="C318" i="12"/>
  <c r="I318" i="12"/>
  <c r="G19" i="12"/>
  <c r="H19" i="12"/>
  <c r="F19" i="12"/>
  <c r="AA33" i="3"/>
  <c r="B18" i="12"/>
  <c r="AI34" i="3"/>
  <c r="AH34" i="3"/>
  <c r="C319" i="12"/>
  <c r="J319" i="12"/>
  <c r="I319" i="12"/>
  <c r="AC35" i="3"/>
  <c r="E321" i="12"/>
  <c r="AD35" i="3"/>
  <c r="E21" i="12"/>
  <c r="E621" i="12"/>
  <c r="C36" i="3"/>
  <c r="C37" i="3"/>
  <c r="F20" i="12"/>
  <c r="G20" i="12"/>
  <c r="H20" i="12"/>
  <c r="I19" i="12"/>
  <c r="C19" i="12"/>
  <c r="B19" i="12"/>
  <c r="J19" i="12"/>
  <c r="G320" i="12"/>
  <c r="H320" i="12"/>
  <c r="F320" i="12"/>
  <c r="J619" i="12"/>
  <c r="C619" i="12"/>
  <c r="I619" i="12"/>
  <c r="G620" i="12"/>
  <c r="H620" i="12"/>
  <c r="F620" i="12"/>
  <c r="AA34" i="3"/>
  <c r="AD37" i="3"/>
  <c r="E623" i="12"/>
  <c r="E323" i="12"/>
  <c r="E23" i="12"/>
  <c r="AC37" i="3"/>
  <c r="C38" i="3"/>
  <c r="G621" i="12"/>
  <c r="H621" i="12"/>
  <c r="F621" i="12"/>
  <c r="AH35" i="3"/>
  <c r="AI35" i="3"/>
  <c r="C620" i="12"/>
  <c r="J620" i="12"/>
  <c r="I620" i="12"/>
  <c r="J20" i="12"/>
  <c r="I20" i="12"/>
  <c r="C20" i="12"/>
  <c r="G21" i="12"/>
  <c r="H21" i="12"/>
  <c r="F21" i="12"/>
  <c r="J320" i="12"/>
  <c r="C320" i="12"/>
  <c r="I320" i="12"/>
  <c r="AD36" i="3"/>
  <c r="AC36" i="3"/>
  <c r="E622" i="12"/>
  <c r="E322" i="12"/>
  <c r="E22" i="12"/>
  <c r="G321" i="12"/>
  <c r="H321" i="12"/>
  <c r="F321" i="12"/>
  <c r="AA35" i="3"/>
  <c r="G23" i="12"/>
  <c r="H23" i="12"/>
  <c r="F23" i="12"/>
  <c r="G323" i="12"/>
  <c r="H323" i="12"/>
  <c r="F323" i="12"/>
  <c r="AD38" i="3"/>
  <c r="E24" i="12"/>
  <c r="AC38" i="3"/>
  <c r="E324" i="12"/>
  <c r="E624" i="12"/>
  <c r="C39" i="3"/>
  <c r="G623" i="12"/>
  <c r="H623" i="12"/>
  <c r="F623" i="12"/>
  <c r="AH37" i="3"/>
  <c r="AI37" i="3"/>
  <c r="B20" i="12"/>
  <c r="AH36" i="3"/>
  <c r="AI36" i="3"/>
  <c r="G322" i="12"/>
  <c r="H322" i="12"/>
  <c r="F322" i="12"/>
  <c r="J21" i="12"/>
  <c r="I21" i="12"/>
  <c r="C21" i="12"/>
  <c r="B21" i="12"/>
  <c r="J621" i="12"/>
  <c r="C621" i="12"/>
  <c r="I621" i="12"/>
  <c r="I321" i="12"/>
  <c r="C321" i="12"/>
  <c r="J321" i="12"/>
  <c r="F22" i="12"/>
  <c r="G22" i="12"/>
  <c r="H22" i="12"/>
  <c r="G622" i="12"/>
  <c r="H622" i="12"/>
  <c r="F622" i="12"/>
  <c r="AA37" i="3"/>
  <c r="AA36" i="3"/>
  <c r="F324" i="12"/>
  <c r="G324" i="12"/>
  <c r="H324" i="12"/>
  <c r="AD39" i="3"/>
  <c r="AC39" i="3"/>
  <c r="E325" i="12"/>
  <c r="E25" i="12"/>
  <c r="E625" i="12"/>
  <c r="C40" i="3"/>
  <c r="G24" i="12"/>
  <c r="H24" i="12"/>
  <c r="F24" i="12"/>
  <c r="I23" i="12"/>
  <c r="C23" i="12"/>
  <c r="J23" i="12"/>
  <c r="G624" i="12"/>
  <c r="H624" i="12"/>
  <c r="F624" i="12"/>
  <c r="I623" i="12"/>
  <c r="J623" i="12"/>
  <c r="C623" i="12"/>
  <c r="AI38" i="3"/>
  <c r="AH38" i="3"/>
  <c r="C323" i="12"/>
  <c r="I323" i="12"/>
  <c r="J323" i="12"/>
  <c r="I22" i="12"/>
  <c r="C22" i="12"/>
  <c r="J22" i="12"/>
  <c r="C622" i="12"/>
  <c r="J622" i="12"/>
  <c r="I622" i="12"/>
  <c r="I322" i="12"/>
  <c r="J322" i="12"/>
  <c r="C322" i="12"/>
  <c r="AA38" i="3"/>
  <c r="G25" i="12"/>
  <c r="H25" i="12"/>
  <c r="F25" i="12"/>
  <c r="J324" i="12"/>
  <c r="I324" i="12"/>
  <c r="C324" i="12"/>
  <c r="C624" i="12"/>
  <c r="J624" i="12"/>
  <c r="I624" i="12"/>
  <c r="G325" i="12"/>
  <c r="H325" i="12"/>
  <c r="F325" i="12"/>
  <c r="AD40" i="3"/>
  <c r="AC40" i="3"/>
  <c r="E26" i="12"/>
  <c r="E326" i="12"/>
  <c r="E626" i="12"/>
  <c r="C41" i="3"/>
  <c r="AH39" i="3"/>
  <c r="AI39" i="3"/>
  <c r="I24" i="12"/>
  <c r="C24" i="12"/>
  <c r="J24" i="12"/>
  <c r="G625" i="12"/>
  <c r="H625" i="12"/>
  <c r="F625" i="12"/>
  <c r="B22" i="12"/>
  <c r="B23" i="12"/>
  <c r="AA39" i="3"/>
  <c r="B24" i="12"/>
  <c r="J25" i="12"/>
  <c r="I25" i="12"/>
  <c r="C25" i="12"/>
  <c r="AI40" i="3"/>
  <c r="AH40" i="3"/>
  <c r="F626" i="12"/>
  <c r="G626" i="12"/>
  <c r="H626" i="12"/>
  <c r="F26" i="12"/>
  <c r="G26" i="12"/>
  <c r="H26" i="12"/>
  <c r="AC41" i="3"/>
  <c r="AD41" i="3"/>
  <c r="E627" i="12"/>
  <c r="E327" i="12"/>
  <c r="E27" i="12"/>
  <c r="C42" i="3"/>
  <c r="C625" i="12"/>
  <c r="J625" i="12"/>
  <c r="I625" i="12"/>
  <c r="F326" i="12"/>
  <c r="G326" i="12"/>
  <c r="H326" i="12"/>
  <c r="I325" i="12"/>
  <c r="C325" i="12"/>
  <c r="J325" i="12"/>
  <c r="AA40" i="3"/>
  <c r="B25" i="12"/>
  <c r="AD42" i="3"/>
  <c r="E328" i="12"/>
  <c r="AC42" i="3"/>
  <c r="E28" i="12"/>
  <c r="E628" i="12"/>
  <c r="C43" i="3"/>
  <c r="AH41" i="3"/>
  <c r="AI41" i="3"/>
  <c r="I326" i="12"/>
  <c r="C326" i="12"/>
  <c r="J326" i="12"/>
  <c r="G327" i="12"/>
  <c r="H327" i="12"/>
  <c r="F327" i="12"/>
  <c r="J26" i="12"/>
  <c r="I26" i="12"/>
  <c r="C26" i="12"/>
  <c r="B26" i="12"/>
  <c r="F27" i="12"/>
  <c r="G27" i="12"/>
  <c r="H27" i="12"/>
  <c r="G627" i="12"/>
  <c r="H627" i="12"/>
  <c r="F627" i="12"/>
  <c r="C626" i="12"/>
  <c r="J626" i="12"/>
  <c r="I626" i="12"/>
  <c r="AA41" i="3"/>
  <c r="F328" i="12"/>
  <c r="G328" i="12"/>
  <c r="H328" i="12"/>
  <c r="G628" i="12"/>
  <c r="H628" i="12"/>
  <c r="F628" i="12"/>
  <c r="I27" i="12"/>
  <c r="C27" i="12"/>
  <c r="J27" i="12"/>
  <c r="G28" i="12"/>
  <c r="H28" i="12"/>
  <c r="F28" i="12"/>
  <c r="I327" i="12"/>
  <c r="C327" i="12"/>
  <c r="J327" i="12"/>
  <c r="AD43" i="3"/>
  <c r="E329" i="12"/>
  <c r="E29" i="12"/>
  <c r="E629" i="12"/>
  <c r="AC43" i="3"/>
  <c r="C44" i="3"/>
  <c r="I627" i="12"/>
  <c r="C627" i="12"/>
  <c r="J627" i="12"/>
  <c r="AI42" i="3"/>
  <c r="AH42" i="3"/>
  <c r="AA42" i="3"/>
  <c r="I28" i="12"/>
  <c r="C28" i="12"/>
  <c r="J28" i="12"/>
  <c r="AH43" i="3"/>
  <c r="AI43" i="3"/>
  <c r="J328" i="12"/>
  <c r="I328" i="12"/>
  <c r="C328" i="12"/>
  <c r="G629" i="12"/>
  <c r="H629" i="12"/>
  <c r="F629" i="12"/>
  <c r="J628" i="12"/>
  <c r="I628" i="12"/>
  <c r="C628" i="12"/>
  <c r="G29" i="12"/>
  <c r="H29" i="12"/>
  <c r="F29" i="12"/>
  <c r="AC44" i="3"/>
  <c r="AD44" i="3"/>
  <c r="E630" i="12"/>
  <c r="E330" i="12"/>
  <c r="E30" i="12"/>
  <c r="C45" i="3"/>
  <c r="G329" i="12"/>
  <c r="H329" i="12"/>
  <c r="F329" i="12"/>
  <c r="B27" i="12"/>
  <c r="AA43" i="3"/>
  <c r="F630" i="12"/>
  <c r="G630" i="12"/>
  <c r="H630" i="12"/>
  <c r="AD45" i="3"/>
  <c r="E331" i="12"/>
  <c r="AC45" i="3"/>
  <c r="E31" i="12"/>
  <c r="E631" i="12"/>
  <c r="C46" i="3"/>
  <c r="C629" i="12"/>
  <c r="I629" i="12"/>
  <c r="J629" i="12"/>
  <c r="F330" i="12"/>
  <c r="G330" i="12"/>
  <c r="H330" i="12"/>
  <c r="I29" i="12"/>
  <c r="C29" i="12"/>
  <c r="J29" i="12"/>
  <c r="B28" i="12"/>
  <c r="I329" i="12"/>
  <c r="C329" i="12"/>
  <c r="J329" i="12"/>
  <c r="F30" i="12"/>
  <c r="G30" i="12"/>
  <c r="H30" i="12"/>
  <c r="AI44" i="3"/>
  <c r="AH44" i="3"/>
  <c r="AA44" i="3"/>
  <c r="B29" i="12"/>
  <c r="I330" i="12"/>
  <c r="J330" i="12"/>
  <c r="C330" i="12"/>
  <c r="AI45" i="3"/>
  <c r="AH45" i="3"/>
  <c r="J630" i="12"/>
  <c r="C630" i="12"/>
  <c r="I630" i="12"/>
  <c r="I30" i="12"/>
  <c r="C30" i="12"/>
  <c r="J30" i="12"/>
  <c r="AD46" i="3"/>
  <c r="E32" i="12"/>
  <c r="E632" i="12"/>
  <c r="E332" i="12"/>
  <c r="AC46" i="3"/>
  <c r="C47" i="3"/>
  <c r="F331" i="12"/>
  <c r="G331" i="12"/>
  <c r="H331" i="12"/>
  <c r="G31" i="12"/>
  <c r="H31" i="12"/>
  <c r="F31" i="12"/>
  <c r="F631" i="12"/>
  <c r="G631" i="12"/>
  <c r="H631" i="12"/>
  <c r="AA45" i="3"/>
  <c r="B30" i="12"/>
  <c r="AH46" i="3"/>
  <c r="AI46" i="3"/>
  <c r="G332" i="12"/>
  <c r="H332" i="12"/>
  <c r="F332" i="12"/>
  <c r="I31" i="12"/>
  <c r="C31" i="12"/>
  <c r="J31" i="12"/>
  <c r="E33" i="12"/>
  <c r="AD47" i="3"/>
  <c r="E633" i="12"/>
  <c r="E333" i="12"/>
  <c r="AC47" i="3"/>
  <c r="C48" i="3"/>
  <c r="F32" i="12"/>
  <c r="G32" i="12"/>
  <c r="H32" i="12"/>
  <c r="I331" i="12"/>
  <c r="J331" i="12"/>
  <c r="C331" i="12"/>
  <c r="J631" i="12"/>
  <c r="I631" i="12"/>
  <c r="C631" i="12"/>
  <c r="G632" i="12"/>
  <c r="H632" i="12"/>
  <c r="F632" i="12"/>
  <c r="AA46" i="3"/>
  <c r="B31" i="12"/>
  <c r="AD48" i="3"/>
  <c r="E634" i="12"/>
  <c r="E34" i="12"/>
  <c r="AC48" i="3"/>
  <c r="E334" i="12"/>
  <c r="C49" i="3"/>
  <c r="I632" i="12"/>
  <c r="C632" i="12"/>
  <c r="J632" i="12"/>
  <c r="F633" i="12"/>
  <c r="G633" i="12"/>
  <c r="H633" i="12"/>
  <c r="J332" i="12"/>
  <c r="I332" i="12"/>
  <c r="C332" i="12"/>
  <c r="AH47" i="3"/>
  <c r="AI47" i="3"/>
  <c r="G33" i="12"/>
  <c r="H33" i="12"/>
  <c r="F33" i="12"/>
  <c r="J32" i="12"/>
  <c r="I32" i="12"/>
  <c r="C32" i="12"/>
  <c r="G333" i="12"/>
  <c r="H333" i="12"/>
  <c r="F333" i="12"/>
  <c r="AA47" i="3"/>
  <c r="B32" i="12"/>
  <c r="I633" i="12"/>
  <c r="J633" i="12"/>
  <c r="C633" i="12"/>
  <c r="AH48" i="3"/>
  <c r="AI48" i="3"/>
  <c r="I33" i="12"/>
  <c r="J33" i="12"/>
  <c r="C33" i="12"/>
  <c r="B33" i="12"/>
  <c r="I333" i="12"/>
  <c r="C333" i="12"/>
  <c r="J333" i="12"/>
  <c r="G334" i="12"/>
  <c r="H334" i="12"/>
  <c r="F334" i="12"/>
  <c r="F34" i="12"/>
  <c r="G34" i="12"/>
  <c r="H34" i="12"/>
  <c r="E35" i="12"/>
  <c r="E335" i="12"/>
  <c r="AC49" i="3"/>
  <c r="AD49" i="3"/>
  <c r="E635" i="12"/>
  <c r="C50" i="3"/>
  <c r="F634" i="12"/>
  <c r="G634" i="12"/>
  <c r="H634" i="12"/>
  <c r="AA48" i="3"/>
  <c r="AI49" i="3"/>
  <c r="AH49" i="3"/>
  <c r="AC50" i="3"/>
  <c r="AD50" i="3"/>
  <c r="E336" i="12"/>
  <c r="E36" i="12"/>
  <c r="E636" i="12"/>
  <c r="C51" i="3"/>
  <c r="F635" i="12"/>
  <c r="G635" i="12"/>
  <c r="H635" i="12"/>
  <c r="G35" i="12"/>
  <c r="H35" i="12"/>
  <c r="F35" i="12"/>
  <c r="I334" i="12"/>
  <c r="C334" i="12"/>
  <c r="J334" i="12"/>
  <c r="F335" i="12"/>
  <c r="G335" i="12"/>
  <c r="H335" i="12"/>
  <c r="J634" i="12"/>
  <c r="I634" i="12"/>
  <c r="C634" i="12"/>
  <c r="I34" i="12"/>
  <c r="C34" i="12"/>
  <c r="J34" i="12"/>
  <c r="AA49" i="3"/>
  <c r="B34" i="12"/>
  <c r="AI50" i="3"/>
  <c r="AH50" i="3"/>
  <c r="F336" i="12"/>
  <c r="G336" i="12"/>
  <c r="H336" i="12"/>
  <c r="C635" i="12"/>
  <c r="I635" i="12"/>
  <c r="J635" i="12"/>
  <c r="F636" i="12"/>
  <c r="G636" i="12"/>
  <c r="H636" i="12"/>
  <c r="G36" i="12"/>
  <c r="H36" i="12"/>
  <c r="F36" i="12"/>
  <c r="C335" i="12"/>
  <c r="I335" i="12"/>
  <c r="J335" i="12"/>
  <c r="I35" i="12"/>
  <c r="C35" i="12"/>
  <c r="J35" i="12"/>
  <c r="AC51" i="3"/>
  <c r="AD51" i="3"/>
  <c r="E37" i="12"/>
  <c r="E637" i="12"/>
  <c r="E337" i="12"/>
  <c r="C52" i="3"/>
  <c r="AA50" i="3"/>
  <c r="B35" i="12"/>
  <c r="I36" i="12"/>
  <c r="C36" i="12"/>
  <c r="B36" i="12"/>
  <c r="J36" i="12"/>
  <c r="F637" i="12"/>
  <c r="G637" i="12"/>
  <c r="H637" i="12"/>
  <c r="I636" i="12"/>
  <c r="J636" i="12"/>
  <c r="C636" i="12"/>
  <c r="AD52" i="3"/>
  <c r="AC52" i="3"/>
  <c r="E38" i="12"/>
  <c r="E338" i="12"/>
  <c r="E638" i="12"/>
  <c r="C53" i="3"/>
  <c r="F337" i="12"/>
  <c r="G337" i="12"/>
  <c r="H337" i="12"/>
  <c r="AH51" i="3"/>
  <c r="AI51" i="3"/>
  <c r="F37" i="12"/>
  <c r="G37" i="12"/>
  <c r="H37" i="12"/>
  <c r="I336" i="12"/>
  <c r="C336" i="12"/>
  <c r="J336" i="12"/>
  <c r="AA51" i="3"/>
  <c r="G638" i="12"/>
  <c r="H638" i="12"/>
  <c r="F638" i="12"/>
  <c r="J37" i="12"/>
  <c r="I37" i="12"/>
  <c r="C37" i="12"/>
  <c r="J337" i="12"/>
  <c r="I337" i="12"/>
  <c r="C337" i="12"/>
  <c r="F338" i="12"/>
  <c r="G338" i="12"/>
  <c r="H338" i="12"/>
  <c r="C637" i="12"/>
  <c r="J637" i="12"/>
  <c r="I637" i="12"/>
  <c r="AD53" i="3"/>
  <c r="E339" i="12"/>
  <c r="AC53" i="3"/>
  <c r="E639" i="12"/>
  <c r="E39" i="12"/>
  <c r="C54" i="3"/>
  <c r="AI52" i="3"/>
  <c r="AH52" i="3"/>
  <c r="G38" i="12"/>
  <c r="H38" i="12"/>
  <c r="F38" i="12"/>
  <c r="AA52" i="3"/>
  <c r="J38" i="12"/>
  <c r="I38" i="12"/>
  <c r="C38" i="12"/>
  <c r="AI53" i="3"/>
  <c r="AH53" i="3"/>
  <c r="AD54" i="3"/>
  <c r="E340" i="12"/>
  <c r="E640" i="12"/>
  <c r="E40" i="12"/>
  <c r="AC54" i="3"/>
  <c r="C55" i="3"/>
  <c r="F339" i="12"/>
  <c r="G339" i="12"/>
  <c r="H339" i="12"/>
  <c r="J338" i="12"/>
  <c r="C338" i="12"/>
  <c r="I338" i="12"/>
  <c r="F39" i="12"/>
  <c r="G39" i="12"/>
  <c r="H39" i="12"/>
  <c r="G639" i="12"/>
  <c r="H639" i="12"/>
  <c r="F639" i="12"/>
  <c r="B37" i="12"/>
  <c r="C638" i="12"/>
  <c r="I638" i="12"/>
  <c r="J638" i="12"/>
  <c r="AA53" i="3"/>
  <c r="B38" i="12"/>
  <c r="I639" i="12"/>
  <c r="C639" i="12"/>
  <c r="J639" i="12"/>
  <c r="I39" i="12"/>
  <c r="C39" i="12"/>
  <c r="J39" i="12"/>
  <c r="AH54" i="3"/>
  <c r="AI54" i="3"/>
  <c r="I339" i="12"/>
  <c r="J339" i="12"/>
  <c r="C339" i="12"/>
  <c r="F40" i="12"/>
  <c r="G40" i="12"/>
  <c r="H40" i="12"/>
  <c r="F640" i="12"/>
  <c r="G640" i="12"/>
  <c r="H640" i="12"/>
  <c r="AD55" i="3"/>
  <c r="E341" i="12"/>
  <c r="AC55" i="3"/>
  <c r="E41" i="12"/>
  <c r="E641" i="12"/>
  <c r="C56" i="3"/>
  <c r="F340" i="12"/>
  <c r="G340" i="12"/>
  <c r="H340" i="12"/>
  <c r="AA54" i="3"/>
  <c r="B39" i="12"/>
  <c r="AC56" i="3"/>
  <c r="AD56" i="3"/>
  <c r="E42" i="12"/>
  <c r="E642" i="12"/>
  <c r="E342" i="12"/>
  <c r="C57" i="3"/>
  <c r="F341" i="12"/>
  <c r="G341" i="12"/>
  <c r="H341" i="12"/>
  <c r="J640" i="12"/>
  <c r="C640" i="12"/>
  <c r="I640" i="12"/>
  <c r="G641" i="12"/>
  <c r="H641" i="12"/>
  <c r="F641" i="12"/>
  <c r="I40" i="12"/>
  <c r="C40" i="12"/>
  <c r="B40" i="12"/>
  <c r="J40" i="12"/>
  <c r="C340" i="12"/>
  <c r="I340" i="12"/>
  <c r="J340" i="12"/>
  <c r="G41" i="12"/>
  <c r="H41" i="12"/>
  <c r="F41" i="12"/>
  <c r="AI55" i="3"/>
  <c r="AH55" i="3"/>
  <c r="AA55" i="3"/>
  <c r="AC57" i="3"/>
  <c r="AD57" i="3"/>
  <c r="E643" i="12"/>
  <c r="E43" i="12"/>
  <c r="E343" i="12"/>
  <c r="C58" i="3"/>
  <c r="F42" i="12"/>
  <c r="G42" i="12"/>
  <c r="H42" i="12"/>
  <c r="J641" i="12"/>
  <c r="C641" i="12"/>
  <c r="I641" i="12"/>
  <c r="G342" i="12"/>
  <c r="H342" i="12"/>
  <c r="F342" i="12"/>
  <c r="AI56" i="3"/>
  <c r="AH56" i="3"/>
  <c r="I41" i="12"/>
  <c r="C41" i="12"/>
  <c r="J41" i="12"/>
  <c r="J341" i="12"/>
  <c r="C341" i="12"/>
  <c r="I341" i="12"/>
  <c r="F642" i="12"/>
  <c r="G642" i="12"/>
  <c r="H642" i="12"/>
  <c r="AA56" i="3"/>
  <c r="B41" i="12"/>
  <c r="G43" i="12"/>
  <c r="H43" i="12"/>
  <c r="F43" i="12"/>
  <c r="C342" i="12"/>
  <c r="J342" i="12"/>
  <c r="I342" i="12"/>
  <c r="J42" i="12"/>
  <c r="I42" i="12"/>
  <c r="C42" i="12"/>
  <c r="B42" i="12"/>
  <c r="AD58" i="3"/>
  <c r="AC58" i="3"/>
  <c r="E644" i="12"/>
  <c r="E344" i="12"/>
  <c r="E44" i="12"/>
  <c r="C59" i="3"/>
  <c r="J642" i="12"/>
  <c r="C642" i="12"/>
  <c r="I642" i="12"/>
  <c r="G643" i="12"/>
  <c r="H643" i="12"/>
  <c r="F643" i="12"/>
  <c r="F343" i="12"/>
  <c r="G343" i="12"/>
  <c r="H343" i="12"/>
  <c r="AH57" i="3"/>
  <c r="AI57" i="3"/>
  <c r="AA57" i="3"/>
  <c r="J43" i="12"/>
  <c r="I43" i="12"/>
  <c r="C43" i="12"/>
  <c r="J643" i="12"/>
  <c r="I643" i="12"/>
  <c r="C643" i="12"/>
  <c r="G644" i="12"/>
  <c r="H644" i="12"/>
  <c r="F644" i="12"/>
  <c r="I343" i="12"/>
  <c r="J343" i="12"/>
  <c r="C343" i="12"/>
  <c r="E345" i="12"/>
  <c r="AC59" i="3"/>
  <c r="E645" i="12"/>
  <c r="AD59" i="3"/>
  <c r="E45" i="12"/>
  <c r="C60" i="3"/>
  <c r="AI58" i="3"/>
  <c r="AH58" i="3"/>
  <c r="G44" i="12"/>
  <c r="H44" i="12"/>
  <c r="F44" i="12"/>
  <c r="G344" i="12"/>
  <c r="H344" i="12"/>
  <c r="F344" i="12"/>
  <c r="AA58" i="3"/>
  <c r="B43" i="12"/>
  <c r="F45" i="12"/>
  <c r="G45" i="12"/>
  <c r="H45" i="12"/>
  <c r="J44" i="12"/>
  <c r="I44" i="12"/>
  <c r="C44" i="12"/>
  <c r="B44" i="12"/>
  <c r="F645" i="12"/>
  <c r="G645" i="12"/>
  <c r="H645" i="12"/>
  <c r="G345" i="12"/>
  <c r="H345" i="12"/>
  <c r="F345" i="12"/>
  <c r="C644" i="12"/>
  <c r="I644" i="12"/>
  <c r="J644" i="12"/>
  <c r="I344" i="12"/>
  <c r="J344" i="12"/>
  <c r="C344" i="12"/>
  <c r="AD60" i="3"/>
  <c r="AC60" i="3"/>
  <c r="E646" i="12"/>
  <c r="E346" i="12"/>
  <c r="E46" i="12"/>
  <c r="C61" i="3"/>
  <c r="AH59" i="3"/>
  <c r="AI59" i="3"/>
  <c r="AA59" i="3"/>
  <c r="G46" i="12"/>
  <c r="H46" i="12"/>
  <c r="F46" i="12"/>
  <c r="F346" i="12"/>
  <c r="G346" i="12"/>
  <c r="H346" i="12"/>
  <c r="J345" i="12"/>
  <c r="I345" i="12"/>
  <c r="C345" i="12"/>
  <c r="AD61" i="3"/>
  <c r="E647" i="12"/>
  <c r="E347" i="12"/>
  <c r="E47" i="12"/>
  <c r="AC61" i="3"/>
  <c r="C62" i="3"/>
  <c r="AH60" i="3"/>
  <c r="AI60" i="3"/>
  <c r="I45" i="12"/>
  <c r="C45" i="12"/>
  <c r="J45" i="12"/>
  <c r="G646" i="12"/>
  <c r="H646" i="12"/>
  <c r="F646" i="12"/>
  <c r="C645" i="12"/>
  <c r="J645" i="12"/>
  <c r="I645" i="12"/>
  <c r="AA60" i="3"/>
  <c r="B45" i="12"/>
  <c r="F47" i="12"/>
  <c r="G47" i="12"/>
  <c r="H47" i="12"/>
  <c r="I646" i="12"/>
  <c r="J646" i="12"/>
  <c r="C646" i="12"/>
  <c r="AD62" i="3"/>
  <c r="E648" i="12"/>
  <c r="E48" i="12"/>
  <c r="AC62" i="3"/>
  <c r="E348" i="12"/>
  <c r="C63" i="3"/>
  <c r="G647" i="12"/>
  <c r="H647" i="12"/>
  <c r="F647" i="12"/>
  <c r="AH61" i="3"/>
  <c r="AI61" i="3"/>
  <c r="C346" i="12"/>
  <c r="I346" i="12"/>
  <c r="J346" i="12"/>
  <c r="F347" i="12"/>
  <c r="G347" i="12"/>
  <c r="H347" i="12"/>
  <c r="I46" i="12"/>
  <c r="C46" i="12"/>
  <c r="J46" i="12"/>
  <c r="AA61" i="3"/>
  <c r="B46" i="12"/>
  <c r="C347" i="12"/>
  <c r="I347" i="12"/>
  <c r="J347" i="12"/>
  <c r="AI62" i="3"/>
  <c r="AH62" i="3"/>
  <c r="I47" i="12"/>
  <c r="C47" i="12"/>
  <c r="J47" i="12"/>
  <c r="AD63" i="3"/>
  <c r="E49" i="12"/>
  <c r="E649" i="12"/>
  <c r="AC63" i="3"/>
  <c r="E349" i="12"/>
  <c r="C64" i="3"/>
  <c r="F648" i="12"/>
  <c r="G648" i="12"/>
  <c r="H648" i="12"/>
  <c r="F348" i="12"/>
  <c r="G348" i="12"/>
  <c r="H348" i="12"/>
  <c r="J647" i="12"/>
  <c r="I647" i="12"/>
  <c r="C647" i="12"/>
  <c r="F48" i="12"/>
  <c r="G48" i="12"/>
  <c r="H48" i="12"/>
  <c r="AA62" i="3"/>
  <c r="B47" i="12"/>
  <c r="I348" i="12"/>
  <c r="J348" i="12"/>
  <c r="C348" i="12"/>
  <c r="F349" i="12"/>
  <c r="G349" i="12"/>
  <c r="H349" i="12"/>
  <c r="J48" i="12"/>
  <c r="I48" i="12"/>
  <c r="C48" i="12"/>
  <c r="B48" i="12"/>
  <c r="J648" i="12"/>
  <c r="I648" i="12"/>
  <c r="C648" i="12"/>
  <c r="AH63" i="3"/>
  <c r="AI63" i="3"/>
  <c r="G649" i="12"/>
  <c r="H649" i="12"/>
  <c r="F649" i="12"/>
  <c r="AD64" i="3"/>
  <c r="E650" i="12"/>
  <c r="AC64" i="3"/>
  <c r="E50" i="12"/>
  <c r="E350" i="12"/>
  <c r="C65" i="3"/>
  <c r="G49" i="12"/>
  <c r="H49" i="12"/>
  <c r="F49" i="12"/>
  <c r="AA63" i="3"/>
  <c r="J49" i="12"/>
  <c r="I49" i="12"/>
  <c r="C49" i="12"/>
  <c r="AH64" i="3"/>
  <c r="AI64" i="3"/>
  <c r="C649" i="12"/>
  <c r="I649" i="12"/>
  <c r="J649" i="12"/>
  <c r="G350" i="12"/>
  <c r="H350" i="12"/>
  <c r="F350" i="12"/>
  <c r="AC65" i="3"/>
  <c r="E51" i="12"/>
  <c r="E351" i="12"/>
  <c r="E651" i="12"/>
  <c r="AD65" i="3"/>
  <c r="C66" i="3"/>
  <c r="F650" i="12"/>
  <c r="G650" i="12"/>
  <c r="H650" i="12"/>
  <c r="F50" i="12"/>
  <c r="G50" i="12"/>
  <c r="H50" i="12"/>
  <c r="I349" i="12"/>
  <c r="C349" i="12"/>
  <c r="J349" i="12"/>
  <c r="AA64" i="3"/>
  <c r="B49" i="12"/>
  <c r="J650" i="12"/>
  <c r="I650" i="12"/>
  <c r="C650" i="12"/>
  <c r="I50" i="12"/>
  <c r="C50" i="12"/>
  <c r="J50" i="12"/>
  <c r="F351" i="12"/>
  <c r="G351" i="12"/>
  <c r="H351" i="12"/>
  <c r="G651" i="12"/>
  <c r="H651" i="12"/>
  <c r="F651" i="12"/>
  <c r="C350" i="12"/>
  <c r="I350" i="12"/>
  <c r="J350" i="12"/>
  <c r="AD66" i="3"/>
  <c r="E652" i="12"/>
  <c r="AC66" i="3"/>
  <c r="E52" i="12"/>
  <c r="E352" i="12"/>
  <c r="C67" i="3"/>
  <c r="G51" i="12"/>
  <c r="H51" i="12"/>
  <c r="F51" i="12"/>
  <c r="AI65" i="3"/>
  <c r="AH65" i="3"/>
  <c r="AA65" i="3"/>
  <c r="B50" i="12"/>
  <c r="G652" i="12"/>
  <c r="H652" i="12"/>
  <c r="F652" i="12"/>
  <c r="C351" i="12"/>
  <c r="J351" i="12"/>
  <c r="I351" i="12"/>
  <c r="G52" i="12"/>
  <c r="H52" i="12"/>
  <c r="F52" i="12"/>
  <c r="AC67" i="3"/>
  <c r="AD67" i="3"/>
  <c r="E353" i="12"/>
  <c r="E53" i="12"/>
  <c r="E653" i="12"/>
  <c r="C68" i="3"/>
  <c r="G352" i="12"/>
  <c r="H352" i="12"/>
  <c r="F352" i="12"/>
  <c r="J51" i="12"/>
  <c r="I51" i="12"/>
  <c r="C51" i="12"/>
  <c r="AI66" i="3"/>
  <c r="AH66" i="3"/>
  <c r="C651" i="12"/>
  <c r="J651" i="12"/>
  <c r="I651" i="12"/>
  <c r="AA66" i="3"/>
  <c r="B51" i="12"/>
  <c r="J352" i="12"/>
  <c r="C352" i="12"/>
  <c r="I352" i="12"/>
  <c r="J52" i="12"/>
  <c r="I52" i="12"/>
  <c r="C52" i="12"/>
  <c r="B52" i="12"/>
  <c r="F53" i="12"/>
  <c r="G53" i="12"/>
  <c r="H53" i="12"/>
  <c r="J652" i="12"/>
  <c r="I652" i="12"/>
  <c r="C652" i="12"/>
  <c r="F353" i="12"/>
  <c r="G353" i="12"/>
  <c r="H353" i="12"/>
  <c r="AC68" i="3"/>
  <c r="AD68" i="3"/>
  <c r="E354" i="12"/>
  <c r="E654" i="12"/>
  <c r="E54" i="12"/>
  <c r="C69" i="3"/>
  <c r="G653" i="12"/>
  <c r="H653" i="12"/>
  <c r="F653" i="12"/>
  <c r="AH67" i="3"/>
  <c r="AI67" i="3"/>
  <c r="AA67" i="3"/>
  <c r="J653" i="12"/>
  <c r="I653" i="12"/>
  <c r="C653" i="12"/>
  <c r="F354" i="12"/>
  <c r="G354" i="12"/>
  <c r="H354" i="12"/>
  <c r="G54" i="12"/>
  <c r="H54" i="12"/>
  <c r="F54" i="12"/>
  <c r="AI68" i="3"/>
  <c r="AH68" i="3"/>
  <c r="I53" i="12"/>
  <c r="C53" i="12"/>
  <c r="B53" i="12"/>
  <c r="J53" i="12"/>
  <c r="F654" i="12"/>
  <c r="G654" i="12"/>
  <c r="H654" i="12"/>
  <c r="C353" i="12"/>
  <c r="J353" i="12"/>
  <c r="I353" i="12"/>
  <c r="AD69" i="3"/>
  <c r="E655" i="12"/>
  <c r="E355" i="12"/>
  <c r="E55" i="12"/>
  <c r="AC69" i="3"/>
  <c r="C70" i="3"/>
  <c r="AA68" i="3"/>
  <c r="I654" i="12"/>
  <c r="J654" i="12"/>
  <c r="C654" i="12"/>
  <c r="G355" i="12"/>
  <c r="H355" i="12"/>
  <c r="F355" i="12"/>
  <c r="J54" i="12"/>
  <c r="I54" i="12"/>
  <c r="C54" i="12"/>
  <c r="AH69" i="3"/>
  <c r="AI69" i="3"/>
  <c r="G55" i="12"/>
  <c r="H55" i="12"/>
  <c r="F55" i="12"/>
  <c r="AD70" i="3"/>
  <c r="E356" i="12"/>
  <c r="E656" i="12"/>
  <c r="E56" i="12"/>
  <c r="AC70" i="3"/>
  <c r="C71" i="3"/>
  <c r="G655" i="12"/>
  <c r="H655" i="12"/>
  <c r="F655" i="12"/>
  <c r="J354" i="12"/>
  <c r="I354" i="12"/>
  <c r="C354" i="12"/>
  <c r="AA69" i="3"/>
  <c r="B54" i="12"/>
  <c r="J55" i="12"/>
  <c r="I55" i="12"/>
  <c r="C55" i="12"/>
  <c r="AD71" i="3"/>
  <c r="E657" i="12"/>
  <c r="E57" i="12"/>
  <c r="AC71" i="3"/>
  <c r="E357" i="12"/>
  <c r="C72" i="3"/>
  <c r="G356" i="12"/>
  <c r="H356" i="12"/>
  <c r="F356" i="12"/>
  <c r="AI70" i="3"/>
  <c r="AH70" i="3"/>
  <c r="G56" i="12"/>
  <c r="H56" i="12"/>
  <c r="F56" i="12"/>
  <c r="I355" i="12"/>
  <c r="J355" i="12"/>
  <c r="C355" i="12"/>
  <c r="I655" i="12"/>
  <c r="C655" i="12"/>
  <c r="J655" i="12"/>
  <c r="F656" i="12"/>
  <c r="G656" i="12"/>
  <c r="H656" i="12"/>
  <c r="AA70" i="3"/>
  <c r="B55" i="12"/>
  <c r="C356" i="12"/>
  <c r="I356" i="12"/>
  <c r="J356" i="12"/>
  <c r="F357" i="12"/>
  <c r="G357" i="12"/>
  <c r="H357" i="12"/>
  <c r="AI71" i="3"/>
  <c r="AH71" i="3"/>
  <c r="F57" i="12"/>
  <c r="G57" i="12"/>
  <c r="H57" i="12"/>
  <c r="C656" i="12"/>
  <c r="J656" i="12"/>
  <c r="I656" i="12"/>
  <c r="AD72" i="3"/>
  <c r="AC72" i="3"/>
  <c r="E58" i="12"/>
  <c r="E358" i="12"/>
  <c r="E658" i="12"/>
  <c r="C73" i="3"/>
  <c r="G657" i="12"/>
  <c r="H657" i="12"/>
  <c r="F657" i="12"/>
  <c r="I56" i="12"/>
  <c r="C56" i="12"/>
  <c r="J56" i="12"/>
  <c r="AA71" i="3"/>
  <c r="B56" i="12"/>
  <c r="F658" i="12"/>
  <c r="G658" i="12"/>
  <c r="H658" i="12"/>
  <c r="J657" i="12"/>
  <c r="C657" i="12"/>
  <c r="I657" i="12"/>
  <c r="G58" i="12"/>
  <c r="H58" i="12"/>
  <c r="F58" i="12"/>
  <c r="AD73" i="3"/>
  <c r="E59" i="12"/>
  <c r="E359" i="12"/>
  <c r="AC73" i="3"/>
  <c r="E659" i="12"/>
  <c r="C74" i="3"/>
  <c r="AI72" i="3"/>
  <c r="AH72" i="3"/>
  <c r="J57" i="12"/>
  <c r="I57" i="12"/>
  <c r="C57" i="12"/>
  <c r="F358" i="12"/>
  <c r="G358" i="12"/>
  <c r="H358" i="12"/>
  <c r="C357" i="12"/>
  <c r="J357" i="12"/>
  <c r="I357" i="12"/>
  <c r="AA72" i="3"/>
  <c r="B57" i="12"/>
  <c r="C358" i="12"/>
  <c r="J358" i="12"/>
  <c r="I358" i="12"/>
  <c r="J58" i="12"/>
  <c r="C58" i="12"/>
  <c r="B58" i="12"/>
  <c r="I58" i="12"/>
  <c r="C658" i="12"/>
  <c r="J658" i="12"/>
  <c r="I658" i="12"/>
  <c r="AC74" i="3"/>
  <c r="E660" i="12"/>
  <c r="AD74" i="3"/>
  <c r="E360" i="12"/>
  <c r="E60" i="12"/>
  <c r="C75" i="3"/>
  <c r="G59" i="12"/>
  <c r="H59" i="12"/>
  <c r="F59" i="12"/>
  <c r="G659" i="12"/>
  <c r="H659" i="12"/>
  <c r="F659" i="12"/>
  <c r="AI73" i="3"/>
  <c r="AH73" i="3"/>
  <c r="G359" i="12"/>
  <c r="H359" i="12"/>
  <c r="F359" i="12"/>
  <c r="AA73" i="3"/>
  <c r="F360" i="12"/>
  <c r="G360" i="12"/>
  <c r="H360" i="12"/>
  <c r="J359" i="12"/>
  <c r="I359" i="12"/>
  <c r="C359" i="12"/>
  <c r="J59" i="12"/>
  <c r="I59" i="12"/>
  <c r="C59" i="12"/>
  <c r="AD75" i="3"/>
  <c r="E61" i="12"/>
  <c r="AC75" i="3"/>
  <c r="E661" i="12"/>
  <c r="E361" i="12"/>
  <c r="C76" i="3"/>
  <c r="G660" i="12"/>
  <c r="H660" i="12"/>
  <c r="F660" i="12"/>
  <c r="I659" i="12"/>
  <c r="J659" i="12"/>
  <c r="C659" i="12"/>
  <c r="F60" i="12"/>
  <c r="G60" i="12"/>
  <c r="H60" i="12"/>
  <c r="AI74" i="3"/>
  <c r="AH74" i="3"/>
  <c r="AA74" i="3"/>
  <c r="B59" i="12"/>
  <c r="C660" i="12"/>
  <c r="J660" i="12"/>
  <c r="I660" i="12"/>
  <c r="AH75" i="3"/>
  <c r="AI75" i="3"/>
  <c r="AC76" i="3"/>
  <c r="AD76" i="3"/>
  <c r="E362" i="12"/>
  <c r="E62" i="12"/>
  <c r="E662" i="12"/>
  <c r="C77" i="3"/>
  <c r="F61" i="12"/>
  <c r="G61" i="12"/>
  <c r="H61" i="12"/>
  <c r="I60" i="12"/>
  <c r="C60" i="12"/>
  <c r="B60" i="12"/>
  <c r="J60" i="12"/>
  <c r="F361" i="12"/>
  <c r="G361" i="12"/>
  <c r="H361" i="12"/>
  <c r="J360" i="12"/>
  <c r="I360" i="12"/>
  <c r="C360" i="12"/>
  <c r="F661" i="12"/>
  <c r="G661" i="12"/>
  <c r="H661" i="12"/>
  <c r="AA75" i="3"/>
  <c r="AD77" i="3"/>
  <c r="AC77" i="3"/>
  <c r="E663" i="12"/>
  <c r="E363" i="12"/>
  <c r="E63" i="12"/>
  <c r="C78" i="3"/>
  <c r="C361" i="12"/>
  <c r="J361" i="12"/>
  <c r="I361" i="12"/>
  <c r="F662" i="12"/>
  <c r="G662" i="12"/>
  <c r="H662" i="12"/>
  <c r="AI76" i="3"/>
  <c r="AH76" i="3"/>
  <c r="C661" i="12"/>
  <c r="I661" i="12"/>
  <c r="J661" i="12"/>
  <c r="I61" i="12"/>
  <c r="C61" i="12"/>
  <c r="J61" i="12"/>
  <c r="F62" i="12"/>
  <c r="G62" i="12"/>
  <c r="H62" i="12"/>
  <c r="F362" i="12"/>
  <c r="G362" i="12"/>
  <c r="H362" i="12"/>
  <c r="AA76" i="3"/>
  <c r="B61" i="12"/>
  <c r="I362" i="12"/>
  <c r="J362" i="12"/>
  <c r="C362" i="12"/>
  <c r="J662" i="12"/>
  <c r="C662" i="12"/>
  <c r="I662" i="12"/>
  <c r="AD78" i="3"/>
  <c r="E364" i="12"/>
  <c r="E664" i="12"/>
  <c r="AC78" i="3"/>
  <c r="E64" i="12"/>
  <c r="C79" i="3"/>
  <c r="AH77" i="3"/>
  <c r="AI77" i="3"/>
  <c r="J62" i="12"/>
  <c r="I62" i="12"/>
  <c r="C62" i="12"/>
  <c r="B62" i="12"/>
  <c r="G363" i="12"/>
  <c r="H363" i="12"/>
  <c r="F363" i="12"/>
  <c r="F63" i="12"/>
  <c r="G63" i="12"/>
  <c r="H63" i="12"/>
  <c r="F663" i="12"/>
  <c r="G663" i="12"/>
  <c r="H663" i="12"/>
  <c r="AA77" i="3"/>
  <c r="I63" i="12"/>
  <c r="C63" i="12"/>
  <c r="J63" i="12"/>
  <c r="C663" i="12"/>
  <c r="I663" i="12"/>
  <c r="J663" i="12"/>
  <c r="AD79" i="3"/>
  <c r="AC79" i="3"/>
  <c r="E665" i="12"/>
  <c r="E365" i="12"/>
  <c r="E65" i="12"/>
  <c r="C80" i="3"/>
  <c r="G364" i="12"/>
  <c r="H364" i="12"/>
  <c r="F364" i="12"/>
  <c r="I363" i="12"/>
  <c r="J363" i="12"/>
  <c r="C363" i="12"/>
  <c r="F64" i="12"/>
  <c r="G64" i="12"/>
  <c r="H64" i="12"/>
  <c r="AI78" i="3"/>
  <c r="AH78" i="3"/>
  <c r="G664" i="12"/>
  <c r="H664" i="12"/>
  <c r="F664" i="12"/>
  <c r="AA78" i="3"/>
  <c r="B63" i="12"/>
  <c r="J64" i="12"/>
  <c r="I64" i="12"/>
  <c r="C64" i="12"/>
  <c r="B64" i="12"/>
  <c r="AC80" i="3"/>
  <c r="AD80" i="3"/>
  <c r="E66" i="12"/>
  <c r="E366" i="12"/>
  <c r="E666" i="12"/>
  <c r="C81" i="3"/>
  <c r="AH79" i="3"/>
  <c r="AI79" i="3"/>
  <c r="F65" i="12"/>
  <c r="G65" i="12"/>
  <c r="H65" i="12"/>
  <c r="J664" i="12"/>
  <c r="I664" i="12"/>
  <c r="C664" i="12"/>
  <c r="G365" i="12"/>
  <c r="H365" i="12"/>
  <c r="F365" i="12"/>
  <c r="C364" i="12"/>
  <c r="I364" i="12"/>
  <c r="J364" i="12"/>
  <c r="G665" i="12"/>
  <c r="H665" i="12"/>
  <c r="F665" i="12"/>
  <c r="AA79" i="3"/>
  <c r="G66" i="12"/>
  <c r="H66" i="12"/>
  <c r="F66" i="12"/>
  <c r="J665" i="12"/>
  <c r="C665" i="12"/>
  <c r="I665" i="12"/>
  <c r="AD81" i="3"/>
  <c r="E67" i="12"/>
  <c r="E367" i="12"/>
  <c r="AC81" i="3"/>
  <c r="E667" i="12"/>
  <c r="C82" i="3"/>
  <c r="F666" i="12"/>
  <c r="G666" i="12"/>
  <c r="H666" i="12"/>
  <c r="AI80" i="3"/>
  <c r="AH80" i="3"/>
  <c r="G366" i="12"/>
  <c r="H366" i="12"/>
  <c r="F366" i="12"/>
  <c r="I365" i="12"/>
  <c r="J365" i="12"/>
  <c r="C365" i="12"/>
  <c r="J65" i="12"/>
  <c r="I65" i="12"/>
  <c r="C65" i="12"/>
  <c r="AA80" i="3"/>
  <c r="B65" i="12"/>
  <c r="AH81" i="3"/>
  <c r="AI81" i="3"/>
  <c r="AD82" i="3"/>
  <c r="AC82" i="3"/>
  <c r="E668" i="12"/>
  <c r="E368" i="12"/>
  <c r="E68" i="12"/>
  <c r="C83" i="3"/>
  <c r="C366" i="12"/>
  <c r="J366" i="12"/>
  <c r="I366" i="12"/>
  <c r="G667" i="12"/>
  <c r="H667" i="12"/>
  <c r="F667" i="12"/>
  <c r="F367" i="12"/>
  <c r="G367" i="12"/>
  <c r="H367" i="12"/>
  <c r="I66" i="12"/>
  <c r="C66" i="12"/>
  <c r="J66" i="12"/>
  <c r="J666" i="12"/>
  <c r="I666" i="12"/>
  <c r="C666" i="12"/>
  <c r="G67" i="12"/>
  <c r="H67" i="12"/>
  <c r="F67" i="12"/>
  <c r="AA81" i="3"/>
  <c r="B66" i="12"/>
  <c r="I667" i="12"/>
  <c r="C667" i="12"/>
  <c r="J667" i="12"/>
  <c r="AD83" i="3"/>
  <c r="AC83" i="3"/>
  <c r="E669" i="12"/>
  <c r="E369" i="12"/>
  <c r="E69" i="12"/>
  <c r="C84" i="3"/>
  <c r="AH82" i="3"/>
  <c r="AI82" i="3"/>
  <c r="F68" i="12"/>
  <c r="G68" i="12"/>
  <c r="H68" i="12"/>
  <c r="J67" i="12"/>
  <c r="I67" i="12"/>
  <c r="C67" i="12"/>
  <c r="B67" i="12"/>
  <c r="I367" i="12"/>
  <c r="J367" i="12"/>
  <c r="C367" i="12"/>
  <c r="G668" i="12"/>
  <c r="H668" i="12"/>
  <c r="F668" i="12"/>
  <c r="F368" i="12"/>
  <c r="G368" i="12"/>
  <c r="H368" i="12"/>
  <c r="AA82" i="3"/>
  <c r="I68" i="12"/>
  <c r="C68" i="12"/>
  <c r="J68" i="12"/>
  <c r="AI83" i="3"/>
  <c r="AH83" i="3"/>
  <c r="G69" i="12"/>
  <c r="H69" i="12"/>
  <c r="F69" i="12"/>
  <c r="J368" i="12"/>
  <c r="C368" i="12"/>
  <c r="I368" i="12"/>
  <c r="AD84" i="3"/>
  <c r="E70" i="12"/>
  <c r="AC84" i="3"/>
  <c r="E670" i="12"/>
  <c r="E370" i="12"/>
  <c r="C85" i="3"/>
  <c r="J668" i="12"/>
  <c r="C668" i="12"/>
  <c r="I668" i="12"/>
  <c r="F369" i="12"/>
  <c r="G369" i="12"/>
  <c r="H369" i="12"/>
  <c r="F669" i="12"/>
  <c r="G669" i="12"/>
  <c r="H669" i="12"/>
  <c r="AA83" i="3"/>
  <c r="F670" i="12"/>
  <c r="G670" i="12"/>
  <c r="H670" i="12"/>
  <c r="G370" i="12"/>
  <c r="H370" i="12"/>
  <c r="F370" i="12"/>
  <c r="J69" i="12"/>
  <c r="I69" i="12"/>
  <c r="C69" i="12"/>
  <c r="B68" i="12"/>
  <c r="J669" i="12"/>
  <c r="I669" i="12"/>
  <c r="C669" i="12"/>
  <c r="AH84" i="3"/>
  <c r="AI84" i="3"/>
  <c r="J369" i="12"/>
  <c r="C369" i="12"/>
  <c r="I369" i="12"/>
  <c r="AD85" i="3"/>
  <c r="E671" i="12"/>
  <c r="E71" i="12"/>
  <c r="AC85" i="3"/>
  <c r="E371" i="12"/>
  <c r="C86" i="3"/>
  <c r="F70" i="12"/>
  <c r="G70" i="12"/>
  <c r="H70" i="12"/>
  <c r="AA84" i="3"/>
  <c r="AD86" i="3"/>
  <c r="E372" i="12"/>
  <c r="AC86" i="3"/>
  <c r="E72" i="12"/>
  <c r="E672" i="12"/>
  <c r="C87" i="3"/>
  <c r="G671" i="12"/>
  <c r="H671" i="12"/>
  <c r="F671" i="12"/>
  <c r="G71" i="12"/>
  <c r="H71" i="12"/>
  <c r="F71" i="12"/>
  <c r="C370" i="12"/>
  <c r="J370" i="12"/>
  <c r="I370" i="12"/>
  <c r="J670" i="12"/>
  <c r="I670" i="12"/>
  <c r="C670" i="12"/>
  <c r="F371" i="12"/>
  <c r="G371" i="12"/>
  <c r="H371" i="12"/>
  <c r="B69" i="12"/>
  <c r="I70" i="12"/>
  <c r="C70" i="12"/>
  <c r="J70" i="12"/>
  <c r="AH85" i="3"/>
  <c r="AI85" i="3"/>
  <c r="AA85" i="3"/>
  <c r="I671" i="12"/>
  <c r="C671" i="12"/>
  <c r="J671" i="12"/>
  <c r="AI86" i="3"/>
  <c r="AH86" i="3"/>
  <c r="J371" i="12"/>
  <c r="C371" i="12"/>
  <c r="I371" i="12"/>
  <c r="AD87" i="3"/>
  <c r="E373" i="12"/>
  <c r="E673" i="12"/>
  <c r="E73" i="12"/>
  <c r="AC87" i="3"/>
  <c r="C88" i="3"/>
  <c r="G372" i="12"/>
  <c r="H372" i="12"/>
  <c r="F372" i="12"/>
  <c r="J71" i="12"/>
  <c r="I71" i="12"/>
  <c r="C71" i="12"/>
  <c r="F672" i="12"/>
  <c r="G672" i="12"/>
  <c r="H672" i="12"/>
  <c r="B70" i="12"/>
  <c r="F72" i="12"/>
  <c r="G72" i="12"/>
  <c r="H72" i="12"/>
  <c r="AA86" i="3"/>
  <c r="B71" i="12"/>
  <c r="G73" i="12"/>
  <c r="H73" i="12"/>
  <c r="F73" i="12"/>
  <c r="AH87" i="3"/>
  <c r="AI87" i="3"/>
  <c r="I72" i="12"/>
  <c r="J72" i="12"/>
  <c r="C72" i="12"/>
  <c r="B72" i="12"/>
  <c r="C672" i="12"/>
  <c r="J672" i="12"/>
  <c r="I672" i="12"/>
  <c r="C372" i="12"/>
  <c r="I372" i="12"/>
  <c r="J372" i="12"/>
  <c r="G673" i="12"/>
  <c r="H673" i="12"/>
  <c r="F673" i="12"/>
  <c r="AD88" i="3"/>
  <c r="E74" i="12"/>
  <c r="E674" i="12"/>
  <c r="AC88" i="3"/>
  <c r="E374" i="12"/>
  <c r="C89" i="3"/>
  <c r="G373" i="12"/>
  <c r="H373" i="12"/>
  <c r="F373" i="12"/>
  <c r="AA87" i="3"/>
  <c r="C673" i="12"/>
  <c r="J673" i="12"/>
  <c r="I673" i="12"/>
  <c r="AH88" i="3"/>
  <c r="AI88" i="3"/>
  <c r="I73" i="12"/>
  <c r="C73" i="12"/>
  <c r="B73" i="12"/>
  <c r="J73" i="12"/>
  <c r="E675" i="12"/>
  <c r="AC89" i="3"/>
  <c r="AD89" i="3"/>
  <c r="E375" i="12"/>
  <c r="E75" i="12"/>
  <c r="C90" i="3"/>
  <c r="F74" i="12"/>
  <c r="G74" i="12"/>
  <c r="H74" i="12"/>
  <c r="C373" i="12"/>
  <c r="I373" i="12"/>
  <c r="J373" i="12"/>
  <c r="F674" i="12"/>
  <c r="G674" i="12"/>
  <c r="H674" i="12"/>
  <c r="F374" i="12"/>
  <c r="G374" i="12"/>
  <c r="H374" i="12"/>
  <c r="AA88" i="3"/>
  <c r="I74" i="12"/>
  <c r="C74" i="12"/>
  <c r="J74" i="12"/>
  <c r="G375" i="12"/>
  <c r="H375" i="12"/>
  <c r="F375" i="12"/>
  <c r="AD90" i="3"/>
  <c r="AC90" i="3"/>
  <c r="E676" i="12"/>
  <c r="E376" i="12"/>
  <c r="E76" i="12"/>
  <c r="C91" i="3"/>
  <c r="AI89" i="3"/>
  <c r="AH89" i="3"/>
  <c r="I374" i="12"/>
  <c r="C374" i="12"/>
  <c r="J374" i="12"/>
  <c r="F75" i="12"/>
  <c r="G75" i="12"/>
  <c r="H75" i="12"/>
  <c r="F675" i="12"/>
  <c r="G675" i="12"/>
  <c r="H675" i="12"/>
  <c r="I674" i="12"/>
  <c r="J674" i="12"/>
  <c r="C674" i="12"/>
  <c r="AA89" i="3"/>
  <c r="F676" i="12"/>
  <c r="G676" i="12"/>
  <c r="H676" i="12"/>
  <c r="J375" i="12"/>
  <c r="C375" i="12"/>
  <c r="I375" i="12"/>
  <c r="J75" i="12"/>
  <c r="I75" i="12"/>
  <c r="C75" i="12"/>
  <c r="AC91" i="3"/>
  <c r="E677" i="12"/>
  <c r="E77" i="12"/>
  <c r="AD91" i="3"/>
  <c r="E377" i="12"/>
  <c r="C92" i="3"/>
  <c r="AH90" i="3"/>
  <c r="AI90" i="3"/>
  <c r="B74" i="12"/>
  <c r="G76" i="12"/>
  <c r="H76" i="12"/>
  <c r="F76" i="12"/>
  <c r="C675" i="12"/>
  <c r="J675" i="12"/>
  <c r="I675" i="12"/>
  <c r="F376" i="12"/>
  <c r="G376" i="12"/>
  <c r="H376" i="12"/>
  <c r="AA90" i="3"/>
  <c r="B75" i="12"/>
  <c r="J376" i="12"/>
  <c r="I376" i="12"/>
  <c r="C376" i="12"/>
  <c r="J76" i="12"/>
  <c r="I76" i="12"/>
  <c r="C76" i="12"/>
  <c r="B76" i="12"/>
  <c r="E678" i="12"/>
  <c r="AC92" i="3"/>
  <c r="E378" i="12"/>
  <c r="AD92" i="3"/>
  <c r="E78" i="12"/>
  <c r="C93" i="3"/>
  <c r="G677" i="12"/>
  <c r="H677" i="12"/>
  <c r="F677" i="12"/>
  <c r="G377" i="12"/>
  <c r="H377" i="12"/>
  <c r="F377" i="12"/>
  <c r="AH91" i="3"/>
  <c r="AI91" i="3"/>
  <c r="I676" i="12"/>
  <c r="C676" i="12"/>
  <c r="J676" i="12"/>
  <c r="G77" i="12"/>
  <c r="H77" i="12"/>
  <c r="F77" i="12"/>
  <c r="AA91" i="3"/>
  <c r="AC93" i="3"/>
  <c r="AD93" i="3"/>
  <c r="E679" i="12"/>
  <c r="E379" i="12"/>
  <c r="E79" i="12"/>
  <c r="C94" i="3"/>
  <c r="AH92" i="3"/>
  <c r="AI92" i="3"/>
  <c r="I77" i="12"/>
  <c r="C77" i="12"/>
  <c r="B77" i="12"/>
  <c r="J77" i="12"/>
  <c r="J377" i="12"/>
  <c r="I377" i="12"/>
  <c r="C377" i="12"/>
  <c r="G78" i="12"/>
  <c r="H78" i="12"/>
  <c r="F78" i="12"/>
  <c r="G678" i="12"/>
  <c r="H678" i="12"/>
  <c r="F678" i="12"/>
  <c r="J677" i="12"/>
  <c r="I677" i="12"/>
  <c r="C677" i="12"/>
  <c r="F378" i="12"/>
  <c r="G378" i="12"/>
  <c r="H378" i="12"/>
  <c r="AA92" i="3"/>
  <c r="I78" i="12"/>
  <c r="C78" i="12"/>
  <c r="J78" i="12"/>
  <c r="F679" i="12"/>
  <c r="G679" i="12"/>
  <c r="H679" i="12"/>
  <c r="C678" i="12"/>
  <c r="I678" i="12"/>
  <c r="J678" i="12"/>
  <c r="E80" i="12"/>
  <c r="AD94" i="3"/>
  <c r="E380" i="12"/>
  <c r="AC94" i="3"/>
  <c r="E680" i="12"/>
  <c r="C95" i="3"/>
  <c r="C378" i="12"/>
  <c r="I378" i="12"/>
  <c r="J378" i="12"/>
  <c r="F379" i="12"/>
  <c r="G379" i="12"/>
  <c r="H379" i="12"/>
  <c r="F79" i="12"/>
  <c r="G79" i="12"/>
  <c r="H79" i="12"/>
  <c r="AH93" i="3"/>
  <c r="AI93" i="3"/>
  <c r="AA93" i="3"/>
  <c r="B78" i="12"/>
  <c r="F680" i="12"/>
  <c r="G680" i="12"/>
  <c r="H680" i="12"/>
  <c r="F80" i="12"/>
  <c r="G80" i="12"/>
  <c r="H80" i="12"/>
  <c r="F380" i="12"/>
  <c r="G380" i="12"/>
  <c r="H380" i="12"/>
  <c r="E681" i="12"/>
  <c r="AC95" i="3"/>
  <c r="AD95" i="3"/>
  <c r="E381" i="12"/>
  <c r="E81" i="12"/>
  <c r="C96" i="3"/>
  <c r="J79" i="12"/>
  <c r="C79" i="12"/>
  <c r="B79" i="12"/>
  <c r="I79" i="12"/>
  <c r="J379" i="12"/>
  <c r="I379" i="12"/>
  <c r="C379" i="12"/>
  <c r="AH94" i="3"/>
  <c r="AI94" i="3"/>
  <c r="J679" i="12"/>
  <c r="C679" i="12"/>
  <c r="I679" i="12"/>
  <c r="AA94" i="3"/>
  <c r="AD96" i="3"/>
  <c r="E382" i="12"/>
  <c r="E82" i="12"/>
  <c r="AC96" i="3"/>
  <c r="E682" i="12"/>
  <c r="C97" i="3"/>
  <c r="AH95" i="3"/>
  <c r="AI95" i="3"/>
  <c r="I80" i="12"/>
  <c r="C80" i="12"/>
  <c r="J80" i="12"/>
  <c r="F681" i="12"/>
  <c r="G681" i="12"/>
  <c r="H681" i="12"/>
  <c r="F381" i="12"/>
  <c r="G381" i="12"/>
  <c r="H381" i="12"/>
  <c r="J380" i="12"/>
  <c r="C380" i="12"/>
  <c r="I380" i="12"/>
  <c r="J680" i="12"/>
  <c r="C680" i="12"/>
  <c r="I680" i="12"/>
  <c r="F81" i="12"/>
  <c r="G81" i="12"/>
  <c r="H81" i="12"/>
  <c r="AA95" i="3"/>
  <c r="B80" i="12"/>
  <c r="F82" i="12"/>
  <c r="G82" i="12"/>
  <c r="H82" i="12"/>
  <c r="AH96" i="3"/>
  <c r="AI96" i="3"/>
  <c r="I381" i="12"/>
  <c r="J381" i="12"/>
  <c r="C381" i="12"/>
  <c r="C681" i="12"/>
  <c r="I681" i="12"/>
  <c r="J681" i="12"/>
  <c r="AD97" i="3"/>
  <c r="E83" i="12"/>
  <c r="E683" i="12"/>
  <c r="E383" i="12"/>
  <c r="AC97" i="3"/>
  <c r="C98" i="3"/>
  <c r="F382" i="12"/>
  <c r="G382" i="12"/>
  <c r="H382" i="12"/>
  <c r="I81" i="12"/>
  <c r="C81" i="12"/>
  <c r="B81" i="12"/>
  <c r="J81" i="12"/>
  <c r="F682" i="12"/>
  <c r="G682" i="12"/>
  <c r="H682" i="12"/>
  <c r="AA96" i="3"/>
  <c r="C382" i="12"/>
  <c r="I382" i="12"/>
  <c r="J382" i="12"/>
  <c r="G383" i="12"/>
  <c r="H383" i="12"/>
  <c r="F383" i="12"/>
  <c r="J82" i="12"/>
  <c r="I82" i="12"/>
  <c r="C82" i="12"/>
  <c r="F683" i="12"/>
  <c r="G683" i="12"/>
  <c r="H683" i="12"/>
  <c r="AD98" i="3"/>
  <c r="E384" i="12"/>
  <c r="E84" i="12"/>
  <c r="E684" i="12"/>
  <c r="AC98" i="3"/>
  <c r="C99" i="3"/>
  <c r="G83" i="12"/>
  <c r="H83" i="12"/>
  <c r="F83" i="12"/>
  <c r="I682" i="12"/>
  <c r="J682" i="12"/>
  <c r="C682" i="12"/>
  <c r="AI97" i="3"/>
  <c r="AH97" i="3"/>
  <c r="AA97" i="3"/>
  <c r="AD99" i="3"/>
  <c r="E685" i="12"/>
  <c r="E385" i="12"/>
  <c r="E85" i="12"/>
  <c r="AC99" i="3"/>
  <c r="C100" i="3"/>
  <c r="G384" i="12"/>
  <c r="H384" i="12"/>
  <c r="F384" i="12"/>
  <c r="B82" i="12"/>
  <c r="J383" i="12"/>
  <c r="C383" i="12"/>
  <c r="I383" i="12"/>
  <c r="AH98" i="3"/>
  <c r="AI98" i="3"/>
  <c r="G684" i="12"/>
  <c r="H684" i="12"/>
  <c r="F684" i="12"/>
  <c r="C683" i="12"/>
  <c r="J683" i="12"/>
  <c r="I683" i="12"/>
  <c r="J83" i="12"/>
  <c r="I83" i="12"/>
  <c r="C83" i="12"/>
  <c r="G84" i="12"/>
  <c r="H84" i="12"/>
  <c r="F84" i="12"/>
  <c r="AA98" i="3"/>
  <c r="B83" i="12"/>
  <c r="G85" i="12"/>
  <c r="H85" i="12"/>
  <c r="F85" i="12"/>
  <c r="C384" i="12"/>
  <c r="I384" i="12"/>
  <c r="J384" i="12"/>
  <c r="G385" i="12"/>
  <c r="H385" i="12"/>
  <c r="F385" i="12"/>
  <c r="AC100" i="3"/>
  <c r="AD100" i="3"/>
  <c r="E686" i="12"/>
  <c r="E386" i="12"/>
  <c r="E86" i="12"/>
  <c r="C101" i="3"/>
  <c r="G685" i="12"/>
  <c r="H685" i="12"/>
  <c r="F685" i="12"/>
  <c r="J84" i="12"/>
  <c r="I84" i="12"/>
  <c r="C84" i="12"/>
  <c r="J684" i="12"/>
  <c r="C684" i="12"/>
  <c r="I684" i="12"/>
  <c r="AH99" i="3"/>
  <c r="AI99" i="3"/>
  <c r="AA99" i="3"/>
  <c r="B84" i="12"/>
  <c r="J685" i="12"/>
  <c r="C685" i="12"/>
  <c r="I685" i="12"/>
  <c r="F686" i="12"/>
  <c r="G686" i="12"/>
  <c r="H686" i="12"/>
  <c r="I385" i="12"/>
  <c r="J385" i="12"/>
  <c r="C385" i="12"/>
  <c r="AD101" i="3"/>
  <c r="E387" i="12"/>
  <c r="AC101" i="3"/>
  <c r="E687" i="12"/>
  <c r="E87" i="12"/>
  <c r="C102" i="3"/>
  <c r="J85" i="12"/>
  <c r="I85" i="12"/>
  <c r="C85" i="12"/>
  <c r="G86" i="12"/>
  <c r="H86" i="12"/>
  <c r="F86" i="12"/>
  <c r="AI100" i="3"/>
  <c r="AH100" i="3"/>
  <c r="F386" i="12"/>
  <c r="G386" i="12"/>
  <c r="H386" i="12"/>
  <c r="AA100" i="3"/>
  <c r="B85" i="12"/>
  <c r="AD102" i="3"/>
  <c r="E688" i="12"/>
  <c r="E88" i="12"/>
  <c r="AC102" i="3"/>
  <c r="E388" i="12"/>
  <c r="C103" i="3"/>
  <c r="F387" i="12"/>
  <c r="G387" i="12"/>
  <c r="H387" i="12"/>
  <c r="F87" i="12"/>
  <c r="G87" i="12"/>
  <c r="H87" i="12"/>
  <c r="J386" i="12"/>
  <c r="I386" i="12"/>
  <c r="C386" i="12"/>
  <c r="G687" i="12"/>
  <c r="H687" i="12"/>
  <c r="F687" i="12"/>
  <c r="J686" i="12"/>
  <c r="I686" i="12"/>
  <c r="C686" i="12"/>
  <c r="I86" i="12"/>
  <c r="C86" i="12"/>
  <c r="B86" i="12"/>
  <c r="J86" i="12"/>
  <c r="AI101" i="3"/>
  <c r="AH101" i="3"/>
  <c r="AA101" i="3"/>
  <c r="AD103" i="3"/>
  <c r="E389" i="12"/>
  <c r="E89" i="12"/>
  <c r="AC103" i="3"/>
  <c r="E689" i="12"/>
  <c r="C104" i="3"/>
  <c r="J387" i="12"/>
  <c r="C387" i="12"/>
  <c r="I387" i="12"/>
  <c r="AH102" i="3"/>
  <c r="AI102" i="3"/>
  <c r="F388" i="12"/>
  <c r="G388" i="12"/>
  <c r="H388" i="12"/>
  <c r="I687" i="12"/>
  <c r="C687" i="12"/>
  <c r="J687" i="12"/>
  <c r="G88" i="12"/>
  <c r="H88" i="12"/>
  <c r="F88" i="12"/>
  <c r="J87" i="12"/>
  <c r="I87" i="12"/>
  <c r="C87" i="12"/>
  <c r="F688" i="12"/>
  <c r="G688" i="12"/>
  <c r="H688" i="12"/>
  <c r="AA102" i="3"/>
  <c r="I88" i="12"/>
  <c r="C88" i="12"/>
  <c r="J88" i="12"/>
  <c r="C688" i="12"/>
  <c r="I688" i="12"/>
  <c r="J688" i="12"/>
  <c r="B87" i="12"/>
  <c r="G89" i="12"/>
  <c r="H89" i="12"/>
  <c r="F89" i="12"/>
  <c r="AD104" i="3"/>
  <c r="E690" i="12"/>
  <c r="E390" i="12"/>
  <c r="E90" i="12"/>
  <c r="AC104" i="3"/>
  <c r="C105" i="3"/>
  <c r="G389" i="12"/>
  <c r="H389" i="12"/>
  <c r="F389" i="12"/>
  <c r="AI103" i="3"/>
  <c r="AH103" i="3"/>
  <c r="I388" i="12"/>
  <c r="C388" i="12"/>
  <c r="J388" i="12"/>
  <c r="G689" i="12"/>
  <c r="H689" i="12"/>
  <c r="F689" i="12"/>
  <c r="AA103" i="3"/>
  <c r="F390" i="12"/>
  <c r="G390" i="12"/>
  <c r="H390" i="12"/>
  <c r="B88" i="12"/>
  <c r="I689" i="12"/>
  <c r="C689" i="12"/>
  <c r="J689" i="12"/>
  <c r="AD105" i="3"/>
  <c r="AC105" i="3"/>
  <c r="E391" i="12"/>
  <c r="E691" i="12"/>
  <c r="E91" i="12"/>
  <c r="C106" i="3"/>
  <c r="G690" i="12"/>
  <c r="H690" i="12"/>
  <c r="F690" i="12"/>
  <c r="G90" i="12"/>
  <c r="H90" i="12"/>
  <c r="F90" i="12"/>
  <c r="J389" i="12"/>
  <c r="I389" i="12"/>
  <c r="C389" i="12"/>
  <c r="AH104" i="3"/>
  <c r="AI104" i="3"/>
  <c r="J89" i="12"/>
  <c r="I89" i="12"/>
  <c r="C89" i="12"/>
  <c r="AA104" i="3"/>
  <c r="B89" i="12"/>
  <c r="G691" i="12"/>
  <c r="H691" i="12"/>
  <c r="F691" i="12"/>
  <c r="I690" i="12"/>
  <c r="J690" i="12"/>
  <c r="C690" i="12"/>
  <c r="G391" i="12"/>
  <c r="H391" i="12"/>
  <c r="F391" i="12"/>
  <c r="J90" i="12"/>
  <c r="I90" i="12"/>
  <c r="C90" i="12"/>
  <c r="AD106" i="3"/>
  <c r="E692" i="12"/>
  <c r="AC106" i="3"/>
  <c r="E92" i="12"/>
  <c r="E392" i="12"/>
  <c r="C107" i="3"/>
  <c r="AI105" i="3"/>
  <c r="AH105" i="3"/>
  <c r="I390" i="12"/>
  <c r="C390" i="12"/>
  <c r="J390" i="12"/>
  <c r="G91" i="12"/>
  <c r="H91" i="12"/>
  <c r="F91" i="12"/>
  <c r="AA105" i="3"/>
  <c r="B90" i="12"/>
  <c r="I91" i="12"/>
  <c r="C91" i="12"/>
  <c r="B91" i="12"/>
  <c r="J91" i="12"/>
  <c r="G392" i="12"/>
  <c r="H392" i="12"/>
  <c r="F392" i="12"/>
  <c r="I691" i="12"/>
  <c r="J691" i="12"/>
  <c r="C691" i="12"/>
  <c r="G92" i="12"/>
  <c r="H92" i="12"/>
  <c r="F92" i="12"/>
  <c r="AD107" i="3"/>
  <c r="AC107" i="3"/>
  <c r="E93" i="12"/>
  <c r="E393" i="12"/>
  <c r="E693" i="12"/>
  <c r="C108" i="3"/>
  <c r="G692" i="12"/>
  <c r="H692" i="12"/>
  <c r="F692" i="12"/>
  <c r="AI106" i="3"/>
  <c r="AH106" i="3"/>
  <c r="J391" i="12"/>
  <c r="C391" i="12"/>
  <c r="I391" i="12"/>
  <c r="AA106" i="3"/>
  <c r="C692" i="12"/>
  <c r="J692" i="12"/>
  <c r="I692" i="12"/>
  <c r="F93" i="12"/>
  <c r="G93" i="12"/>
  <c r="H93" i="12"/>
  <c r="I92" i="12"/>
  <c r="C92" i="12"/>
  <c r="J92" i="12"/>
  <c r="AD108" i="3"/>
  <c r="AC108" i="3"/>
  <c r="E94" i="12"/>
  <c r="E694" i="12"/>
  <c r="E394" i="12"/>
  <c r="C109" i="3"/>
  <c r="AH107" i="3"/>
  <c r="AI107" i="3"/>
  <c r="J392" i="12"/>
  <c r="C392" i="12"/>
  <c r="I392" i="12"/>
  <c r="F693" i="12"/>
  <c r="G693" i="12"/>
  <c r="H693" i="12"/>
  <c r="G393" i="12"/>
  <c r="H393" i="12"/>
  <c r="F393" i="12"/>
  <c r="AA107" i="3"/>
  <c r="B92" i="12"/>
  <c r="G94" i="12"/>
  <c r="H94" i="12"/>
  <c r="F94" i="12"/>
  <c r="C393" i="12"/>
  <c r="I393" i="12"/>
  <c r="J393" i="12"/>
  <c r="AC109" i="3"/>
  <c r="AD109" i="3"/>
  <c r="E395" i="12"/>
  <c r="E695" i="12"/>
  <c r="E95" i="12"/>
  <c r="C110" i="3"/>
  <c r="AI108" i="3"/>
  <c r="AH108" i="3"/>
  <c r="C693" i="12"/>
  <c r="I693" i="12"/>
  <c r="J693" i="12"/>
  <c r="G394" i="12"/>
  <c r="H394" i="12"/>
  <c r="F394" i="12"/>
  <c r="G694" i="12"/>
  <c r="H694" i="12"/>
  <c r="F694" i="12"/>
  <c r="J93" i="12"/>
  <c r="I93" i="12"/>
  <c r="C93" i="12"/>
  <c r="B93" i="12"/>
  <c r="AA108" i="3"/>
  <c r="AD110" i="3"/>
  <c r="AC110" i="3"/>
  <c r="E696" i="12"/>
  <c r="E396" i="12"/>
  <c r="E96" i="12"/>
  <c r="C111" i="3"/>
  <c r="F395" i="12"/>
  <c r="G395" i="12"/>
  <c r="H395" i="12"/>
  <c r="F95" i="12"/>
  <c r="G95" i="12"/>
  <c r="H95" i="12"/>
  <c r="AI109" i="3"/>
  <c r="AH109" i="3"/>
  <c r="I694" i="12"/>
  <c r="J694" i="12"/>
  <c r="C694" i="12"/>
  <c r="J394" i="12"/>
  <c r="C394" i="12"/>
  <c r="I394" i="12"/>
  <c r="G695" i="12"/>
  <c r="H695" i="12"/>
  <c r="F695" i="12"/>
  <c r="J94" i="12"/>
  <c r="I94" i="12"/>
  <c r="C94" i="12"/>
  <c r="B94" i="12"/>
  <c r="AA109" i="3"/>
  <c r="G696" i="12"/>
  <c r="H696" i="12"/>
  <c r="F696" i="12"/>
  <c r="I95" i="12"/>
  <c r="J95" i="12"/>
  <c r="C95" i="12"/>
  <c r="J395" i="12"/>
  <c r="I395" i="12"/>
  <c r="C395" i="12"/>
  <c r="G396" i="12"/>
  <c r="H396" i="12"/>
  <c r="F396" i="12"/>
  <c r="I695" i="12"/>
  <c r="J695" i="12"/>
  <c r="C695" i="12"/>
  <c r="E97" i="12"/>
  <c r="E397" i="12"/>
  <c r="AD111" i="3"/>
  <c r="E697" i="12"/>
  <c r="AC111" i="3"/>
  <c r="C112" i="3"/>
  <c r="AI110" i="3"/>
  <c r="AH110" i="3"/>
  <c r="G96" i="12"/>
  <c r="H96" i="12"/>
  <c r="F96" i="12"/>
  <c r="AA110" i="3"/>
  <c r="G697" i="12"/>
  <c r="H697" i="12"/>
  <c r="F697" i="12"/>
  <c r="AD112" i="3"/>
  <c r="E98" i="12"/>
  <c r="AC112" i="3"/>
  <c r="E698" i="12"/>
  <c r="E398" i="12"/>
  <c r="C113" i="3"/>
  <c r="G397" i="12"/>
  <c r="H397" i="12"/>
  <c r="F397" i="12"/>
  <c r="J396" i="12"/>
  <c r="I396" i="12"/>
  <c r="C396" i="12"/>
  <c r="B95" i="12"/>
  <c r="J96" i="12"/>
  <c r="I96" i="12"/>
  <c r="C96" i="12"/>
  <c r="AI111" i="3"/>
  <c r="AH111" i="3"/>
  <c r="F97" i="12"/>
  <c r="G97" i="12"/>
  <c r="H97" i="12"/>
  <c r="I696" i="12"/>
  <c r="C696" i="12"/>
  <c r="J696" i="12"/>
  <c r="AA111" i="3"/>
  <c r="J397" i="12"/>
  <c r="C397" i="12"/>
  <c r="I397" i="12"/>
  <c r="AI112" i="3"/>
  <c r="AH112" i="3"/>
  <c r="J97" i="12"/>
  <c r="I97" i="12"/>
  <c r="C97" i="12"/>
  <c r="B96" i="12"/>
  <c r="AD113" i="3"/>
  <c r="AC113" i="3"/>
  <c r="E699" i="12"/>
  <c r="E99" i="12"/>
  <c r="E399" i="12"/>
  <c r="C114" i="3"/>
  <c r="G98" i="12"/>
  <c r="H98" i="12"/>
  <c r="F98" i="12"/>
  <c r="G398" i="12"/>
  <c r="H398" i="12"/>
  <c r="F398" i="12"/>
  <c r="I697" i="12"/>
  <c r="C697" i="12"/>
  <c r="J697" i="12"/>
  <c r="F698" i="12"/>
  <c r="G698" i="12"/>
  <c r="H698" i="12"/>
  <c r="AA112" i="3"/>
  <c r="B97" i="12"/>
  <c r="G99" i="12"/>
  <c r="H99" i="12"/>
  <c r="F99" i="12"/>
  <c r="C398" i="12"/>
  <c r="I398" i="12"/>
  <c r="J398" i="12"/>
  <c r="J98" i="12"/>
  <c r="I98" i="12"/>
  <c r="C98" i="12"/>
  <c r="F699" i="12"/>
  <c r="G699" i="12"/>
  <c r="H699" i="12"/>
  <c r="E100" i="12"/>
  <c r="AD114" i="3"/>
  <c r="AC114" i="3"/>
  <c r="E700" i="12"/>
  <c r="E400" i="12"/>
  <c r="C115" i="3"/>
  <c r="AI113" i="3"/>
  <c r="AH113" i="3"/>
  <c r="J698" i="12"/>
  <c r="C698" i="12"/>
  <c r="I698" i="12"/>
  <c r="F399" i="12"/>
  <c r="G399" i="12"/>
  <c r="H399" i="12"/>
  <c r="AA113" i="3"/>
  <c r="B98" i="12"/>
  <c r="G400" i="12"/>
  <c r="H400" i="12"/>
  <c r="F400" i="12"/>
  <c r="G700" i="12"/>
  <c r="H700" i="12"/>
  <c r="F700" i="12"/>
  <c r="F100" i="12"/>
  <c r="G100" i="12"/>
  <c r="H100" i="12"/>
  <c r="J699" i="12"/>
  <c r="I699" i="12"/>
  <c r="C699" i="12"/>
  <c r="AH114" i="3"/>
  <c r="AI114" i="3"/>
  <c r="C399" i="12"/>
  <c r="J399" i="12"/>
  <c r="I399" i="12"/>
  <c r="E701" i="12"/>
  <c r="AC115" i="3"/>
  <c r="E401" i="12"/>
  <c r="AD115" i="3"/>
  <c r="E101" i="12"/>
  <c r="C116" i="3"/>
  <c r="I99" i="12"/>
  <c r="C99" i="12"/>
  <c r="J99" i="12"/>
  <c r="AA114" i="3"/>
  <c r="B99" i="12"/>
  <c r="F101" i="12"/>
  <c r="G101" i="12"/>
  <c r="H101" i="12"/>
  <c r="G701" i="12"/>
  <c r="H701" i="12"/>
  <c r="F701" i="12"/>
  <c r="F401" i="12"/>
  <c r="G401" i="12"/>
  <c r="H401" i="12"/>
  <c r="J400" i="12"/>
  <c r="I400" i="12"/>
  <c r="C400" i="12"/>
  <c r="C700" i="12"/>
  <c r="J700" i="12"/>
  <c r="I700" i="12"/>
  <c r="I100" i="12"/>
  <c r="J100" i="12"/>
  <c r="C100" i="12"/>
  <c r="B100" i="12"/>
  <c r="AD116" i="3"/>
  <c r="E102" i="12"/>
  <c r="AC116" i="3"/>
  <c r="E702" i="12"/>
  <c r="E402" i="12"/>
  <c r="C117" i="3"/>
  <c r="AI115" i="3"/>
  <c r="AH115" i="3"/>
  <c r="AA115" i="3"/>
  <c r="F402" i="12"/>
  <c r="G402" i="12"/>
  <c r="H402" i="12"/>
  <c r="G702" i="12"/>
  <c r="H702" i="12"/>
  <c r="F702" i="12"/>
  <c r="AI116" i="3"/>
  <c r="AH116" i="3"/>
  <c r="J701" i="12"/>
  <c r="C701" i="12"/>
  <c r="I701" i="12"/>
  <c r="AD117" i="3"/>
  <c r="AC117" i="3"/>
  <c r="E703" i="12"/>
  <c r="E403" i="12"/>
  <c r="E103" i="12"/>
  <c r="C118" i="3"/>
  <c r="F102" i="12"/>
  <c r="G102" i="12"/>
  <c r="H102" i="12"/>
  <c r="J401" i="12"/>
  <c r="C401" i="12"/>
  <c r="I401" i="12"/>
  <c r="J101" i="12"/>
  <c r="I101" i="12"/>
  <c r="C101" i="12"/>
  <c r="AA116" i="3"/>
  <c r="I702" i="12"/>
  <c r="C702" i="12"/>
  <c r="J702" i="12"/>
  <c r="F103" i="12"/>
  <c r="G103" i="12"/>
  <c r="H103" i="12"/>
  <c r="J102" i="12"/>
  <c r="I102" i="12"/>
  <c r="C102" i="12"/>
  <c r="B102" i="12"/>
  <c r="G403" i="12"/>
  <c r="H403" i="12"/>
  <c r="F403" i="12"/>
  <c r="C402" i="12"/>
  <c r="I402" i="12"/>
  <c r="J402" i="12"/>
  <c r="B101" i="12"/>
  <c r="AD118" i="3"/>
  <c r="E104" i="12"/>
  <c r="AC118" i="3"/>
  <c r="E404" i="12"/>
  <c r="E704" i="12"/>
  <c r="C119" i="3"/>
  <c r="AH117" i="3"/>
  <c r="AI117" i="3"/>
  <c r="G703" i="12"/>
  <c r="H703" i="12"/>
  <c r="F703" i="12"/>
  <c r="AA117" i="3"/>
  <c r="I703" i="12"/>
  <c r="J703" i="12"/>
  <c r="C703" i="12"/>
  <c r="J103" i="12"/>
  <c r="I103" i="12"/>
  <c r="C103" i="12"/>
  <c r="F404" i="12"/>
  <c r="G404" i="12"/>
  <c r="H404" i="12"/>
  <c r="C403" i="12"/>
  <c r="J403" i="12"/>
  <c r="I403" i="12"/>
  <c r="AH118" i="3"/>
  <c r="AI118" i="3"/>
  <c r="AD119" i="3"/>
  <c r="E105" i="12"/>
  <c r="E705" i="12"/>
  <c r="AC119" i="3"/>
  <c r="E405" i="12"/>
  <c r="C120" i="3"/>
  <c r="G104" i="12"/>
  <c r="H104" i="12"/>
  <c r="F104" i="12"/>
  <c r="G704" i="12"/>
  <c r="H704" i="12"/>
  <c r="F704" i="12"/>
  <c r="AA118" i="3"/>
  <c r="B103" i="12"/>
  <c r="I104" i="12"/>
  <c r="C104" i="12"/>
  <c r="J104" i="12"/>
  <c r="G705" i="12"/>
  <c r="H705" i="12"/>
  <c r="F705" i="12"/>
  <c r="C404" i="12"/>
  <c r="I404" i="12"/>
  <c r="J404" i="12"/>
  <c r="I704" i="12"/>
  <c r="C704" i="12"/>
  <c r="J704" i="12"/>
  <c r="G405" i="12"/>
  <c r="H405" i="12"/>
  <c r="F405" i="12"/>
  <c r="AD120" i="3"/>
  <c r="E406" i="12"/>
  <c r="E706" i="12"/>
  <c r="E106" i="12"/>
  <c r="AC120" i="3"/>
  <c r="C121" i="3"/>
  <c r="G105" i="12"/>
  <c r="H105" i="12"/>
  <c r="F105" i="12"/>
  <c r="AH119" i="3"/>
  <c r="AI119" i="3"/>
  <c r="AA119" i="3"/>
  <c r="B104" i="12"/>
  <c r="I105" i="12"/>
  <c r="C105" i="12"/>
  <c r="J105" i="12"/>
  <c r="G706" i="12"/>
  <c r="H706" i="12"/>
  <c r="F706" i="12"/>
  <c r="AC121" i="3"/>
  <c r="AD121" i="3"/>
  <c r="E707" i="12"/>
  <c r="E107" i="12"/>
  <c r="E407" i="12"/>
  <c r="C122" i="3"/>
  <c r="G406" i="12"/>
  <c r="H406" i="12"/>
  <c r="F406" i="12"/>
  <c r="C405" i="12"/>
  <c r="J405" i="12"/>
  <c r="I405" i="12"/>
  <c r="AH120" i="3"/>
  <c r="AI120" i="3"/>
  <c r="F106" i="12"/>
  <c r="G106" i="12"/>
  <c r="H106" i="12"/>
  <c r="C705" i="12"/>
  <c r="I705" i="12"/>
  <c r="J705" i="12"/>
  <c r="AA120" i="3"/>
  <c r="B105" i="12"/>
  <c r="AD122" i="3"/>
  <c r="E708" i="12"/>
  <c r="E408" i="12"/>
  <c r="AC122" i="3"/>
  <c r="E108" i="12"/>
  <c r="C123" i="3"/>
  <c r="F407" i="12"/>
  <c r="G407" i="12"/>
  <c r="H407" i="12"/>
  <c r="AI121" i="3"/>
  <c r="AH121" i="3"/>
  <c r="J706" i="12"/>
  <c r="C706" i="12"/>
  <c r="I706" i="12"/>
  <c r="F107" i="12"/>
  <c r="G107" i="12"/>
  <c r="H107" i="12"/>
  <c r="J106" i="12"/>
  <c r="I106" i="12"/>
  <c r="C106" i="12"/>
  <c r="C406" i="12"/>
  <c r="J406" i="12"/>
  <c r="I406" i="12"/>
  <c r="F707" i="12"/>
  <c r="G707" i="12"/>
  <c r="H707" i="12"/>
  <c r="AA121" i="3"/>
  <c r="B106" i="12"/>
  <c r="J107" i="12"/>
  <c r="I107" i="12"/>
  <c r="C107" i="12"/>
  <c r="J407" i="12"/>
  <c r="I407" i="12"/>
  <c r="C407" i="12"/>
  <c r="G108" i="12"/>
  <c r="H108" i="12"/>
  <c r="F108" i="12"/>
  <c r="AI122" i="3"/>
  <c r="AH122" i="3"/>
  <c r="F408" i="12"/>
  <c r="G408" i="12"/>
  <c r="H408" i="12"/>
  <c r="C707" i="12"/>
  <c r="I707" i="12"/>
  <c r="J707" i="12"/>
  <c r="AD123" i="3"/>
  <c r="E109" i="12"/>
  <c r="E709" i="12"/>
  <c r="E409" i="12"/>
  <c r="AC123" i="3"/>
  <c r="C124" i="3"/>
  <c r="G708" i="12"/>
  <c r="H708" i="12"/>
  <c r="F708" i="12"/>
  <c r="AA122" i="3"/>
  <c r="B107" i="12"/>
  <c r="C708" i="12"/>
  <c r="J708" i="12"/>
  <c r="I708" i="12"/>
  <c r="G709" i="12"/>
  <c r="H709" i="12"/>
  <c r="F709" i="12"/>
  <c r="F409" i="12"/>
  <c r="G409" i="12"/>
  <c r="H409" i="12"/>
  <c r="I408" i="12"/>
  <c r="J408" i="12"/>
  <c r="C408" i="12"/>
  <c r="AD124" i="3"/>
  <c r="E710" i="12"/>
  <c r="E110" i="12"/>
  <c r="AC124" i="3"/>
  <c r="E410" i="12"/>
  <c r="C125" i="3"/>
  <c r="G109" i="12"/>
  <c r="H109" i="12"/>
  <c r="F109" i="12"/>
  <c r="J108" i="12"/>
  <c r="C108" i="12"/>
  <c r="B108" i="12"/>
  <c r="I108" i="12"/>
  <c r="AI123" i="3"/>
  <c r="AH123" i="3"/>
  <c r="AA123" i="3"/>
  <c r="AH124" i="3"/>
  <c r="AI124" i="3"/>
  <c r="I109" i="12"/>
  <c r="C109" i="12"/>
  <c r="J109" i="12"/>
  <c r="G110" i="12"/>
  <c r="H110" i="12"/>
  <c r="F110" i="12"/>
  <c r="AD125" i="3"/>
  <c r="E711" i="12"/>
  <c r="E111" i="12"/>
  <c r="E411" i="12"/>
  <c r="AC125" i="3"/>
  <c r="C126" i="3"/>
  <c r="G710" i="12"/>
  <c r="H710" i="12"/>
  <c r="F710" i="12"/>
  <c r="J709" i="12"/>
  <c r="I709" i="12"/>
  <c r="C709" i="12"/>
  <c r="G410" i="12"/>
  <c r="H410" i="12"/>
  <c r="F410" i="12"/>
  <c r="I409" i="12"/>
  <c r="J409" i="12"/>
  <c r="C409" i="12"/>
  <c r="AA124" i="3"/>
  <c r="J710" i="12"/>
  <c r="I710" i="12"/>
  <c r="C710" i="12"/>
  <c r="G111" i="12"/>
  <c r="H111" i="12"/>
  <c r="F111" i="12"/>
  <c r="F411" i="12"/>
  <c r="G411" i="12"/>
  <c r="H411" i="12"/>
  <c r="B109" i="12"/>
  <c r="J410" i="12"/>
  <c r="I410" i="12"/>
  <c r="C410" i="12"/>
  <c r="AC126" i="3"/>
  <c r="AD126" i="3"/>
  <c r="E712" i="12"/>
  <c r="E112" i="12"/>
  <c r="E412" i="12"/>
  <c r="C127" i="3"/>
  <c r="G711" i="12"/>
  <c r="H711" i="12"/>
  <c r="F711" i="12"/>
  <c r="AI125" i="3"/>
  <c r="AH125" i="3"/>
  <c r="J110" i="12"/>
  <c r="I110" i="12"/>
  <c r="C110" i="12"/>
  <c r="AA125" i="3"/>
  <c r="B110" i="12"/>
  <c r="AD127" i="3"/>
  <c r="AC127" i="3"/>
  <c r="E713" i="12"/>
  <c r="E413" i="12"/>
  <c r="E113" i="12"/>
  <c r="C128" i="3"/>
  <c r="G112" i="12"/>
  <c r="H112" i="12"/>
  <c r="F112" i="12"/>
  <c r="J711" i="12"/>
  <c r="C711" i="12"/>
  <c r="I711" i="12"/>
  <c r="G712" i="12"/>
  <c r="H712" i="12"/>
  <c r="F712" i="12"/>
  <c r="J111" i="12"/>
  <c r="I111" i="12"/>
  <c r="C111" i="12"/>
  <c r="F412" i="12"/>
  <c r="G412" i="12"/>
  <c r="H412" i="12"/>
  <c r="AI126" i="3"/>
  <c r="AH126" i="3"/>
  <c r="I411" i="12"/>
  <c r="J411" i="12"/>
  <c r="C411" i="12"/>
  <c r="AA126" i="3"/>
  <c r="B111" i="12"/>
  <c r="J412" i="12"/>
  <c r="I412" i="12"/>
  <c r="C412" i="12"/>
  <c r="C112" i="12"/>
  <c r="B112" i="12"/>
  <c r="I112" i="12"/>
  <c r="J112" i="12"/>
  <c r="F713" i="12"/>
  <c r="G713" i="12"/>
  <c r="H713" i="12"/>
  <c r="F113" i="12"/>
  <c r="G113" i="12"/>
  <c r="H113" i="12"/>
  <c r="AC128" i="3"/>
  <c r="E414" i="12"/>
  <c r="AD128" i="3"/>
  <c r="E714" i="12"/>
  <c r="E114" i="12"/>
  <c r="C129" i="3"/>
  <c r="AH127" i="3"/>
  <c r="AI127" i="3"/>
  <c r="I712" i="12"/>
  <c r="J712" i="12"/>
  <c r="C712" i="12"/>
  <c r="G413" i="12"/>
  <c r="H413" i="12"/>
  <c r="F413" i="12"/>
  <c r="AA127" i="3"/>
  <c r="J413" i="12"/>
  <c r="C413" i="12"/>
  <c r="I413" i="12"/>
  <c r="G114" i="12"/>
  <c r="H114" i="12"/>
  <c r="F114" i="12"/>
  <c r="AI128" i="3"/>
  <c r="AH128" i="3"/>
  <c r="C713" i="12"/>
  <c r="I713" i="12"/>
  <c r="J713" i="12"/>
  <c r="F714" i="12"/>
  <c r="G714" i="12"/>
  <c r="H714" i="12"/>
  <c r="J113" i="12"/>
  <c r="I113" i="12"/>
  <c r="C113" i="12"/>
  <c r="E115" i="12"/>
  <c r="AD129" i="3"/>
  <c r="E415" i="12"/>
  <c r="E715" i="12"/>
  <c r="AC129" i="3"/>
  <c r="C130" i="3"/>
  <c r="G414" i="12"/>
  <c r="H414" i="12"/>
  <c r="F414" i="12"/>
  <c r="AA128" i="3"/>
  <c r="B113" i="12"/>
  <c r="F715" i="12"/>
  <c r="G715" i="12"/>
  <c r="H715" i="12"/>
  <c r="J114" i="12"/>
  <c r="I114" i="12"/>
  <c r="C114" i="12"/>
  <c r="B114" i="12"/>
  <c r="C414" i="12"/>
  <c r="J414" i="12"/>
  <c r="I414" i="12"/>
  <c r="F415" i="12"/>
  <c r="G415" i="12"/>
  <c r="H415" i="12"/>
  <c r="I714" i="12"/>
  <c r="C714" i="12"/>
  <c r="J714" i="12"/>
  <c r="AD130" i="3"/>
  <c r="E416" i="12"/>
  <c r="E116" i="12"/>
  <c r="E716" i="12"/>
  <c r="AC130" i="3"/>
  <c r="C131" i="3"/>
  <c r="AH129" i="3"/>
  <c r="AI129" i="3"/>
  <c r="G115" i="12"/>
  <c r="H115" i="12"/>
  <c r="F115" i="12"/>
  <c r="AA129" i="3"/>
  <c r="C415" i="12"/>
  <c r="J415" i="12"/>
  <c r="I415" i="12"/>
  <c r="F416" i="12"/>
  <c r="G416" i="12"/>
  <c r="H416" i="12"/>
  <c r="J115" i="12"/>
  <c r="I115" i="12"/>
  <c r="C115" i="12"/>
  <c r="AH130" i="3"/>
  <c r="AI130" i="3"/>
  <c r="F116" i="12"/>
  <c r="G116" i="12"/>
  <c r="H116" i="12"/>
  <c r="AC131" i="3"/>
  <c r="AD131" i="3"/>
  <c r="E117" i="12"/>
  <c r="E417" i="12"/>
  <c r="E717" i="12"/>
  <c r="C132" i="3"/>
  <c r="F716" i="12"/>
  <c r="G716" i="12"/>
  <c r="H716" i="12"/>
  <c r="I715" i="12"/>
  <c r="J715" i="12"/>
  <c r="C715" i="12"/>
  <c r="AA130" i="3"/>
  <c r="B115" i="12"/>
  <c r="AD132" i="3"/>
  <c r="E118" i="12"/>
  <c r="E718" i="12"/>
  <c r="E418" i="12"/>
  <c r="AC132" i="3"/>
  <c r="C133" i="3"/>
  <c r="G717" i="12"/>
  <c r="H717" i="12"/>
  <c r="F717" i="12"/>
  <c r="AI131" i="3"/>
  <c r="AH131" i="3"/>
  <c r="I716" i="12"/>
  <c r="J716" i="12"/>
  <c r="C716" i="12"/>
  <c r="F417" i="12"/>
  <c r="G417" i="12"/>
  <c r="H417" i="12"/>
  <c r="J116" i="12"/>
  <c r="I116" i="12"/>
  <c r="C116" i="12"/>
  <c r="F117" i="12"/>
  <c r="G117" i="12"/>
  <c r="H117" i="12"/>
  <c r="I416" i="12"/>
  <c r="J416" i="12"/>
  <c r="C416" i="12"/>
  <c r="AA131" i="3"/>
  <c r="B116" i="12"/>
  <c r="C717" i="12"/>
  <c r="J717" i="12"/>
  <c r="I717" i="12"/>
  <c r="G718" i="12"/>
  <c r="H718" i="12"/>
  <c r="F718" i="12"/>
  <c r="J417" i="12"/>
  <c r="I417" i="12"/>
  <c r="C417" i="12"/>
  <c r="F418" i="12"/>
  <c r="G418" i="12"/>
  <c r="H418" i="12"/>
  <c r="J117" i="12"/>
  <c r="I117" i="12"/>
  <c r="C117" i="12"/>
  <c r="B117" i="12"/>
  <c r="AD133" i="3"/>
  <c r="AC133" i="3"/>
  <c r="E719" i="12"/>
  <c r="E119" i="12"/>
  <c r="E419" i="12"/>
  <c r="C134" i="3"/>
  <c r="F118" i="12"/>
  <c r="G118" i="12"/>
  <c r="H118" i="12"/>
  <c r="AH132" i="3"/>
  <c r="AI132" i="3"/>
  <c r="AA132" i="3"/>
  <c r="I718" i="12"/>
  <c r="J718" i="12"/>
  <c r="C718" i="12"/>
  <c r="F419" i="12"/>
  <c r="G419" i="12"/>
  <c r="H419" i="12"/>
  <c r="F719" i="12"/>
  <c r="G719" i="12"/>
  <c r="H719" i="12"/>
  <c r="AD134" i="3"/>
  <c r="E720" i="12"/>
  <c r="E420" i="12"/>
  <c r="E120" i="12"/>
  <c r="AC134" i="3"/>
  <c r="C135" i="3"/>
  <c r="AH133" i="3"/>
  <c r="AI133" i="3"/>
  <c r="J118" i="12"/>
  <c r="I118" i="12"/>
  <c r="C118" i="12"/>
  <c r="B118" i="12"/>
  <c r="G119" i="12"/>
  <c r="H119" i="12"/>
  <c r="F119" i="12"/>
  <c r="J418" i="12"/>
  <c r="I418" i="12"/>
  <c r="C418" i="12"/>
  <c r="AA133" i="3"/>
  <c r="F420" i="12"/>
  <c r="G420" i="12"/>
  <c r="H420" i="12"/>
  <c r="AD135" i="3"/>
  <c r="E121" i="12"/>
  <c r="AC135" i="3"/>
  <c r="E721" i="12"/>
  <c r="E421" i="12"/>
  <c r="C136" i="3"/>
  <c r="J419" i="12"/>
  <c r="I419" i="12"/>
  <c r="C419" i="12"/>
  <c r="AI134" i="3"/>
  <c r="AH134" i="3"/>
  <c r="J119" i="12"/>
  <c r="I119" i="12"/>
  <c r="C119" i="12"/>
  <c r="G720" i="12"/>
  <c r="H720" i="12"/>
  <c r="F720" i="12"/>
  <c r="C719" i="12"/>
  <c r="J719" i="12"/>
  <c r="I719" i="12"/>
  <c r="G120" i="12"/>
  <c r="H120" i="12"/>
  <c r="F120" i="12"/>
  <c r="AA134" i="3"/>
  <c r="B119" i="12"/>
  <c r="G721" i="12"/>
  <c r="H721" i="12"/>
  <c r="F721" i="12"/>
  <c r="J420" i="12"/>
  <c r="I420" i="12"/>
  <c r="C420" i="12"/>
  <c r="I120" i="12"/>
  <c r="J120" i="12"/>
  <c r="C120" i="12"/>
  <c r="B120" i="12"/>
  <c r="F421" i="12"/>
  <c r="G421" i="12"/>
  <c r="H421" i="12"/>
  <c r="AH135" i="3"/>
  <c r="AI135" i="3"/>
  <c r="J720" i="12"/>
  <c r="C720" i="12"/>
  <c r="I720" i="12"/>
  <c r="E722" i="12"/>
  <c r="AD136" i="3"/>
  <c r="AC136" i="3"/>
  <c r="E122" i="12"/>
  <c r="E422" i="12"/>
  <c r="C137" i="3"/>
  <c r="F121" i="12"/>
  <c r="G121" i="12"/>
  <c r="H121" i="12"/>
  <c r="AA135" i="3"/>
  <c r="AI136" i="3"/>
  <c r="AH136" i="3"/>
  <c r="J421" i="12"/>
  <c r="I421" i="12"/>
  <c r="C421" i="12"/>
  <c r="AD137" i="3"/>
  <c r="E723" i="12"/>
  <c r="AC137" i="3"/>
  <c r="E123" i="12"/>
  <c r="E423" i="12"/>
  <c r="C138" i="3"/>
  <c r="G422" i="12"/>
  <c r="H422" i="12"/>
  <c r="F422" i="12"/>
  <c r="G722" i="12"/>
  <c r="H722" i="12"/>
  <c r="F722" i="12"/>
  <c r="J121" i="12"/>
  <c r="I121" i="12"/>
  <c r="C121" i="12"/>
  <c r="G122" i="12"/>
  <c r="H122" i="12"/>
  <c r="F122" i="12"/>
  <c r="C721" i="12"/>
  <c r="I721" i="12"/>
  <c r="J721" i="12"/>
  <c r="AA136" i="3"/>
  <c r="B121" i="12"/>
  <c r="J122" i="12"/>
  <c r="I122" i="12"/>
  <c r="C122" i="12"/>
  <c r="J422" i="12"/>
  <c r="I422" i="12"/>
  <c r="C422" i="12"/>
  <c r="G423" i="12"/>
  <c r="H423" i="12"/>
  <c r="F423" i="12"/>
  <c r="G123" i="12"/>
  <c r="H123" i="12"/>
  <c r="F123" i="12"/>
  <c r="J722" i="12"/>
  <c r="C722" i="12"/>
  <c r="I722" i="12"/>
  <c r="AI137" i="3"/>
  <c r="AH137" i="3"/>
  <c r="AD138" i="3"/>
  <c r="E124" i="12"/>
  <c r="AC138" i="3"/>
  <c r="E724" i="12"/>
  <c r="E424" i="12"/>
  <c r="C139" i="3"/>
  <c r="G723" i="12"/>
  <c r="H723" i="12"/>
  <c r="F723" i="12"/>
  <c r="AA137" i="3"/>
  <c r="B122" i="12"/>
  <c r="J123" i="12"/>
  <c r="I123" i="12"/>
  <c r="C123" i="12"/>
  <c r="B123" i="12"/>
  <c r="G724" i="12"/>
  <c r="H724" i="12"/>
  <c r="F724" i="12"/>
  <c r="J723" i="12"/>
  <c r="C723" i="12"/>
  <c r="I723" i="12"/>
  <c r="AH138" i="3"/>
  <c r="AI138" i="3"/>
  <c r="AD139" i="3"/>
  <c r="E125" i="12"/>
  <c r="AC139" i="3"/>
  <c r="E725" i="12"/>
  <c r="E425" i="12"/>
  <c r="C140" i="3"/>
  <c r="G124" i="12"/>
  <c r="H124" i="12"/>
  <c r="F124" i="12"/>
  <c r="C423" i="12"/>
  <c r="I423" i="12"/>
  <c r="J423" i="12"/>
  <c r="F424" i="12"/>
  <c r="G424" i="12"/>
  <c r="H424" i="12"/>
  <c r="AA138" i="3"/>
  <c r="AD140" i="3"/>
  <c r="AC140" i="3"/>
  <c r="E726" i="12"/>
  <c r="E426" i="12"/>
  <c r="E126" i="12"/>
  <c r="C141" i="3"/>
  <c r="F125" i="12"/>
  <c r="G125" i="12"/>
  <c r="H125" i="12"/>
  <c r="C724" i="12"/>
  <c r="I724" i="12"/>
  <c r="J724" i="12"/>
  <c r="J424" i="12"/>
  <c r="I424" i="12"/>
  <c r="C424" i="12"/>
  <c r="F425" i="12"/>
  <c r="G425" i="12"/>
  <c r="H425" i="12"/>
  <c r="G725" i="12"/>
  <c r="H725" i="12"/>
  <c r="F725" i="12"/>
  <c r="J124" i="12"/>
  <c r="I124" i="12"/>
  <c r="C124" i="12"/>
  <c r="AI139" i="3"/>
  <c r="AH139" i="3"/>
  <c r="AA139" i="3"/>
  <c r="B124" i="12"/>
  <c r="C725" i="12"/>
  <c r="I725" i="12"/>
  <c r="J725" i="12"/>
  <c r="C425" i="12"/>
  <c r="I425" i="12"/>
  <c r="J425" i="12"/>
  <c r="F126" i="12"/>
  <c r="G126" i="12"/>
  <c r="H126" i="12"/>
  <c r="J125" i="12"/>
  <c r="I125" i="12"/>
  <c r="C125" i="12"/>
  <c r="G426" i="12"/>
  <c r="H426" i="12"/>
  <c r="F426" i="12"/>
  <c r="G726" i="12"/>
  <c r="H726" i="12"/>
  <c r="F726" i="12"/>
  <c r="AD141" i="3"/>
  <c r="AC141" i="3"/>
  <c r="E427" i="12"/>
  <c r="E727" i="12"/>
  <c r="E127" i="12"/>
  <c r="C142" i="3"/>
  <c r="AI140" i="3"/>
  <c r="AH140" i="3"/>
  <c r="AA140" i="3"/>
  <c r="B125" i="12"/>
  <c r="E128" i="12"/>
  <c r="AC142" i="3"/>
  <c r="AD142" i="3"/>
  <c r="E428" i="12"/>
  <c r="E728" i="12"/>
  <c r="C143" i="3"/>
  <c r="F427" i="12"/>
  <c r="G427" i="12"/>
  <c r="H427" i="12"/>
  <c r="J726" i="12"/>
  <c r="I726" i="12"/>
  <c r="C726" i="12"/>
  <c r="I126" i="12"/>
  <c r="C126" i="12"/>
  <c r="J126" i="12"/>
  <c r="G127" i="12"/>
  <c r="H127" i="12"/>
  <c r="F127" i="12"/>
  <c r="AH141" i="3"/>
  <c r="AI141" i="3"/>
  <c r="F727" i="12"/>
  <c r="G727" i="12"/>
  <c r="H727" i="12"/>
  <c r="J426" i="12"/>
  <c r="I426" i="12"/>
  <c r="C426" i="12"/>
  <c r="AA141" i="3"/>
  <c r="B126" i="12"/>
  <c r="C427" i="12"/>
  <c r="J427" i="12"/>
  <c r="I427" i="12"/>
  <c r="F728" i="12"/>
  <c r="G728" i="12"/>
  <c r="H728" i="12"/>
  <c r="F128" i="12"/>
  <c r="G128" i="12"/>
  <c r="H128" i="12"/>
  <c r="J127" i="12"/>
  <c r="I127" i="12"/>
  <c r="C127" i="12"/>
  <c r="G428" i="12"/>
  <c r="H428" i="12"/>
  <c r="F428" i="12"/>
  <c r="I727" i="12"/>
  <c r="J727" i="12"/>
  <c r="C727" i="12"/>
  <c r="AD143" i="3"/>
  <c r="E129" i="12"/>
  <c r="AC143" i="3"/>
  <c r="E429" i="12"/>
  <c r="E729" i="12"/>
  <c r="C144" i="3"/>
  <c r="AH142" i="3"/>
  <c r="AI142" i="3"/>
  <c r="AA142" i="3"/>
  <c r="B127" i="12"/>
  <c r="AD144" i="3"/>
  <c r="E430" i="12"/>
  <c r="E130" i="12"/>
  <c r="AC144" i="3"/>
  <c r="E730" i="12"/>
  <c r="C145" i="3"/>
  <c r="F129" i="12"/>
  <c r="G129" i="12"/>
  <c r="H129" i="12"/>
  <c r="I428" i="12"/>
  <c r="C428" i="12"/>
  <c r="J428" i="12"/>
  <c r="J128" i="12"/>
  <c r="I128" i="12"/>
  <c r="C128" i="12"/>
  <c r="G729" i="12"/>
  <c r="H729" i="12"/>
  <c r="F729" i="12"/>
  <c r="G429" i="12"/>
  <c r="H429" i="12"/>
  <c r="F429" i="12"/>
  <c r="I728" i="12"/>
  <c r="C728" i="12"/>
  <c r="J728" i="12"/>
  <c r="AI143" i="3"/>
  <c r="AH143" i="3"/>
  <c r="AA143" i="3"/>
  <c r="B128" i="12"/>
  <c r="I129" i="12"/>
  <c r="C129" i="12"/>
  <c r="B129" i="12"/>
  <c r="J129" i="12"/>
  <c r="AH144" i="3"/>
  <c r="AI144" i="3"/>
  <c r="I729" i="12"/>
  <c r="C729" i="12"/>
  <c r="J729" i="12"/>
  <c r="F130" i="12"/>
  <c r="G130" i="12"/>
  <c r="H130" i="12"/>
  <c r="AD145" i="3"/>
  <c r="E731" i="12"/>
  <c r="E131" i="12"/>
  <c r="E431" i="12"/>
  <c r="AC145" i="3"/>
  <c r="C146" i="3"/>
  <c r="F430" i="12"/>
  <c r="G430" i="12"/>
  <c r="H430" i="12"/>
  <c r="J429" i="12"/>
  <c r="I429" i="12"/>
  <c r="C429" i="12"/>
  <c r="F730" i="12"/>
  <c r="G730" i="12"/>
  <c r="H730" i="12"/>
  <c r="AA144" i="3"/>
  <c r="J430" i="12"/>
  <c r="C430" i="12"/>
  <c r="I430" i="12"/>
  <c r="G131" i="12"/>
  <c r="H131" i="12"/>
  <c r="F131" i="12"/>
  <c r="C730" i="12"/>
  <c r="J730" i="12"/>
  <c r="I730" i="12"/>
  <c r="AI145" i="3"/>
  <c r="AH145" i="3"/>
  <c r="G431" i="12"/>
  <c r="H431" i="12"/>
  <c r="F431" i="12"/>
  <c r="J130" i="12"/>
  <c r="I130" i="12"/>
  <c r="C130" i="12"/>
  <c r="AD146" i="3"/>
  <c r="AC146" i="3"/>
  <c r="E432" i="12"/>
  <c r="E732" i="12"/>
  <c r="E132" i="12"/>
  <c r="C147" i="3"/>
  <c r="F731" i="12"/>
  <c r="G731" i="12"/>
  <c r="H731" i="12"/>
  <c r="AA145" i="3"/>
  <c r="J131" i="12"/>
  <c r="I131" i="12"/>
  <c r="C131" i="12"/>
  <c r="F432" i="12"/>
  <c r="G432" i="12"/>
  <c r="H432" i="12"/>
  <c r="AD147" i="3"/>
  <c r="E733" i="12"/>
  <c r="E433" i="12"/>
  <c r="E133" i="12"/>
  <c r="AC147" i="3"/>
  <c r="C148" i="3"/>
  <c r="AI146" i="3"/>
  <c r="AH146" i="3"/>
  <c r="B130" i="12"/>
  <c r="G132" i="12"/>
  <c r="H132" i="12"/>
  <c r="F132" i="12"/>
  <c r="J731" i="12"/>
  <c r="I731" i="12"/>
  <c r="C731" i="12"/>
  <c r="F732" i="12"/>
  <c r="G732" i="12"/>
  <c r="H732" i="12"/>
  <c r="J431" i="12"/>
  <c r="I431" i="12"/>
  <c r="C431" i="12"/>
  <c r="AA146" i="3"/>
  <c r="B131" i="12"/>
  <c r="AC148" i="3"/>
  <c r="AD148" i="3"/>
  <c r="E734" i="12"/>
  <c r="E434" i="12"/>
  <c r="E134" i="12"/>
  <c r="C149" i="3"/>
  <c r="F733" i="12"/>
  <c r="G733" i="12"/>
  <c r="H733" i="12"/>
  <c r="AH147" i="3"/>
  <c r="AI147" i="3"/>
  <c r="I132" i="12"/>
  <c r="C132" i="12"/>
  <c r="J132" i="12"/>
  <c r="F133" i="12"/>
  <c r="G133" i="12"/>
  <c r="H133" i="12"/>
  <c r="C432" i="12"/>
  <c r="J432" i="12"/>
  <c r="I432" i="12"/>
  <c r="J732" i="12"/>
  <c r="C732" i="12"/>
  <c r="I732" i="12"/>
  <c r="G433" i="12"/>
  <c r="H433" i="12"/>
  <c r="F433" i="12"/>
  <c r="AA147" i="3"/>
  <c r="B132" i="12"/>
  <c r="C433" i="12"/>
  <c r="J433" i="12"/>
  <c r="I433" i="12"/>
  <c r="I733" i="12"/>
  <c r="C733" i="12"/>
  <c r="J733" i="12"/>
  <c r="F434" i="12"/>
  <c r="G434" i="12"/>
  <c r="H434" i="12"/>
  <c r="AD149" i="3"/>
  <c r="E135" i="12"/>
  <c r="E435" i="12"/>
  <c r="AC149" i="3"/>
  <c r="E735" i="12"/>
  <c r="C150" i="3"/>
  <c r="I133" i="12"/>
  <c r="C133" i="12"/>
  <c r="B133" i="12"/>
  <c r="J133" i="12"/>
  <c r="G734" i="12"/>
  <c r="H734" i="12"/>
  <c r="F734" i="12"/>
  <c r="G134" i="12"/>
  <c r="H134" i="12"/>
  <c r="F134" i="12"/>
  <c r="AH148" i="3"/>
  <c r="AI148" i="3"/>
  <c r="AA148" i="3"/>
  <c r="AH149" i="3"/>
  <c r="AI149" i="3"/>
  <c r="C734" i="12"/>
  <c r="I734" i="12"/>
  <c r="J734" i="12"/>
  <c r="F435" i="12"/>
  <c r="G435" i="12"/>
  <c r="H435" i="12"/>
  <c r="AD150" i="3"/>
  <c r="AC150" i="3"/>
  <c r="E136" i="12"/>
  <c r="E736" i="12"/>
  <c r="E436" i="12"/>
  <c r="C151" i="3"/>
  <c r="F135" i="12"/>
  <c r="G135" i="12"/>
  <c r="H135" i="12"/>
  <c r="F735" i="12"/>
  <c r="G735" i="12"/>
  <c r="H735" i="12"/>
  <c r="I434" i="12"/>
  <c r="C434" i="12"/>
  <c r="J434" i="12"/>
  <c r="J134" i="12"/>
  <c r="I134" i="12"/>
  <c r="C134" i="12"/>
  <c r="AA149" i="3"/>
  <c r="B134" i="12"/>
  <c r="I735" i="12"/>
  <c r="C735" i="12"/>
  <c r="J735" i="12"/>
  <c r="F136" i="12"/>
  <c r="G136" i="12"/>
  <c r="H136" i="12"/>
  <c r="G436" i="12"/>
  <c r="H436" i="12"/>
  <c r="F436" i="12"/>
  <c r="AD151" i="3"/>
  <c r="E737" i="12"/>
  <c r="E437" i="12"/>
  <c r="E137" i="12"/>
  <c r="AC151" i="3"/>
  <c r="C152" i="3"/>
  <c r="AH150" i="3"/>
  <c r="AI150" i="3"/>
  <c r="I135" i="12"/>
  <c r="C135" i="12"/>
  <c r="B135" i="12"/>
  <c r="J135" i="12"/>
  <c r="F736" i="12"/>
  <c r="G736" i="12"/>
  <c r="H736" i="12"/>
  <c r="J435" i="12"/>
  <c r="I435" i="12"/>
  <c r="C435" i="12"/>
  <c r="AA150" i="3"/>
  <c r="F137" i="12"/>
  <c r="G137" i="12"/>
  <c r="H137" i="12"/>
  <c r="I136" i="12"/>
  <c r="C136" i="12"/>
  <c r="J136" i="12"/>
  <c r="AD152" i="3"/>
  <c r="AC152" i="3"/>
  <c r="E738" i="12"/>
  <c r="E438" i="12"/>
  <c r="E138" i="12"/>
  <c r="C153" i="3"/>
  <c r="F737" i="12"/>
  <c r="G737" i="12"/>
  <c r="H737" i="12"/>
  <c r="I436" i="12"/>
  <c r="C436" i="12"/>
  <c r="J436" i="12"/>
  <c r="G437" i="12"/>
  <c r="H437" i="12"/>
  <c r="F437" i="12"/>
  <c r="J736" i="12"/>
  <c r="C736" i="12"/>
  <c r="I736" i="12"/>
  <c r="AH151" i="3"/>
  <c r="AI151" i="3"/>
  <c r="AA151" i="3"/>
  <c r="J737" i="12"/>
  <c r="C737" i="12"/>
  <c r="I737" i="12"/>
  <c r="G438" i="12"/>
  <c r="H438" i="12"/>
  <c r="F438" i="12"/>
  <c r="G138" i="12"/>
  <c r="H138" i="12"/>
  <c r="F138" i="12"/>
  <c r="F738" i="12"/>
  <c r="G738" i="12"/>
  <c r="H738" i="12"/>
  <c r="J137" i="12"/>
  <c r="I137" i="12"/>
  <c r="C137" i="12"/>
  <c r="J437" i="12"/>
  <c r="C437" i="12"/>
  <c r="I437" i="12"/>
  <c r="AC153" i="3"/>
  <c r="AD153" i="3"/>
  <c r="E439" i="12"/>
  <c r="E739" i="12"/>
  <c r="E139" i="12"/>
  <c r="C154" i="3"/>
  <c r="AH152" i="3"/>
  <c r="AI152" i="3"/>
  <c r="B136" i="12"/>
  <c r="AA152" i="3"/>
  <c r="AC154" i="3"/>
  <c r="AD154" i="3"/>
  <c r="E440" i="12"/>
  <c r="E140" i="12"/>
  <c r="E740" i="12"/>
  <c r="C155" i="3"/>
  <c r="C438" i="12"/>
  <c r="J438" i="12"/>
  <c r="I438" i="12"/>
  <c r="G139" i="12"/>
  <c r="H139" i="12"/>
  <c r="F139" i="12"/>
  <c r="J138" i="12"/>
  <c r="I138" i="12"/>
  <c r="C138" i="12"/>
  <c r="B137" i="12"/>
  <c r="AI153" i="3"/>
  <c r="AH153" i="3"/>
  <c r="C738" i="12"/>
  <c r="J738" i="12"/>
  <c r="I738" i="12"/>
  <c r="F739" i="12"/>
  <c r="G739" i="12"/>
  <c r="H739" i="12"/>
  <c r="F439" i="12"/>
  <c r="G439" i="12"/>
  <c r="H439" i="12"/>
  <c r="AA153" i="3"/>
  <c r="B138" i="12"/>
  <c r="J439" i="12"/>
  <c r="C439" i="12"/>
  <c r="I439" i="12"/>
  <c r="J139" i="12"/>
  <c r="I139" i="12"/>
  <c r="C139" i="12"/>
  <c r="B139" i="12"/>
  <c r="F140" i="12"/>
  <c r="G140" i="12"/>
  <c r="H140" i="12"/>
  <c r="G440" i="12"/>
  <c r="H440" i="12"/>
  <c r="F440" i="12"/>
  <c r="I739" i="12"/>
  <c r="J739" i="12"/>
  <c r="C739" i="12"/>
  <c r="AD155" i="3"/>
  <c r="E741" i="12"/>
  <c r="E441" i="12"/>
  <c r="E141" i="12"/>
  <c r="AC155" i="3"/>
  <c r="C156" i="3"/>
  <c r="F740" i="12"/>
  <c r="G740" i="12"/>
  <c r="H740" i="12"/>
  <c r="AH154" i="3"/>
  <c r="AI154" i="3"/>
  <c r="AA154" i="3"/>
  <c r="G441" i="12"/>
  <c r="H441" i="12"/>
  <c r="F441" i="12"/>
  <c r="AC156" i="3"/>
  <c r="AD156" i="3"/>
  <c r="E742" i="12"/>
  <c r="E442" i="12"/>
  <c r="E142" i="12"/>
  <c r="C157" i="3"/>
  <c r="G741" i="12"/>
  <c r="H741" i="12"/>
  <c r="F741" i="12"/>
  <c r="AI155" i="3"/>
  <c r="AH155" i="3"/>
  <c r="J440" i="12"/>
  <c r="I440" i="12"/>
  <c r="C440" i="12"/>
  <c r="G141" i="12"/>
  <c r="H141" i="12"/>
  <c r="F141" i="12"/>
  <c r="C740" i="12"/>
  <c r="J740" i="12"/>
  <c r="I740" i="12"/>
  <c r="J140" i="12"/>
  <c r="I140" i="12"/>
  <c r="C140" i="12"/>
  <c r="AA155" i="3"/>
  <c r="B140" i="12"/>
  <c r="F142" i="12"/>
  <c r="G142" i="12"/>
  <c r="H142" i="12"/>
  <c r="AI156" i="3"/>
  <c r="AH156" i="3"/>
  <c r="F442" i="12"/>
  <c r="G442" i="12"/>
  <c r="H442" i="12"/>
  <c r="I141" i="12"/>
  <c r="C141" i="12"/>
  <c r="J141" i="12"/>
  <c r="C741" i="12"/>
  <c r="I741" i="12"/>
  <c r="J741" i="12"/>
  <c r="G742" i="12"/>
  <c r="H742" i="12"/>
  <c r="F742" i="12"/>
  <c r="J441" i="12"/>
  <c r="C441" i="12"/>
  <c r="I441" i="12"/>
  <c r="AD157" i="3"/>
  <c r="AC157" i="3"/>
  <c r="E143" i="12"/>
  <c r="E743" i="12"/>
  <c r="E443" i="12"/>
  <c r="C158" i="3"/>
  <c r="AA156" i="3"/>
  <c r="B141" i="12"/>
  <c r="C442" i="12"/>
  <c r="J442" i="12"/>
  <c r="I442" i="12"/>
  <c r="F143" i="12"/>
  <c r="G143" i="12"/>
  <c r="H143" i="12"/>
  <c r="AD158" i="3"/>
  <c r="AC158" i="3"/>
  <c r="E744" i="12"/>
  <c r="E444" i="12"/>
  <c r="E144" i="12"/>
  <c r="C159" i="3"/>
  <c r="AI157" i="3"/>
  <c r="AH157" i="3"/>
  <c r="G443" i="12"/>
  <c r="H443" i="12"/>
  <c r="F443" i="12"/>
  <c r="G743" i="12"/>
  <c r="H743" i="12"/>
  <c r="F743" i="12"/>
  <c r="C742" i="12"/>
  <c r="I742" i="12"/>
  <c r="J742" i="12"/>
  <c r="J142" i="12"/>
  <c r="I142" i="12"/>
  <c r="C142" i="12"/>
  <c r="AA157" i="3"/>
  <c r="B142" i="12"/>
  <c r="F444" i="12"/>
  <c r="G444" i="12"/>
  <c r="H444" i="12"/>
  <c r="I143" i="12"/>
  <c r="C143" i="12"/>
  <c r="J143" i="12"/>
  <c r="G744" i="12"/>
  <c r="H744" i="12"/>
  <c r="F744" i="12"/>
  <c r="AC159" i="3"/>
  <c r="E145" i="12"/>
  <c r="E745" i="12"/>
  <c r="AD159" i="3"/>
  <c r="E445" i="12"/>
  <c r="C160" i="3"/>
  <c r="AH158" i="3"/>
  <c r="AI158" i="3"/>
  <c r="C743" i="12"/>
  <c r="J743" i="12"/>
  <c r="I743" i="12"/>
  <c r="J443" i="12"/>
  <c r="I443" i="12"/>
  <c r="C443" i="12"/>
  <c r="F144" i="12"/>
  <c r="G144" i="12"/>
  <c r="H144" i="12"/>
  <c r="AA158" i="3"/>
  <c r="B143" i="12"/>
  <c r="AC160" i="3"/>
  <c r="AD160" i="3"/>
  <c r="E446" i="12"/>
  <c r="E146" i="12"/>
  <c r="E746" i="12"/>
  <c r="C161" i="3"/>
  <c r="F145" i="12"/>
  <c r="G145" i="12"/>
  <c r="H145" i="12"/>
  <c r="I444" i="12"/>
  <c r="C444" i="12"/>
  <c r="J444" i="12"/>
  <c r="J144" i="12"/>
  <c r="I144" i="12"/>
  <c r="C144" i="12"/>
  <c r="B144" i="12"/>
  <c r="G445" i="12"/>
  <c r="H445" i="12"/>
  <c r="F445" i="12"/>
  <c r="AI159" i="3"/>
  <c r="AH159" i="3"/>
  <c r="F745" i="12"/>
  <c r="G745" i="12"/>
  <c r="H745" i="12"/>
  <c r="I744" i="12"/>
  <c r="C744" i="12"/>
  <c r="J744" i="12"/>
  <c r="AA159" i="3"/>
  <c r="G446" i="12"/>
  <c r="H446" i="12"/>
  <c r="F446" i="12"/>
  <c r="J145" i="12"/>
  <c r="I145" i="12"/>
  <c r="C145" i="12"/>
  <c r="G146" i="12"/>
  <c r="H146" i="12"/>
  <c r="F146" i="12"/>
  <c r="C745" i="12"/>
  <c r="J745" i="12"/>
  <c r="I745" i="12"/>
  <c r="AD161" i="3"/>
  <c r="AC161" i="3"/>
  <c r="E747" i="12"/>
  <c r="E447" i="12"/>
  <c r="E147" i="12"/>
  <c r="C162" i="3"/>
  <c r="J445" i="12"/>
  <c r="C445" i="12"/>
  <c r="I445" i="12"/>
  <c r="F746" i="12"/>
  <c r="G746" i="12"/>
  <c r="H746" i="12"/>
  <c r="AI160" i="3"/>
  <c r="AH160" i="3"/>
  <c r="AA160" i="3"/>
  <c r="I746" i="12"/>
  <c r="C746" i="12"/>
  <c r="J746" i="12"/>
  <c r="G147" i="12"/>
  <c r="H147" i="12"/>
  <c r="F147" i="12"/>
  <c r="I146" i="12"/>
  <c r="C146" i="12"/>
  <c r="J146" i="12"/>
  <c r="F747" i="12"/>
  <c r="G747" i="12"/>
  <c r="H747" i="12"/>
  <c r="F447" i="12"/>
  <c r="G447" i="12"/>
  <c r="H447" i="12"/>
  <c r="B145" i="12"/>
  <c r="AD162" i="3"/>
  <c r="AC162" i="3"/>
  <c r="E148" i="12"/>
  <c r="E748" i="12"/>
  <c r="E448" i="12"/>
  <c r="C163" i="3"/>
  <c r="AH161" i="3"/>
  <c r="AI161" i="3"/>
  <c r="I446" i="12"/>
  <c r="C446" i="12"/>
  <c r="J446" i="12"/>
  <c r="AA161" i="3"/>
  <c r="AD163" i="3"/>
  <c r="E149" i="12"/>
  <c r="E749" i="12"/>
  <c r="AC163" i="3"/>
  <c r="E449" i="12"/>
  <c r="C164" i="3"/>
  <c r="AH162" i="3"/>
  <c r="AI162" i="3"/>
  <c r="G448" i="12"/>
  <c r="H448" i="12"/>
  <c r="F448" i="12"/>
  <c r="C447" i="12"/>
  <c r="J447" i="12"/>
  <c r="I447" i="12"/>
  <c r="G748" i="12"/>
  <c r="H748" i="12"/>
  <c r="F748" i="12"/>
  <c r="B146" i="12"/>
  <c r="F148" i="12"/>
  <c r="G148" i="12"/>
  <c r="H148" i="12"/>
  <c r="C747" i="12"/>
  <c r="I747" i="12"/>
  <c r="J747" i="12"/>
  <c r="I147" i="12"/>
  <c r="C147" i="12"/>
  <c r="J147" i="12"/>
  <c r="AA162" i="3"/>
  <c r="B147" i="12"/>
  <c r="C448" i="12"/>
  <c r="I448" i="12"/>
  <c r="J448" i="12"/>
  <c r="AD164" i="3"/>
  <c r="AC164" i="3"/>
  <c r="E450" i="12"/>
  <c r="E750" i="12"/>
  <c r="E150" i="12"/>
  <c r="C165" i="3"/>
  <c r="F149" i="12"/>
  <c r="G149" i="12"/>
  <c r="H149" i="12"/>
  <c r="F449" i="12"/>
  <c r="G449" i="12"/>
  <c r="H449" i="12"/>
  <c r="J148" i="12"/>
  <c r="I148" i="12"/>
  <c r="C148" i="12"/>
  <c r="B148" i="12"/>
  <c r="J748" i="12"/>
  <c r="I748" i="12"/>
  <c r="C748" i="12"/>
  <c r="AH163" i="3"/>
  <c r="AI163" i="3"/>
  <c r="F749" i="12"/>
  <c r="G749" i="12"/>
  <c r="H749" i="12"/>
  <c r="AA163" i="3"/>
  <c r="C749" i="12"/>
  <c r="I749" i="12"/>
  <c r="J749" i="12"/>
  <c r="G150" i="12"/>
  <c r="H150" i="12"/>
  <c r="F150" i="12"/>
  <c r="F450" i="12"/>
  <c r="G450" i="12"/>
  <c r="H450" i="12"/>
  <c r="J149" i="12"/>
  <c r="I149" i="12"/>
  <c r="C149" i="12"/>
  <c r="F750" i="12"/>
  <c r="G750" i="12"/>
  <c r="H750" i="12"/>
  <c r="J449" i="12"/>
  <c r="I449" i="12"/>
  <c r="C449" i="12"/>
  <c r="AD165" i="3"/>
  <c r="AC165" i="3"/>
  <c r="E751" i="12"/>
  <c r="E451" i="12"/>
  <c r="E151" i="12"/>
  <c r="C166" i="3"/>
  <c r="AH164" i="3"/>
  <c r="AI164" i="3"/>
  <c r="AA164" i="3"/>
  <c r="B149" i="12"/>
  <c r="G751" i="12"/>
  <c r="H751" i="12"/>
  <c r="F751" i="12"/>
  <c r="F451" i="12"/>
  <c r="G451" i="12"/>
  <c r="H451" i="12"/>
  <c r="AD166" i="3"/>
  <c r="AC166" i="3"/>
  <c r="E752" i="12"/>
  <c r="E152" i="12"/>
  <c r="E452" i="12"/>
  <c r="C167" i="3"/>
  <c r="AH165" i="3"/>
  <c r="AI165" i="3"/>
  <c r="J450" i="12"/>
  <c r="C450" i="12"/>
  <c r="I450" i="12"/>
  <c r="G151" i="12"/>
  <c r="H151" i="12"/>
  <c r="F151" i="12"/>
  <c r="I750" i="12"/>
  <c r="J750" i="12"/>
  <c r="C750" i="12"/>
  <c r="J150" i="12"/>
  <c r="I150" i="12"/>
  <c r="C150" i="12"/>
  <c r="B150" i="12"/>
  <c r="AA165" i="3"/>
  <c r="I151" i="12"/>
  <c r="C151" i="12"/>
  <c r="J151" i="12"/>
  <c r="F152" i="12"/>
  <c r="G152" i="12"/>
  <c r="H152" i="12"/>
  <c r="C451" i="12"/>
  <c r="I451" i="12"/>
  <c r="J451" i="12"/>
  <c r="F752" i="12"/>
  <c r="G752" i="12"/>
  <c r="H752" i="12"/>
  <c r="AD167" i="3"/>
  <c r="E753" i="12"/>
  <c r="E453" i="12"/>
  <c r="AC167" i="3"/>
  <c r="E153" i="12"/>
  <c r="C168" i="3"/>
  <c r="AI166" i="3"/>
  <c r="AH166" i="3"/>
  <c r="G452" i="12"/>
  <c r="H452" i="12"/>
  <c r="F452" i="12"/>
  <c r="C751" i="12"/>
  <c r="I751" i="12"/>
  <c r="J751" i="12"/>
  <c r="AA166" i="3"/>
  <c r="AH167" i="3"/>
  <c r="AI167" i="3"/>
  <c r="C452" i="12"/>
  <c r="J452" i="12"/>
  <c r="I452" i="12"/>
  <c r="G453" i="12"/>
  <c r="H453" i="12"/>
  <c r="F453" i="12"/>
  <c r="C752" i="12"/>
  <c r="J752" i="12"/>
  <c r="I752" i="12"/>
  <c r="AC168" i="3"/>
  <c r="AD168" i="3"/>
  <c r="E454" i="12"/>
  <c r="E754" i="12"/>
  <c r="E154" i="12"/>
  <c r="C169" i="3"/>
  <c r="G753" i="12"/>
  <c r="H753" i="12"/>
  <c r="F753" i="12"/>
  <c r="G153" i="12"/>
  <c r="H153" i="12"/>
  <c r="F153" i="12"/>
  <c r="B151" i="12"/>
  <c r="J152" i="12"/>
  <c r="I152" i="12"/>
  <c r="C152" i="12"/>
  <c r="AA167" i="3"/>
  <c r="B152" i="12"/>
  <c r="I153" i="12"/>
  <c r="C153" i="12"/>
  <c r="J153" i="12"/>
  <c r="G154" i="12"/>
  <c r="H154" i="12"/>
  <c r="F154" i="12"/>
  <c r="AI168" i="3"/>
  <c r="AH168" i="3"/>
  <c r="F754" i="12"/>
  <c r="G754" i="12"/>
  <c r="H754" i="12"/>
  <c r="J753" i="12"/>
  <c r="I753" i="12"/>
  <c r="C753" i="12"/>
  <c r="G454" i="12"/>
  <c r="H454" i="12"/>
  <c r="F454" i="12"/>
  <c r="J453" i="12"/>
  <c r="I453" i="12"/>
  <c r="C453" i="12"/>
  <c r="AD169" i="3"/>
  <c r="AC169" i="3"/>
  <c r="E755" i="12"/>
  <c r="E155" i="12"/>
  <c r="E455" i="12"/>
  <c r="C170" i="3"/>
  <c r="AA168" i="3"/>
  <c r="B153" i="12"/>
  <c r="J154" i="12"/>
  <c r="I154" i="12"/>
  <c r="C154" i="12"/>
  <c r="B154" i="12"/>
  <c r="G155" i="12"/>
  <c r="H155" i="12"/>
  <c r="F155" i="12"/>
  <c r="AC170" i="3"/>
  <c r="E456" i="12"/>
  <c r="AD170" i="3"/>
  <c r="E756" i="12"/>
  <c r="E156" i="12"/>
  <c r="C171" i="3"/>
  <c r="AH169" i="3"/>
  <c r="AI169" i="3"/>
  <c r="F455" i="12"/>
  <c r="G455" i="12"/>
  <c r="H455" i="12"/>
  <c r="F755" i="12"/>
  <c r="G755" i="12"/>
  <c r="H755" i="12"/>
  <c r="C454" i="12"/>
  <c r="I454" i="12"/>
  <c r="J454" i="12"/>
  <c r="I754" i="12"/>
  <c r="C754" i="12"/>
  <c r="J754" i="12"/>
  <c r="AA169" i="3"/>
  <c r="F156" i="12"/>
  <c r="G156" i="12"/>
  <c r="H156" i="12"/>
  <c r="AH170" i="3"/>
  <c r="AI170" i="3"/>
  <c r="J455" i="12"/>
  <c r="C455" i="12"/>
  <c r="I455" i="12"/>
  <c r="F756" i="12"/>
  <c r="G756" i="12"/>
  <c r="H756" i="12"/>
  <c r="J755" i="12"/>
  <c r="I755" i="12"/>
  <c r="C755" i="12"/>
  <c r="AD171" i="3"/>
  <c r="E757" i="12"/>
  <c r="E457" i="12"/>
  <c r="E157" i="12"/>
  <c r="AC171" i="3"/>
  <c r="C172" i="3"/>
  <c r="G456" i="12"/>
  <c r="H456" i="12"/>
  <c r="F456" i="12"/>
  <c r="J155" i="12"/>
  <c r="I155" i="12"/>
  <c r="C155" i="12"/>
  <c r="AA170" i="3"/>
  <c r="B155" i="12"/>
  <c r="G457" i="12"/>
  <c r="H457" i="12"/>
  <c r="F457" i="12"/>
  <c r="J156" i="12"/>
  <c r="I156" i="12"/>
  <c r="C156" i="12"/>
  <c r="AD172" i="3"/>
  <c r="E158" i="12"/>
  <c r="AC172" i="3"/>
  <c r="E758" i="12"/>
  <c r="E458" i="12"/>
  <c r="C173" i="3"/>
  <c r="G757" i="12"/>
  <c r="H757" i="12"/>
  <c r="F757" i="12"/>
  <c r="AI171" i="3"/>
  <c r="AH171" i="3"/>
  <c r="G157" i="12"/>
  <c r="H157" i="12"/>
  <c r="F157" i="12"/>
  <c r="J756" i="12"/>
  <c r="C756" i="12"/>
  <c r="I756" i="12"/>
  <c r="C456" i="12"/>
  <c r="I456" i="12"/>
  <c r="J456" i="12"/>
  <c r="AA171" i="3"/>
  <c r="B156" i="12"/>
  <c r="I157" i="12"/>
  <c r="C157" i="12"/>
  <c r="B157" i="12"/>
  <c r="J157" i="12"/>
  <c r="AC173" i="3"/>
  <c r="AD173" i="3"/>
  <c r="E759" i="12"/>
  <c r="E159" i="12"/>
  <c r="E459" i="12"/>
  <c r="C174" i="3"/>
  <c r="G158" i="12"/>
  <c r="H158" i="12"/>
  <c r="F158" i="12"/>
  <c r="F758" i="12"/>
  <c r="G758" i="12"/>
  <c r="H758" i="12"/>
  <c r="I457" i="12"/>
  <c r="J457" i="12"/>
  <c r="C457" i="12"/>
  <c r="G458" i="12"/>
  <c r="H458" i="12"/>
  <c r="F458" i="12"/>
  <c r="C757" i="12"/>
  <c r="J757" i="12"/>
  <c r="I757" i="12"/>
  <c r="AH172" i="3"/>
  <c r="AI172" i="3"/>
  <c r="AA172" i="3"/>
  <c r="I758" i="12"/>
  <c r="C758" i="12"/>
  <c r="J758" i="12"/>
  <c r="AI173" i="3"/>
  <c r="AH173" i="3"/>
  <c r="G159" i="12"/>
  <c r="H159" i="12"/>
  <c r="F159" i="12"/>
  <c r="I158" i="12"/>
  <c r="C158" i="12"/>
  <c r="J158" i="12"/>
  <c r="F759" i="12"/>
  <c r="G759" i="12"/>
  <c r="H759" i="12"/>
  <c r="J458" i="12"/>
  <c r="I458" i="12"/>
  <c r="C458" i="12"/>
  <c r="AD174" i="3"/>
  <c r="E460" i="12"/>
  <c r="E160" i="12"/>
  <c r="AC174" i="3"/>
  <c r="E760" i="12"/>
  <c r="C175" i="3"/>
  <c r="F459" i="12"/>
  <c r="G459" i="12"/>
  <c r="H459" i="12"/>
  <c r="AA173" i="3"/>
  <c r="I759" i="12"/>
  <c r="J759" i="12"/>
  <c r="C759" i="12"/>
  <c r="B158" i="12"/>
  <c r="C459" i="12"/>
  <c r="J459" i="12"/>
  <c r="I459" i="12"/>
  <c r="G760" i="12"/>
  <c r="H760" i="12"/>
  <c r="F760" i="12"/>
  <c r="I159" i="12"/>
  <c r="C159" i="12"/>
  <c r="J159" i="12"/>
  <c r="AI174" i="3"/>
  <c r="AH174" i="3"/>
  <c r="F160" i="12"/>
  <c r="G160" i="12"/>
  <c r="H160" i="12"/>
  <c r="AD175" i="3"/>
  <c r="E761" i="12"/>
  <c r="E461" i="12"/>
  <c r="E161" i="12"/>
  <c r="AC175" i="3"/>
  <c r="C176" i="3"/>
  <c r="G460" i="12"/>
  <c r="H460" i="12"/>
  <c r="F460" i="12"/>
  <c r="AA174" i="3"/>
  <c r="B159" i="12"/>
  <c r="AI175" i="3"/>
  <c r="AH175" i="3"/>
  <c r="G161" i="12"/>
  <c r="H161" i="12"/>
  <c r="F161" i="12"/>
  <c r="I760" i="12"/>
  <c r="C760" i="12"/>
  <c r="J760" i="12"/>
  <c r="C460" i="12"/>
  <c r="J460" i="12"/>
  <c r="I460" i="12"/>
  <c r="F461" i="12"/>
  <c r="G461" i="12"/>
  <c r="H461" i="12"/>
  <c r="AD176" i="3"/>
  <c r="AC176" i="3"/>
  <c r="E762" i="12"/>
  <c r="E162" i="12"/>
  <c r="E462" i="12"/>
  <c r="C177" i="3"/>
  <c r="F761" i="12"/>
  <c r="G761" i="12"/>
  <c r="H761" i="12"/>
  <c r="I160" i="12"/>
  <c r="C160" i="12"/>
  <c r="B160" i="12"/>
  <c r="J160" i="12"/>
  <c r="AA175" i="3"/>
  <c r="AD177" i="3"/>
  <c r="E463" i="12"/>
  <c r="E163" i="12"/>
  <c r="AC177" i="3"/>
  <c r="E763" i="12"/>
  <c r="C178" i="3"/>
  <c r="AH176" i="3"/>
  <c r="AI176" i="3"/>
  <c r="F462" i="12"/>
  <c r="G462" i="12"/>
  <c r="H462" i="12"/>
  <c r="C761" i="12"/>
  <c r="J761" i="12"/>
  <c r="I761" i="12"/>
  <c r="G162" i="12"/>
  <c r="H162" i="12"/>
  <c r="F162" i="12"/>
  <c r="J461" i="12"/>
  <c r="C461" i="12"/>
  <c r="I461" i="12"/>
  <c r="G762" i="12"/>
  <c r="H762" i="12"/>
  <c r="F762" i="12"/>
  <c r="J161" i="12"/>
  <c r="I161" i="12"/>
  <c r="C161" i="12"/>
  <c r="AA176" i="3"/>
  <c r="AH177" i="3"/>
  <c r="AI177" i="3"/>
  <c r="B161" i="12"/>
  <c r="C462" i="12"/>
  <c r="I462" i="12"/>
  <c r="J462" i="12"/>
  <c r="AD178" i="3"/>
  <c r="AC178" i="3"/>
  <c r="E464" i="12"/>
  <c r="E764" i="12"/>
  <c r="E164" i="12"/>
  <c r="C179" i="3"/>
  <c r="G463" i="12"/>
  <c r="H463" i="12"/>
  <c r="F463" i="12"/>
  <c r="C762" i="12"/>
  <c r="J762" i="12"/>
  <c r="I762" i="12"/>
  <c r="I162" i="12"/>
  <c r="C162" i="12"/>
  <c r="J162" i="12"/>
  <c r="F163" i="12"/>
  <c r="G163" i="12"/>
  <c r="H163" i="12"/>
  <c r="F763" i="12"/>
  <c r="G763" i="12"/>
  <c r="H763" i="12"/>
  <c r="AA177" i="3"/>
  <c r="B162" i="12"/>
  <c r="I763" i="12"/>
  <c r="C763" i="12"/>
  <c r="J763" i="12"/>
  <c r="AC179" i="3"/>
  <c r="AD179" i="3"/>
  <c r="E165" i="12"/>
  <c r="E765" i="12"/>
  <c r="E465" i="12"/>
  <c r="C180" i="3"/>
  <c r="AI178" i="3"/>
  <c r="AH178" i="3"/>
  <c r="I163" i="12"/>
  <c r="C163" i="12"/>
  <c r="J163" i="12"/>
  <c r="F164" i="12"/>
  <c r="G164" i="12"/>
  <c r="H164" i="12"/>
  <c r="G764" i="12"/>
  <c r="H764" i="12"/>
  <c r="F764" i="12"/>
  <c r="I463" i="12"/>
  <c r="J463" i="12"/>
  <c r="C463" i="12"/>
  <c r="G464" i="12"/>
  <c r="H464" i="12"/>
  <c r="F464" i="12"/>
  <c r="AA178" i="3"/>
  <c r="B163" i="12"/>
  <c r="J164" i="12"/>
  <c r="I164" i="12"/>
  <c r="C164" i="12"/>
  <c r="J464" i="12"/>
  <c r="I464" i="12"/>
  <c r="C464" i="12"/>
  <c r="AD180" i="3"/>
  <c r="AC180" i="3"/>
  <c r="E766" i="12"/>
  <c r="E466" i="12"/>
  <c r="E166" i="12"/>
  <c r="C181" i="3"/>
  <c r="F765" i="12"/>
  <c r="G765" i="12"/>
  <c r="H765" i="12"/>
  <c r="C764" i="12"/>
  <c r="J764" i="12"/>
  <c r="I764" i="12"/>
  <c r="G465" i="12"/>
  <c r="H465" i="12"/>
  <c r="F465" i="12"/>
  <c r="AI179" i="3"/>
  <c r="AH179" i="3"/>
  <c r="F165" i="12"/>
  <c r="G165" i="12"/>
  <c r="H165" i="12"/>
  <c r="AA179" i="3"/>
  <c r="B164" i="12"/>
  <c r="J465" i="12"/>
  <c r="I465" i="12"/>
  <c r="C465" i="12"/>
  <c r="AD181" i="3"/>
  <c r="E167" i="12"/>
  <c r="AC181" i="3"/>
  <c r="E767" i="12"/>
  <c r="E467" i="12"/>
  <c r="C182" i="3"/>
  <c r="AI180" i="3"/>
  <c r="AH180" i="3"/>
  <c r="C765" i="12"/>
  <c r="I765" i="12"/>
  <c r="J765" i="12"/>
  <c r="G466" i="12"/>
  <c r="H466" i="12"/>
  <c r="F466" i="12"/>
  <c r="F166" i="12"/>
  <c r="G166" i="12"/>
  <c r="H166" i="12"/>
  <c r="J165" i="12"/>
  <c r="I165" i="12"/>
  <c r="C165" i="12"/>
  <c r="G766" i="12"/>
  <c r="H766" i="12"/>
  <c r="F766" i="12"/>
  <c r="AA180" i="3"/>
  <c r="B165" i="12"/>
  <c r="AI181" i="3"/>
  <c r="AH181" i="3"/>
  <c r="I766" i="12"/>
  <c r="C766" i="12"/>
  <c r="J766" i="12"/>
  <c r="AD182" i="3"/>
  <c r="AC182" i="3"/>
  <c r="E168" i="12"/>
  <c r="E468" i="12"/>
  <c r="E768" i="12"/>
  <c r="C183" i="3"/>
  <c r="G167" i="12"/>
  <c r="H167" i="12"/>
  <c r="F167" i="12"/>
  <c r="G467" i="12"/>
  <c r="H467" i="12"/>
  <c r="F467" i="12"/>
  <c r="F767" i="12"/>
  <c r="G767" i="12"/>
  <c r="H767" i="12"/>
  <c r="I166" i="12"/>
  <c r="C166" i="12"/>
  <c r="B166" i="12"/>
  <c r="J166" i="12"/>
  <c r="J466" i="12"/>
  <c r="C466" i="12"/>
  <c r="I466" i="12"/>
  <c r="AA181" i="3"/>
  <c r="I167" i="12"/>
  <c r="C167" i="12"/>
  <c r="J167" i="12"/>
  <c r="G168" i="12"/>
  <c r="H168" i="12"/>
  <c r="F168" i="12"/>
  <c r="I767" i="12"/>
  <c r="C767" i="12"/>
  <c r="J767" i="12"/>
  <c r="C467" i="12"/>
  <c r="J467" i="12"/>
  <c r="I467" i="12"/>
  <c r="E769" i="12"/>
  <c r="AD183" i="3"/>
  <c r="AC183" i="3"/>
  <c r="E469" i="12"/>
  <c r="E169" i="12"/>
  <c r="C184" i="3"/>
  <c r="AI182" i="3"/>
  <c r="AH182" i="3"/>
  <c r="G468" i="12"/>
  <c r="H468" i="12"/>
  <c r="F468" i="12"/>
  <c r="G768" i="12"/>
  <c r="H768" i="12"/>
  <c r="F768" i="12"/>
  <c r="AA182" i="3"/>
  <c r="B167" i="12"/>
  <c r="I168" i="12"/>
  <c r="C168" i="12"/>
  <c r="J168" i="12"/>
  <c r="F169" i="12"/>
  <c r="G169" i="12"/>
  <c r="H169" i="12"/>
  <c r="G769" i="12"/>
  <c r="H769" i="12"/>
  <c r="F769" i="12"/>
  <c r="G469" i="12"/>
  <c r="H469" i="12"/>
  <c r="F469" i="12"/>
  <c r="C468" i="12"/>
  <c r="I468" i="12"/>
  <c r="J468" i="12"/>
  <c r="AI183" i="3"/>
  <c r="AH183" i="3"/>
  <c r="J768" i="12"/>
  <c r="I768" i="12"/>
  <c r="C768" i="12"/>
  <c r="AD184" i="3"/>
  <c r="E770" i="12"/>
  <c r="E470" i="12"/>
  <c r="E170" i="12"/>
  <c r="AC184" i="3"/>
  <c r="C185" i="3"/>
  <c r="AA183" i="3"/>
  <c r="B168" i="12"/>
  <c r="J169" i="12"/>
  <c r="I169" i="12"/>
  <c r="C169" i="12"/>
  <c r="F470" i="12"/>
  <c r="G470" i="12"/>
  <c r="H470" i="12"/>
  <c r="I469" i="12"/>
  <c r="C469" i="12"/>
  <c r="J469" i="12"/>
  <c r="AC185" i="3"/>
  <c r="AD185" i="3"/>
  <c r="E471" i="12"/>
  <c r="E771" i="12"/>
  <c r="E171" i="12"/>
  <c r="C186" i="3"/>
  <c r="G770" i="12"/>
  <c r="H770" i="12"/>
  <c r="F770" i="12"/>
  <c r="AI184" i="3"/>
  <c r="AH184" i="3"/>
  <c r="C769" i="12"/>
  <c r="J769" i="12"/>
  <c r="I769" i="12"/>
  <c r="G170" i="12"/>
  <c r="H170" i="12"/>
  <c r="F170" i="12"/>
  <c r="AA184" i="3"/>
  <c r="B169" i="12"/>
  <c r="C770" i="12"/>
  <c r="I770" i="12"/>
  <c r="J770" i="12"/>
  <c r="F471" i="12"/>
  <c r="G471" i="12"/>
  <c r="H471" i="12"/>
  <c r="G771" i="12"/>
  <c r="H771" i="12"/>
  <c r="F771" i="12"/>
  <c r="AD186" i="3"/>
  <c r="E172" i="12"/>
  <c r="AC186" i="3"/>
  <c r="E772" i="12"/>
  <c r="E472" i="12"/>
  <c r="C187" i="3"/>
  <c r="I170" i="12"/>
  <c r="C170" i="12"/>
  <c r="J170" i="12"/>
  <c r="G171" i="12"/>
  <c r="H171" i="12"/>
  <c r="F171" i="12"/>
  <c r="AI185" i="3"/>
  <c r="AH185" i="3"/>
  <c r="C470" i="12"/>
  <c r="J470" i="12"/>
  <c r="I470" i="12"/>
  <c r="AA185" i="3"/>
  <c r="B170" i="12"/>
  <c r="F772" i="12"/>
  <c r="G772" i="12"/>
  <c r="H772" i="12"/>
  <c r="J171" i="12"/>
  <c r="C171" i="12"/>
  <c r="B171" i="12"/>
  <c r="I171" i="12"/>
  <c r="AH186" i="3"/>
  <c r="AI186" i="3"/>
  <c r="J771" i="12"/>
  <c r="C771" i="12"/>
  <c r="I771" i="12"/>
  <c r="I471" i="12"/>
  <c r="J471" i="12"/>
  <c r="C471" i="12"/>
  <c r="AD187" i="3"/>
  <c r="E473" i="12"/>
  <c r="E773" i="12"/>
  <c r="E173" i="12"/>
  <c r="AC187" i="3"/>
  <c r="C188" i="3"/>
  <c r="G172" i="12"/>
  <c r="H172" i="12"/>
  <c r="F172" i="12"/>
  <c r="G472" i="12"/>
  <c r="H472" i="12"/>
  <c r="F472" i="12"/>
  <c r="AA186" i="3"/>
  <c r="C472" i="12"/>
  <c r="J472" i="12"/>
  <c r="I472" i="12"/>
  <c r="AD188" i="3"/>
  <c r="AC188" i="3"/>
  <c r="E474" i="12"/>
  <c r="E174" i="12"/>
  <c r="E774" i="12"/>
  <c r="C189" i="3"/>
  <c r="F473" i="12"/>
  <c r="G473" i="12"/>
  <c r="H473" i="12"/>
  <c r="AH187" i="3"/>
  <c r="AI187" i="3"/>
  <c r="I172" i="12"/>
  <c r="C172" i="12"/>
  <c r="J172" i="12"/>
  <c r="G773" i="12"/>
  <c r="H773" i="12"/>
  <c r="F773" i="12"/>
  <c r="F173" i="12"/>
  <c r="G173" i="12"/>
  <c r="H173" i="12"/>
  <c r="J772" i="12"/>
  <c r="C772" i="12"/>
  <c r="I772" i="12"/>
  <c r="AA187" i="3"/>
  <c r="B172" i="12"/>
  <c r="J173" i="12"/>
  <c r="I173" i="12"/>
  <c r="C173" i="12"/>
  <c r="F774" i="12"/>
  <c r="G774" i="12"/>
  <c r="H774" i="12"/>
  <c r="J473" i="12"/>
  <c r="C473" i="12"/>
  <c r="I473" i="12"/>
  <c r="F174" i="12"/>
  <c r="G174" i="12"/>
  <c r="H174" i="12"/>
  <c r="J773" i="12"/>
  <c r="I773" i="12"/>
  <c r="C773" i="12"/>
  <c r="F474" i="12"/>
  <c r="G474" i="12"/>
  <c r="H474" i="12"/>
  <c r="AD189" i="3"/>
  <c r="E775" i="12"/>
  <c r="E175" i="12"/>
  <c r="AC189" i="3"/>
  <c r="E475" i="12"/>
  <c r="C190" i="3"/>
  <c r="AH188" i="3"/>
  <c r="AI188" i="3"/>
  <c r="AA188" i="3"/>
  <c r="B173" i="12"/>
  <c r="J174" i="12"/>
  <c r="I174" i="12"/>
  <c r="C174" i="12"/>
  <c r="B174" i="12"/>
  <c r="AH189" i="3"/>
  <c r="AI189" i="3"/>
  <c r="J774" i="12"/>
  <c r="C774" i="12"/>
  <c r="I774" i="12"/>
  <c r="AC190" i="3"/>
  <c r="AD190" i="3"/>
  <c r="E176" i="12"/>
  <c r="E476" i="12"/>
  <c r="E776" i="12"/>
  <c r="C191" i="3"/>
  <c r="F775" i="12"/>
  <c r="G775" i="12"/>
  <c r="H775" i="12"/>
  <c r="G475" i="12"/>
  <c r="H475" i="12"/>
  <c r="F475" i="12"/>
  <c r="G175" i="12"/>
  <c r="H175" i="12"/>
  <c r="F175" i="12"/>
  <c r="I474" i="12"/>
  <c r="J474" i="12"/>
  <c r="C474" i="12"/>
  <c r="AA189" i="3"/>
  <c r="I175" i="12"/>
  <c r="C175" i="12"/>
  <c r="J175" i="12"/>
  <c r="J475" i="12"/>
  <c r="C475" i="12"/>
  <c r="I475" i="12"/>
  <c r="G776" i="12"/>
  <c r="H776" i="12"/>
  <c r="F776" i="12"/>
  <c r="AH190" i="3"/>
  <c r="AI190" i="3"/>
  <c r="C775" i="12"/>
  <c r="I775" i="12"/>
  <c r="J775" i="12"/>
  <c r="G476" i="12"/>
  <c r="H476" i="12"/>
  <c r="F476" i="12"/>
  <c r="AD191" i="3"/>
  <c r="E477" i="12"/>
  <c r="E177" i="12"/>
  <c r="E777" i="12"/>
  <c r="AC191" i="3"/>
  <c r="C192" i="3"/>
  <c r="F176" i="12"/>
  <c r="G176" i="12"/>
  <c r="H176" i="12"/>
  <c r="AA190" i="3"/>
  <c r="B175" i="12"/>
  <c r="AC192" i="3"/>
  <c r="E178" i="12"/>
  <c r="AD192" i="3"/>
  <c r="E478" i="12"/>
  <c r="E778" i="12"/>
  <c r="C193" i="3"/>
  <c r="G477" i="12"/>
  <c r="H477" i="12"/>
  <c r="F477" i="12"/>
  <c r="AH191" i="3"/>
  <c r="AI191" i="3"/>
  <c r="J476" i="12"/>
  <c r="C476" i="12"/>
  <c r="I476" i="12"/>
  <c r="I776" i="12"/>
  <c r="C776" i="12"/>
  <c r="J776" i="12"/>
  <c r="I176" i="12"/>
  <c r="C176" i="12"/>
  <c r="J176" i="12"/>
  <c r="G177" i="12"/>
  <c r="H177" i="12"/>
  <c r="F177" i="12"/>
  <c r="G777" i="12"/>
  <c r="H777" i="12"/>
  <c r="F777" i="12"/>
  <c r="AA191" i="3"/>
  <c r="B176" i="12"/>
  <c r="I177" i="12"/>
  <c r="C177" i="12"/>
  <c r="J177" i="12"/>
  <c r="F778" i="12"/>
  <c r="G778" i="12"/>
  <c r="H778" i="12"/>
  <c r="AH192" i="3"/>
  <c r="AI192" i="3"/>
  <c r="G478" i="12"/>
  <c r="H478" i="12"/>
  <c r="F478" i="12"/>
  <c r="AD193" i="3"/>
  <c r="E179" i="12"/>
  <c r="E779" i="12"/>
  <c r="E479" i="12"/>
  <c r="AC193" i="3"/>
  <c r="C194" i="3"/>
  <c r="F178" i="12"/>
  <c r="G178" i="12"/>
  <c r="H178" i="12"/>
  <c r="I777" i="12"/>
  <c r="C777" i="12"/>
  <c r="J777" i="12"/>
  <c r="J477" i="12"/>
  <c r="I477" i="12"/>
  <c r="C477" i="12"/>
  <c r="AA192" i="3"/>
  <c r="B177" i="12"/>
  <c r="AD194" i="3"/>
  <c r="E780" i="12"/>
  <c r="E480" i="12"/>
  <c r="E180" i="12"/>
  <c r="AC194" i="3"/>
  <c r="C195" i="3"/>
  <c r="G179" i="12"/>
  <c r="H179" i="12"/>
  <c r="F179" i="12"/>
  <c r="AI193" i="3"/>
  <c r="AH193" i="3"/>
  <c r="J178" i="12"/>
  <c r="I178" i="12"/>
  <c r="C178" i="12"/>
  <c r="F479" i="12"/>
  <c r="G479" i="12"/>
  <c r="H479" i="12"/>
  <c r="G779" i="12"/>
  <c r="H779" i="12"/>
  <c r="F779" i="12"/>
  <c r="C478" i="12"/>
  <c r="I478" i="12"/>
  <c r="J478" i="12"/>
  <c r="C778" i="12"/>
  <c r="J778" i="12"/>
  <c r="I778" i="12"/>
  <c r="AA193" i="3"/>
  <c r="B178" i="12"/>
  <c r="AC195" i="3"/>
  <c r="AD195" i="3"/>
  <c r="E181" i="12"/>
  <c r="E781" i="12"/>
  <c r="E481" i="12"/>
  <c r="C196" i="3"/>
  <c r="G780" i="12"/>
  <c r="H780" i="12"/>
  <c r="F780" i="12"/>
  <c r="C779" i="12"/>
  <c r="I779" i="12"/>
  <c r="J779" i="12"/>
  <c r="AI194" i="3"/>
  <c r="AH194" i="3"/>
  <c r="J479" i="12"/>
  <c r="I479" i="12"/>
  <c r="C479" i="12"/>
  <c r="F180" i="12"/>
  <c r="G180" i="12"/>
  <c r="H180" i="12"/>
  <c r="J179" i="12"/>
  <c r="I179" i="12"/>
  <c r="C179" i="12"/>
  <c r="B179" i="12"/>
  <c r="G480" i="12"/>
  <c r="H480" i="12"/>
  <c r="F480" i="12"/>
  <c r="AA194" i="3"/>
  <c r="J480" i="12"/>
  <c r="I480" i="12"/>
  <c r="C480" i="12"/>
  <c r="F781" i="12"/>
  <c r="G781" i="12"/>
  <c r="H781" i="12"/>
  <c r="E482" i="12"/>
  <c r="E182" i="12"/>
  <c r="AD196" i="3"/>
  <c r="AC196" i="3"/>
  <c r="E782" i="12"/>
  <c r="C197" i="3"/>
  <c r="I180" i="12"/>
  <c r="C180" i="12"/>
  <c r="J180" i="12"/>
  <c r="I780" i="12"/>
  <c r="J780" i="12"/>
  <c r="C780" i="12"/>
  <c r="F181" i="12"/>
  <c r="G181" i="12"/>
  <c r="H181" i="12"/>
  <c r="F481" i="12"/>
  <c r="G481" i="12"/>
  <c r="H481" i="12"/>
  <c r="AI195" i="3"/>
  <c r="AH195" i="3"/>
  <c r="AA195" i="3"/>
  <c r="B180" i="12"/>
  <c r="J181" i="12"/>
  <c r="I181" i="12"/>
  <c r="C181" i="12"/>
  <c r="AI196" i="3"/>
  <c r="AH196" i="3"/>
  <c r="G782" i="12"/>
  <c r="H782" i="12"/>
  <c r="F782" i="12"/>
  <c r="G482" i="12"/>
  <c r="H482" i="12"/>
  <c r="F482" i="12"/>
  <c r="C481" i="12"/>
  <c r="I481" i="12"/>
  <c r="J481" i="12"/>
  <c r="AD197" i="3"/>
  <c r="E483" i="12"/>
  <c r="E783" i="12"/>
  <c r="E183" i="12"/>
  <c r="AC197" i="3"/>
  <c r="C198" i="3"/>
  <c r="F182" i="12"/>
  <c r="G182" i="12"/>
  <c r="H182" i="12"/>
  <c r="I781" i="12"/>
  <c r="J781" i="12"/>
  <c r="C781" i="12"/>
  <c r="AA196" i="3"/>
  <c r="B181" i="12"/>
  <c r="J182" i="12"/>
  <c r="I182" i="12"/>
  <c r="C182" i="12"/>
  <c r="B182" i="12"/>
  <c r="G183" i="12"/>
  <c r="H183" i="12"/>
  <c r="F183" i="12"/>
  <c r="AD198" i="3"/>
  <c r="E184" i="12"/>
  <c r="AC198" i="3"/>
  <c r="E784" i="12"/>
  <c r="E484" i="12"/>
  <c r="C199" i="3"/>
  <c r="G483" i="12"/>
  <c r="H483" i="12"/>
  <c r="F483" i="12"/>
  <c r="I482" i="12"/>
  <c r="C482" i="12"/>
  <c r="J482" i="12"/>
  <c r="AH197" i="3"/>
  <c r="AI197" i="3"/>
  <c r="C782" i="12"/>
  <c r="J782" i="12"/>
  <c r="I782" i="12"/>
  <c r="G783" i="12"/>
  <c r="H783" i="12"/>
  <c r="F783" i="12"/>
  <c r="AA197" i="3"/>
  <c r="C783" i="12"/>
  <c r="I783" i="12"/>
  <c r="J783" i="12"/>
  <c r="I483" i="12"/>
  <c r="C483" i="12"/>
  <c r="J483" i="12"/>
  <c r="AH198" i="3"/>
  <c r="AI198" i="3"/>
  <c r="AD199" i="3"/>
  <c r="E485" i="12"/>
  <c r="E785" i="12"/>
  <c r="AC199" i="3"/>
  <c r="E185" i="12"/>
  <c r="C200" i="3"/>
  <c r="F184" i="12"/>
  <c r="G184" i="12"/>
  <c r="H184" i="12"/>
  <c r="J183" i="12"/>
  <c r="I183" i="12"/>
  <c r="C183" i="12"/>
  <c r="G484" i="12"/>
  <c r="H484" i="12"/>
  <c r="F484" i="12"/>
  <c r="G784" i="12"/>
  <c r="H784" i="12"/>
  <c r="F784" i="12"/>
  <c r="AA198" i="3"/>
  <c r="B183" i="12"/>
  <c r="J184" i="12"/>
  <c r="C184" i="12"/>
  <c r="B184" i="12"/>
  <c r="I184" i="12"/>
  <c r="AH199" i="3"/>
  <c r="AI199" i="3"/>
  <c r="J784" i="12"/>
  <c r="C784" i="12"/>
  <c r="I784" i="12"/>
  <c r="F785" i="12"/>
  <c r="G785" i="12"/>
  <c r="H785" i="12"/>
  <c r="J484" i="12"/>
  <c r="I484" i="12"/>
  <c r="C484" i="12"/>
  <c r="E186" i="12"/>
  <c r="AC200" i="3"/>
  <c r="AD200" i="3"/>
  <c r="E786" i="12"/>
  <c r="E486" i="12"/>
  <c r="C201" i="3"/>
  <c r="F485" i="12"/>
  <c r="G485" i="12"/>
  <c r="H485" i="12"/>
  <c r="G185" i="12"/>
  <c r="H185" i="12"/>
  <c r="F185" i="12"/>
  <c r="AA199" i="3"/>
  <c r="AD201" i="3"/>
  <c r="E187" i="12"/>
  <c r="AC201" i="3"/>
  <c r="E787" i="12"/>
  <c r="E487" i="12"/>
  <c r="C202" i="3"/>
  <c r="AH200" i="3"/>
  <c r="AI200" i="3"/>
  <c r="G486" i="12"/>
  <c r="H486" i="12"/>
  <c r="F486" i="12"/>
  <c r="J185" i="12"/>
  <c r="I185" i="12"/>
  <c r="C185" i="12"/>
  <c r="G186" i="12"/>
  <c r="H186" i="12"/>
  <c r="F186" i="12"/>
  <c r="J785" i="12"/>
  <c r="I785" i="12"/>
  <c r="C785" i="12"/>
  <c r="J485" i="12"/>
  <c r="C485" i="12"/>
  <c r="I485" i="12"/>
  <c r="F786" i="12"/>
  <c r="G786" i="12"/>
  <c r="H786" i="12"/>
  <c r="AA200" i="3"/>
  <c r="B185" i="12"/>
  <c r="J786" i="12"/>
  <c r="I786" i="12"/>
  <c r="C786" i="12"/>
  <c r="F787" i="12"/>
  <c r="G787" i="12"/>
  <c r="H787" i="12"/>
  <c r="I186" i="12"/>
  <c r="C186" i="12"/>
  <c r="J186" i="12"/>
  <c r="I486" i="12"/>
  <c r="C486" i="12"/>
  <c r="J486" i="12"/>
  <c r="AI201" i="3"/>
  <c r="AH201" i="3"/>
  <c r="G487" i="12"/>
  <c r="H487" i="12"/>
  <c r="F487" i="12"/>
  <c r="AC202" i="3"/>
  <c r="AD202" i="3"/>
  <c r="E788" i="12"/>
  <c r="E488" i="12"/>
  <c r="E188" i="12"/>
  <c r="C203" i="3"/>
  <c r="F187" i="12"/>
  <c r="G187" i="12"/>
  <c r="H187" i="12"/>
  <c r="AA201" i="3"/>
  <c r="B186" i="12"/>
  <c r="E489" i="12"/>
  <c r="AD203" i="3"/>
  <c r="E789" i="12"/>
  <c r="E189" i="12"/>
  <c r="AC203" i="3"/>
  <c r="C204" i="3"/>
  <c r="I187" i="12"/>
  <c r="C187" i="12"/>
  <c r="B187" i="12"/>
  <c r="J187" i="12"/>
  <c r="C787" i="12"/>
  <c r="I787" i="12"/>
  <c r="J787" i="12"/>
  <c r="G188" i="12"/>
  <c r="H188" i="12"/>
  <c r="F188" i="12"/>
  <c r="AI202" i="3"/>
  <c r="AH202" i="3"/>
  <c r="G488" i="12"/>
  <c r="H488" i="12"/>
  <c r="F488" i="12"/>
  <c r="G788" i="12"/>
  <c r="H788" i="12"/>
  <c r="F788" i="12"/>
  <c r="J487" i="12"/>
  <c r="I487" i="12"/>
  <c r="C487" i="12"/>
  <c r="AA202" i="3"/>
  <c r="AH203" i="3"/>
  <c r="AI203" i="3"/>
  <c r="G489" i="12"/>
  <c r="H489" i="12"/>
  <c r="F489" i="12"/>
  <c r="J788" i="12"/>
  <c r="I788" i="12"/>
  <c r="C788" i="12"/>
  <c r="F189" i="12"/>
  <c r="G189" i="12"/>
  <c r="H189" i="12"/>
  <c r="F789" i="12"/>
  <c r="G789" i="12"/>
  <c r="H789" i="12"/>
  <c r="J488" i="12"/>
  <c r="I488" i="12"/>
  <c r="C488" i="12"/>
  <c r="I188" i="12"/>
  <c r="C188" i="12"/>
  <c r="J188" i="12"/>
  <c r="AC204" i="3"/>
  <c r="AD204" i="3"/>
  <c r="E790" i="12"/>
  <c r="E490" i="12"/>
  <c r="E190" i="12"/>
  <c r="C205" i="3"/>
  <c r="AA203" i="3"/>
  <c r="AD205" i="3"/>
  <c r="AC205" i="3"/>
  <c r="E491" i="12"/>
  <c r="E791" i="12"/>
  <c r="E191" i="12"/>
  <c r="C206" i="3"/>
  <c r="B188" i="12"/>
  <c r="F190" i="12"/>
  <c r="G190" i="12"/>
  <c r="H190" i="12"/>
  <c r="AI204" i="3"/>
  <c r="AH204" i="3"/>
  <c r="C489" i="12"/>
  <c r="J489" i="12"/>
  <c r="I489" i="12"/>
  <c r="G490" i="12"/>
  <c r="H490" i="12"/>
  <c r="F490" i="12"/>
  <c r="C789" i="12"/>
  <c r="J789" i="12"/>
  <c r="I789" i="12"/>
  <c r="F790" i="12"/>
  <c r="G790" i="12"/>
  <c r="H790" i="12"/>
  <c r="I189" i="12"/>
  <c r="C189" i="12"/>
  <c r="J189" i="12"/>
  <c r="AA204" i="3"/>
  <c r="B189" i="12"/>
  <c r="I190" i="12"/>
  <c r="C190" i="12"/>
  <c r="J190" i="12"/>
  <c r="G491" i="12"/>
  <c r="H491" i="12"/>
  <c r="F491" i="12"/>
  <c r="I490" i="12"/>
  <c r="J490" i="12"/>
  <c r="C490" i="12"/>
  <c r="AC206" i="3"/>
  <c r="AD206" i="3"/>
  <c r="E792" i="12"/>
  <c r="E492" i="12"/>
  <c r="E192" i="12"/>
  <c r="C207" i="3"/>
  <c r="AH205" i="3"/>
  <c r="AI205" i="3"/>
  <c r="F791" i="12"/>
  <c r="G791" i="12"/>
  <c r="H791" i="12"/>
  <c r="C790" i="12"/>
  <c r="J790" i="12"/>
  <c r="I790" i="12"/>
  <c r="F191" i="12"/>
  <c r="G191" i="12"/>
  <c r="H191" i="12"/>
  <c r="AA205" i="3"/>
  <c r="B190" i="12"/>
  <c r="I191" i="12"/>
  <c r="C191" i="12"/>
  <c r="B191" i="12"/>
  <c r="J191" i="12"/>
  <c r="F492" i="12"/>
  <c r="G492" i="12"/>
  <c r="H492" i="12"/>
  <c r="G792" i="12"/>
  <c r="H792" i="12"/>
  <c r="F792" i="12"/>
  <c r="I491" i="12"/>
  <c r="C491" i="12"/>
  <c r="J491" i="12"/>
  <c r="J791" i="12"/>
  <c r="I791" i="12"/>
  <c r="C791" i="12"/>
  <c r="AC207" i="3"/>
  <c r="AD207" i="3"/>
  <c r="E793" i="12"/>
  <c r="E493" i="12"/>
  <c r="E193" i="12"/>
  <c r="C208" i="3"/>
  <c r="G192" i="12"/>
  <c r="H192" i="12"/>
  <c r="F192" i="12"/>
  <c r="AI206" i="3"/>
  <c r="AH206" i="3"/>
  <c r="AA206" i="3"/>
  <c r="I192" i="12"/>
  <c r="C192" i="12"/>
  <c r="J192" i="12"/>
  <c r="F493" i="12"/>
  <c r="G493" i="12"/>
  <c r="H493" i="12"/>
  <c r="AD208" i="3"/>
  <c r="E794" i="12"/>
  <c r="E494" i="12"/>
  <c r="AC208" i="3"/>
  <c r="E194" i="12"/>
  <c r="C209" i="3"/>
  <c r="C492" i="12"/>
  <c r="I492" i="12"/>
  <c r="J492" i="12"/>
  <c r="F793" i="12"/>
  <c r="G793" i="12"/>
  <c r="H793" i="12"/>
  <c r="C792" i="12"/>
  <c r="I792" i="12"/>
  <c r="J792" i="12"/>
  <c r="F193" i="12"/>
  <c r="G193" i="12"/>
  <c r="H193" i="12"/>
  <c r="AI207" i="3"/>
  <c r="AH207" i="3"/>
  <c r="AA207" i="3"/>
  <c r="B192" i="12"/>
  <c r="C793" i="12"/>
  <c r="I793" i="12"/>
  <c r="J793" i="12"/>
  <c r="G194" i="12"/>
  <c r="H194" i="12"/>
  <c r="F194" i="12"/>
  <c r="F494" i="12"/>
  <c r="G494" i="12"/>
  <c r="H494" i="12"/>
  <c r="AH208" i="3"/>
  <c r="AI208" i="3"/>
  <c r="J193" i="12"/>
  <c r="I193" i="12"/>
  <c r="C193" i="12"/>
  <c r="AD209" i="3"/>
  <c r="E195" i="12"/>
  <c r="E495" i="12"/>
  <c r="AC209" i="3"/>
  <c r="E795" i="12"/>
  <c r="C210" i="3"/>
  <c r="F794" i="12"/>
  <c r="G794" i="12"/>
  <c r="H794" i="12"/>
  <c r="J493" i="12"/>
  <c r="C493" i="12"/>
  <c r="I493" i="12"/>
  <c r="AA208" i="3"/>
  <c r="B193" i="12"/>
  <c r="G795" i="12"/>
  <c r="H795" i="12"/>
  <c r="F795" i="12"/>
  <c r="J794" i="12"/>
  <c r="I794" i="12"/>
  <c r="C794" i="12"/>
  <c r="AH209" i="3"/>
  <c r="AI209" i="3"/>
  <c r="F495" i="12"/>
  <c r="G495" i="12"/>
  <c r="H495" i="12"/>
  <c r="AD210" i="3"/>
  <c r="AC210" i="3"/>
  <c r="E496" i="12"/>
  <c r="E796" i="12"/>
  <c r="E196" i="12"/>
  <c r="C211" i="3"/>
  <c r="F195" i="12"/>
  <c r="G195" i="12"/>
  <c r="H195" i="12"/>
  <c r="C494" i="12"/>
  <c r="J494" i="12"/>
  <c r="I494" i="12"/>
  <c r="I194" i="12"/>
  <c r="C194" i="12"/>
  <c r="B194" i="12"/>
  <c r="J194" i="12"/>
  <c r="AA209" i="3"/>
  <c r="AD211" i="3"/>
  <c r="E197" i="12"/>
  <c r="E797" i="12"/>
  <c r="E497" i="12"/>
  <c r="AC211" i="3"/>
  <c r="C212" i="3"/>
  <c r="AH210" i="3"/>
  <c r="AI210" i="3"/>
  <c r="C495" i="12"/>
  <c r="J495" i="12"/>
  <c r="I495" i="12"/>
  <c r="F496" i="12"/>
  <c r="G496" i="12"/>
  <c r="H496" i="12"/>
  <c r="G196" i="12"/>
  <c r="H196" i="12"/>
  <c r="F196" i="12"/>
  <c r="C795" i="12"/>
  <c r="I795" i="12"/>
  <c r="J795" i="12"/>
  <c r="I195" i="12"/>
  <c r="C195" i="12"/>
  <c r="J195" i="12"/>
  <c r="G796" i="12"/>
  <c r="H796" i="12"/>
  <c r="F796" i="12"/>
  <c r="AA210" i="3"/>
  <c r="B195" i="12"/>
  <c r="F497" i="12"/>
  <c r="G497" i="12"/>
  <c r="H497" i="12"/>
  <c r="J796" i="12"/>
  <c r="I796" i="12"/>
  <c r="C796" i="12"/>
  <c r="J496" i="12"/>
  <c r="I496" i="12"/>
  <c r="C496" i="12"/>
  <c r="F797" i="12"/>
  <c r="G797" i="12"/>
  <c r="H797" i="12"/>
  <c r="AD212" i="3"/>
  <c r="AC212" i="3"/>
  <c r="E498" i="12"/>
  <c r="E198" i="12"/>
  <c r="E798" i="12"/>
  <c r="C213" i="3"/>
  <c r="F197" i="12"/>
  <c r="G197" i="12"/>
  <c r="H197" i="12"/>
  <c r="I196" i="12"/>
  <c r="C196" i="12"/>
  <c r="J196" i="12"/>
  <c r="AI211" i="3"/>
  <c r="AH211" i="3"/>
  <c r="AA211" i="3"/>
  <c r="B196" i="12"/>
  <c r="J797" i="12"/>
  <c r="C797" i="12"/>
  <c r="I797" i="12"/>
  <c r="AD213" i="3"/>
  <c r="E799" i="12"/>
  <c r="E199" i="12"/>
  <c r="E499" i="12"/>
  <c r="AC213" i="3"/>
  <c r="C214" i="3"/>
  <c r="AH212" i="3"/>
  <c r="AI212" i="3"/>
  <c r="J197" i="12"/>
  <c r="I197" i="12"/>
  <c r="C197" i="12"/>
  <c r="I497" i="12"/>
  <c r="J497" i="12"/>
  <c r="C497" i="12"/>
  <c r="G798" i="12"/>
  <c r="H798" i="12"/>
  <c r="F798" i="12"/>
  <c r="G198" i="12"/>
  <c r="H198" i="12"/>
  <c r="F198" i="12"/>
  <c r="G498" i="12"/>
  <c r="H498" i="12"/>
  <c r="F498" i="12"/>
  <c r="AA212" i="3"/>
  <c r="B197" i="12"/>
  <c r="AD214" i="3"/>
  <c r="AC214" i="3"/>
  <c r="E200" i="12"/>
  <c r="E800" i="12"/>
  <c r="E500" i="12"/>
  <c r="C215" i="3"/>
  <c r="G799" i="12"/>
  <c r="H799" i="12"/>
  <c r="F799" i="12"/>
  <c r="I198" i="12"/>
  <c r="J198" i="12"/>
  <c r="C198" i="12"/>
  <c r="B198" i="12"/>
  <c r="J498" i="12"/>
  <c r="I498" i="12"/>
  <c r="C498" i="12"/>
  <c r="AI213" i="3"/>
  <c r="AH213" i="3"/>
  <c r="I798" i="12"/>
  <c r="C798" i="12"/>
  <c r="J798" i="12"/>
  <c r="F499" i="12"/>
  <c r="G499" i="12"/>
  <c r="H499" i="12"/>
  <c r="F199" i="12"/>
  <c r="G199" i="12"/>
  <c r="H199" i="12"/>
  <c r="AA213" i="3"/>
  <c r="C799" i="12"/>
  <c r="J799" i="12"/>
  <c r="I799" i="12"/>
  <c r="F200" i="12"/>
  <c r="G200" i="12"/>
  <c r="H200" i="12"/>
  <c r="AD215" i="3"/>
  <c r="E801" i="12"/>
  <c r="E501" i="12"/>
  <c r="E201" i="12"/>
  <c r="AC215" i="3"/>
  <c r="C216" i="3"/>
  <c r="AI214" i="3"/>
  <c r="AH214" i="3"/>
  <c r="G500" i="12"/>
  <c r="H500" i="12"/>
  <c r="F500" i="12"/>
  <c r="I499" i="12"/>
  <c r="J499" i="12"/>
  <c r="C499" i="12"/>
  <c r="J199" i="12"/>
  <c r="I199" i="12"/>
  <c r="C199" i="12"/>
  <c r="G800" i="12"/>
  <c r="H800" i="12"/>
  <c r="F800" i="12"/>
  <c r="AA214" i="3"/>
  <c r="I500" i="12"/>
  <c r="J500" i="12"/>
  <c r="C500" i="12"/>
  <c r="B199" i="12"/>
  <c r="F201" i="12"/>
  <c r="G201" i="12"/>
  <c r="H201" i="12"/>
  <c r="I200" i="12"/>
  <c r="C200" i="12"/>
  <c r="J200" i="12"/>
  <c r="F501" i="12"/>
  <c r="G501" i="12"/>
  <c r="H501" i="12"/>
  <c r="AD216" i="3"/>
  <c r="E202" i="12"/>
  <c r="AC216" i="3"/>
  <c r="E502" i="12"/>
  <c r="E802" i="12"/>
  <c r="C217" i="3"/>
  <c r="F801" i="12"/>
  <c r="G801" i="12"/>
  <c r="H801" i="12"/>
  <c r="C800" i="12"/>
  <c r="I800" i="12"/>
  <c r="J800" i="12"/>
  <c r="AH215" i="3"/>
  <c r="AI215" i="3"/>
  <c r="AA215" i="3"/>
  <c r="C801" i="12"/>
  <c r="J801" i="12"/>
  <c r="I801" i="12"/>
  <c r="G502" i="12"/>
  <c r="H502" i="12"/>
  <c r="F502" i="12"/>
  <c r="AD217" i="3"/>
  <c r="AC217" i="3"/>
  <c r="E803" i="12"/>
  <c r="E503" i="12"/>
  <c r="E203" i="12"/>
  <c r="C218" i="3"/>
  <c r="AI216" i="3"/>
  <c r="AH216" i="3"/>
  <c r="C501" i="12"/>
  <c r="I501" i="12"/>
  <c r="J501" i="12"/>
  <c r="B200" i="12"/>
  <c r="F202" i="12"/>
  <c r="G202" i="12"/>
  <c r="H202" i="12"/>
  <c r="G802" i="12"/>
  <c r="H802" i="12"/>
  <c r="F802" i="12"/>
  <c r="J201" i="12"/>
  <c r="I201" i="12"/>
  <c r="C201" i="12"/>
  <c r="AA216" i="3"/>
  <c r="F203" i="12"/>
  <c r="G203" i="12"/>
  <c r="H203" i="12"/>
  <c r="B201" i="12"/>
  <c r="J802" i="12"/>
  <c r="I802" i="12"/>
  <c r="C802" i="12"/>
  <c r="AC218" i="3"/>
  <c r="AD218" i="3"/>
  <c r="E504" i="12"/>
  <c r="E804" i="12"/>
  <c r="E204" i="12"/>
  <c r="C219" i="3"/>
  <c r="AI217" i="3"/>
  <c r="AH217" i="3"/>
  <c r="J202" i="12"/>
  <c r="I202" i="12"/>
  <c r="C202" i="12"/>
  <c r="F503" i="12"/>
  <c r="G503" i="12"/>
  <c r="H503" i="12"/>
  <c r="F803" i="12"/>
  <c r="G803" i="12"/>
  <c r="H803" i="12"/>
  <c r="J502" i="12"/>
  <c r="I502" i="12"/>
  <c r="C502" i="12"/>
  <c r="AA217" i="3"/>
  <c r="B202" i="12"/>
  <c r="F504" i="12"/>
  <c r="G504" i="12"/>
  <c r="H504" i="12"/>
  <c r="I203" i="12"/>
  <c r="C203" i="12"/>
  <c r="J203" i="12"/>
  <c r="F804" i="12"/>
  <c r="G804" i="12"/>
  <c r="H804" i="12"/>
  <c r="C803" i="12"/>
  <c r="I803" i="12"/>
  <c r="J803" i="12"/>
  <c r="AD219" i="3"/>
  <c r="E205" i="12"/>
  <c r="E805" i="12"/>
  <c r="E505" i="12"/>
  <c r="AC219" i="3"/>
  <c r="C220" i="3"/>
  <c r="C503" i="12"/>
  <c r="J503" i="12"/>
  <c r="I503" i="12"/>
  <c r="G204" i="12"/>
  <c r="H204" i="12"/>
  <c r="F204" i="12"/>
  <c r="AH218" i="3"/>
  <c r="AI218" i="3"/>
  <c r="AA218" i="3"/>
  <c r="B203" i="12"/>
  <c r="AD220" i="3"/>
  <c r="E206" i="12"/>
  <c r="AC220" i="3"/>
  <c r="E806" i="12"/>
  <c r="E506" i="12"/>
  <c r="C221" i="3"/>
  <c r="G205" i="12"/>
  <c r="H205" i="12"/>
  <c r="F205" i="12"/>
  <c r="C504" i="12"/>
  <c r="I504" i="12"/>
  <c r="J504" i="12"/>
  <c r="J204" i="12"/>
  <c r="I204" i="12"/>
  <c r="C204" i="12"/>
  <c r="B204" i="12"/>
  <c r="J804" i="12"/>
  <c r="I804" i="12"/>
  <c r="C804" i="12"/>
  <c r="G505" i="12"/>
  <c r="H505" i="12"/>
  <c r="F505" i="12"/>
  <c r="AH219" i="3"/>
  <c r="AI219" i="3"/>
  <c r="G805" i="12"/>
  <c r="H805" i="12"/>
  <c r="F805" i="12"/>
  <c r="AA219" i="3"/>
  <c r="I505" i="12"/>
  <c r="C505" i="12"/>
  <c r="J505" i="12"/>
  <c r="I205" i="12"/>
  <c r="C205" i="12"/>
  <c r="J205" i="12"/>
  <c r="AI220" i="3"/>
  <c r="AH220" i="3"/>
  <c r="AC221" i="3"/>
  <c r="AD221" i="3"/>
  <c r="E207" i="12"/>
  <c r="E807" i="12"/>
  <c r="E507" i="12"/>
  <c r="C222" i="3"/>
  <c r="F206" i="12"/>
  <c r="G206" i="12"/>
  <c r="H206" i="12"/>
  <c r="F506" i="12"/>
  <c r="G506" i="12"/>
  <c r="H506" i="12"/>
  <c r="I805" i="12"/>
  <c r="C805" i="12"/>
  <c r="J805" i="12"/>
  <c r="G806" i="12"/>
  <c r="H806" i="12"/>
  <c r="F806" i="12"/>
  <c r="AA220" i="3"/>
  <c r="B205" i="12"/>
  <c r="J806" i="12"/>
  <c r="C806" i="12"/>
  <c r="I806" i="12"/>
  <c r="F507" i="12"/>
  <c r="G507" i="12"/>
  <c r="H507" i="12"/>
  <c r="AH221" i="3"/>
  <c r="AI221" i="3"/>
  <c r="C506" i="12"/>
  <c r="I506" i="12"/>
  <c r="J506" i="12"/>
  <c r="C206" i="12"/>
  <c r="B206" i="12"/>
  <c r="J206" i="12"/>
  <c r="I206" i="12"/>
  <c r="G807" i="12"/>
  <c r="H807" i="12"/>
  <c r="F807" i="12"/>
  <c r="F207" i="12"/>
  <c r="G207" i="12"/>
  <c r="H207" i="12"/>
  <c r="AD222" i="3"/>
  <c r="E508" i="12"/>
  <c r="E808" i="12"/>
  <c r="AC222" i="3"/>
  <c r="E208" i="12"/>
  <c r="C223" i="3"/>
  <c r="AA221" i="3"/>
  <c r="F208" i="12"/>
  <c r="G208" i="12"/>
  <c r="H208" i="12"/>
  <c r="AI222" i="3"/>
  <c r="AH222" i="3"/>
  <c r="G808" i="12"/>
  <c r="H808" i="12"/>
  <c r="F808" i="12"/>
  <c r="J807" i="12"/>
  <c r="C807" i="12"/>
  <c r="I807" i="12"/>
  <c r="I207" i="12"/>
  <c r="C207" i="12"/>
  <c r="J207" i="12"/>
  <c r="AC223" i="3"/>
  <c r="AD223" i="3"/>
  <c r="E509" i="12"/>
  <c r="E809" i="12"/>
  <c r="E209" i="12"/>
  <c r="C224" i="3"/>
  <c r="G508" i="12"/>
  <c r="H508" i="12"/>
  <c r="F508" i="12"/>
  <c r="J507" i="12"/>
  <c r="C507" i="12"/>
  <c r="I507" i="12"/>
  <c r="AA222" i="3"/>
  <c r="F509" i="12"/>
  <c r="G509" i="12"/>
  <c r="H509" i="12"/>
  <c r="F209" i="12"/>
  <c r="G209" i="12"/>
  <c r="H209" i="12"/>
  <c r="AI223" i="3"/>
  <c r="AH223" i="3"/>
  <c r="I508" i="12"/>
  <c r="J508" i="12"/>
  <c r="C508" i="12"/>
  <c r="B207" i="12"/>
  <c r="F809" i="12"/>
  <c r="G809" i="12"/>
  <c r="H809" i="12"/>
  <c r="I208" i="12"/>
  <c r="C208" i="12"/>
  <c r="J208" i="12"/>
  <c r="AC224" i="3"/>
  <c r="AD224" i="3"/>
  <c r="E210" i="12"/>
  <c r="E510" i="12"/>
  <c r="E810" i="12"/>
  <c r="C225" i="3"/>
  <c r="I808" i="12"/>
  <c r="J808" i="12"/>
  <c r="C808" i="12"/>
  <c r="AA223" i="3"/>
  <c r="B208" i="12"/>
  <c r="I809" i="12"/>
  <c r="J809" i="12"/>
  <c r="C809" i="12"/>
  <c r="G810" i="12"/>
  <c r="H810" i="12"/>
  <c r="F810" i="12"/>
  <c r="AI224" i="3"/>
  <c r="AH224" i="3"/>
  <c r="G210" i="12"/>
  <c r="H210" i="12"/>
  <c r="F210" i="12"/>
  <c r="F510" i="12"/>
  <c r="G510" i="12"/>
  <c r="H510" i="12"/>
  <c r="C509" i="12"/>
  <c r="I509" i="12"/>
  <c r="J509" i="12"/>
  <c r="AD225" i="3"/>
  <c r="E511" i="12"/>
  <c r="E811" i="12"/>
  <c r="E211" i="12"/>
  <c r="AC225" i="3"/>
  <c r="C226" i="3"/>
  <c r="I209" i="12"/>
  <c r="C209" i="12"/>
  <c r="B209" i="12"/>
  <c r="J209" i="12"/>
  <c r="AA224" i="3"/>
  <c r="AH225" i="3"/>
  <c r="AI225" i="3"/>
  <c r="G211" i="12"/>
  <c r="H211" i="12"/>
  <c r="F211" i="12"/>
  <c r="I510" i="12"/>
  <c r="C510" i="12"/>
  <c r="J510" i="12"/>
  <c r="F811" i="12"/>
  <c r="G811" i="12"/>
  <c r="H811" i="12"/>
  <c r="AD226" i="3"/>
  <c r="AC226" i="3"/>
  <c r="E512" i="12"/>
  <c r="E212" i="12"/>
  <c r="E812" i="12"/>
  <c r="C227" i="3"/>
  <c r="F511" i="12"/>
  <c r="G511" i="12"/>
  <c r="H511" i="12"/>
  <c r="J210" i="12"/>
  <c r="I210" i="12"/>
  <c r="C210" i="12"/>
  <c r="C810" i="12"/>
  <c r="J810" i="12"/>
  <c r="I810" i="12"/>
  <c r="AA225" i="3"/>
  <c r="B210" i="12"/>
  <c r="AI226" i="3"/>
  <c r="AH226" i="3"/>
  <c r="J511" i="12"/>
  <c r="I511" i="12"/>
  <c r="C511" i="12"/>
  <c r="F212" i="12"/>
  <c r="G212" i="12"/>
  <c r="H212" i="12"/>
  <c r="F512" i="12"/>
  <c r="G512" i="12"/>
  <c r="H512" i="12"/>
  <c r="J811" i="12"/>
  <c r="C811" i="12"/>
  <c r="I811" i="12"/>
  <c r="I211" i="12"/>
  <c r="C211" i="12"/>
  <c r="J211" i="12"/>
  <c r="AD227" i="3"/>
  <c r="E813" i="12"/>
  <c r="E513" i="12"/>
  <c r="AC227" i="3"/>
  <c r="E213" i="12"/>
  <c r="C228" i="3"/>
  <c r="F812" i="12"/>
  <c r="G812" i="12"/>
  <c r="H812" i="12"/>
  <c r="AA226" i="3"/>
  <c r="B211" i="12"/>
  <c r="AC228" i="3"/>
  <c r="AD228" i="3"/>
  <c r="E514" i="12"/>
  <c r="E814" i="12"/>
  <c r="E214" i="12"/>
  <c r="C229" i="3"/>
  <c r="F813" i="12"/>
  <c r="G813" i="12"/>
  <c r="H813" i="12"/>
  <c r="I212" i="12"/>
  <c r="J212" i="12"/>
  <c r="C212" i="12"/>
  <c r="B212" i="12"/>
  <c r="F213" i="12"/>
  <c r="G213" i="12"/>
  <c r="H213" i="12"/>
  <c r="F513" i="12"/>
  <c r="G513" i="12"/>
  <c r="H513" i="12"/>
  <c r="C812" i="12"/>
  <c r="I812" i="12"/>
  <c r="J812" i="12"/>
  <c r="AH227" i="3"/>
  <c r="AI227" i="3"/>
  <c r="C512" i="12"/>
  <c r="J512" i="12"/>
  <c r="I512" i="12"/>
  <c r="AA227" i="3"/>
  <c r="J213" i="12"/>
  <c r="I213" i="12"/>
  <c r="C213" i="12"/>
  <c r="F214" i="12"/>
  <c r="G214" i="12"/>
  <c r="H214" i="12"/>
  <c r="AI228" i="3"/>
  <c r="AH228" i="3"/>
  <c r="C513" i="12"/>
  <c r="J513" i="12"/>
  <c r="I513" i="12"/>
  <c r="C813" i="12"/>
  <c r="I813" i="12"/>
  <c r="J813" i="12"/>
  <c r="F814" i="12"/>
  <c r="G814" i="12"/>
  <c r="H814" i="12"/>
  <c r="F514" i="12"/>
  <c r="G514" i="12"/>
  <c r="H514" i="12"/>
  <c r="AD229" i="3"/>
  <c r="E815" i="12"/>
  <c r="E515" i="12"/>
  <c r="E215" i="12"/>
  <c r="AC229" i="3"/>
  <c r="C230" i="3"/>
  <c r="AA228" i="3"/>
  <c r="B213" i="12"/>
  <c r="C814" i="12"/>
  <c r="I814" i="12"/>
  <c r="J814" i="12"/>
  <c r="AD230" i="3"/>
  <c r="E216" i="12"/>
  <c r="AC230" i="3"/>
  <c r="E816" i="12"/>
  <c r="E516" i="12"/>
  <c r="C231" i="3"/>
  <c r="G815" i="12"/>
  <c r="H815" i="12"/>
  <c r="F815" i="12"/>
  <c r="AH229" i="3"/>
  <c r="AI229" i="3"/>
  <c r="G215" i="12"/>
  <c r="H215" i="12"/>
  <c r="F215" i="12"/>
  <c r="I214" i="12"/>
  <c r="C214" i="12"/>
  <c r="B214" i="12"/>
  <c r="J214" i="12"/>
  <c r="I514" i="12"/>
  <c r="C514" i="12"/>
  <c r="J514" i="12"/>
  <c r="G515" i="12"/>
  <c r="H515" i="12"/>
  <c r="F515" i="12"/>
  <c r="AA229" i="3"/>
  <c r="G516" i="12"/>
  <c r="H516" i="12"/>
  <c r="F516" i="12"/>
  <c r="I815" i="12"/>
  <c r="C815" i="12"/>
  <c r="J815" i="12"/>
  <c r="AH230" i="3"/>
  <c r="AI230" i="3"/>
  <c r="J515" i="12"/>
  <c r="C515" i="12"/>
  <c r="I515" i="12"/>
  <c r="I215" i="12"/>
  <c r="J215" i="12"/>
  <c r="C215" i="12"/>
  <c r="B215" i="12"/>
  <c r="F816" i="12"/>
  <c r="G816" i="12"/>
  <c r="H816" i="12"/>
  <c r="AD231" i="3"/>
  <c r="E817" i="12"/>
  <c r="E217" i="12"/>
  <c r="E517" i="12"/>
  <c r="AC231" i="3"/>
  <c r="C232" i="3"/>
  <c r="G216" i="12"/>
  <c r="H216" i="12"/>
  <c r="F216" i="12"/>
  <c r="AA230" i="3"/>
  <c r="I216" i="12"/>
  <c r="C216" i="12"/>
  <c r="J216" i="12"/>
  <c r="AC232" i="3"/>
  <c r="E518" i="12"/>
  <c r="AD232" i="3"/>
  <c r="E818" i="12"/>
  <c r="E218" i="12"/>
  <c r="C233" i="3"/>
  <c r="F817" i="12"/>
  <c r="G817" i="12"/>
  <c r="H817" i="12"/>
  <c r="AH231" i="3"/>
  <c r="AI231" i="3"/>
  <c r="F517" i="12"/>
  <c r="G517" i="12"/>
  <c r="H517" i="12"/>
  <c r="F217" i="12"/>
  <c r="G217" i="12"/>
  <c r="H217" i="12"/>
  <c r="I816" i="12"/>
  <c r="C816" i="12"/>
  <c r="J816" i="12"/>
  <c r="J516" i="12"/>
  <c r="C516" i="12"/>
  <c r="I516" i="12"/>
  <c r="AA231" i="3"/>
  <c r="I217" i="12"/>
  <c r="J217" i="12"/>
  <c r="C217" i="12"/>
  <c r="AD233" i="3"/>
  <c r="AC233" i="3"/>
  <c r="E819" i="12"/>
  <c r="E519" i="12"/>
  <c r="E219" i="12"/>
  <c r="C234" i="3"/>
  <c r="G518" i="12"/>
  <c r="H518" i="12"/>
  <c r="F518" i="12"/>
  <c r="B216" i="12"/>
  <c r="G218" i="12"/>
  <c r="H218" i="12"/>
  <c r="F218" i="12"/>
  <c r="AI232" i="3"/>
  <c r="AH232" i="3"/>
  <c r="J817" i="12"/>
  <c r="I817" i="12"/>
  <c r="C817" i="12"/>
  <c r="F818" i="12"/>
  <c r="G818" i="12"/>
  <c r="H818" i="12"/>
  <c r="C517" i="12"/>
  <c r="J517" i="12"/>
  <c r="I517" i="12"/>
  <c r="AA232" i="3"/>
  <c r="F519" i="12"/>
  <c r="G519" i="12"/>
  <c r="H519" i="12"/>
  <c r="C818" i="12"/>
  <c r="J818" i="12"/>
  <c r="I818" i="12"/>
  <c r="I218" i="12"/>
  <c r="C218" i="12"/>
  <c r="J218" i="12"/>
  <c r="J518" i="12"/>
  <c r="I518" i="12"/>
  <c r="C518" i="12"/>
  <c r="F819" i="12"/>
  <c r="G819" i="12"/>
  <c r="H819" i="12"/>
  <c r="B217" i="12"/>
  <c r="E520" i="12"/>
  <c r="AC234" i="3"/>
  <c r="E220" i="12"/>
  <c r="AD234" i="3"/>
  <c r="E820" i="12"/>
  <c r="C235" i="3"/>
  <c r="AI233" i="3"/>
  <c r="AH233" i="3"/>
  <c r="F219" i="12"/>
  <c r="G219" i="12"/>
  <c r="H219" i="12"/>
  <c r="AA233" i="3"/>
  <c r="C519" i="12"/>
  <c r="I519" i="12"/>
  <c r="J519" i="12"/>
  <c r="J219" i="12"/>
  <c r="I219" i="12"/>
  <c r="C219" i="12"/>
  <c r="F220" i="12"/>
  <c r="G220" i="12"/>
  <c r="H220" i="12"/>
  <c r="AD235" i="3"/>
  <c r="E221" i="12"/>
  <c r="E821" i="12"/>
  <c r="AC235" i="3"/>
  <c r="E521" i="12"/>
  <c r="C236" i="3"/>
  <c r="AH234" i="3"/>
  <c r="AI234" i="3"/>
  <c r="C819" i="12"/>
  <c r="J819" i="12"/>
  <c r="I819" i="12"/>
  <c r="G820" i="12"/>
  <c r="H820" i="12"/>
  <c r="F820" i="12"/>
  <c r="G520" i="12"/>
  <c r="H520" i="12"/>
  <c r="F520" i="12"/>
  <c r="B218" i="12"/>
  <c r="AA234" i="3"/>
  <c r="I820" i="12"/>
  <c r="J820" i="12"/>
  <c r="C820" i="12"/>
  <c r="AI235" i="3"/>
  <c r="AH235" i="3"/>
  <c r="J220" i="12"/>
  <c r="I220" i="12"/>
  <c r="C220" i="12"/>
  <c r="B219" i="12"/>
  <c r="G821" i="12"/>
  <c r="H821" i="12"/>
  <c r="F821" i="12"/>
  <c r="G521" i="12"/>
  <c r="H521" i="12"/>
  <c r="F521" i="12"/>
  <c r="J520" i="12"/>
  <c r="I520" i="12"/>
  <c r="C520" i="12"/>
  <c r="AD236" i="3"/>
  <c r="AC236" i="3"/>
  <c r="E222" i="12"/>
  <c r="E822" i="12"/>
  <c r="E522" i="12"/>
  <c r="C237" i="3"/>
  <c r="F221" i="12"/>
  <c r="G221" i="12"/>
  <c r="H221" i="12"/>
  <c r="AA235" i="3"/>
  <c r="B220" i="12"/>
  <c r="I221" i="12"/>
  <c r="C221" i="12"/>
  <c r="B221" i="12"/>
  <c r="J221" i="12"/>
  <c r="G822" i="12"/>
  <c r="H822" i="12"/>
  <c r="F822" i="12"/>
  <c r="F222" i="12"/>
  <c r="G222" i="12"/>
  <c r="H222" i="12"/>
  <c r="J521" i="12"/>
  <c r="I521" i="12"/>
  <c r="C521" i="12"/>
  <c r="G522" i="12"/>
  <c r="H522" i="12"/>
  <c r="F522" i="12"/>
  <c r="AC237" i="3"/>
  <c r="AD237" i="3"/>
  <c r="E523" i="12"/>
  <c r="E823" i="12"/>
  <c r="E223" i="12"/>
  <c r="C238" i="3"/>
  <c r="AI236" i="3"/>
  <c r="AH236" i="3"/>
  <c r="C821" i="12"/>
  <c r="I821" i="12"/>
  <c r="J821" i="12"/>
  <c r="AA236" i="3"/>
  <c r="F523" i="12"/>
  <c r="G523" i="12"/>
  <c r="H523" i="12"/>
  <c r="AI237" i="3"/>
  <c r="AH237" i="3"/>
  <c r="I222" i="12"/>
  <c r="C222" i="12"/>
  <c r="J222" i="12"/>
  <c r="F223" i="12"/>
  <c r="G223" i="12"/>
  <c r="H223" i="12"/>
  <c r="G823" i="12"/>
  <c r="H823" i="12"/>
  <c r="F823" i="12"/>
  <c r="AD238" i="3"/>
  <c r="E224" i="12"/>
  <c r="AC238" i="3"/>
  <c r="E824" i="12"/>
  <c r="E524" i="12"/>
  <c r="C239" i="3"/>
  <c r="J522" i="12"/>
  <c r="I522" i="12"/>
  <c r="C522" i="12"/>
  <c r="J822" i="12"/>
  <c r="I822" i="12"/>
  <c r="C822" i="12"/>
  <c r="AA237" i="3"/>
  <c r="B222" i="12"/>
  <c r="F524" i="12"/>
  <c r="G524" i="12"/>
  <c r="H524" i="12"/>
  <c r="J223" i="12"/>
  <c r="I223" i="12"/>
  <c r="C223" i="12"/>
  <c r="B223" i="12"/>
  <c r="F824" i="12"/>
  <c r="G824" i="12"/>
  <c r="H824" i="12"/>
  <c r="AH238" i="3"/>
  <c r="AI238" i="3"/>
  <c r="C523" i="12"/>
  <c r="I523" i="12"/>
  <c r="J523" i="12"/>
  <c r="AD239" i="3"/>
  <c r="E825" i="12"/>
  <c r="E525" i="12"/>
  <c r="E225" i="12"/>
  <c r="AC239" i="3"/>
  <c r="C240" i="3"/>
  <c r="F224" i="12"/>
  <c r="G224" i="12"/>
  <c r="H224" i="12"/>
  <c r="J823" i="12"/>
  <c r="C823" i="12"/>
  <c r="I823" i="12"/>
  <c r="AA238" i="3"/>
  <c r="C824" i="12"/>
  <c r="I824" i="12"/>
  <c r="J824" i="12"/>
  <c r="G825" i="12"/>
  <c r="H825" i="12"/>
  <c r="F825" i="12"/>
  <c r="AH239" i="3"/>
  <c r="AI239" i="3"/>
  <c r="C524" i="12"/>
  <c r="J524" i="12"/>
  <c r="I524" i="12"/>
  <c r="I224" i="12"/>
  <c r="C224" i="12"/>
  <c r="J224" i="12"/>
  <c r="F225" i="12"/>
  <c r="G225" i="12"/>
  <c r="H225" i="12"/>
  <c r="AD240" i="3"/>
  <c r="E226" i="12"/>
  <c r="E526" i="12"/>
  <c r="AC240" i="3"/>
  <c r="E826" i="12"/>
  <c r="C241" i="3"/>
  <c r="F525" i="12"/>
  <c r="G525" i="12"/>
  <c r="H525" i="12"/>
  <c r="AA239" i="3"/>
  <c r="C525" i="12"/>
  <c r="I525" i="12"/>
  <c r="J525" i="12"/>
  <c r="AD241" i="3"/>
  <c r="AC241" i="3"/>
  <c r="E527" i="12"/>
  <c r="E827" i="12"/>
  <c r="E227" i="12"/>
  <c r="C242" i="3"/>
  <c r="G226" i="12"/>
  <c r="H226" i="12"/>
  <c r="F226" i="12"/>
  <c r="F826" i="12"/>
  <c r="G826" i="12"/>
  <c r="H826" i="12"/>
  <c r="AI240" i="3"/>
  <c r="AH240" i="3"/>
  <c r="F526" i="12"/>
  <c r="G526" i="12"/>
  <c r="H526" i="12"/>
  <c r="J225" i="12"/>
  <c r="I225" i="12"/>
  <c r="C225" i="12"/>
  <c r="B224" i="12"/>
  <c r="C825" i="12"/>
  <c r="I825" i="12"/>
  <c r="J825" i="12"/>
  <c r="AA240" i="3"/>
  <c r="F827" i="12"/>
  <c r="G827" i="12"/>
  <c r="H827" i="12"/>
  <c r="I226" i="12"/>
  <c r="C226" i="12"/>
  <c r="J226" i="12"/>
  <c r="G527" i="12"/>
  <c r="H527" i="12"/>
  <c r="F527" i="12"/>
  <c r="C826" i="12"/>
  <c r="I826" i="12"/>
  <c r="J826" i="12"/>
  <c r="AC242" i="3"/>
  <c r="AD242" i="3"/>
  <c r="E828" i="12"/>
  <c r="E228" i="12"/>
  <c r="E528" i="12"/>
  <c r="C243" i="3"/>
  <c r="AI241" i="3"/>
  <c r="AH241" i="3"/>
  <c r="C526" i="12"/>
  <c r="J526" i="12"/>
  <c r="I526" i="12"/>
  <c r="B225" i="12"/>
  <c r="F227" i="12"/>
  <c r="G227" i="12"/>
  <c r="H227" i="12"/>
  <c r="AA241" i="3"/>
  <c r="I227" i="12"/>
  <c r="C227" i="12"/>
  <c r="J227" i="12"/>
  <c r="F528" i="12"/>
  <c r="G528" i="12"/>
  <c r="H528" i="12"/>
  <c r="AH242" i="3"/>
  <c r="AI242" i="3"/>
  <c r="G228" i="12"/>
  <c r="H228" i="12"/>
  <c r="F228" i="12"/>
  <c r="I527" i="12"/>
  <c r="J527" i="12"/>
  <c r="C527" i="12"/>
  <c r="I827" i="12"/>
  <c r="J827" i="12"/>
  <c r="C827" i="12"/>
  <c r="B226" i="12"/>
  <c r="AD243" i="3"/>
  <c r="E229" i="12"/>
  <c r="AC243" i="3"/>
  <c r="E529" i="12"/>
  <c r="E829" i="12"/>
  <c r="C244" i="3"/>
  <c r="G828" i="12"/>
  <c r="H828" i="12"/>
  <c r="F828" i="12"/>
  <c r="AA242" i="3"/>
  <c r="I828" i="12"/>
  <c r="J828" i="12"/>
  <c r="C828" i="12"/>
  <c r="AD244" i="3"/>
  <c r="AC244" i="3"/>
  <c r="E830" i="12"/>
  <c r="E530" i="12"/>
  <c r="E230" i="12"/>
  <c r="C245" i="3"/>
  <c r="F229" i="12"/>
  <c r="G229" i="12"/>
  <c r="H229" i="12"/>
  <c r="B227" i="12"/>
  <c r="F529" i="12"/>
  <c r="G529" i="12"/>
  <c r="H529" i="12"/>
  <c r="I528" i="12"/>
  <c r="C528" i="12"/>
  <c r="J528" i="12"/>
  <c r="F829" i="12"/>
  <c r="G829" i="12"/>
  <c r="H829" i="12"/>
  <c r="AI243" i="3"/>
  <c r="AH243" i="3"/>
  <c r="I228" i="12"/>
  <c r="C228" i="12"/>
  <c r="J228" i="12"/>
  <c r="AA243" i="3"/>
  <c r="B228" i="12"/>
  <c r="AD245" i="3"/>
  <c r="AC245" i="3"/>
  <c r="E831" i="12"/>
  <c r="E231" i="12"/>
  <c r="E531" i="12"/>
  <c r="C246" i="3"/>
  <c r="AH244" i="3"/>
  <c r="AI244" i="3"/>
  <c r="J529" i="12"/>
  <c r="I529" i="12"/>
  <c r="C529" i="12"/>
  <c r="G830" i="12"/>
  <c r="H830" i="12"/>
  <c r="F830" i="12"/>
  <c r="J829" i="12"/>
  <c r="I829" i="12"/>
  <c r="C829" i="12"/>
  <c r="F230" i="12"/>
  <c r="G230" i="12"/>
  <c r="H230" i="12"/>
  <c r="I229" i="12"/>
  <c r="C229" i="12"/>
  <c r="J229" i="12"/>
  <c r="G530" i="12"/>
  <c r="H530" i="12"/>
  <c r="F530" i="12"/>
  <c r="AA244" i="3"/>
  <c r="B229" i="12"/>
  <c r="G231" i="12"/>
  <c r="H231" i="12"/>
  <c r="F231" i="12"/>
  <c r="J530" i="12"/>
  <c r="I530" i="12"/>
  <c r="C530" i="12"/>
  <c r="I830" i="12"/>
  <c r="C830" i="12"/>
  <c r="J830" i="12"/>
  <c r="G531" i="12"/>
  <c r="H531" i="12"/>
  <c r="F531" i="12"/>
  <c r="I230" i="12"/>
  <c r="J230" i="12"/>
  <c r="C230" i="12"/>
  <c r="B230" i="12"/>
  <c r="F831" i="12"/>
  <c r="G831" i="12"/>
  <c r="H831" i="12"/>
  <c r="AD246" i="3"/>
  <c r="E232" i="12"/>
  <c r="E832" i="12"/>
  <c r="E532" i="12"/>
  <c r="AC246" i="3"/>
  <c r="C247" i="3"/>
  <c r="AH245" i="3"/>
  <c r="AI245" i="3"/>
  <c r="AA245" i="3"/>
  <c r="G532" i="12"/>
  <c r="H532" i="12"/>
  <c r="F532" i="12"/>
  <c r="J231" i="12"/>
  <c r="I231" i="12"/>
  <c r="C231" i="12"/>
  <c r="AH246" i="3"/>
  <c r="AI246" i="3"/>
  <c r="G832" i="12"/>
  <c r="H832" i="12"/>
  <c r="F832" i="12"/>
  <c r="I831" i="12"/>
  <c r="J831" i="12"/>
  <c r="C831" i="12"/>
  <c r="J531" i="12"/>
  <c r="I531" i="12"/>
  <c r="C531" i="12"/>
  <c r="AD247" i="3"/>
  <c r="E833" i="12"/>
  <c r="E533" i="12"/>
  <c r="AC247" i="3"/>
  <c r="E233" i="12"/>
  <c r="C248" i="3"/>
  <c r="F232" i="12"/>
  <c r="G232" i="12"/>
  <c r="H232" i="12"/>
  <c r="AA246" i="3"/>
  <c r="G233" i="12"/>
  <c r="H233" i="12"/>
  <c r="F233" i="12"/>
  <c r="AD248" i="3"/>
  <c r="AC248" i="3"/>
  <c r="E534" i="12"/>
  <c r="E234" i="12"/>
  <c r="E834" i="12"/>
  <c r="C249" i="3"/>
  <c r="F833" i="12"/>
  <c r="G833" i="12"/>
  <c r="H833" i="12"/>
  <c r="C832" i="12"/>
  <c r="I832" i="12"/>
  <c r="J832" i="12"/>
  <c r="I232" i="12"/>
  <c r="C232" i="12"/>
  <c r="J232" i="12"/>
  <c r="AI247" i="3"/>
  <c r="AH247" i="3"/>
  <c r="G533" i="12"/>
  <c r="H533" i="12"/>
  <c r="F533" i="12"/>
  <c r="B231" i="12"/>
  <c r="J532" i="12"/>
  <c r="I532" i="12"/>
  <c r="C532" i="12"/>
  <c r="AA247" i="3"/>
  <c r="B232" i="12"/>
  <c r="AD249" i="3"/>
  <c r="E535" i="12"/>
  <c r="E235" i="12"/>
  <c r="AC249" i="3"/>
  <c r="E835" i="12"/>
  <c r="C250" i="3"/>
  <c r="AI248" i="3"/>
  <c r="AH248" i="3"/>
  <c r="F834" i="12"/>
  <c r="G834" i="12"/>
  <c r="H834" i="12"/>
  <c r="J533" i="12"/>
  <c r="I533" i="12"/>
  <c r="C533" i="12"/>
  <c r="I833" i="12"/>
  <c r="C833" i="12"/>
  <c r="J833" i="12"/>
  <c r="G234" i="12"/>
  <c r="H234" i="12"/>
  <c r="F234" i="12"/>
  <c r="F534" i="12"/>
  <c r="G534" i="12"/>
  <c r="H534" i="12"/>
  <c r="J233" i="12"/>
  <c r="I233" i="12"/>
  <c r="C233" i="12"/>
  <c r="AA248" i="3"/>
  <c r="B233" i="12"/>
  <c r="AD250" i="3"/>
  <c r="E836" i="12"/>
  <c r="AC250" i="3"/>
  <c r="E536" i="12"/>
  <c r="E236" i="12"/>
  <c r="C251" i="3"/>
  <c r="F535" i="12"/>
  <c r="G535" i="12"/>
  <c r="H535" i="12"/>
  <c r="C534" i="12"/>
  <c r="I534" i="12"/>
  <c r="J534" i="12"/>
  <c r="G835" i="12"/>
  <c r="H835" i="12"/>
  <c r="F835" i="12"/>
  <c r="AI249" i="3"/>
  <c r="AH249" i="3"/>
  <c r="F235" i="12"/>
  <c r="G235" i="12"/>
  <c r="H235" i="12"/>
  <c r="I234" i="12"/>
  <c r="C234" i="12"/>
  <c r="J234" i="12"/>
  <c r="C834" i="12"/>
  <c r="I834" i="12"/>
  <c r="J834" i="12"/>
  <c r="AA249" i="3"/>
  <c r="B234" i="12"/>
  <c r="J235" i="12"/>
  <c r="I235" i="12"/>
  <c r="C235" i="12"/>
  <c r="B235" i="12"/>
  <c r="AD251" i="3"/>
  <c r="E837" i="12"/>
  <c r="AC251" i="3"/>
  <c r="E537" i="12"/>
  <c r="E237" i="12"/>
  <c r="C252" i="3"/>
  <c r="F836" i="12"/>
  <c r="G836" i="12"/>
  <c r="H836" i="12"/>
  <c r="F236" i="12"/>
  <c r="G236" i="12"/>
  <c r="H236" i="12"/>
  <c r="I835" i="12"/>
  <c r="J835" i="12"/>
  <c r="C835" i="12"/>
  <c r="C535" i="12"/>
  <c r="I535" i="12"/>
  <c r="J535" i="12"/>
  <c r="F536" i="12"/>
  <c r="G536" i="12"/>
  <c r="H536" i="12"/>
  <c r="AH250" i="3"/>
  <c r="AI250" i="3"/>
  <c r="AA250" i="3"/>
  <c r="J236" i="12"/>
  <c r="I236" i="12"/>
  <c r="C236" i="12"/>
  <c r="AH251" i="3"/>
  <c r="AI251" i="3"/>
  <c r="C536" i="12"/>
  <c r="J536" i="12"/>
  <c r="I536" i="12"/>
  <c r="C836" i="12"/>
  <c r="I836" i="12"/>
  <c r="J836" i="12"/>
  <c r="G537" i="12"/>
  <c r="H537" i="12"/>
  <c r="F537" i="12"/>
  <c r="E238" i="12"/>
  <c r="AD252" i="3"/>
  <c r="E538" i="12"/>
  <c r="AC252" i="3"/>
  <c r="E838" i="12"/>
  <c r="C253" i="3"/>
  <c r="F837" i="12"/>
  <c r="G837" i="12"/>
  <c r="H837" i="12"/>
  <c r="F237" i="12"/>
  <c r="G237" i="12"/>
  <c r="H237" i="12"/>
  <c r="AA251" i="3"/>
  <c r="J837" i="12"/>
  <c r="I837" i="12"/>
  <c r="C837" i="12"/>
  <c r="AI252" i="3"/>
  <c r="AH252" i="3"/>
  <c r="J237" i="12"/>
  <c r="I237" i="12"/>
  <c r="C237" i="12"/>
  <c r="F538" i="12"/>
  <c r="G538" i="12"/>
  <c r="H538" i="12"/>
  <c r="B236" i="12"/>
  <c r="AD253" i="3"/>
  <c r="E539" i="12"/>
  <c r="E239" i="12"/>
  <c r="E839" i="12"/>
  <c r="AC253" i="3"/>
  <c r="C254" i="3"/>
  <c r="J537" i="12"/>
  <c r="I537" i="12"/>
  <c r="C537" i="12"/>
  <c r="F838" i="12"/>
  <c r="G838" i="12"/>
  <c r="H838" i="12"/>
  <c r="G238" i="12"/>
  <c r="H238" i="12"/>
  <c r="F238" i="12"/>
  <c r="AA252" i="3"/>
  <c r="F839" i="12"/>
  <c r="G839" i="12"/>
  <c r="H839" i="12"/>
  <c r="J838" i="12"/>
  <c r="I838" i="12"/>
  <c r="C838" i="12"/>
  <c r="AH253" i="3"/>
  <c r="AI253" i="3"/>
  <c r="B237" i="12"/>
  <c r="I238" i="12"/>
  <c r="C238" i="12"/>
  <c r="J238" i="12"/>
  <c r="G239" i="12"/>
  <c r="H239" i="12"/>
  <c r="F239" i="12"/>
  <c r="J538" i="12"/>
  <c r="I538" i="12"/>
  <c r="C538" i="12"/>
  <c r="AC254" i="3"/>
  <c r="AD254" i="3"/>
  <c r="E240" i="12"/>
  <c r="E840" i="12"/>
  <c r="E540" i="12"/>
  <c r="C255" i="3"/>
  <c r="F539" i="12"/>
  <c r="G539" i="12"/>
  <c r="H539" i="12"/>
  <c r="AA253" i="3"/>
  <c r="B238" i="12"/>
  <c r="J539" i="12"/>
  <c r="I539" i="12"/>
  <c r="C539" i="12"/>
  <c r="F840" i="12"/>
  <c r="G840" i="12"/>
  <c r="H840" i="12"/>
  <c r="G240" i="12"/>
  <c r="H240" i="12"/>
  <c r="F240" i="12"/>
  <c r="AD255" i="3"/>
  <c r="E541" i="12"/>
  <c r="E241" i="12"/>
  <c r="E841" i="12"/>
  <c r="AC255" i="3"/>
  <c r="C256" i="3"/>
  <c r="I239" i="12"/>
  <c r="C239" i="12"/>
  <c r="J239" i="12"/>
  <c r="J839" i="12"/>
  <c r="C839" i="12"/>
  <c r="I839" i="12"/>
  <c r="F540" i="12"/>
  <c r="G540" i="12"/>
  <c r="H540" i="12"/>
  <c r="AH254" i="3"/>
  <c r="AI254" i="3"/>
  <c r="AA254" i="3"/>
  <c r="B239" i="12"/>
  <c r="AH255" i="3"/>
  <c r="AI255" i="3"/>
  <c r="J540" i="12"/>
  <c r="I540" i="12"/>
  <c r="C540" i="12"/>
  <c r="G841" i="12"/>
  <c r="H841" i="12"/>
  <c r="F841" i="12"/>
  <c r="F241" i="12"/>
  <c r="G241" i="12"/>
  <c r="H241" i="12"/>
  <c r="AC256" i="3"/>
  <c r="E542" i="12"/>
  <c r="AD256" i="3"/>
  <c r="E842" i="12"/>
  <c r="E242" i="12"/>
  <c r="C257" i="3"/>
  <c r="F541" i="12"/>
  <c r="G541" i="12"/>
  <c r="H541" i="12"/>
  <c r="I840" i="12"/>
  <c r="J840" i="12"/>
  <c r="C840" i="12"/>
  <c r="I240" i="12"/>
  <c r="C240" i="12"/>
  <c r="B240" i="12"/>
  <c r="J240" i="12"/>
  <c r="AA255" i="3"/>
  <c r="I541" i="12"/>
  <c r="J541" i="12"/>
  <c r="C541" i="12"/>
  <c r="F842" i="12"/>
  <c r="G842" i="12"/>
  <c r="H842" i="12"/>
  <c r="J241" i="12"/>
  <c r="I241" i="12"/>
  <c r="C241" i="12"/>
  <c r="I841" i="12"/>
  <c r="J841" i="12"/>
  <c r="C841" i="12"/>
  <c r="AD257" i="3"/>
  <c r="AC257" i="3"/>
  <c r="E843" i="12"/>
  <c r="E243" i="12"/>
  <c r="E543" i="12"/>
  <c r="C258" i="3"/>
  <c r="G542" i="12"/>
  <c r="H542" i="12"/>
  <c r="F542" i="12"/>
  <c r="G242" i="12"/>
  <c r="H242" i="12"/>
  <c r="F242" i="12"/>
  <c r="AI256" i="3"/>
  <c r="AH256" i="3"/>
  <c r="AA256" i="3"/>
  <c r="B241" i="12"/>
  <c r="C542" i="12"/>
  <c r="I542" i="12"/>
  <c r="J542" i="12"/>
  <c r="G843" i="12"/>
  <c r="H843" i="12"/>
  <c r="F843" i="12"/>
  <c r="C842" i="12"/>
  <c r="I842" i="12"/>
  <c r="J842" i="12"/>
  <c r="AD258" i="3"/>
  <c r="E544" i="12"/>
  <c r="E844" i="12"/>
  <c r="AC258" i="3"/>
  <c r="E244" i="12"/>
  <c r="C259" i="3"/>
  <c r="AH257" i="3"/>
  <c r="AI257" i="3"/>
  <c r="F543" i="12"/>
  <c r="G543" i="12"/>
  <c r="H543" i="12"/>
  <c r="J242" i="12"/>
  <c r="I242" i="12"/>
  <c r="C242" i="12"/>
  <c r="F243" i="12"/>
  <c r="G243" i="12"/>
  <c r="H243" i="12"/>
  <c r="AA257" i="3"/>
  <c r="B242" i="12"/>
  <c r="AI258" i="3"/>
  <c r="AH258" i="3"/>
  <c r="J843" i="12"/>
  <c r="I843" i="12"/>
  <c r="C843" i="12"/>
  <c r="G844" i="12"/>
  <c r="H844" i="12"/>
  <c r="F844" i="12"/>
  <c r="J243" i="12"/>
  <c r="I243" i="12"/>
  <c r="C243" i="12"/>
  <c r="J543" i="12"/>
  <c r="C543" i="12"/>
  <c r="I543" i="12"/>
  <c r="AC259" i="3"/>
  <c r="AD259" i="3"/>
  <c r="E245" i="12"/>
  <c r="E545" i="12"/>
  <c r="E845" i="12"/>
  <c r="C260" i="3"/>
  <c r="F544" i="12"/>
  <c r="G544" i="12"/>
  <c r="H544" i="12"/>
  <c r="G244" i="12"/>
  <c r="H244" i="12"/>
  <c r="F244" i="12"/>
  <c r="AA258" i="3"/>
  <c r="B243" i="12"/>
  <c r="AD260" i="3"/>
  <c r="E246" i="12"/>
  <c r="E546" i="12"/>
  <c r="E846" i="12"/>
  <c r="AC260" i="3"/>
  <c r="C261" i="3"/>
  <c r="G245" i="12"/>
  <c r="H245" i="12"/>
  <c r="F245" i="12"/>
  <c r="J244" i="12"/>
  <c r="I244" i="12"/>
  <c r="C244" i="12"/>
  <c r="B244" i="12"/>
  <c r="G845" i="12"/>
  <c r="H845" i="12"/>
  <c r="F845" i="12"/>
  <c r="AH259" i="3"/>
  <c r="AI259" i="3"/>
  <c r="I844" i="12"/>
  <c r="J844" i="12"/>
  <c r="C844" i="12"/>
  <c r="J544" i="12"/>
  <c r="C544" i="12"/>
  <c r="I544" i="12"/>
  <c r="F545" i="12"/>
  <c r="G545" i="12"/>
  <c r="H545" i="12"/>
  <c r="AA259" i="3"/>
  <c r="J845" i="12"/>
  <c r="C845" i="12"/>
  <c r="I845" i="12"/>
  <c r="J545" i="12"/>
  <c r="C545" i="12"/>
  <c r="I545" i="12"/>
  <c r="AI260" i="3"/>
  <c r="AH260" i="3"/>
  <c r="F546" i="12"/>
  <c r="G546" i="12"/>
  <c r="H546" i="12"/>
  <c r="I245" i="12"/>
  <c r="C245" i="12"/>
  <c r="J245" i="12"/>
  <c r="F846" i="12"/>
  <c r="G846" i="12"/>
  <c r="H846" i="12"/>
  <c r="AD261" i="3"/>
  <c r="E547" i="12"/>
  <c r="E847" i="12"/>
  <c r="E247" i="12"/>
  <c r="AC261" i="3"/>
  <c r="C262" i="3"/>
  <c r="G246" i="12"/>
  <c r="H246" i="12"/>
  <c r="F246" i="12"/>
  <c r="AA260" i="3"/>
  <c r="B245" i="12"/>
  <c r="AC262" i="3"/>
  <c r="AD262" i="3"/>
  <c r="E848" i="12"/>
  <c r="E248" i="12"/>
  <c r="E548" i="12"/>
  <c r="C263" i="3"/>
  <c r="G547" i="12"/>
  <c r="H547" i="12"/>
  <c r="F547" i="12"/>
  <c r="AI261" i="3"/>
  <c r="AH261" i="3"/>
  <c r="G247" i="12"/>
  <c r="H247" i="12"/>
  <c r="F247" i="12"/>
  <c r="J246" i="12"/>
  <c r="I246" i="12"/>
  <c r="C246" i="12"/>
  <c r="G847" i="12"/>
  <c r="H847" i="12"/>
  <c r="F847" i="12"/>
  <c r="I846" i="12"/>
  <c r="C846" i="12"/>
  <c r="J846" i="12"/>
  <c r="I546" i="12"/>
  <c r="J546" i="12"/>
  <c r="C546" i="12"/>
  <c r="AA261" i="3"/>
  <c r="B246" i="12"/>
  <c r="AC263" i="3"/>
  <c r="AD263" i="3"/>
  <c r="E549" i="12"/>
  <c r="E849" i="12"/>
  <c r="E249" i="12"/>
  <c r="C264" i="3"/>
  <c r="AH262" i="3"/>
  <c r="AI262" i="3"/>
  <c r="J247" i="12"/>
  <c r="I247" i="12"/>
  <c r="C247" i="12"/>
  <c r="F248" i="12"/>
  <c r="G248" i="12"/>
  <c r="H248" i="12"/>
  <c r="J847" i="12"/>
  <c r="C847" i="12"/>
  <c r="I847" i="12"/>
  <c r="G548" i="12"/>
  <c r="H548" i="12"/>
  <c r="F548" i="12"/>
  <c r="J547" i="12"/>
  <c r="I547" i="12"/>
  <c r="C547" i="12"/>
  <c r="G848" i="12"/>
  <c r="H848" i="12"/>
  <c r="F848" i="12"/>
  <c r="AA262" i="3"/>
  <c r="B247" i="12"/>
  <c r="I848" i="12"/>
  <c r="J848" i="12"/>
  <c r="C848" i="12"/>
  <c r="G849" i="12"/>
  <c r="H849" i="12"/>
  <c r="F849" i="12"/>
  <c r="I248" i="12"/>
  <c r="C248" i="12"/>
  <c r="B248" i="12"/>
  <c r="J248" i="12"/>
  <c r="E850" i="12"/>
  <c r="E550" i="12"/>
  <c r="AD264" i="3"/>
  <c r="AC264" i="3"/>
  <c r="E250" i="12"/>
  <c r="C265" i="3"/>
  <c r="C548" i="12"/>
  <c r="I548" i="12"/>
  <c r="J548" i="12"/>
  <c r="F549" i="12"/>
  <c r="G549" i="12"/>
  <c r="H549" i="12"/>
  <c r="F249" i="12"/>
  <c r="G249" i="12"/>
  <c r="H249" i="12"/>
  <c r="AI263" i="3"/>
  <c r="AH263" i="3"/>
  <c r="AA263" i="3"/>
  <c r="J549" i="12"/>
  <c r="C549" i="12"/>
  <c r="I549" i="12"/>
  <c r="G250" i="12"/>
  <c r="H250" i="12"/>
  <c r="F250" i="12"/>
  <c r="G850" i="12"/>
  <c r="H850" i="12"/>
  <c r="F850" i="12"/>
  <c r="J249" i="12"/>
  <c r="I249" i="12"/>
  <c r="C249" i="12"/>
  <c r="AI264" i="3"/>
  <c r="AH264" i="3"/>
  <c r="I849" i="12"/>
  <c r="C849" i="12"/>
  <c r="J849" i="12"/>
  <c r="AD265" i="3"/>
  <c r="E251" i="12"/>
  <c r="E851" i="12"/>
  <c r="E551" i="12"/>
  <c r="AC265" i="3"/>
  <c r="C266" i="3"/>
  <c r="G550" i="12"/>
  <c r="H550" i="12"/>
  <c r="F550" i="12"/>
  <c r="AA264" i="3"/>
  <c r="C850" i="12"/>
  <c r="I850" i="12"/>
  <c r="J850" i="12"/>
  <c r="G851" i="12"/>
  <c r="H851" i="12"/>
  <c r="F851" i="12"/>
  <c r="AC266" i="3"/>
  <c r="AD266" i="3"/>
  <c r="E252" i="12"/>
  <c r="E852" i="12"/>
  <c r="E552" i="12"/>
  <c r="C267" i="3"/>
  <c r="F251" i="12"/>
  <c r="G251" i="12"/>
  <c r="H251" i="12"/>
  <c r="AI265" i="3"/>
  <c r="AH265" i="3"/>
  <c r="C550" i="12"/>
  <c r="J550" i="12"/>
  <c r="I550" i="12"/>
  <c r="F551" i="12"/>
  <c r="G551" i="12"/>
  <c r="H551" i="12"/>
  <c r="B249" i="12"/>
  <c r="I250" i="12"/>
  <c r="C250" i="12"/>
  <c r="J250" i="12"/>
  <c r="AA265" i="3"/>
  <c r="B250" i="12"/>
  <c r="AD267" i="3"/>
  <c r="AC267" i="3"/>
  <c r="E553" i="12"/>
  <c r="E253" i="12"/>
  <c r="E853" i="12"/>
  <c r="C268" i="3"/>
  <c r="AH266" i="3"/>
  <c r="AI266" i="3"/>
  <c r="J251" i="12"/>
  <c r="I251" i="12"/>
  <c r="C251" i="12"/>
  <c r="F852" i="12"/>
  <c r="G852" i="12"/>
  <c r="H852" i="12"/>
  <c r="C551" i="12"/>
  <c r="I551" i="12"/>
  <c r="J551" i="12"/>
  <c r="F552" i="12"/>
  <c r="G552" i="12"/>
  <c r="H552" i="12"/>
  <c r="G252" i="12"/>
  <c r="H252" i="12"/>
  <c r="F252" i="12"/>
  <c r="J851" i="12"/>
  <c r="I851" i="12"/>
  <c r="C851" i="12"/>
  <c r="AA266" i="3"/>
  <c r="B251" i="12"/>
  <c r="F253" i="12"/>
  <c r="G253" i="12"/>
  <c r="H253" i="12"/>
  <c r="I852" i="12"/>
  <c r="J852" i="12"/>
  <c r="C852" i="12"/>
  <c r="G553" i="12"/>
  <c r="H553" i="12"/>
  <c r="F553" i="12"/>
  <c r="I252" i="12"/>
  <c r="C252" i="12"/>
  <c r="J252" i="12"/>
  <c r="AD268" i="3"/>
  <c r="AC268" i="3"/>
  <c r="E554" i="12"/>
  <c r="E854" i="12"/>
  <c r="E254" i="12"/>
  <c r="C269" i="3"/>
  <c r="AI267" i="3"/>
  <c r="AH267" i="3"/>
  <c r="C552" i="12"/>
  <c r="J552" i="12"/>
  <c r="I552" i="12"/>
  <c r="F853" i="12"/>
  <c r="G853" i="12"/>
  <c r="H853" i="12"/>
  <c r="AA267" i="3"/>
  <c r="B252" i="12"/>
  <c r="G254" i="12"/>
  <c r="H254" i="12"/>
  <c r="F254" i="12"/>
  <c r="F554" i="12"/>
  <c r="G554" i="12"/>
  <c r="H554" i="12"/>
  <c r="I853" i="12"/>
  <c r="C853" i="12"/>
  <c r="J853" i="12"/>
  <c r="AD269" i="3"/>
  <c r="AC269" i="3"/>
  <c r="E555" i="12"/>
  <c r="E255" i="12"/>
  <c r="E855" i="12"/>
  <c r="C270" i="3"/>
  <c r="AI268" i="3"/>
  <c r="AH268" i="3"/>
  <c r="G854" i="12"/>
  <c r="H854" i="12"/>
  <c r="F854" i="12"/>
  <c r="J553" i="12"/>
  <c r="I553" i="12"/>
  <c r="C553" i="12"/>
  <c r="I253" i="12"/>
  <c r="C253" i="12"/>
  <c r="J253" i="12"/>
  <c r="AA268" i="3"/>
  <c r="B253" i="12"/>
  <c r="AC270" i="3"/>
  <c r="AD270" i="3"/>
  <c r="E556" i="12"/>
  <c r="E856" i="12"/>
  <c r="E256" i="12"/>
  <c r="C271" i="3"/>
  <c r="AI269" i="3"/>
  <c r="AH269" i="3"/>
  <c r="I254" i="12"/>
  <c r="C254" i="12"/>
  <c r="J254" i="12"/>
  <c r="G255" i="12"/>
  <c r="H255" i="12"/>
  <c r="F255" i="12"/>
  <c r="G855" i="12"/>
  <c r="H855" i="12"/>
  <c r="F855" i="12"/>
  <c r="C554" i="12"/>
  <c r="I554" i="12"/>
  <c r="J554" i="12"/>
  <c r="C854" i="12"/>
  <c r="J854" i="12"/>
  <c r="I854" i="12"/>
  <c r="F555" i="12"/>
  <c r="G555" i="12"/>
  <c r="H555" i="12"/>
  <c r="AA269" i="3"/>
  <c r="B254" i="12"/>
  <c r="F256" i="12"/>
  <c r="G256" i="12"/>
  <c r="H256" i="12"/>
  <c r="AI270" i="3"/>
  <c r="AH270" i="3"/>
  <c r="C555" i="12"/>
  <c r="I555" i="12"/>
  <c r="J555" i="12"/>
  <c r="G556" i="12"/>
  <c r="H556" i="12"/>
  <c r="F556" i="12"/>
  <c r="J855" i="12"/>
  <c r="C855" i="12"/>
  <c r="I855" i="12"/>
  <c r="E857" i="12"/>
  <c r="AD271" i="3"/>
  <c r="AC271" i="3"/>
  <c r="E257" i="12"/>
  <c r="E557" i="12"/>
  <c r="C272" i="3"/>
  <c r="I255" i="12"/>
  <c r="C255" i="12"/>
  <c r="B255" i="12"/>
  <c r="J255" i="12"/>
  <c r="G856" i="12"/>
  <c r="H856" i="12"/>
  <c r="F856" i="12"/>
  <c r="AA270" i="3"/>
  <c r="C856" i="12"/>
  <c r="I856" i="12"/>
  <c r="J856" i="12"/>
  <c r="F257" i="12"/>
  <c r="G257" i="12"/>
  <c r="H257" i="12"/>
  <c r="C556" i="12"/>
  <c r="J556" i="12"/>
  <c r="I556" i="12"/>
  <c r="AH271" i="3"/>
  <c r="AI271" i="3"/>
  <c r="AD272" i="3"/>
  <c r="E258" i="12"/>
  <c r="AC272" i="3"/>
  <c r="E858" i="12"/>
  <c r="E558" i="12"/>
  <c r="C273" i="3"/>
  <c r="I256" i="12"/>
  <c r="C256" i="12"/>
  <c r="B256" i="12"/>
  <c r="J256" i="12"/>
  <c r="F557" i="12"/>
  <c r="G557" i="12"/>
  <c r="H557" i="12"/>
  <c r="F857" i="12"/>
  <c r="G857" i="12"/>
  <c r="H857" i="12"/>
  <c r="AA271" i="3"/>
  <c r="AD273" i="3"/>
  <c r="E859" i="12"/>
  <c r="E259" i="12"/>
  <c r="E559" i="12"/>
  <c r="AC273" i="3"/>
  <c r="C274" i="3"/>
  <c r="F258" i="12"/>
  <c r="G258" i="12"/>
  <c r="H258" i="12"/>
  <c r="G558" i="12"/>
  <c r="H558" i="12"/>
  <c r="F558" i="12"/>
  <c r="I257" i="12"/>
  <c r="C257" i="12"/>
  <c r="J257" i="12"/>
  <c r="F858" i="12"/>
  <c r="G858" i="12"/>
  <c r="H858" i="12"/>
  <c r="C857" i="12"/>
  <c r="I857" i="12"/>
  <c r="J857" i="12"/>
  <c r="J557" i="12"/>
  <c r="I557" i="12"/>
  <c r="C557" i="12"/>
  <c r="AI272" i="3"/>
  <c r="AH272" i="3"/>
  <c r="AA272" i="3"/>
  <c r="I258" i="12"/>
  <c r="C258" i="12"/>
  <c r="J258" i="12"/>
  <c r="F559" i="12"/>
  <c r="G559" i="12"/>
  <c r="H559" i="12"/>
  <c r="B257" i="12"/>
  <c r="G259" i="12"/>
  <c r="H259" i="12"/>
  <c r="F259" i="12"/>
  <c r="C858" i="12"/>
  <c r="J858" i="12"/>
  <c r="I858" i="12"/>
  <c r="J558" i="12"/>
  <c r="I558" i="12"/>
  <c r="C558" i="12"/>
  <c r="AD274" i="3"/>
  <c r="E560" i="12"/>
  <c r="AC274" i="3"/>
  <c r="E860" i="12"/>
  <c r="E260" i="12"/>
  <c r="C275" i="3"/>
  <c r="F859" i="12"/>
  <c r="G859" i="12"/>
  <c r="H859" i="12"/>
  <c r="AI273" i="3"/>
  <c r="AH273" i="3"/>
  <c r="AA273" i="3"/>
  <c r="B258" i="12"/>
  <c r="AD275" i="3"/>
  <c r="AC275" i="3"/>
  <c r="E861" i="12"/>
  <c r="E561" i="12"/>
  <c r="E261" i="12"/>
  <c r="C276" i="3"/>
  <c r="F560" i="12"/>
  <c r="G560" i="12"/>
  <c r="H560" i="12"/>
  <c r="C859" i="12"/>
  <c r="I859" i="12"/>
  <c r="J859" i="12"/>
  <c r="F860" i="12"/>
  <c r="G860" i="12"/>
  <c r="H860" i="12"/>
  <c r="G260" i="12"/>
  <c r="H260" i="12"/>
  <c r="F260" i="12"/>
  <c r="J259" i="12"/>
  <c r="I259" i="12"/>
  <c r="C259" i="12"/>
  <c r="B259" i="12"/>
  <c r="C559" i="12"/>
  <c r="J559" i="12"/>
  <c r="I559" i="12"/>
  <c r="AH274" i="3"/>
  <c r="AI274" i="3"/>
  <c r="AA274" i="3"/>
  <c r="C560" i="12"/>
  <c r="I560" i="12"/>
  <c r="J560" i="12"/>
  <c r="F861" i="12"/>
  <c r="G861" i="12"/>
  <c r="H861" i="12"/>
  <c r="I860" i="12"/>
  <c r="C860" i="12"/>
  <c r="J860" i="12"/>
  <c r="F261" i="12"/>
  <c r="G261" i="12"/>
  <c r="H261" i="12"/>
  <c r="I260" i="12"/>
  <c r="C260" i="12"/>
  <c r="J260" i="12"/>
  <c r="AD276" i="3"/>
  <c r="E562" i="12"/>
  <c r="E262" i="12"/>
  <c r="AC276" i="3"/>
  <c r="E862" i="12"/>
  <c r="C277" i="3"/>
  <c r="AI275" i="3"/>
  <c r="AH275" i="3"/>
  <c r="F561" i="12"/>
  <c r="G561" i="12"/>
  <c r="H561" i="12"/>
  <c r="AA275" i="3"/>
  <c r="AI276" i="3"/>
  <c r="AH276" i="3"/>
  <c r="C561" i="12"/>
  <c r="J561" i="12"/>
  <c r="I561" i="12"/>
  <c r="G262" i="12"/>
  <c r="H262" i="12"/>
  <c r="F262" i="12"/>
  <c r="B260" i="12"/>
  <c r="AD277" i="3"/>
  <c r="E263" i="12"/>
  <c r="E863" i="12"/>
  <c r="AC277" i="3"/>
  <c r="E563" i="12"/>
  <c r="C278" i="3"/>
  <c r="F562" i="12"/>
  <c r="G562" i="12"/>
  <c r="H562" i="12"/>
  <c r="C261" i="12"/>
  <c r="B261" i="12"/>
  <c r="J261" i="12"/>
  <c r="I261" i="12"/>
  <c r="J861" i="12"/>
  <c r="C861" i="12"/>
  <c r="I861" i="12"/>
  <c r="F862" i="12"/>
  <c r="G862" i="12"/>
  <c r="H862" i="12"/>
  <c r="AA276" i="3"/>
  <c r="I862" i="12"/>
  <c r="C862" i="12"/>
  <c r="J862" i="12"/>
  <c r="F863" i="12"/>
  <c r="G863" i="12"/>
  <c r="H863" i="12"/>
  <c r="C562" i="12"/>
  <c r="J562" i="12"/>
  <c r="I562" i="12"/>
  <c r="AH277" i="3"/>
  <c r="AI277" i="3"/>
  <c r="J262" i="12"/>
  <c r="I262" i="12"/>
  <c r="C262" i="12"/>
  <c r="AD278" i="3"/>
  <c r="E264" i="12"/>
  <c r="E864" i="12"/>
  <c r="E564" i="12"/>
  <c r="AC278" i="3"/>
  <c r="C279" i="3"/>
  <c r="G263" i="12"/>
  <c r="H263" i="12"/>
  <c r="F263" i="12"/>
  <c r="F563" i="12"/>
  <c r="G563" i="12"/>
  <c r="H563" i="12"/>
  <c r="AA277" i="3"/>
  <c r="B262" i="12"/>
  <c r="AI278" i="3"/>
  <c r="AH278" i="3"/>
  <c r="F564" i="12"/>
  <c r="G564" i="12"/>
  <c r="H564" i="12"/>
  <c r="G864" i="12"/>
  <c r="H864" i="12"/>
  <c r="F864" i="12"/>
  <c r="I263" i="12"/>
  <c r="C263" i="12"/>
  <c r="J263" i="12"/>
  <c r="I563" i="12"/>
  <c r="C563" i="12"/>
  <c r="J563" i="12"/>
  <c r="AC279" i="3"/>
  <c r="AD279" i="3"/>
  <c r="E265" i="12"/>
  <c r="E865" i="12"/>
  <c r="E565" i="12"/>
  <c r="C280" i="3"/>
  <c r="F264" i="12"/>
  <c r="G264" i="12"/>
  <c r="H264" i="12"/>
  <c r="C863" i="12"/>
  <c r="J863" i="12"/>
  <c r="I863" i="12"/>
  <c r="AA278" i="3"/>
  <c r="B263" i="12"/>
  <c r="C864" i="12"/>
  <c r="I864" i="12"/>
  <c r="J864" i="12"/>
  <c r="F565" i="12"/>
  <c r="G565" i="12"/>
  <c r="H565" i="12"/>
  <c r="AI279" i="3"/>
  <c r="AH279" i="3"/>
  <c r="J564" i="12"/>
  <c r="I564" i="12"/>
  <c r="C564" i="12"/>
  <c r="I264" i="12"/>
  <c r="C264" i="12"/>
  <c r="B264" i="12"/>
  <c r="J264" i="12"/>
  <c r="G865" i="12"/>
  <c r="H865" i="12"/>
  <c r="F865" i="12"/>
  <c r="G265" i="12"/>
  <c r="H265" i="12"/>
  <c r="F265" i="12"/>
  <c r="AD280" i="3"/>
  <c r="E266" i="12"/>
  <c r="E566" i="12"/>
  <c r="AC280" i="3"/>
  <c r="E866" i="12"/>
  <c r="C281" i="3"/>
  <c r="AA279" i="3"/>
  <c r="AI280" i="3"/>
  <c r="AH280" i="3"/>
  <c r="F566" i="12"/>
  <c r="G566" i="12"/>
  <c r="H566" i="12"/>
  <c r="C265" i="12"/>
  <c r="J265" i="12"/>
  <c r="I265" i="12"/>
  <c r="G866" i="12"/>
  <c r="H866" i="12"/>
  <c r="F866" i="12"/>
  <c r="I865" i="12"/>
  <c r="J865" i="12"/>
  <c r="C865" i="12"/>
  <c r="I565" i="12"/>
  <c r="J565" i="12"/>
  <c r="C565" i="12"/>
  <c r="AD281" i="3"/>
  <c r="AC281" i="3"/>
  <c r="E567" i="12"/>
  <c r="E267" i="12"/>
  <c r="E867" i="12"/>
  <c r="C282" i="3"/>
  <c r="G266" i="12"/>
  <c r="H266" i="12"/>
  <c r="F266" i="12"/>
  <c r="AA280" i="3"/>
  <c r="F267" i="12"/>
  <c r="G267" i="12"/>
  <c r="H267" i="12"/>
  <c r="J866" i="12"/>
  <c r="I866" i="12"/>
  <c r="C866" i="12"/>
  <c r="B265" i="12"/>
  <c r="AC282" i="3"/>
  <c r="AD282" i="3"/>
  <c r="E568" i="12"/>
  <c r="E268" i="12"/>
  <c r="E868" i="12"/>
  <c r="C283" i="3"/>
  <c r="AI281" i="3"/>
  <c r="AH281" i="3"/>
  <c r="J566" i="12"/>
  <c r="C566" i="12"/>
  <c r="I566" i="12"/>
  <c r="C266" i="12"/>
  <c r="I266" i="12"/>
  <c r="J266" i="12"/>
  <c r="F567" i="12"/>
  <c r="G567" i="12"/>
  <c r="H567" i="12"/>
  <c r="F867" i="12"/>
  <c r="G867" i="12"/>
  <c r="H867" i="12"/>
  <c r="AA281" i="3"/>
  <c r="J567" i="12"/>
  <c r="C567" i="12"/>
  <c r="I567" i="12"/>
  <c r="B266" i="12"/>
  <c r="AD283" i="3"/>
  <c r="E269" i="12"/>
  <c r="AC283" i="3"/>
  <c r="E569" i="12"/>
  <c r="E869" i="12"/>
  <c r="C284" i="3"/>
  <c r="F868" i="12"/>
  <c r="G868" i="12"/>
  <c r="H868" i="12"/>
  <c r="AI282" i="3"/>
  <c r="AH282" i="3"/>
  <c r="G268" i="12"/>
  <c r="H268" i="12"/>
  <c r="F268" i="12"/>
  <c r="J267" i="12"/>
  <c r="I267" i="12"/>
  <c r="C267" i="12"/>
  <c r="B267" i="12"/>
  <c r="C867" i="12"/>
  <c r="J867" i="12"/>
  <c r="I867" i="12"/>
  <c r="F568" i="12"/>
  <c r="G568" i="12"/>
  <c r="H568" i="12"/>
  <c r="AA282" i="3"/>
  <c r="F869" i="12"/>
  <c r="G869" i="12"/>
  <c r="H869" i="12"/>
  <c r="J268" i="12"/>
  <c r="C268" i="12"/>
  <c r="B268" i="12"/>
  <c r="I268" i="12"/>
  <c r="I868" i="12"/>
  <c r="J868" i="12"/>
  <c r="C868" i="12"/>
  <c r="AI283" i="3"/>
  <c r="AH283" i="3"/>
  <c r="AC284" i="3"/>
  <c r="AD284" i="3"/>
  <c r="E870" i="12"/>
  <c r="E570" i="12"/>
  <c r="E270" i="12"/>
  <c r="C285" i="3"/>
  <c r="G269" i="12"/>
  <c r="H269" i="12"/>
  <c r="F269" i="12"/>
  <c r="I568" i="12"/>
  <c r="J568" i="12"/>
  <c r="C568" i="12"/>
  <c r="G569" i="12"/>
  <c r="H569" i="12"/>
  <c r="F569" i="12"/>
  <c r="AA283" i="3"/>
  <c r="I269" i="12"/>
  <c r="C269" i="12"/>
  <c r="J269" i="12"/>
  <c r="F870" i="12"/>
  <c r="G870" i="12"/>
  <c r="H870" i="12"/>
  <c r="AD285" i="3"/>
  <c r="E271" i="12"/>
  <c r="AC285" i="3"/>
  <c r="E871" i="12"/>
  <c r="E571" i="12"/>
  <c r="C286" i="3"/>
  <c r="F270" i="12"/>
  <c r="G270" i="12"/>
  <c r="H270" i="12"/>
  <c r="AI284" i="3"/>
  <c r="AH284" i="3"/>
  <c r="C569" i="12"/>
  <c r="J569" i="12"/>
  <c r="I569" i="12"/>
  <c r="F570" i="12"/>
  <c r="G570" i="12"/>
  <c r="H570" i="12"/>
  <c r="I869" i="12"/>
  <c r="C869" i="12"/>
  <c r="J869" i="12"/>
  <c r="AA284" i="3"/>
  <c r="AD286" i="3"/>
  <c r="AC286" i="3"/>
  <c r="E272" i="12"/>
  <c r="E872" i="12"/>
  <c r="E572" i="12"/>
  <c r="C287" i="3"/>
  <c r="G271" i="12"/>
  <c r="H271" i="12"/>
  <c r="F271" i="12"/>
  <c r="J570" i="12"/>
  <c r="I570" i="12"/>
  <c r="C570" i="12"/>
  <c r="J270" i="12"/>
  <c r="I270" i="12"/>
  <c r="C270" i="12"/>
  <c r="F571" i="12"/>
  <c r="G571" i="12"/>
  <c r="H571" i="12"/>
  <c r="F871" i="12"/>
  <c r="G871" i="12"/>
  <c r="H871" i="12"/>
  <c r="C870" i="12"/>
  <c r="J870" i="12"/>
  <c r="I870" i="12"/>
  <c r="B269" i="12"/>
  <c r="AH285" i="3"/>
  <c r="AI285" i="3"/>
  <c r="AA285" i="3"/>
  <c r="AD287" i="3"/>
  <c r="AC287" i="3"/>
  <c r="E273" i="12"/>
  <c r="E573" i="12"/>
  <c r="E873" i="12"/>
  <c r="C288" i="3"/>
  <c r="AH286" i="3"/>
  <c r="AI286" i="3"/>
  <c r="I271" i="12"/>
  <c r="J271" i="12"/>
  <c r="C271" i="12"/>
  <c r="F272" i="12"/>
  <c r="G272" i="12"/>
  <c r="H272" i="12"/>
  <c r="J571" i="12"/>
  <c r="C571" i="12"/>
  <c r="I571" i="12"/>
  <c r="B270" i="12"/>
  <c r="F572" i="12"/>
  <c r="G572" i="12"/>
  <c r="H572" i="12"/>
  <c r="I871" i="12"/>
  <c r="J871" i="12"/>
  <c r="C871" i="12"/>
  <c r="F872" i="12"/>
  <c r="G872" i="12"/>
  <c r="H872" i="12"/>
  <c r="AA286" i="3"/>
  <c r="C872" i="12"/>
  <c r="I872" i="12"/>
  <c r="J872" i="12"/>
  <c r="J572" i="12"/>
  <c r="I572" i="12"/>
  <c r="C572" i="12"/>
  <c r="F273" i="12"/>
  <c r="G273" i="12"/>
  <c r="H273" i="12"/>
  <c r="I272" i="12"/>
  <c r="C272" i="12"/>
  <c r="J272" i="12"/>
  <c r="AC288" i="3"/>
  <c r="AD288" i="3"/>
  <c r="E874" i="12"/>
  <c r="E574" i="12"/>
  <c r="E274" i="12"/>
  <c r="C289" i="3"/>
  <c r="AI287" i="3"/>
  <c r="AH287" i="3"/>
  <c r="G873" i="12"/>
  <c r="H873" i="12"/>
  <c r="F873" i="12"/>
  <c r="B271" i="12"/>
  <c r="F573" i="12"/>
  <c r="G573" i="12"/>
  <c r="H573" i="12"/>
  <c r="AA287" i="3"/>
  <c r="B272" i="12"/>
  <c r="J873" i="12"/>
  <c r="C873" i="12"/>
  <c r="I873" i="12"/>
  <c r="AI288" i="3"/>
  <c r="AH288" i="3"/>
  <c r="J273" i="12"/>
  <c r="I273" i="12"/>
  <c r="C273" i="12"/>
  <c r="G574" i="12"/>
  <c r="H574" i="12"/>
  <c r="F574" i="12"/>
  <c r="G874" i="12"/>
  <c r="H874" i="12"/>
  <c r="F874" i="12"/>
  <c r="F274" i="12"/>
  <c r="G274" i="12"/>
  <c r="H274" i="12"/>
  <c r="C573" i="12"/>
  <c r="I573" i="12"/>
  <c r="J573" i="12"/>
  <c r="AD289" i="3"/>
  <c r="AC289" i="3"/>
  <c r="E875" i="12"/>
  <c r="E575" i="12"/>
  <c r="E275" i="12"/>
  <c r="C290" i="3"/>
  <c r="AA288" i="3"/>
  <c r="B273" i="12"/>
  <c r="AC290" i="3"/>
  <c r="AD290" i="3"/>
  <c r="E876" i="12"/>
  <c r="E276" i="12"/>
  <c r="E576" i="12"/>
  <c r="C291" i="3"/>
  <c r="AI289" i="3"/>
  <c r="AH289" i="3"/>
  <c r="F575" i="12"/>
  <c r="G575" i="12"/>
  <c r="H575" i="12"/>
  <c r="F875" i="12"/>
  <c r="G875" i="12"/>
  <c r="H875" i="12"/>
  <c r="J574" i="12"/>
  <c r="I574" i="12"/>
  <c r="C574" i="12"/>
  <c r="G275" i="12"/>
  <c r="H275" i="12"/>
  <c r="F275" i="12"/>
  <c r="I274" i="12"/>
  <c r="J274" i="12"/>
  <c r="C274" i="12"/>
  <c r="B274" i="12"/>
  <c r="C874" i="12"/>
  <c r="J874" i="12"/>
  <c r="I874" i="12"/>
  <c r="AA289" i="3"/>
  <c r="G276" i="12"/>
  <c r="H276" i="12"/>
  <c r="F276" i="12"/>
  <c r="I275" i="12"/>
  <c r="C275" i="12"/>
  <c r="J275" i="12"/>
  <c r="I575" i="12"/>
  <c r="J575" i="12"/>
  <c r="C575" i="12"/>
  <c r="AD291" i="3"/>
  <c r="E577" i="12"/>
  <c r="AC291" i="3"/>
  <c r="E277" i="12"/>
  <c r="E877" i="12"/>
  <c r="C292" i="3"/>
  <c r="I875" i="12"/>
  <c r="J875" i="12"/>
  <c r="C875" i="12"/>
  <c r="G576" i="12"/>
  <c r="H576" i="12"/>
  <c r="F576" i="12"/>
  <c r="AI290" i="3"/>
  <c r="AH290" i="3"/>
  <c r="G876" i="12"/>
  <c r="H876" i="12"/>
  <c r="F876" i="12"/>
  <c r="AA290" i="3"/>
  <c r="C876" i="12"/>
  <c r="I876" i="12"/>
  <c r="J876" i="12"/>
  <c r="AH291" i="3"/>
  <c r="AI291" i="3"/>
  <c r="B275" i="12"/>
  <c r="J576" i="12"/>
  <c r="C576" i="12"/>
  <c r="I576" i="12"/>
  <c r="AC292" i="3"/>
  <c r="AD292" i="3"/>
  <c r="E578" i="12"/>
  <c r="E278" i="12"/>
  <c r="E878" i="12"/>
  <c r="C293" i="3"/>
  <c r="F577" i="12"/>
  <c r="G577" i="12"/>
  <c r="H577" i="12"/>
  <c r="G877" i="12"/>
  <c r="H877" i="12"/>
  <c r="F877" i="12"/>
  <c r="J276" i="12"/>
  <c r="I276" i="12"/>
  <c r="C276" i="12"/>
  <c r="G277" i="12"/>
  <c r="H277" i="12"/>
  <c r="F277" i="12"/>
  <c r="AA291" i="3"/>
  <c r="B276" i="12"/>
  <c r="J277" i="12"/>
  <c r="I277" i="12"/>
  <c r="C277" i="12"/>
  <c r="B277" i="12"/>
  <c r="J577" i="12"/>
  <c r="I577" i="12"/>
  <c r="C577" i="12"/>
  <c r="F278" i="12"/>
  <c r="G278" i="12"/>
  <c r="H278" i="12"/>
  <c r="G578" i="12"/>
  <c r="H578" i="12"/>
  <c r="F578" i="12"/>
  <c r="AD293" i="3"/>
  <c r="AC293" i="3"/>
  <c r="E879" i="12"/>
  <c r="E579" i="12"/>
  <c r="E279" i="12"/>
  <c r="C294" i="3"/>
  <c r="I877" i="12"/>
  <c r="J877" i="12"/>
  <c r="C877" i="12"/>
  <c r="G878" i="12"/>
  <c r="H878" i="12"/>
  <c r="F878" i="12"/>
  <c r="AH292" i="3"/>
  <c r="AI292" i="3"/>
  <c r="AA292" i="3"/>
  <c r="J878" i="12"/>
  <c r="I878" i="12"/>
  <c r="C878" i="12"/>
  <c r="G579" i="12"/>
  <c r="H579" i="12"/>
  <c r="F579" i="12"/>
  <c r="AD294" i="3"/>
  <c r="AC294" i="3"/>
  <c r="E880" i="12"/>
  <c r="E580" i="12"/>
  <c r="E280" i="12"/>
  <c r="C295" i="3"/>
  <c r="AH293" i="3"/>
  <c r="AI293" i="3"/>
  <c r="I278" i="12"/>
  <c r="C278" i="12"/>
  <c r="J278" i="12"/>
  <c r="F279" i="12"/>
  <c r="G279" i="12"/>
  <c r="H279" i="12"/>
  <c r="F879" i="12"/>
  <c r="G879" i="12"/>
  <c r="H879" i="12"/>
  <c r="J578" i="12"/>
  <c r="I578" i="12"/>
  <c r="C578" i="12"/>
  <c r="AA293" i="3"/>
  <c r="AD295" i="3"/>
  <c r="E281" i="12"/>
  <c r="AC295" i="3"/>
  <c r="E881" i="12"/>
  <c r="E581" i="12"/>
  <c r="C296" i="3"/>
  <c r="AI294" i="3"/>
  <c r="AH294" i="3"/>
  <c r="I879" i="12"/>
  <c r="C879" i="12"/>
  <c r="J879" i="12"/>
  <c r="J279" i="12"/>
  <c r="I279" i="12"/>
  <c r="C279" i="12"/>
  <c r="G880" i="12"/>
  <c r="H880" i="12"/>
  <c r="F880" i="12"/>
  <c r="I579" i="12"/>
  <c r="J579" i="12"/>
  <c r="C579" i="12"/>
  <c r="B278" i="12"/>
  <c r="G280" i="12"/>
  <c r="H280" i="12"/>
  <c r="F280" i="12"/>
  <c r="G580" i="12"/>
  <c r="H580" i="12"/>
  <c r="F580" i="12"/>
  <c r="AA294" i="3"/>
  <c r="B279" i="12"/>
  <c r="J280" i="12"/>
  <c r="I280" i="12"/>
  <c r="C280" i="12"/>
  <c r="AD296" i="3"/>
  <c r="E582" i="12"/>
  <c r="AC296" i="3"/>
  <c r="E882" i="12"/>
  <c r="E282" i="12"/>
  <c r="C297" i="3"/>
  <c r="G281" i="12"/>
  <c r="H281" i="12"/>
  <c r="F281" i="12"/>
  <c r="F581" i="12"/>
  <c r="G581" i="12"/>
  <c r="H581" i="12"/>
  <c r="G881" i="12"/>
  <c r="H881" i="12"/>
  <c r="F881" i="12"/>
  <c r="C580" i="12"/>
  <c r="I580" i="12"/>
  <c r="J580" i="12"/>
  <c r="J880" i="12"/>
  <c r="C880" i="12"/>
  <c r="I880" i="12"/>
  <c r="AH295" i="3"/>
  <c r="AI295" i="3"/>
  <c r="AA295" i="3"/>
  <c r="B280" i="12"/>
  <c r="F882" i="12"/>
  <c r="G882" i="12"/>
  <c r="H882" i="12"/>
  <c r="C581" i="12"/>
  <c r="J581" i="12"/>
  <c r="I581" i="12"/>
  <c r="G282" i="12"/>
  <c r="H282" i="12"/>
  <c r="F282" i="12"/>
  <c r="I881" i="12"/>
  <c r="J881" i="12"/>
  <c r="C881" i="12"/>
  <c r="I281" i="12"/>
  <c r="C281" i="12"/>
  <c r="B281" i="12"/>
  <c r="J281" i="12"/>
  <c r="AI296" i="3"/>
  <c r="AH296" i="3"/>
  <c r="AC297" i="3"/>
  <c r="AD297" i="3"/>
  <c r="E883" i="12"/>
  <c r="E583" i="12"/>
  <c r="E283" i="12"/>
  <c r="C298" i="3"/>
  <c r="G582" i="12"/>
  <c r="H582" i="12"/>
  <c r="F582" i="12"/>
  <c r="AA296" i="3"/>
  <c r="C882" i="12"/>
  <c r="I882" i="12"/>
  <c r="J882" i="12"/>
  <c r="I282" i="12"/>
  <c r="J282" i="12"/>
  <c r="C282" i="12"/>
  <c r="B282" i="12"/>
  <c r="F583" i="12"/>
  <c r="G583" i="12"/>
  <c r="H583" i="12"/>
  <c r="C582" i="12"/>
  <c r="J582" i="12"/>
  <c r="I582" i="12"/>
  <c r="G883" i="12"/>
  <c r="H883" i="12"/>
  <c r="F883" i="12"/>
  <c r="G283" i="12"/>
  <c r="H283" i="12"/>
  <c r="F283" i="12"/>
  <c r="AH297" i="3"/>
  <c r="AI297" i="3"/>
  <c r="AC298" i="3"/>
  <c r="E584" i="12"/>
  <c r="AD298" i="3"/>
  <c r="E284" i="12"/>
  <c r="E884" i="12"/>
  <c r="C299" i="3"/>
  <c r="AA297" i="3"/>
  <c r="F284" i="12"/>
  <c r="G284" i="12"/>
  <c r="H284" i="12"/>
  <c r="G584" i="12"/>
  <c r="H584" i="12"/>
  <c r="F584" i="12"/>
  <c r="AD299" i="3"/>
  <c r="AC299" i="3"/>
  <c r="E885" i="12"/>
  <c r="E585" i="12"/>
  <c r="E285" i="12"/>
  <c r="C300" i="3"/>
  <c r="C883" i="12"/>
  <c r="I883" i="12"/>
  <c r="J883" i="12"/>
  <c r="C583" i="12"/>
  <c r="I583" i="12"/>
  <c r="J583" i="12"/>
  <c r="G884" i="12"/>
  <c r="H884" i="12"/>
  <c r="F884" i="12"/>
  <c r="AH298" i="3"/>
  <c r="AI298" i="3"/>
  <c r="J283" i="12"/>
  <c r="I283" i="12"/>
  <c r="C283" i="12"/>
  <c r="AA298" i="3"/>
  <c r="B283" i="12"/>
  <c r="F885" i="12"/>
  <c r="G885" i="12"/>
  <c r="H885" i="12"/>
  <c r="AD300" i="3"/>
  <c r="E886" i="12"/>
  <c r="E586" i="12"/>
  <c r="E286" i="12"/>
  <c r="AC300" i="3"/>
  <c r="C301" i="3"/>
  <c r="AI299" i="3"/>
  <c r="AH299" i="3"/>
  <c r="I284" i="12"/>
  <c r="J284" i="12"/>
  <c r="C284" i="12"/>
  <c r="B284" i="12"/>
  <c r="J884" i="12"/>
  <c r="I884" i="12"/>
  <c r="C884" i="12"/>
  <c r="F285" i="12"/>
  <c r="G285" i="12"/>
  <c r="H285" i="12"/>
  <c r="I584" i="12"/>
  <c r="J584" i="12"/>
  <c r="C584" i="12"/>
  <c r="F585" i="12"/>
  <c r="G585" i="12"/>
  <c r="H585" i="12"/>
  <c r="AA299" i="3"/>
  <c r="I285" i="12"/>
  <c r="C285" i="12"/>
  <c r="B285" i="12"/>
  <c r="J285" i="12"/>
  <c r="F286" i="12"/>
  <c r="G286" i="12"/>
  <c r="H286" i="12"/>
  <c r="G586" i="12"/>
  <c r="H586" i="12"/>
  <c r="F586" i="12"/>
  <c r="J885" i="12"/>
  <c r="C885" i="12"/>
  <c r="I885" i="12"/>
  <c r="E287" i="12"/>
  <c r="AD301" i="3"/>
  <c r="AC301" i="3"/>
  <c r="E587" i="12"/>
  <c r="E887" i="12"/>
  <c r="C302" i="3"/>
  <c r="G886" i="12"/>
  <c r="H886" i="12"/>
  <c r="F886" i="12"/>
  <c r="J585" i="12"/>
  <c r="C585" i="12"/>
  <c r="I585" i="12"/>
  <c r="AI300" i="3"/>
  <c r="AH300" i="3"/>
  <c r="AA300" i="3"/>
  <c r="F887" i="12"/>
  <c r="G887" i="12"/>
  <c r="H887" i="12"/>
  <c r="F287" i="12"/>
  <c r="G287" i="12"/>
  <c r="H287" i="12"/>
  <c r="F587" i="12"/>
  <c r="G587" i="12"/>
  <c r="H587" i="12"/>
  <c r="I886" i="12"/>
  <c r="J886" i="12"/>
  <c r="C886" i="12"/>
  <c r="AI301" i="3"/>
  <c r="AH301" i="3"/>
  <c r="I286" i="12"/>
  <c r="C286" i="12"/>
  <c r="J286" i="12"/>
  <c r="AD302" i="3"/>
  <c r="E888" i="12"/>
  <c r="E588" i="12"/>
  <c r="AC302" i="3"/>
  <c r="E288" i="12"/>
  <c r="C303" i="3"/>
  <c r="J586" i="12"/>
  <c r="I586" i="12"/>
  <c r="C586" i="12"/>
  <c r="AA301" i="3"/>
  <c r="B286" i="12"/>
  <c r="F588" i="12"/>
  <c r="G588" i="12"/>
  <c r="H588" i="12"/>
  <c r="AI302" i="3"/>
  <c r="AH302" i="3"/>
  <c r="I287" i="12"/>
  <c r="C287" i="12"/>
  <c r="J287" i="12"/>
  <c r="AD303" i="3"/>
  <c r="E289" i="12"/>
  <c r="E889" i="12"/>
  <c r="E589" i="12"/>
  <c r="AC303" i="3"/>
  <c r="C304" i="3"/>
  <c r="F888" i="12"/>
  <c r="G888" i="12"/>
  <c r="H888" i="12"/>
  <c r="J587" i="12"/>
  <c r="I587" i="12"/>
  <c r="C587" i="12"/>
  <c r="C887" i="12"/>
  <c r="I887" i="12"/>
  <c r="J887" i="12"/>
  <c r="F288" i="12"/>
  <c r="G288" i="12"/>
  <c r="H288" i="12"/>
  <c r="AA302" i="3"/>
  <c r="B287" i="12"/>
  <c r="C888" i="12"/>
  <c r="J888" i="12"/>
  <c r="I888" i="12"/>
  <c r="G589" i="12"/>
  <c r="H589" i="12"/>
  <c r="F589" i="12"/>
  <c r="E590" i="12"/>
  <c r="AD304" i="3"/>
  <c r="E890" i="12"/>
  <c r="E290" i="12"/>
  <c r="AC304" i="3"/>
  <c r="C305" i="3"/>
  <c r="C588" i="12"/>
  <c r="J588" i="12"/>
  <c r="I588" i="12"/>
  <c r="J288" i="12"/>
  <c r="I288" i="12"/>
  <c r="C288" i="12"/>
  <c r="B288" i="12"/>
  <c r="AI303" i="3"/>
  <c r="AH303" i="3"/>
  <c r="F889" i="12"/>
  <c r="G889" i="12"/>
  <c r="H889" i="12"/>
  <c r="G289" i="12"/>
  <c r="H289" i="12"/>
  <c r="F289" i="12"/>
  <c r="AA303" i="3"/>
  <c r="I289" i="12"/>
  <c r="C289" i="12"/>
  <c r="J289" i="12"/>
  <c r="G890" i="12"/>
  <c r="H890" i="12"/>
  <c r="F890" i="12"/>
  <c r="J589" i="12"/>
  <c r="C589" i="12"/>
  <c r="I589" i="12"/>
  <c r="I889" i="12"/>
  <c r="C889" i="12"/>
  <c r="J889" i="12"/>
  <c r="AD305" i="3"/>
  <c r="E891" i="12"/>
  <c r="E291" i="12"/>
  <c r="AC305" i="3"/>
  <c r="E591" i="12"/>
  <c r="C306" i="3"/>
  <c r="AI304" i="3"/>
  <c r="AH304" i="3"/>
  <c r="F590" i="12"/>
  <c r="G590" i="12"/>
  <c r="H590" i="12"/>
  <c r="G290" i="12"/>
  <c r="H290" i="12"/>
  <c r="F290" i="12"/>
  <c r="AA304" i="3"/>
  <c r="B289" i="12"/>
  <c r="C590" i="12"/>
  <c r="I590" i="12"/>
  <c r="J590" i="12"/>
  <c r="G591" i="12"/>
  <c r="H591" i="12"/>
  <c r="F591" i="12"/>
  <c r="J890" i="12"/>
  <c r="C890" i="12"/>
  <c r="I890" i="12"/>
  <c r="G291" i="12"/>
  <c r="H291" i="12"/>
  <c r="F291" i="12"/>
  <c r="AI305" i="3"/>
  <c r="AH305" i="3"/>
  <c r="I290" i="12"/>
  <c r="C290" i="12"/>
  <c r="J290" i="12"/>
  <c r="AD306" i="3"/>
  <c r="AC306" i="3"/>
  <c r="E892" i="12"/>
  <c r="E292" i="12"/>
  <c r="E592" i="12"/>
  <c r="C307" i="3"/>
  <c r="F891" i="12"/>
  <c r="G891" i="12"/>
  <c r="H891" i="12"/>
  <c r="AA305" i="3"/>
  <c r="B290" i="12"/>
  <c r="AD307" i="3"/>
  <c r="AC307" i="3"/>
  <c r="E293" i="12"/>
  <c r="E893" i="12"/>
  <c r="E593" i="12"/>
  <c r="C308" i="3"/>
  <c r="I891" i="12"/>
  <c r="C891" i="12"/>
  <c r="J891" i="12"/>
  <c r="G292" i="12"/>
  <c r="H292" i="12"/>
  <c r="F292" i="12"/>
  <c r="C291" i="12"/>
  <c r="B291" i="12"/>
  <c r="I291" i="12"/>
  <c r="J291" i="12"/>
  <c r="F892" i="12"/>
  <c r="G892" i="12"/>
  <c r="H892" i="12"/>
  <c r="G592" i="12"/>
  <c r="H592" i="12"/>
  <c r="F592" i="12"/>
  <c r="AH306" i="3"/>
  <c r="AI306" i="3"/>
  <c r="C591" i="12"/>
  <c r="J591" i="12"/>
  <c r="I591" i="12"/>
  <c r="AA306" i="3"/>
  <c r="G893" i="12"/>
  <c r="H893" i="12"/>
  <c r="F893" i="12"/>
  <c r="C892" i="12"/>
  <c r="J892" i="12"/>
  <c r="I892" i="12"/>
  <c r="I592" i="12"/>
  <c r="C592" i="12"/>
  <c r="J592" i="12"/>
  <c r="I292" i="12"/>
  <c r="C292" i="12"/>
  <c r="J292" i="12"/>
  <c r="AD308" i="3"/>
  <c r="E894" i="12"/>
  <c r="AC308" i="3"/>
  <c r="E594" i="12"/>
  <c r="E294" i="12"/>
  <c r="C309" i="3"/>
  <c r="AI307" i="3"/>
  <c r="AH307" i="3"/>
  <c r="G293" i="12"/>
  <c r="H293" i="12"/>
  <c r="F293" i="12"/>
  <c r="F593" i="12"/>
  <c r="G593" i="12"/>
  <c r="H593" i="12"/>
  <c r="AA307" i="3"/>
  <c r="F294" i="12"/>
  <c r="G294" i="12"/>
  <c r="H294" i="12"/>
  <c r="I893" i="12"/>
  <c r="J893" i="12"/>
  <c r="C893" i="12"/>
  <c r="J293" i="12"/>
  <c r="I293" i="12"/>
  <c r="C293" i="12"/>
  <c r="AI308" i="3"/>
  <c r="AH308" i="3"/>
  <c r="J593" i="12"/>
  <c r="I593" i="12"/>
  <c r="C593" i="12"/>
  <c r="AD309" i="3"/>
  <c r="E595" i="12"/>
  <c r="E895" i="12"/>
  <c r="E295" i="12"/>
  <c r="AC309" i="3"/>
  <c r="C310" i="3"/>
  <c r="G894" i="12"/>
  <c r="H894" i="12"/>
  <c r="F894" i="12"/>
  <c r="G594" i="12"/>
  <c r="H594" i="12"/>
  <c r="F594" i="12"/>
  <c r="B292" i="12"/>
  <c r="AA308" i="3"/>
  <c r="B293" i="12"/>
  <c r="C594" i="12"/>
  <c r="J594" i="12"/>
  <c r="I594" i="12"/>
  <c r="AD310" i="3"/>
  <c r="E296" i="12"/>
  <c r="AC310" i="3"/>
  <c r="E896" i="12"/>
  <c r="E596" i="12"/>
  <c r="C311" i="3"/>
  <c r="G595" i="12"/>
  <c r="H595" i="12"/>
  <c r="F595" i="12"/>
  <c r="G295" i="12"/>
  <c r="H295" i="12"/>
  <c r="F295" i="12"/>
  <c r="J294" i="12"/>
  <c r="I294" i="12"/>
  <c r="C294" i="12"/>
  <c r="AH309" i="3"/>
  <c r="AI309" i="3"/>
  <c r="C894" i="12"/>
  <c r="J894" i="12"/>
  <c r="I894" i="12"/>
  <c r="F895" i="12"/>
  <c r="G895" i="12"/>
  <c r="H895" i="12"/>
  <c r="AA309" i="3"/>
  <c r="B294" i="12"/>
  <c r="G896" i="12"/>
  <c r="H896" i="12"/>
  <c r="F896" i="12"/>
  <c r="C595" i="12"/>
  <c r="J595" i="12"/>
  <c r="I595" i="12"/>
  <c r="AH310" i="3"/>
  <c r="AI310" i="3"/>
  <c r="E897" i="12"/>
  <c r="AD311" i="3"/>
  <c r="E597" i="12"/>
  <c r="E297" i="12"/>
  <c r="AC311" i="3"/>
  <c r="C312" i="3"/>
  <c r="G296" i="12"/>
  <c r="H296" i="12"/>
  <c r="F296" i="12"/>
  <c r="J295" i="12"/>
  <c r="I295" i="12"/>
  <c r="C295" i="12"/>
  <c r="B295" i="12"/>
  <c r="G596" i="12"/>
  <c r="H596" i="12"/>
  <c r="F596" i="12"/>
  <c r="C895" i="12"/>
  <c r="J895" i="12"/>
  <c r="I895" i="12"/>
  <c r="AA310" i="3"/>
  <c r="J596" i="12"/>
  <c r="I596" i="12"/>
  <c r="C596" i="12"/>
  <c r="G297" i="12"/>
  <c r="H297" i="12"/>
  <c r="F297" i="12"/>
  <c r="I296" i="12"/>
  <c r="C296" i="12"/>
  <c r="J296" i="12"/>
  <c r="F597" i="12"/>
  <c r="G597" i="12"/>
  <c r="H597" i="12"/>
  <c r="AD312" i="3"/>
  <c r="AC312" i="3"/>
  <c r="E598" i="12"/>
  <c r="E898" i="12"/>
  <c r="E298" i="12"/>
  <c r="C313" i="3"/>
  <c r="AI311" i="3"/>
  <c r="AH311" i="3"/>
  <c r="F897" i="12"/>
  <c r="G897" i="12"/>
  <c r="H897" i="12"/>
  <c r="J896" i="12"/>
  <c r="C896" i="12"/>
  <c r="I896" i="12"/>
  <c r="AA311" i="3"/>
  <c r="B296" i="12"/>
  <c r="AD313" i="3"/>
  <c r="AC313" i="3"/>
  <c r="E899" i="12"/>
  <c r="E599" i="12"/>
  <c r="E299" i="12"/>
  <c r="C314" i="3"/>
  <c r="I597" i="12"/>
  <c r="C597" i="12"/>
  <c r="J597" i="12"/>
  <c r="F598" i="12"/>
  <c r="G598" i="12"/>
  <c r="H598" i="12"/>
  <c r="J297" i="12"/>
  <c r="I297" i="12"/>
  <c r="C297" i="12"/>
  <c r="J897" i="12"/>
  <c r="I897" i="12"/>
  <c r="C897" i="12"/>
  <c r="G298" i="12"/>
  <c r="H298" i="12"/>
  <c r="F298" i="12"/>
  <c r="AH312" i="3"/>
  <c r="AI312" i="3"/>
  <c r="F898" i="12"/>
  <c r="G898" i="12"/>
  <c r="H898" i="12"/>
  <c r="AA312" i="3"/>
  <c r="B297" i="12"/>
  <c r="I298" i="12"/>
  <c r="C298" i="12"/>
  <c r="J298" i="12"/>
  <c r="G599" i="12"/>
  <c r="H599" i="12"/>
  <c r="F599" i="12"/>
  <c r="C898" i="12"/>
  <c r="I898" i="12"/>
  <c r="J898" i="12"/>
  <c r="F299" i="12"/>
  <c r="G299" i="12"/>
  <c r="H299" i="12"/>
  <c r="G899" i="12"/>
  <c r="H899" i="12"/>
  <c r="F899" i="12"/>
  <c r="J598" i="12"/>
  <c r="C598" i="12"/>
  <c r="I598" i="12"/>
  <c r="AD314" i="3"/>
  <c r="AC314" i="3"/>
  <c r="E600" i="12"/>
  <c r="E900" i="12"/>
  <c r="E300" i="12"/>
  <c r="C315" i="3"/>
  <c r="AH313" i="3"/>
  <c r="AI313" i="3"/>
  <c r="AA313" i="3"/>
  <c r="B298" i="12"/>
  <c r="G900" i="12"/>
  <c r="H900" i="12"/>
  <c r="F900" i="12"/>
  <c r="F600" i="12"/>
  <c r="G600" i="12"/>
  <c r="H600" i="12"/>
  <c r="C599" i="12"/>
  <c r="I599" i="12"/>
  <c r="J599" i="12"/>
  <c r="AD315" i="3"/>
  <c r="E301" i="12"/>
  <c r="AC315" i="3"/>
  <c r="E901" i="12"/>
  <c r="E601" i="12"/>
  <c r="C316" i="3"/>
  <c r="AH314" i="3"/>
  <c r="AI314" i="3"/>
  <c r="J299" i="12"/>
  <c r="I299" i="12"/>
  <c r="C299" i="12"/>
  <c r="B299" i="12"/>
  <c r="G300" i="12"/>
  <c r="H300" i="12"/>
  <c r="F300" i="12"/>
  <c r="C899" i="12"/>
  <c r="J899" i="12"/>
  <c r="I899" i="12"/>
  <c r="AA314" i="3"/>
  <c r="AD316" i="3"/>
  <c r="AC316" i="3"/>
  <c r="E602" i="12"/>
  <c r="E902" i="12"/>
  <c r="E302" i="12"/>
  <c r="C317" i="3"/>
  <c r="F301" i="12"/>
  <c r="G301" i="12"/>
  <c r="H301" i="12"/>
  <c r="F601" i="12"/>
  <c r="G601" i="12"/>
  <c r="H601" i="12"/>
  <c r="I300" i="12"/>
  <c r="C300" i="12"/>
  <c r="B300" i="12"/>
  <c r="J300" i="12"/>
  <c r="G901" i="12"/>
  <c r="H901" i="12"/>
  <c r="F901" i="12"/>
  <c r="I600" i="12"/>
  <c r="J600" i="12"/>
  <c r="C600" i="12"/>
  <c r="AH315" i="3"/>
  <c r="AI315" i="3"/>
  <c r="I900" i="12"/>
  <c r="J900" i="12"/>
  <c r="C900" i="12"/>
  <c r="AA315" i="3"/>
  <c r="D14" i="11"/>
  <c r="C10" i="10"/>
  <c r="X10" i="10"/>
  <c r="C11" i="10"/>
  <c r="X11" i="10"/>
  <c r="C13" i="10"/>
  <c r="X13" i="10"/>
  <c r="C9" i="10"/>
  <c r="X9" i="10"/>
  <c r="C17" i="10"/>
  <c r="X17" i="10"/>
  <c r="C16" i="10"/>
  <c r="X16" i="10"/>
  <c r="C22" i="10"/>
  <c r="X22" i="10"/>
  <c r="C5" i="10"/>
  <c r="X5" i="10"/>
  <c r="C21" i="10"/>
  <c r="X21" i="10"/>
  <c r="C3" i="10"/>
  <c r="X3" i="10"/>
  <c r="C6" i="10"/>
  <c r="X6" i="10"/>
  <c r="C15" i="10"/>
  <c r="X15" i="10"/>
  <c r="C19" i="10"/>
  <c r="X19" i="10"/>
  <c r="C12" i="10"/>
  <c r="X12" i="10"/>
  <c r="C20" i="10"/>
  <c r="X20" i="10"/>
  <c r="C2" i="10"/>
  <c r="X2" i="10"/>
  <c r="C23" i="10"/>
  <c r="X23" i="10"/>
  <c r="C4" i="10"/>
  <c r="X4" i="10"/>
  <c r="C18" i="10"/>
  <c r="X18" i="10"/>
  <c r="C14" i="10"/>
  <c r="X14" i="10"/>
  <c r="C24" i="10"/>
  <c r="X24" i="10"/>
  <c r="C7" i="10"/>
  <c r="X7" i="10"/>
  <c r="C8" i="10"/>
  <c r="X8" i="10"/>
  <c r="C25" i="10"/>
  <c r="X25" i="10"/>
  <c r="C26" i="10"/>
  <c r="X26" i="10"/>
  <c r="C27" i="10"/>
  <c r="X27" i="10"/>
  <c r="C28" i="10"/>
  <c r="X28" i="10"/>
  <c r="C29" i="10"/>
  <c r="X29" i="10"/>
  <c r="C901" i="12"/>
  <c r="I901" i="12"/>
  <c r="J901" i="12"/>
  <c r="F602" i="12"/>
  <c r="G602" i="12"/>
  <c r="H602" i="12"/>
  <c r="I601" i="12"/>
  <c r="J601" i="12"/>
  <c r="C601" i="12"/>
  <c r="AD317" i="3"/>
  <c r="AC317" i="3"/>
  <c r="E603" i="12"/>
  <c r="E303" i="12"/>
  <c r="E903" i="12"/>
  <c r="C52" i="10"/>
  <c r="X52" i="10"/>
  <c r="C187" i="10"/>
  <c r="X187" i="10"/>
  <c r="C246" i="10"/>
  <c r="X246" i="10"/>
  <c r="C140" i="10"/>
  <c r="X140" i="10"/>
  <c r="C124" i="10"/>
  <c r="X124" i="10"/>
  <c r="C240" i="10"/>
  <c r="X240" i="10"/>
  <c r="C147" i="10"/>
  <c r="X147" i="10"/>
  <c r="C265" i="10"/>
  <c r="X265" i="10"/>
  <c r="C282" i="10"/>
  <c r="X282" i="10"/>
  <c r="C112" i="10"/>
  <c r="X112" i="10"/>
  <c r="C104" i="10"/>
  <c r="X104" i="10"/>
  <c r="C83" i="10"/>
  <c r="X83" i="10"/>
  <c r="C255" i="10"/>
  <c r="X255" i="10"/>
  <c r="C295" i="10"/>
  <c r="X295" i="10"/>
  <c r="C184" i="10"/>
  <c r="X184" i="10"/>
  <c r="C81" i="10"/>
  <c r="X81" i="10"/>
  <c r="C106" i="10"/>
  <c r="X106" i="10"/>
  <c r="C204" i="10"/>
  <c r="X204" i="10"/>
  <c r="C300" i="10"/>
  <c r="X300" i="10"/>
  <c r="C262" i="10"/>
  <c r="X262" i="10"/>
  <c r="C120" i="10"/>
  <c r="X120" i="10"/>
  <c r="C100" i="10"/>
  <c r="X100" i="10"/>
  <c r="C77" i="10"/>
  <c r="X77" i="10"/>
  <c r="C158" i="10"/>
  <c r="X158" i="10"/>
  <c r="C261" i="10"/>
  <c r="X261" i="10"/>
  <c r="C94" i="10"/>
  <c r="X94" i="10"/>
  <c r="C110" i="10"/>
  <c r="X110" i="10"/>
  <c r="C146" i="10"/>
  <c r="X146" i="10"/>
  <c r="C192" i="10"/>
  <c r="X192" i="10"/>
  <c r="C156" i="10"/>
  <c r="X156" i="10"/>
  <c r="C37" i="10"/>
  <c r="X37" i="10"/>
  <c r="C177" i="10"/>
  <c r="X177" i="10"/>
  <c r="C289" i="10"/>
  <c r="X289" i="10"/>
  <c r="C121" i="10"/>
  <c r="X121" i="10"/>
  <c r="C123" i="10"/>
  <c r="X123" i="10"/>
  <c r="C244" i="10"/>
  <c r="X244" i="10"/>
  <c r="C214" i="10"/>
  <c r="X214" i="10"/>
  <c r="C126" i="10"/>
  <c r="X126" i="10"/>
  <c r="C89" i="10"/>
  <c r="X89" i="10"/>
  <c r="C170" i="10"/>
  <c r="X170" i="10"/>
  <c r="C30" i="10"/>
  <c r="X30" i="10"/>
  <c r="C235" i="10"/>
  <c r="X235" i="10"/>
  <c r="C280" i="10"/>
  <c r="X280" i="10"/>
  <c r="C115" i="10"/>
  <c r="X115" i="10"/>
  <c r="C144" i="10"/>
  <c r="X144" i="10"/>
  <c r="C263" i="10"/>
  <c r="X263" i="10"/>
  <c r="C143" i="10"/>
  <c r="X143" i="10"/>
  <c r="C73" i="10"/>
  <c r="X73" i="10"/>
  <c r="C63" i="10"/>
  <c r="X63" i="10"/>
  <c r="C245" i="10"/>
  <c r="X245" i="10"/>
  <c r="C254" i="10"/>
  <c r="X254" i="10"/>
  <c r="C247" i="10"/>
  <c r="X247" i="10"/>
  <c r="C185" i="10"/>
  <c r="X185" i="10"/>
  <c r="C49" i="10"/>
  <c r="X49" i="10"/>
  <c r="C145" i="10"/>
  <c r="X145" i="10"/>
  <c r="C258" i="10"/>
  <c r="X258" i="10"/>
  <c r="C92" i="10"/>
  <c r="X92" i="10"/>
  <c r="C268" i="10"/>
  <c r="X268" i="10"/>
  <c r="C99" i="10"/>
  <c r="X99" i="10"/>
  <c r="C47" i="10"/>
  <c r="X47" i="10"/>
  <c r="C57" i="10"/>
  <c r="X57" i="10"/>
  <c r="C138" i="10"/>
  <c r="X138" i="10"/>
  <c r="C203" i="10"/>
  <c r="X203" i="10"/>
  <c r="C148" i="10"/>
  <c r="X148" i="10"/>
  <c r="C238" i="10"/>
  <c r="X238" i="10"/>
  <c r="C208" i="10"/>
  <c r="X208" i="10"/>
  <c r="C299" i="10"/>
  <c r="X299" i="10"/>
  <c r="C96" i="10"/>
  <c r="X96" i="10"/>
  <c r="C248" i="10"/>
  <c r="X248" i="10"/>
  <c r="C178" i="10"/>
  <c r="X178" i="10"/>
  <c r="C219" i="10"/>
  <c r="X219" i="10"/>
  <c r="C51" i="10"/>
  <c r="X51" i="10"/>
  <c r="C76" i="10"/>
  <c r="X76" i="10"/>
  <c r="C151" i="10"/>
  <c r="X151" i="10"/>
  <c r="C155" i="10"/>
  <c r="X155" i="10"/>
  <c r="C74" i="10"/>
  <c r="X74" i="10"/>
  <c r="C194" i="10"/>
  <c r="X194" i="10"/>
  <c r="C277" i="10"/>
  <c r="X277" i="10"/>
  <c r="C150" i="10"/>
  <c r="X150" i="10"/>
  <c r="C66" i="10"/>
  <c r="X66" i="10"/>
  <c r="C209" i="10"/>
  <c r="X209" i="10"/>
  <c r="C117" i="10"/>
  <c r="X117" i="10"/>
  <c r="C88" i="10"/>
  <c r="X88" i="10"/>
  <c r="C213" i="10"/>
  <c r="X213" i="10"/>
  <c r="C264" i="10"/>
  <c r="X264" i="10"/>
  <c r="C68" i="10"/>
  <c r="X68" i="10"/>
  <c r="C234" i="10"/>
  <c r="X234" i="10"/>
  <c r="C197" i="10"/>
  <c r="X197" i="10"/>
  <c r="C54" i="10"/>
  <c r="X54" i="10"/>
  <c r="C271" i="10"/>
  <c r="X271" i="10"/>
  <c r="C220" i="10"/>
  <c r="X220" i="10"/>
  <c r="C243" i="10"/>
  <c r="X243" i="10"/>
  <c r="C224" i="10"/>
  <c r="X224" i="10"/>
  <c r="C161" i="10"/>
  <c r="X161" i="10"/>
  <c r="C221" i="10"/>
  <c r="X221" i="10"/>
  <c r="C191" i="10"/>
  <c r="X191" i="10"/>
  <c r="C90" i="10"/>
  <c r="X90" i="10"/>
  <c r="C181" i="10"/>
  <c r="X181" i="10"/>
  <c r="C136" i="10"/>
  <c r="X136" i="10"/>
  <c r="C278" i="10"/>
  <c r="X278" i="10"/>
  <c r="C171" i="10"/>
  <c r="X171" i="10"/>
  <c r="C101" i="10"/>
  <c r="X101" i="10"/>
  <c r="C31" i="10"/>
  <c r="X31" i="10"/>
  <c r="C283" i="10"/>
  <c r="X283" i="10"/>
  <c r="C212" i="10"/>
  <c r="X212" i="10"/>
  <c r="C218" i="10"/>
  <c r="X218" i="10"/>
  <c r="C242" i="10"/>
  <c r="X242" i="10"/>
  <c r="C108" i="10"/>
  <c r="X108" i="10"/>
  <c r="C59" i="10"/>
  <c r="X59" i="10"/>
  <c r="C44" i="10"/>
  <c r="X44" i="10"/>
  <c r="C157" i="10"/>
  <c r="X157" i="10"/>
  <c r="C179" i="10"/>
  <c r="X179" i="10"/>
  <c r="C286" i="10"/>
  <c r="X286" i="10"/>
  <c r="C137" i="10"/>
  <c r="X137" i="10"/>
  <c r="C297" i="10"/>
  <c r="X297" i="10"/>
  <c r="C231" i="10"/>
  <c r="X231" i="10"/>
  <c r="C116" i="10"/>
  <c r="X116" i="10"/>
  <c r="C141" i="10"/>
  <c r="X141" i="10"/>
  <c r="C291" i="10"/>
  <c r="X291" i="10"/>
  <c r="C176" i="10"/>
  <c r="X176" i="10"/>
  <c r="C294" i="10"/>
  <c r="X294" i="10"/>
  <c r="C274" i="10"/>
  <c r="X274" i="10"/>
  <c r="C139" i="10"/>
  <c r="X139" i="10"/>
  <c r="C301" i="10"/>
  <c r="X301" i="10"/>
  <c r="C259" i="10"/>
  <c r="X259" i="10"/>
  <c r="C102" i="10"/>
  <c r="X102" i="10"/>
  <c r="C276" i="10"/>
  <c r="X276" i="10"/>
  <c r="C134" i="10"/>
  <c r="X134" i="10"/>
  <c r="C217" i="10"/>
  <c r="X217" i="10"/>
  <c r="C107" i="10"/>
  <c r="X107" i="10"/>
  <c r="C118" i="10"/>
  <c r="X118" i="10"/>
  <c r="C167" i="10"/>
  <c r="X167" i="10"/>
  <c r="C55" i="10"/>
  <c r="X55" i="10"/>
  <c r="C239" i="10"/>
  <c r="X239" i="10"/>
  <c r="C266" i="10"/>
  <c r="X266" i="10"/>
  <c r="C78" i="10"/>
  <c r="X78" i="10"/>
  <c r="C32" i="10"/>
  <c r="X32" i="10"/>
  <c r="C193" i="10"/>
  <c r="X193" i="10"/>
  <c r="C206" i="10"/>
  <c r="X206" i="10"/>
  <c r="C113" i="10"/>
  <c r="X113" i="10"/>
  <c r="C172" i="10"/>
  <c r="X172" i="10"/>
  <c r="C230" i="10"/>
  <c r="X230" i="10"/>
  <c r="C39" i="10"/>
  <c r="X39" i="10"/>
  <c r="C267" i="10"/>
  <c r="X267" i="10"/>
  <c r="C199" i="10"/>
  <c r="X199" i="10"/>
  <c r="C207" i="10"/>
  <c r="X207" i="10"/>
  <c r="C175" i="10"/>
  <c r="X175" i="10"/>
  <c r="C33" i="10"/>
  <c r="X33" i="10"/>
  <c r="C79" i="10"/>
  <c r="X79" i="10"/>
  <c r="C149" i="10"/>
  <c r="X149" i="10"/>
  <c r="C70" i="10"/>
  <c r="X70" i="10"/>
  <c r="C273" i="10"/>
  <c r="X273" i="10"/>
  <c r="C284" i="10"/>
  <c r="X284" i="10"/>
  <c r="C183" i="10"/>
  <c r="X183" i="10"/>
  <c r="C279" i="10"/>
  <c r="X279" i="10"/>
  <c r="C285" i="10"/>
  <c r="X285" i="10"/>
  <c r="C188" i="10"/>
  <c r="X188" i="10"/>
  <c r="C64" i="10"/>
  <c r="X64" i="10"/>
  <c r="C275" i="10"/>
  <c r="X275" i="10"/>
  <c r="C128" i="10"/>
  <c r="X128" i="10"/>
  <c r="C80" i="10"/>
  <c r="X80" i="10"/>
  <c r="C132" i="10"/>
  <c r="X132" i="10"/>
  <c r="C165" i="10"/>
  <c r="X165" i="10"/>
  <c r="C236" i="10"/>
  <c r="X236" i="10"/>
  <c r="C61" i="10"/>
  <c r="X61" i="10"/>
  <c r="C58" i="10"/>
  <c r="X58" i="10"/>
  <c r="C153" i="10"/>
  <c r="X153" i="10"/>
  <c r="C226" i="10"/>
  <c r="X226" i="10"/>
  <c r="C84" i="10"/>
  <c r="X84" i="10"/>
  <c r="C160" i="10"/>
  <c r="X160" i="10"/>
  <c r="C34" i="10"/>
  <c r="X34" i="10"/>
  <c r="C292" i="10"/>
  <c r="X292" i="10"/>
  <c r="C298" i="10"/>
  <c r="X298" i="10"/>
  <c r="C296" i="10"/>
  <c r="X296" i="10"/>
  <c r="C131" i="10"/>
  <c r="X131" i="10"/>
  <c r="C229" i="10"/>
  <c r="X229" i="10"/>
  <c r="C232" i="10"/>
  <c r="X232" i="10"/>
  <c r="C82" i="10"/>
  <c r="X82" i="10"/>
  <c r="C190" i="10"/>
  <c r="X190" i="10"/>
  <c r="C288" i="10"/>
  <c r="X288" i="10"/>
  <c r="C250" i="10"/>
  <c r="X250" i="10"/>
  <c r="C256" i="10"/>
  <c r="X256" i="10"/>
  <c r="C85" i="10"/>
  <c r="X85" i="10"/>
  <c r="C211" i="10"/>
  <c r="X211" i="10"/>
  <c r="C233" i="10"/>
  <c r="X233" i="10"/>
  <c r="C186" i="10"/>
  <c r="X186" i="10"/>
  <c r="C222" i="10"/>
  <c r="X222" i="10"/>
  <c r="C216" i="10"/>
  <c r="X216" i="10"/>
  <c r="C36" i="10"/>
  <c r="X36" i="10"/>
  <c r="C169" i="10"/>
  <c r="X169" i="10"/>
  <c r="C210" i="10"/>
  <c r="X210" i="10"/>
  <c r="C166" i="10"/>
  <c r="X166" i="10"/>
  <c r="C215" i="10"/>
  <c r="X215" i="10"/>
  <c r="C228" i="10"/>
  <c r="X228" i="10"/>
  <c r="C142" i="10"/>
  <c r="X142" i="10"/>
  <c r="C122" i="10"/>
  <c r="X122" i="10"/>
  <c r="C249" i="10"/>
  <c r="X249" i="10"/>
  <c r="C40" i="10"/>
  <c r="X40" i="10"/>
  <c r="C162" i="10"/>
  <c r="X162" i="10"/>
  <c r="C65" i="10"/>
  <c r="X65" i="10"/>
  <c r="C252" i="10"/>
  <c r="X252" i="10"/>
  <c r="C201" i="10"/>
  <c r="X201" i="10"/>
  <c r="C251" i="10"/>
  <c r="X251" i="10"/>
  <c r="C269" i="10"/>
  <c r="X269" i="10"/>
  <c r="C182" i="10"/>
  <c r="X182" i="10"/>
  <c r="C35" i="10"/>
  <c r="X35" i="10"/>
  <c r="C133" i="10"/>
  <c r="X133" i="10"/>
  <c r="C168" i="10"/>
  <c r="X168" i="10"/>
  <c r="C174" i="10"/>
  <c r="X174" i="10"/>
  <c r="C287" i="10"/>
  <c r="X287" i="10"/>
  <c r="C223" i="10"/>
  <c r="X223" i="10"/>
  <c r="C189" i="10"/>
  <c r="X189" i="10"/>
  <c r="C253" i="10"/>
  <c r="X253" i="10"/>
  <c r="C93" i="10"/>
  <c r="X93" i="10"/>
  <c r="C241" i="10"/>
  <c r="X241" i="10"/>
  <c r="C198" i="10"/>
  <c r="X198" i="10"/>
  <c r="C180" i="10"/>
  <c r="X180" i="10"/>
  <c r="C42" i="10"/>
  <c r="X42" i="10"/>
  <c r="C200" i="10"/>
  <c r="X200" i="10"/>
  <c r="C105" i="10"/>
  <c r="X105" i="10"/>
  <c r="C127" i="10"/>
  <c r="X127" i="10"/>
  <c r="C129" i="10"/>
  <c r="X129" i="10"/>
  <c r="C71" i="10"/>
  <c r="X71" i="10"/>
  <c r="C205" i="10"/>
  <c r="X205" i="10"/>
  <c r="C202" i="10"/>
  <c r="X202" i="10"/>
  <c r="C75" i="10"/>
  <c r="X75" i="10"/>
  <c r="C135" i="10"/>
  <c r="X135" i="10"/>
  <c r="C38" i="10"/>
  <c r="X38" i="10"/>
  <c r="C56" i="10"/>
  <c r="X56" i="10"/>
  <c r="C97" i="10"/>
  <c r="X97" i="10"/>
  <c r="C53" i="10"/>
  <c r="X53" i="10"/>
  <c r="C103" i="10"/>
  <c r="X103" i="10"/>
  <c r="C72" i="10"/>
  <c r="X72" i="10"/>
  <c r="C196" i="10"/>
  <c r="X196" i="10"/>
  <c r="C152" i="10"/>
  <c r="X152" i="10"/>
  <c r="C87" i="10"/>
  <c r="X87" i="10"/>
  <c r="C164" i="10"/>
  <c r="X164" i="10"/>
  <c r="C43" i="10"/>
  <c r="X43" i="10"/>
  <c r="C48" i="10"/>
  <c r="X48" i="10"/>
  <c r="C109" i="10"/>
  <c r="X109" i="10"/>
  <c r="C46" i="10"/>
  <c r="X46" i="10"/>
  <c r="C159" i="10"/>
  <c r="X159" i="10"/>
  <c r="C237" i="10"/>
  <c r="X237" i="10"/>
  <c r="C163" i="10"/>
  <c r="X163" i="10"/>
  <c r="C260" i="10"/>
  <c r="X260" i="10"/>
  <c r="C111" i="10"/>
  <c r="X111" i="10"/>
  <c r="C98" i="10"/>
  <c r="X98" i="10"/>
  <c r="C270" i="10"/>
  <c r="X270" i="10"/>
  <c r="C50" i="10"/>
  <c r="X50" i="10"/>
  <c r="C114" i="10"/>
  <c r="X114" i="10"/>
  <c r="C154" i="10"/>
  <c r="X154" i="10"/>
  <c r="C62" i="10"/>
  <c r="X62" i="10"/>
  <c r="C257" i="10"/>
  <c r="X257" i="10"/>
  <c r="C281" i="10"/>
  <c r="X281" i="10"/>
  <c r="C60" i="10"/>
  <c r="X60" i="10"/>
  <c r="C173" i="10"/>
  <c r="X173" i="10"/>
  <c r="C119" i="10"/>
  <c r="X119" i="10"/>
  <c r="C225" i="10"/>
  <c r="X225" i="10"/>
  <c r="C195" i="10"/>
  <c r="X195" i="10"/>
  <c r="C86" i="10"/>
  <c r="X86" i="10"/>
  <c r="C293" i="10"/>
  <c r="X293" i="10"/>
  <c r="C227" i="10"/>
  <c r="X227" i="10"/>
  <c r="C91" i="10"/>
  <c r="X91" i="10"/>
  <c r="C67" i="10"/>
  <c r="X67" i="10"/>
  <c r="C130" i="10"/>
  <c r="X130" i="10"/>
  <c r="C290" i="10"/>
  <c r="X290" i="10"/>
  <c r="C45" i="10"/>
  <c r="X45" i="10"/>
  <c r="C272" i="10"/>
  <c r="X272" i="10"/>
  <c r="C125" i="10"/>
  <c r="X125" i="10"/>
  <c r="C69" i="10"/>
  <c r="X69" i="10"/>
  <c r="C95" i="10"/>
  <c r="X95" i="10"/>
  <c r="C41" i="10"/>
  <c r="X41" i="10"/>
  <c r="AH316" i="3"/>
  <c r="AI316" i="3"/>
  <c r="I301" i="12"/>
  <c r="C301" i="12"/>
  <c r="J301" i="12"/>
  <c r="G902" i="12"/>
  <c r="H902" i="12"/>
  <c r="F902" i="12"/>
  <c r="F302" i="12"/>
  <c r="G302" i="12"/>
  <c r="H302" i="12"/>
  <c r="W56" i="10"/>
  <c r="W202" i="10"/>
  <c r="W127" i="10"/>
  <c r="W180" i="10"/>
  <c r="W253" i="10"/>
  <c r="W174" i="10"/>
  <c r="W182" i="10"/>
  <c r="W252" i="10"/>
  <c r="W249" i="10"/>
  <c r="W215" i="10"/>
  <c r="W36" i="10"/>
  <c r="W233" i="10"/>
  <c r="W250" i="10"/>
  <c r="W232" i="10"/>
  <c r="W298" i="10"/>
  <c r="W84" i="10"/>
  <c r="W61" i="10"/>
  <c r="W80" i="10"/>
  <c r="W188" i="10"/>
  <c r="W284" i="10"/>
  <c r="W79" i="10"/>
  <c r="W199" i="10"/>
  <c r="W172" i="10"/>
  <c r="W32" i="10"/>
  <c r="W55" i="10"/>
  <c r="W217" i="10"/>
  <c r="W259" i="10"/>
  <c r="W294" i="10"/>
  <c r="W116" i="10"/>
  <c r="W286" i="10"/>
  <c r="W59" i="10"/>
  <c r="W212" i="10"/>
  <c r="W171" i="10"/>
  <c r="W90" i="10"/>
  <c r="W224" i="10"/>
  <c r="W54" i="10"/>
  <c r="W264" i="10"/>
  <c r="W209" i="10"/>
  <c r="W194" i="10"/>
  <c r="W76" i="10"/>
  <c r="W248" i="10"/>
  <c r="W238" i="10"/>
  <c r="W57" i="10"/>
  <c r="W92" i="10"/>
  <c r="W185" i="10"/>
  <c r="W63" i="10"/>
  <c r="W144" i="10"/>
  <c r="W30" i="10"/>
  <c r="W214" i="10"/>
  <c r="W289" i="10"/>
  <c r="W192" i="10"/>
  <c r="W261" i="10"/>
  <c r="W120" i="10"/>
  <c r="W106" i="10"/>
  <c r="W255" i="10"/>
  <c r="W282" i="10"/>
  <c r="W124" i="10"/>
  <c r="W52" i="10"/>
  <c r="W27" i="10"/>
  <c r="W7" i="10"/>
  <c r="W4" i="10"/>
  <c r="W12" i="10"/>
  <c r="W3" i="10"/>
  <c r="W16" i="10"/>
  <c r="W11" i="10"/>
  <c r="W125" i="10"/>
  <c r="W119" i="10"/>
  <c r="W46" i="10"/>
  <c r="W41" i="10"/>
  <c r="W86" i="10"/>
  <c r="W173" i="10"/>
  <c r="W62" i="10"/>
  <c r="W270" i="10"/>
  <c r="W163" i="10"/>
  <c r="W109" i="10"/>
  <c r="W87" i="10"/>
  <c r="W103" i="10"/>
  <c r="W38" i="10"/>
  <c r="W205" i="10"/>
  <c r="W105" i="10"/>
  <c r="W198" i="10"/>
  <c r="W189" i="10"/>
  <c r="W168" i="10"/>
  <c r="W269" i="10"/>
  <c r="W65" i="10"/>
  <c r="W122" i="10"/>
  <c r="W166" i="10"/>
  <c r="W216" i="10"/>
  <c r="W211" i="10"/>
  <c r="W288" i="10"/>
  <c r="W229" i="10"/>
  <c r="W292" i="10"/>
  <c r="W226" i="10"/>
  <c r="W236" i="10"/>
  <c r="W128" i="10"/>
  <c r="W285" i="10"/>
  <c r="W273" i="10"/>
  <c r="W33" i="10"/>
  <c r="W267" i="10"/>
  <c r="W113" i="10"/>
  <c r="W78" i="10"/>
  <c r="W167" i="10"/>
  <c r="W134" i="10"/>
  <c r="W301" i="10"/>
  <c r="W176" i="10"/>
  <c r="W231" i="10"/>
  <c r="W179" i="10"/>
  <c r="W108" i="10"/>
  <c r="W283" i="10"/>
  <c r="W278" i="10"/>
  <c r="W191" i="10"/>
  <c r="W243" i="10"/>
  <c r="W197" i="10"/>
  <c r="W213" i="10"/>
  <c r="W66" i="10"/>
  <c r="W74" i="10"/>
  <c r="W51" i="10"/>
  <c r="W96" i="10"/>
  <c r="W148" i="10"/>
  <c r="W47" i="10"/>
  <c r="W258" i="10"/>
  <c r="W247" i="10"/>
  <c r="W73" i="10"/>
  <c r="W115" i="10"/>
  <c r="W170" i="10"/>
  <c r="W244" i="10"/>
  <c r="W177" i="10"/>
  <c r="W146" i="10"/>
  <c r="W158" i="10"/>
  <c r="W262" i="10"/>
  <c r="W81" i="10"/>
  <c r="W83" i="10"/>
  <c r="W265" i="10"/>
  <c r="W140" i="10"/>
  <c r="W26" i="10"/>
  <c r="W24" i="10"/>
  <c r="W23" i="10"/>
  <c r="W19" i="10"/>
  <c r="W21" i="10"/>
  <c r="W17" i="10"/>
  <c r="W10" i="10"/>
  <c r="W130" i="10"/>
  <c r="W257" i="10"/>
  <c r="W260" i="10"/>
  <c r="W72" i="10"/>
  <c r="W272" i="10"/>
  <c r="W95" i="10"/>
  <c r="W45" i="10"/>
  <c r="W91" i="10"/>
  <c r="W195" i="10"/>
  <c r="W60" i="10"/>
  <c r="W154" i="10"/>
  <c r="W98" i="10"/>
  <c r="W237" i="10"/>
  <c r="W48" i="10"/>
  <c r="W152" i="10"/>
  <c r="W53" i="10"/>
  <c r="W135" i="10"/>
  <c r="W71" i="10"/>
  <c r="W200" i="10"/>
  <c r="W241" i="10"/>
  <c r="W223" i="10"/>
  <c r="W133" i="10"/>
  <c r="W251" i="10"/>
  <c r="W162" i="10"/>
  <c r="W142" i="10"/>
  <c r="W210" i="10"/>
  <c r="W222" i="10"/>
  <c r="W85" i="10"/>
  <c r="W190" i="10"/>
  <c r="W131" i="10"/>
  <c r="W34" i="10"/>
  <c r="W153" i="10"/>
  <c r="W165" i="10"/>
  <c r="W275" i="10"/>
  <c r="W279" i="10"/>
  <c r="W70" i="10"/>
  <c r="W175" i="10"/>
  <c r="W39" i="10"/>
  <c r="W206" i="10"/>
  <c r="W266" i="10"/>
  <c r="W118" i="10"/>
  <c r="W276" i="10"/>
  <c r="W139" i="10"/>
  <c r="W291" i="10"/>
  <c r="W297" i="10"/>
  <c r="W157" i="10"/>
  <c r="W242" i="10"/>
  <c r="W31" i="10"/>
  <c r="W136" i="10"/>
  <c r="W221" i="10"/>
  <c r="W220" i="10"/>
  <c r="W234" i="10"/>
  <c r="W88" i="10"/>
  <c r="W150" i="10"/>
  <c r="W155" i="10"/>
  <c r="W219" i="10"/>
  <c r="W299" i="10"/>
  <c r="W203" i="10"/>
  <c r="W99" i="10"/>
  <c r="W145" i="10"/>
  <c r="W254" i="10"/>
  <c r="W143" i="10"/>
  <c r="W280" i="10"/>
  <c r="W89" i="10"/>
  <c r="W123" i="10"/>
  <c r="W37" i="10"/>
  <c r="W110" i="10"/>
  <c r="W77" i="10"/>
  <c r="W300" i="10"/>
  <c r="W184" i="10"/>
  <c r="W104" i="10"/>
  <c r="W147" i="10"/>
  <c r="W246" i="10"/>
  <c r="W29" i="10"/>
  <c r="W25" i="10"/>
  <c r="W14" i="10"/>
  <c r="W2" i="10"/>
  <c r="W15" i="10"/>
  <c r="W5" i="10"/>
  <c r="W9" i="10"/>
  <c r="W293" i="10"/>
  <c r="W50" i="10"/>
  <c r="W164" i="10"/>
  <c r="W67" i="10"/>
  <c r="W69" i="10"/>
  <c r="W290" i="10"/>
  <c r="W227" i="10"/>
  <c r="W225" i="10"/>
  <c r="W281" i="10"/>
  <c r="W114" i="10"/>
  <c r="W111" i="10"/>
  <c r="W159" i="10"/>
  <c r="W43" i="10"/>
  <c r="W196" i="10"/>
  <c r="W97" i="10"/>
  <c r="W75" i="10"/>
  <c r="W129" i="10"/>
  <c r="W42" i="10"/>
  <c r="W93" i="10"/>
  <c r="W287" i="10"/>
  <c r="W35" i="10"/>
  <c r="W201" i="10"/>
  <c r="W40" i="10"/>
  <c r="W228" i="10"/>
  <c r="W169" i="10"/>
  <c r="W186" i="10"/>
  <c r="W256" i="10"/>
  <c r="W82" i="10"/>
  <c r="W296" i="10"/>
  <c r="W160" i="10"/>
  <c r="W58" i="10"/>
  <c r="W132" i="10"/>
  <c r="W64" i="10"/>
  <c r="W183" i="10"/>
  <c r="W149" i="10"/>
  <c r="W207" i="10"/>
  <c r="W230" i="10"/>
  <c r="W193" i="10"/>
  <c r="W239" i="10"/>
  <c r="W107" i="10"/>
  <c r="W102" i="10"/>
  <c r="W274" i="10"/>
  <c r="W141" i="10"/>
  <c r="W137" i="10"/>
  <c r="W44" i="10"/>
  <c r="W218" i="10"/>
  <c r="W101" i="10"/>
  <c r="W181" i="10"/>
  <c r="W161" i="10"/>
  <c r="W271" i="10"/>
  <c r="W68" i="10"/>
  <c r="W117" i="10"/>
  <c r="W277" i="10"/>
  <c r="W151" i="10"/>
  <c r="W178" i="10"/>
  <c r="W208" i="10"/>
  <c r="W138" i="10"/>
  <c r="W268" i="10"/>
  <c r="W49" i="10"/>
  <c r="W245" i="10"/>
  <c r="W263" i="10"/>
  <c r="W235" i="10"/>
  <c r="W126" i="10"/>
  <c r="W121" i="10"/>
  <c r="W156" i="10"/>
  <c r="W94" i="10"/>
  <c r="W100" i="10"/>
  <c r="W204" i="10"/>
  <c r="W295" i="10"/>
  <c r="W112" i="10"/>
  <c r="W240" i="10"/>
  <c r="W187" i="10"/>
  <c r="W28" i="10"/>
  <c r="W8" i="10"/>
  <c r="W18" i="10"/>
  <c r="W20" i="10"/>
  <c r="W6" i="10"/>
  <c r="W22" i="10"/>
  <c r="W13" i="10"/>
  <c r="AA316" i="3"/>
  <c r="K28" i="10"/>
  <c r="J28" i="10"/>
  <c r="H28" i="10"/>
  <c r="U28" i="10"/>
  <c r="R28" i="10"/>
  <c r="T28" i="10"/>
  <c r="D28" i="10"/>
  <c r="I28" i="10"/>
  <c r="Q28" i="10"/>
  <c r="O28" i="10"/>
  <c r="S28" i="10"/>
  <c r="L28" i="10"/>
  <c r="B28" i="10"/>
  <c r="P28" i="10"/>
  <c r="E28" i="10"/>
  <c r="V28" i="10"/>
  <c r="M28" i="10"/>
  <c r="F28" i="10"/>
  <c r="G28" i="10"/>
  <c r="N28" i="10"/>
  <c r="O8" i="10"/>
  <c r="M8" i="10"/>
  <c r="E8" i="10"/>
  <c r="Q8" i="10"/>
  <c r="G8" i="10"/>
  <c r="P8" i="10"/>
  <c r="I8" i="10"/>
  <c r="H8" i="10"/>
  <c r="T8" i="10"/>
  <c r="D8" i="10"/>
  <c r="S8" i="10"/>
  <c r="L8" i="10"/>
  <c r="R8" i="10"/>
  <c r="J8" i="10"/>
  <c r="N8" i="10"/>
  <c r="K8" i="10"/>
  <c r="V8" i="10"/>
  <c r="U8" i="10"/>
  <c r="F8" i="10"/>
  <c r="B8" i="10"/>
  <c r="L18" i="10"/>
  <c r="T18" i="10"/>
  <c r="H18" i="10"/>
  <c r="F18" i="10"/>
  <c r="K18" i="10"/>
  <c r="J18" i="10"/>
  <c r="S18" i="10"/>
  <c r="I18" i="10"/>
  <c r="U18" i="10"/>
  <c r="R18" i="10"/>
  <c r="D18" i="10"/>
  <c r="M18" i="10"/>
  <c r="B18" i="10"/>
  <c r="N18" i="10"/>
  <c r="V18" i="10"/>
  <c r="G18" i="10"/>
  <c r="P18" i="10"/>
  <c r="Q18" i="10"/>
  <c r="O18" i="10"/>
  <c r="E18" i="10"/>
  <c r="F20" i="10"/>
  <c r="T20" i="10"/>
  <c r="B20" i="10"/>
  <c r="E20" i="10"/>
  <c r="G20" i="10"/>
  <c r="N20" i="10"/>
  <c r="L20" i="10"/>
  <c r="J20" i="10"/>
  <c r="S20" i="10"/>
  <c r="V20" i="10"/>
  <c r="U20" i="10"/>
  <c r="Q20" i="10"/>
  <c r="K20" i="10"/>
  <c r="M20" i="10"/>
  <c r="D20" i="10"/>
  <c r="R20" i="10"/>
  <c r="I20" i="10"/>
  <c r="H20" i="10"/>
  <c r="O20" i="10"/>
  <c r="P20" i="10"/>
  <c r="D6" i="10"/>
  <c r="J6" i="10"/>
  <c r="Q6" i="10"/>
  <c r="K6" i="10"/>
  <c r="E6" i="10"/>
  <c r="O6" i="10"/>
  <c r="G6" i="10"/>
  <c r="L6" i="10"/>
  <c r="F6" i="10"/>
  <c r="N6" i="10"/>
  <c r="P6" i="10"/>
  <c r="B6" i="10"/>
  <c r="V6" i="10"/>
  <c r="U6" i="10"/>
  <c r="I6" i="10"/>
  <c r="T6" i="10"/>
  <c r="H6" i="10"/>
  <c r="S6" i="10"/>
  <c r="M6" i="10"/>
  <c r="R6" i="10"/>
  <c r="R22" i="10"/>
  <c r="E22" i="10"/>
  <c r="G22" i="10"/>
  <c r="D22" i="10"/>
  <c r="O22" i="10"/>
  <c r="P22" i="10"/>
  <c r="M22" i="10"/>
  <c r="H22" i="10"/>
  <c r="N22" i="10"/>
  <c r="J22" i="10"/>
  <c r="S22" i="10"/>
  <c r="K22" i="10"/>
  <c r="F22" i="10"/>
  <c r="T22" i="10"/>
  <c r="B22" i="10"/>
  <c r="V22" i="10"/>
  <c r="U22" i="10"/>
  <c r="Q22" i="10"/>
  <c r="L22" i="10"/>
  <c r="I22" i="10"/>
  <c r="N13" i="10"/>
  <c r="E13" i="10"/>
  <c r="I13" i="10"/>
  <c r="D13" i="10"/>
  <c r="R13" i="10"/>
  <c r="J13" i="10"/>
  <c r="U13" i="10"/>
  <c r="F13" i="10"/>
  <c r="L13" i="10"/>
  <c r="M13" i="10"/>
  <c r="Q13" i="10"/>
  <c r="O13" i="10"/>
  <c r="T13" i="10"/>
  <c r="K13" i="10"/>
  <c r="V13" i="10"/>
  <c r="S13" i="10"/>
  <c r="H13" i="10"/>
  <c r="P13" i="10"/>
  <c r="G13" i="10"/>
  <c r="B13" i="10"/>
  <c r="B4" i="10"/>
  <c r="L4" i="10"/>
  <c r="D4" i="10"/>
  <c r="P4" i="10"/>
  <c r="K4" i="10"/>
  <c r="R4" i="10"/>
  <c r="G4" i="10"/>
  <c r="U4" i="10"/>
  <c r="S4" i="10"/>
  <c r="H4" i="10"/>
  <c r="F4" i="10"/>
  <c r="Q4" i="10"/>
  <c r="O4" i="10"/>
  <c r="M4" i="10"/>
  <c r="I4" i="10"/>
  <c r="J4" i="10"/>
  <c r="V4" i="10"/>
  <c r="N4" i="10"/>
  <c r="E4" i="10"/>
  <c r="T4" i="10"/>
  <c r="M16" i="10"/>
  <c r="N16" i="10"/>
  <c r="Q16" i="10"/>
  <c r="J16" i="10"/>
  <c r="H16" i="10"/>
  <c r="K16" i="10"/>
  <c r="E16" i="10"/>
  <c r="L16" i="10"/>
  <c r="B16" i="10"/>
  <c r="V16" i="10"/>
  <c r="T16" i="10"/>
  <c r="R16" i="10"/>
  <c r="F16" i="10"/>
  <c r="O16" i="10"/>
  <c r="I16" i="10"/>
  <c r="P16" i="10"/>
  <c r="D16" i="10"/>
  <c r="G16" i="10"/>
  <c r="S16" i="10"/>
  <c r="U16" i="10"/>
  <c r="K26" i="10"/>
  <c r="E26" i="10"/>
  <c r="I26" i="10"/>
  <c r="G26" i="10"/>
  <c r="Q26" i="10"/>
  <c r="D26" i="10"/>
  <c r="B26" i="10"/>
  <c r="U26" i="10"/>
  <c r="F26" i="10"/>
  <c r="T26" i="10"/>
  <c r="V26" i="10"/>
  <c r="S26" i="10"/>
  <c r="P26" i="10"/>
  <c r="R26" i="10"/>
  <c r="J26" i="10"/>
  <c r="M26" i="10"/>
  <c r="L26" i="10"/>
  <c r="N26" i="10"/>
  <c r="O26" i="10"/>
  <c r="H26" i="10"/>
  <c r="S24" i="10"/>
  <c r="G24" i="10"/>
  <c r="O24" i="10"/>
  <c r="B24" i="10"/>
  <c r="H24" i="10"/>
  <c r="N24" i="10"/>
  <c r="F24" i="10"/>
  <c r="U24" i="10"/>
  <c r="M24" i="10"/>
  <c r="V24" i="10"/>
  <c r="T24" i="10"/>
  <c r="P24" i="10"/>
  <c r="Q24" i="10"/>
  <c r="E24" i="10"/>
  <c r="J24" i="10"/>
  <c r="L24" i="10"/>
  <c r="R24" i="10"/>
  <c r="D24" i="10"/>
  <c r="K24" i="10"/>
  <c r="I24" i="10"/>
  <c r="Q23" i="10"/>
  <c r="N23" i="10"/>
  <c r="J23" i="10"/>
  <c r="U23" i="10"/>
  <c r="M23" i="10"/>
  <c r="F23" i="10"/>
  <c r="R23" i="10"/>
  <c r="D23" i="10"/>
  <c r="P23" i="10"/>
  <c r="T23" i="10"/>
  <c r="L23" i="10"/>
  <c r="S23" i="10"/>
  <c r="H23" i="10"/>
  <c r="E23" i="10"/>
  <c r="B23" i="10"/>
  <c r="I23" i="10"/>
  <c r="V23" i="10"/>
  <c r="K23" i="10"/>
  <c r="O23" i="10"/>
  <c r="G23" i="10"/>
  <c r="B19" i="10"/>
  <c r="R19" i="10"/>
  <c r="O19" i="10"/>
  <c r="I19" i="10"/>
  <c r="H19" i="10"/>
  <c r="L19" i="10"/>
  <c r="F19" i="10"/>
  <c r="V19" i="10"/>
  <c r="S19" i="10"/>
  <c r="M19" i="10"/>
  <c r="P19" i="10"/>
  <c r="J19" i="10"/>
  <c r="D19" i="10"/>
  <c r="N19" i="10"/>
  <c r="E19" i="10"/>
  <c r="T19" i="10"/>
  <c r="G19" i="10"/>
  <c r="Q19" i="10"/>
  <c r="K19" i="10"/>
  <c r="U19" i="10"/>
  <c r="S21" i="10"/>
  <c r="O21" i="10"/>
  <c r="L21" i="10"/>
  <c r="K21" i="10"/>
  <c r="M21" i="10"/>
  <c r="T21" i="10"/>
  <c r="R21" i="10"/>
  <c r="V21" i="10"/>
  <c r="E21" i="10"/>
  <c r="Q21" i="10"/>
  <c r="D21" i="10"/>
  <c r="U21" i="10"/>
  <c r="J21" i="10"/>
  <c r="P21" i="10"/>
  <c r="I21" i="10"/>
  <c r="H21" i="10"/>
  <c r="B21" i="10"/>
  <c r="F21" i="10"/>
  <c r="N21" i="10"/>
  <c r="G21" i="10"/>
  <c r="N17" i="10"/>
  <c r="L17" i="10"/>
  <c r="U17" i="10"/>
  <c r="G17" i="10"/>
  <c r="J17" i="10"/>
  <c r="H17" i="10"/>
  <c r="O17" i="10"/>
  <c r="B17" i="10"/>
  <c r="E17" i="10"/>
  <c r="M17" i="10"/>
  <c r="T17" i="10"/>
  <c r="P17" i="10"/>
  <c r="Q17" i="10"/>
  <c r="I17" i="10"/>
  <c r="D17" i="10"/>
  <c r="R17" i="10"/>
  <c r="K17" i="10"/>
  <c r="V17" i="10"/>
  <c r="S17" i="10"/>
  <c r="F17" i="10"/>
  <c r="Q10" i="10"/>
  <c r="M10" i="10"/>
  <c r="O10" i="10"/>
  <c r="J10" i="10"/>
  <c r="G10" i="10"/>
  <c r="B10" i="10"/>
  <c r="E10" i="10"/>
  <c r="L10" i="10"/>
  <c r="S10" i="10"/>
  <c r="K10" i="10"/>
  <c r="P10" i="10"/>
  <c r="U10" i="10"/>
  <c r="H10" i="10"/>
  <c r="R10" i="10"/>
  <c r="V10" i="10"/>
  <c r="N10" i="10"/>
  <c r="F10" i="10"/>
  <c r="T10" i="10"/>
  <c r="D10" i="10"/>
  <c r="I10" i="10"/>
  <c r="U27" i="10"/>
  <c r="M27" i="10"/>
  <c r="V27" i="10"/>
  <c r="N27" i="10"/>
  <c r="E27" i="10"/>
  <c r="F27" i="10"/>
  <c r="H27" i="10"/>
  <c r="J27" i="10"/>
  <c r="O27" i="10"/>
  <c r="R27" i="10"/>
  <c r="S27" i="10"/>
  <c r="B27" i="10"/>
  <c r="D27" i="10"/>
  <c r="I27" i="10"/>
  <c r="P27" i="10"/>
  <c r="T27" i="10"/>
  <c r="Q27" i="10"/>
  <c r="L27" i="10"/>
  <c r="K27" i="10"/>
  <c r="G27" i="10"/>
  <c r="T7" i="10"/>
  <c r="J7" i="10"/>
  <c r="O7" i="10"/>
  <c r="U7" i="10"/>
  <c r="I7" i="10"/>
  <c r="L7" i="10"/>
  <c r="K7" i="10"/>
  <c r="Q7" i="10"/>
  <c r="S7" i="10"/>
  <c r="B7" i="10"/>
  <c r="M7" i="10"/>
  <c r="E7" i="10"/>
  <c r="G7" i="10"/>
  <c r="R7" i="10"/>
  <c r="N7" i="10"/>
  <c r="V7" i="10"/>
  <c r="F7" i="10"/>
  <c r="P7" i="10"/>
  <c r="D7" i="10"/>
  <c r="H7" i="10"/>
  <c r="E12" i="10"/>
  <c r="N12" i="10"/>
  <c r="I12" i="10"/>
  <c r="F12" i="10"/>
  <c r="O12" i="10"/>
  <c r="M12" i="10"/>
  <c r="B12" i="10"/>
  <c r="T12" i="10"/>
  <c r="V12" i="10"/>
  <c r="S12" i="10"/>
  <c r="Q12" i="10"/>
  <c r="G12" i="10"/>
  <c r="R12" i="10"/>
  <c r="D12" i="10"/>
  <c r="U12" i="10"/>
  <c r="H12" i="10"/>
  <c r="K12" i="10"/>
  <c r="P12" i="10"/>
  <c r="J12" i="10"/>
  <c r="L12" i="10"/>
  <c r="U3" i="10"/>
  <c r="O3" i="10"/>
  <c r="J3" i="10"/>
  <c r="P3" i="10"/>
  <c r="M3" i="10"/>
  <c r="H3" i="10"/>
  <c r="D3" i="10"/>
  <c r="Q3" i="10"/>
  <c r="T3" i="10"/>
  <c r="B3" i="10"/>
  <c r="F3" i="10"/>
  <c r="E3" i="10"/>
  <c r="I3" i="10"/>
  <c r="S3" i="10"/>
  <c r="N3" i="10"/>
  <c r="L3" i="10"/>
  <c r="R3" i="10"/>
  <c r="G3" i="10"/>
  <c r="V3" i="10"/>
  <c r="K3" i="10"/>
  <c r="M11" i="10"/>
  <c r="G11" i="10"/>
  <c r="B11" i="10"/>
  <c r="L11" i="10"/>
  <c r="E11" i="10"/>
  <c r="F11" i="10"/>
  <c r="D11" i="10"/>
  <c r="P11" i="10"/>
  <c r="T11" i="10"/>
  <c r="V11" i="10"/>
  <c r="N11" i="10"/>
  <c r="H11" i="10"/>
  <c r="Q11" i="10"/>
  <c r="I11" i="10"/>
  <c r="U11" i="10"/>
  <c r="J11" i="10"/>
  <c r="R11" i="10"/>
  <c r="O11" i="10"/>
  <c r="K11" i="10"/>
  <c r="S11" i="10"/>
  <c r="F29" i="10"/>
  <c r="R29" i="10"/>
  <c r="S29" i="10"/>
  <c r="P29" i="10"/>
  <c r="L29" i="10"/>
  <c r="K29" i="10"/>
  <c r="O29" i="10"/>
  <c r="I29" i="10"/>
  <c r="B29" i="10"/>
  <c r="G29" i="10"/>
  <c r="D29" i="10"/>
  <c r="H29" i="10"/>
  <c r="Q29" i="10"/>
  <c r="T29" i="10"/>
  <c r="J29" i="10"/>
  <c r="N29" i="10"/>
  <c r="E29" i="10"/>
  <c r="U29" i="10"/>
  <c r="V29" i="10"/>
  <c r="M29" i="10"/>
  <c r="U25" i="10"/>
  <c r="R25" i="10"/>
  <c r="G25" i="10"/>
  <c r="Q25" i="10"/>
  <c r="L25" i="10"/>
  <c r="N25" i="10"/>
  <c r="M25" i="10"/>
  <c r="P25" i="10"/>
  <c r="D25" i="10"/>
  <c r="T25" i="10"/>
  <c r="K25" i="10"/>
  <c r="E25" i="10"/>
  <c r="B25" i="10"/>
  <c r="H25" i="10"/>
  <c r="V25" i="10"/>
  <c r="S25" i="10"/>
  <c r="F25" i="10"/>
  <c r="J25" i="10"/>
  <c r="O25" i="10"/>
  <c r="I25" i="10"/>
  <c r="L14" i="10"/>
  <c r="V14" i="10"/>
  <c r="J14" i="10"/>
  <c r="O14" i="10"/>
  <c r="B14" i="10"/>
  <c r="S14" i="10"/>
  <c r="H14" i="10"/>
  <c r="N14" i="10"/>
  <c r="M14" i="10"/>
  <c r="E14" i="10"/>
  <c r="K14" i="10"/>
  <c r="T14" i="10"/>
  <c r="U14" i="10"/>
  <c r="G14" i="10"/>
  <c r="D14" i="10"/>
  <c r="Q14" i="10"/>
  <c r="R14" i="10"/>
  <c r="P14" i="10"/>
  <c r="F14" i="10"/>
  <c r="I14" i="10"/>
  <c r="B2" i="10"/>
  <c r="E2" i="10"/>
  <c r="J2" i="10"/>
  <c r="T2" i="10"/>
  <c r="L2" i="10"/>
  <c r="I2" i="10"/>
  <c r="G2" i="10"/>
  <c r="O2" i="10"/>
  <c r="V2" i="10"/>
  <c r="N2" i="10"/>
  <c r="D2" i="10"/>
  <c r="K2" i="10"/>
  <c r="S2" i="10"/>
  <c r="F2" i="10"/>
  <c r="H2" i="10"/>
  <c r="M2" i="10"/>
  <c r="U2" i="10"/>
  <c r="Q2" i="10"/>
  <c r="R2" i="10"/>
  <c r="P2" i="10"/>
  <c r="Q15" i="10"/>
  <c r="D15" i="10"/>
  <c r="T15" i="10"/>
  <c r="E15" i="10"/>
  <c r="N15" i="10"/>
  <c r="M15" i="10"/>
  <c r="F15" i="10"/>
  <c r="V15" i="10"/>
  <c r="P15" i="10"/>
  <c r="J15" i="10"/>
  <c r="S15" i="10"/>
  <c r="U15" i="10"/>
  <c r="H15" i="10"/>
  <c r="K15" i="10"/>
  <c r="L15" i="10"/>
  <c r="I15" i="10"/>
  <c r="G15" i="10"/>
  <c r="B15" i="10"/>
  <c r="O15" i="10"/>
  <c r="R15" i="10"/>
  <c r="V5" i="10"/>
  <c r="H5" i="10"/>
  <c r="U5" i="10"/>
  <c r="T5" i="10"/>
  <c r="K5" i="10"/>
  <c r="F5" i="10"/>
  <c r="S5" i="10"/>
  <c r="N5" i="10"/>
  <c r="D5" i="10"/>
  <c r="J5" i="10"/>
  <c r="G5" i="10"/>
  <c r="R5" i="10"/>
  <c r="L5" i="10"/>
  <c r="O5" i="10"/>
  <c r="P5" i="10"/>
  <c r="I5" i="10"/>
  <c r="Q5" i="10"/>
  <c r="B5" i="10"/>
  <c r="M5" i="10"/>
  <c r="E5" i="10"/>
  <c r="D9" i="10"/>
  <c r="P9" i="10"/>
  <c r="J9" i="10"/>
  <c r="H9" i="10"/>
  <c r="V9" i="10"/>
  <c r="O9" i="10"/>
  <c r="E9" i="10"/>
  <c r="U9" i="10"/>
  <c r="B9" i="10"/>
  <c r="R9" i="10"/>
  <c r="M9" i="10"/>
  <c r="G9" i="10"/>
  <c r="F9" i="10"/>
  <c r="I9" i="10"/>
  <c r="S9" i="10"/>
  <c r="N9" i="10"/>
  <c r="Q9" i="10"/>
  <c r="T9" i="10"/>
  <c r="K9" i="10"/>
  <c r="L9" i="10"/>
  <c r="B301" i="12"/>
  <c r="G95" i="10"/>
  <c r="J95" i="10"/>
  <c r="Q95" i="10"/>
  <c r="E95" i="10"/>
  <c r="S95" i="10"/>
  <c r="M95" i="10"/>
  <c r="O95" i="10"/>
  <c r="R95" i="10"/>
  <c r="L95" i="10"/>
  <c r="I95" i="10"/>
  <c r="H95" i="10"/>
  <c r="T95" i="10"/>
  <c r="K95" i="10"/>
  <c r="V95" i="10"/>
  <c r="F95" i="10"/>
  <c r="D95" i="10"/>
  <c r="U95" i="10"/>
  <c r="P95" i="10"/>
  <c r="N95" i="10"/>
  <c r="B95" i="10"/>
  <c r="D45" i="10"/>
  <c r="M45" i="10"/>
  <c r="B45" i="10"/>
  <c r="Q45" i="10"/>
  <c r="J45" i="10"/>
  <c r="G45" i="10"/>
  <c r="L45" i="10"/>
  <c r="V45" i="10"/>
  <c r="P45" i="10"/>
  <c r="S45" i="10"/>
  <c r="O45" i="10"/>
  <c r="F45" i="10"/>
  <c r="E45" i="10"/>
  <c r="H45" i="10"/>
  <c r="R45" i="10"/>
  <c r="N45" i="10"/>
  <c r="T45" i="10"/>
  <c r="K45" i="10"/>
  <c r="U45" i="10"/>
  <c r="I45" i="10"/>
  <c r="J154" i="10"/>
  <c r="E154" i="10"/>
  <c r="U154" i="10"/>
  <c r="D154" i="10"/>
  <c r="K154" i="10"/>
  <c r="B154" i="10"/>
  <c r="R154" i="10"/>
  <c r="M154" i="10"/>
  <c r="O154" i="10"/>
  <c r="T154" i="10"/>
  <c r="H154" i="10"/>
  <c r="F154" i="10"/>
  <c r="Q154" i="10"/>
  <c r="S154" i="10"/>
  <c r="V154" i="10"/>
  <c r="I154" i="10"/>
  <c r="L154" i="10"/>
  <c r="N154" i="10"/>
  <c r="P154" i="10"/>
  <c r="G154" i="10"/>
  <c r="I152" i="10"/>
  <c r="V152" i="10"/>
  <c r="K152" i="10"/>
  <c r="O152" i="10"/>
  <c r="S152" i="10"/>
  <c r="B152" i="10"/>
  <c r="M152" i="10"/>
  <c r="G152" i="10"/>
  <c r="D152" i="10"/>
  <c r="E152" i="10"/>
  <c r="R152" i="10"/>
  <c r="H152" i="10"/>
  <c r="L152" i="10"/>
  <c r="N152" i="10"/>
  <c r="F152" i="10"/>
  <c r="U152" i="10"/>
  <c r="P152" i="10"/>
  <c r="Q152" i="10"/>
  <c r="T152" i="10"/>
  <c r="J152" i="10"/>
  <c r="U200" i="10"/>
  <c r="L200" i="10"/>
  <c r="G200" i="10"/>
  <c r="S200" i="10"/>
  <c r="H200" i="10"/>
  <c r="V200" i="10"/>
  <c r="O200" i="10"/>
  <c r="D200" i="10"/>
  <c r="M200" i="10"/>
  <c r="I200" i="10"/>
  <c r="E200" i="10"/>
  <c r="P200" i="10"/>
  <c r="K200" i="10"/>
  <c r="R200" i="10"/>
  <c r="F200" i="10"/>
  <c r="N200" i="10"/>
  <c r="J200" i="10"/>
  <c r="B200" i="10"/>
  <c r="Q200" i="10"/>
  <c r="T200" i="10"/>
  <c r="F251" i="10"/>
  <c r="K251" i="10"/>
  <c r="J251" i="10"/>
  <c r="E251" i="10"/>
  <c r="Q251" i="10"/>
  <c r="T251" i="10"/>
  <c r="V251" i="10"/>
  <c r="O251" i="10"/>
  <c r="G251" i="10"/>
  <c r="H251" i="10"/>
  <c r="D251" i="10"/>
  <c r="R251" i="10"/>
  <c r="B251" i="10"/>
  <c r="L251" i="10"/>
  <c r="M251" i="10"/>
  <c r="U251" i="10"/>
  <c r="I251" i="10"/>
  <c r="S251" i="10"/>
  <c r="P251" i="10"/>
  <c r="N251" i="10"/>
  <c r="L142" i="10"/>
  <c r="G142" i="10"/>
  <c r="N142" i="10"/>
  <c r="R142" i="10"/>
  <c r="P142" i="10"/>
  <c r="I142" i="10"/>
  <c r="B142" i="10"/>
  <c r="S142" i="10"/>
  <c r="F142" i="10"/>
  <c r="J142" i="10"/>
  <c r="K142" i="10"/>
  <c r="V142" i="10"/>
  <c r="D142" i="10"/>
  <c r="T142" i="10"/>
  <c r="O142" i="10"/>
  <c r="Q142" i="10"/>
  <c r="M142" i="10"/>
  <c r="E142" i="10"/>
  <c r="H142" i="10"/>
  <c r="U142" i="10"/>
  <c r="L190" i="10"/>
  <c r="N190" i="10"/>
  <c r="G190" i="10"/>
  <c r="K190" i="10"/>
  <c r="F190" i="10"/>
  <c r="I190" i="10"/>
  <c r="O190" i="10"/>
  <c r="P190" i="10"/>
  <c r="S190" i="10"/>
  <c r="M190" i="10"/>
  <c r="V190" i="10"/>
  <c r="J190" i="10"/>
  <c r="U190" i="10"/>
  <c r="D190" i="10"/>
  <c r="T190" i="10"/>
  <c r="R190" i="10"/>
  <c r="E190" i="10"/>
  <c r="Q190" i="10"/>
  <c r="H190" i="10"/>
  <c r="B190" i="10"/>
  <c r="F275" i="10"/>
  <c r="O275" i="10"/>
  <c r="K275" i="10"/>
  <c r="T275" i="10"/>
  <c r="H275" i="10"/>
  <c r="G275" i="10"/>
  <c r="I275" i="10"/>
  <c r="N275" i="10"/>
  <c r="B275" i="10"/>
  <c r="M275" i="10"/>
  <c r="L275" i="10"/>
  <c r="Q275" i="10"/>
  <c r="R275" i="10"/>
  <c r="E275" i="10"/>
  <c r="V275" i="10"/>
  <c r="J275" i="10"/>
  <c r="S275" i="10"/>
  <c r="P275" i="10"/>
  <c r="U275" i="10"/>
  <c r="D275" i="10"/>
  <c r="E70" i="10"/>
  <c r="I70" i="10"/>
  <c r="Q70" i="10"/>
  <c r="G70" i="10"/>
  <c r="L70" i="10"/>
  <c r="P70" i="10"/>
  <c r="O70" i="10"/>
  <c r="S70" i="10"/>
  <c r="M70" i="10"/>
  <c r="R70" i="10"/>
  <c r="U70" i="10"/>
  <c r="H70" i="10"/>
  <c r="B70" i="10"/>
  <c r="T70" i="10"/>
  <c r="N70" i="10"/>
  <c r="K70" i="10"/>
  <c r="J70" i="10"/>
  <c r="F70" i="10"/>
  <c r="V70" i="10"/>
  <c r="D70" i="10"/>
  <c r="J206" i="10"/>
  <c r="E206" i="10"/>
  <c r="U206" i="10"/>
  <c r="T206" i="10"/>
  <c r="O206" i="10"/>
  <c r="V206" i="10"/>
  <c r="H206" i="10"/>
  <c r="P206" i="10"/>
  <c r="N206" i="10"/>
  <c r="I206" i="10"/>
  <c r="K206" i="10"/>
  <c r="L206" i="10"/>
  <c r="B206" i="10"/>
  <c r="R206" i="10"/>
  <c r="M206" i="10"/>
  <c r="S206" i="10"/>
  <c r="G206" i="10"/>
  <c r="F206" i="10"/>
  <c r="Q206" i="10"/>
  <c r="D206" i="10"/>
  <c r="J118" i="10"/>
  <c r="H118" i="10"/>
  <c r="G118" i="10"/>
  <c r="I118" i="10"/>
  <c r="D118" i="10"/>
  <c r="B118" i="10"/>
  <c r="R118" i="10"/>
  <c r="S118" i="10"/>
  <c r="Q118" i="10"/>
  <c r="E118" i="10"/>
  <c r="K118" i="10"/>
  <c r="F118" i="10"/>
  <c r="P118" i="10"/>
  <c r="L118" i="10"/>
  <c r="O118" i="10"/>
  <c r="V118" i="10"/>
  <c r="T118" i="10"/>
  <c r="N118" i="10"/>
  <c r="U118" i="10"/>
  <c r="M118" i="10"/>
  <c r="J139" i="10"/>
  <c r="V139" i="10"/>
  <c r="E139" i="10"/>
  <c r="T139" i="10"/>
  <c r="H139" i="10"/>
  <c r="M139" i="10"/>
  <c r="U139" i="10"/>
  <c r="Q139" i="10"/>
  <c r="K139" i="10"/>
  <c r="S139" i="10"/>
  <c r="P139" i="10"/>
  <c r="R139" i="10"/>
  <c r="G139" i="10"/>
  <c r="O139" i="10"/>
  <c r="B139" i="10"/>
  <c r="I139" i="10"/>
  <c r="F139" i="10"/>
  <c r="N139" i="10"/>
  <c r="L139" i="10"/>
  <c r="D139" i="10"/>
  <c r="G242" i="10"/>
  <c r="R242" i="10"/>
  <c r="N242" i="10"/>
  <c r="Q242" i="10"/>
  <c r="P242" i="10"/>
  <c r="O242" i="10"/>
  <c r="H242" i="10"/>
  <c r="D242" i="10"/>
  <c r="J242" i="10"/>
  <c r="V242" i="10"/>
  <c r="S242" i="10"/>
  <c r="I242" i="10"/>
  <c r="E242" i="10"/>
  <c r="B242" i="10"/>
  <c r="U242" i="10"/>
  <c r="F242" i="10"/>
  <c r="M242" i="10"/>
  <c r="K242" i="10"/>
  <c r="T242" i="10"/>
  <c r="L242" i="10"/>
  <c r="J220" i="10"/>
  <c r="N220" i="10"/>
  <c r="I220" i="10"/>
  <c r="E220" i="10"/>
  <c r="M220" i="10"/>
  <c r="K220" i="10"/>
  <c r="T220" i="10"/>
  <c r="R220" i="10"/>
  <c r="S220" i="10"/>
  <c r="V220" i="10"/>
  <c r="F220" i="10"/>
  <c r="O220" i="10"/>
  <c r="U220" i="10"/>
  <c r="L220" i="10"/>
  <c r="H220" i="10"/>
  <c r="B220" i="10"/>
  <c r="G220" i="10"/>
  <c r="P220" i="10"/>
  <c r="D220" i="10"/>
  <c r="Q220" i="10"/>
  <c r="E150" i="10"/>
  <c r="U150" i="10"/>
  <c r="P150" i="10"/>
  <c r="J150" i="10"/>
  <c r="K150" i="10"/>
  <c r="M150" i="10"/>
  <c r="H150" i="10"/>
  <c r="G150" i="10"/>
  <c r="V150" i="10"/>
  <c r="L150" i="10"/>
  <c r="O150" i="10"/>
  <c r="Q150" i="10"/>
  <c r="R150" i="10"/>
  <c r="T150" i="10"/>
  <c r="S150" i="10"/>
  <c r="D150" i="10"/>
  <c r="F150" i="10"/>
  <c r="N150" i="10"/>
  <c r="I150" i="10"/>
  <c r="B150" i="10"/>
  <c r="V219" i="10"/>
  <c r="Q219" i="10"/>
  <c r="J219" i="10"/>
  <c r="L219" i="10"/>
  <c r="D219" i="10"/>
  <c r="K219" i="10"/>
  <c r="P219" i="10"/>
  <c r="B219" i="10"/>
  <c r="F219" i="10"/>
  <c r="G219" i="10"/>
  <c r="H219" i="10"/>
  <c r="I219" i="10"/>
  <c r="N219" i="10"/>
  <c r="S219" i="10"/>
  <c r="T219" i="10"/>
  <c r="M219" i="10"/>
  <c r="O219" i="10"/>
  <c r="U219" i="10"/>
  <c r="E219" i="10"/>
  <c r="R219" i="10"/>
  <c r="M145" i="10"/>
  <c r="S145" i="10"/>
  <c r="F145" i="10"/>
  <c r="N145" i="10"/>
  <c r="R145" i="10"/>
  <c r="D145" i="10"/>
  <c r="H145" i="10"/>
  <c r="J145" i="10"/>
  <c r="Q145" i="10"/>
  <c r="B145" i="10"/>
  <c r="G145" i="10"/>
  <c r="T145" i="10"/>
  <c r="E145" i="10"/>
  <c r="P145" i="10"/>
  <c r="U145" i="10"/>
  <c r="L145" i="10"/>
  <c r="I145" i="10"/>
  <c r="V145" i="10"/>
  <c r="K145" i="10"/>
  <c r="O145" i="10"/>
  <c r="Q143" i="10"/>
  <c r="O143" i="10"/>
  <c r="N143" i="10"/>
  <c r="D143" i="10"/>
  <c r="F143" i="10"/>
  <c r="E143" i="10"/>
  <c r="B143" i="10"/>
  <c r="S143" i="10"/>
  <c r="L143" i="10"/>
  <c r="H143" i="10"/>
  <c r="J143" i="10"/>
  <c r="G143" i="10"/>
  <c r="P143" i="10"/>
  <c r="K143" i="10"/>
  <c r="M143" i="10"/>
  <c r="T143" i="10"/>
  <c r="R143" i="10"/>
  <c r="I143" i="10"/>
  <c r="V143" i="10"/>
  <c r="U143" i="10"/>
  <c r="J123" i="10"/>
  <c r="F123" i="10"/>
  <c r="K123" i="10"/>
  <c r="L123" i="10"/>
  <c r="B123" i="10"/>
  <c r="I123" i="10"/>
  <c r="U123" i="10"/>
  <c r="E123" i="10"/>
  <c r="T123" i="10"/>
  <c r="M123" i="10"/>
  <c r="Q123" i="10"/>
  <c r="V123" i="10"/>
  <c r="P123" i="10"/>
  <c r="S123" i="10"/>
  <c r="D123" i="10"/>
  <c r="N123" i="10"/>
  <c r="G123" i="10"/>
  <c r="O123" i="10"/>
  <c r="R123" i="10"/>
  <c r="H123" i="10"/>
  <c r="P110" i="10"/>
  <c r="N110" i="10"/>
  <c r="M110" i="10"/>
  <c r="U110" i="10"/>
  <c r="E110" i="10"/>
  <c r="H110" i="10"/>
  <c r="B110" i="10"/>
  <c r="Q110" i="10"/>
  <c r="V110" i="10"/>
  <c r="I110" i="10"/>
  <c r="J110" i="10"/>
  <c r="S110" i="10"/>
  <c r="O110" i="10"/>
  <c r="D110" i="10"/>
  <c r="G110" i="10"/>
  <c r="K110" i="10"/>
  <c r="F110" i="10"/>
  <c r="L110" i="10"/>
  <c r="R110" i="10"/>
  <c r="T110" i="10"/>
  <c r="L77" i="10"/>
  <c r="G77" i="10"/>
  <c r="B77" i="10"/>
  <c r="I77" i="10"/>
  <c r="D77" i="10"/>
  <c r="T77" i="10"/>
  <c r="O77" i="10"/>
  <c r="M77" i="10"/>
  <c r="R77" i="10"/>
  <c r="Q77" i="10"/>
  <c r="K77" i="10"/>
  <c r="J77" i="10"/>
  <c r="N77" i="10"/>
  <c r="S77" i="10"/>
  <c r="V77" i="10"/>
  <c r="U77" i="10"/>
  <c r="H77" i="10"/>
  <c r="E77" i="10"/>
  <c r="F77" i="10"/>
  <c r="P77" i="10"/>
  <c r="O184" i="10"/>
  <c r="J184" i="10"/>
  <c r="S184" i="10"/>
  <c r="D184" i="10"/>
  <c r="R184" i="10"/>
  <c r="L184" i="10"/>
  <c r="G184" i="10"/>
  <c r="U184" i="10"/>
  <c r="F184" i="10"/>
  <c r="E184" i="10"/>
  <c r="Q184" i="10"/>
  <c r="H184" i="10"/>
  <c r="N184" i="10"/>
  <c r="T184" i="10"/>
  <c r="P184" i="10"/>
  <c r="V184" i="10"/>
  <c r="B184" i="10"/>
  <c r="M184" i="10"/>
  <c r="I184" i="10"/>
  <c r="K184" i="10"/>
  <c r="L246" i="10"/>
  <c r="F246" i="10"/>
  <c r="B246" i="10"/>
  <c r="O246" i="10"/>
  <c r="D246" i="10"/>
  <c r="T246" i="10"/>
  <c r="Q246" i="10"/>
  <c r="M246" i="10"/>
  <c r="S246" i="10"/>
  <c r="U246" i="10"/>
  <c r="R246" i="10"/>
  <c r="N246" i="10"/>
  <c r="H246" i="10"/>
  <c r="G246" i="10"/>
  <c r="K246" i="10"/>
  <c r="E246" i="10"/>
  <c r="P246" i="10"/>
  <c r="V246" i="10"/>
  <c r="I246" i="10"/>
  <c r="J246" i="10"/>
  <c r="D4" i="11"/>
  <c r="O69" i="10"/>
  <c r="F69" i="10"/>
  <c r="V69" i="10"/>
  <c r="I69" i="10"/>
  <c r="G69" i="10"/>
  <c r="N69" i="10"/>
  <c r="L69" i="10"/>
  <c r="M69" i="10"/>
  <c r="E69" i="10"/>
  <c r="S69" i="10"/>
  <c r="D69" i="10"/>
  <c r="P69" i="10"/>
  <c r="J69" i="10"/>
  <c r="Q69" i="10"/>
  <c r="K69" i="10"/>
  <c r="R69" i="10"/>
  <c r="H69" i="10"/>
  <c r="T69" i="10"/>
  <c r="B69" i="10"/>
  <c r="U69" i="10"/>
  <c r="B227" i="10"/>
  <c r="S227" i="10"/>
  <c r="P227" i="10"/>
  <c r="U227" i="10"/>
  <c r="R227" i="10"/>
  <c r="I227" i="10"/>
  <c r="O227" i="10"/>
  <c r="M227" i="10"/>
  <c r="F227" i="10"/>
  <c r="D227" i="10"/>
  <c r="E227" i="10"/>
  <c r="V227" i="10"/>
  <c r="Q227" i="10"/>
  <c r="G227" i="10"/>
  <c r="N227" i="10"/>
  <c r="J227" i="10"/>
  <c r="T227" i="10"/>
  <c r="H227" i="10"/>
  <c r="L227" i="10"/>
  <c r="K227" i="10"/>
  <c r="L225" i="10"/>
  <c r="K225" i="10"/>
  <c r="T225" i="10"/>
  <c r="F225" i="10"/>
  <c r="P225" i="10"/>
  <c r="D225" i="10"/>
  <c r="J225" i="10"/>
  <c r="G225" i="10"/>
  <c r="H225" i="10"/>
  <c r="V225" i="10"/>
  <c r="Q225" i="10"/>
  <c r="I225" i="10"/>
  <c r="E225" i="10"/>
  <c r="N225" i="10"/>
  <c r="B225" i="10"/>
  <c r="U225" i="10"/>
  <c r="S225" i="10"/>
  <c r="O225" i="10"/>
  <c r="R225" i="10"/>
  <c r="M225" i="10"/>
  <c r="K281" i="10"/>
  <c r="L281" i="10"/>
  <c r="D281" i="10"/>
  <c r="R281" i="10"/>
  <c r="E281" i="10"/>
  <c r="N281" i="10"/>
  <c r="P281" i="10"/>
  <c r="Q281" i="10"/>
  <c r="H281" i="10"/>
  <c r="O281" i="10"/>
  <c r="J281" i="10"/>
  <c r="M281" i="10"/>
  <c r="T281" i="10"/>
  <c r="B281" i="10"/>
  <c r="U281" i="10"/>
  <c r="S281" i="10"/>
  <c r="I281" i="10"/>
  <c r="F281" i="10"/>
  <c r="G281" i="10"/>
  <c r="V281" i="10"/>
  <c r="J114" i="10"/>
  <c r="E114" i="10"/>
  <c r="D114" i="10"/>
  <c r="L114" i="10"/>
  <c r="Q114" i="10"/>
  <c r="B114" i="10"/>
  <c r="R114" i="10"/>
  <c r="P114" i="10"/>
  <c r="O114" i="10"/>
  <c r="H114" i="10"/>
  <c r="G114" i="10"/>
  <c r="V114" i="10"/>
  <c r="T114" i="10"/>
  <c r="M114" i="10"/>
  <c r="K114" i="10"/>
  <c r="S114" i="10"/>
  <c r="U114" i="10"/>
  <c r="F114" i="10"/>
  <c r="I114" i="10"/>
  <c r="N114" i="10"/>
  <c r="Q111" i="10"/>
  <c r="O111" i="10"/>
  <c r="U111" i="10"/>
  <c r="R111" i="10"/>
  <c r="P111" i="10"/>
  <c r="K111" i="10"/>
  <c r="E111" i="10"/>
  <c r="T111" i="10"/>
  <c r="B111" i="10"/>
  <c r="N111" i="10"/>
  <c r="M111" i="10"/>
  <c r="H111" i="10"/>
  <c r="G111" i="10"/>
  <c r="F111" i="10"/>
  <c r="S111" i="10"/>
  <c r="V111" i="10"/>
  <c r="D111" i="10"/>
  <c r="I111" i="10"/>
  <c r="L111" i="10"/>
  <c r="J111" i="10"/>
  <c r="Q159" i="10"/>
  <c r="O159" i="10"/>
  <c r="G159" i="10"/>
  <c r="V159" i="10"/>
  <c r="I159" i="10"/>
  <c r="D159" i="10"/>
  <c r="J159" i="10"/>
  <c r="R159" i="10"/>
  <c r="T159" i="10"/>
  <c r="U159" i="10"/>
  <c r="N159" i="10"/>
  <c r="F159" i="10"/>
  <c r="E159" i="10"/>
  <c r="B159" i="10"/>
  <c r="S159" i="10"/>
  <c r="L159" i="10"/>
  <c r="P159" i="10"/>
  <c r="K159" i="10"/>
  <c r="M159" i="10"/>
  <c r="H159" i="10"/>
  <c r="V43" i="10"/>
  <c r="J43" i="10"/>
  <c r="R43" i="10"/>
  <c r="L43" i="10"/>
  <c r="K43" i="10"/>
  <c r="I43" i="10"/>
  <c r="N43" i="10"/>
  <c r="S43" i="10"/>
  <c r="T43" i="10"/>
  <c r="O43" i="10"/>
  <c r="M43" i="10"/>
  <c r="Q43" i="10"/>
  <c r="E43" i="10"/>
  <c r="D43" i="10"/>
  <c r="B43" i="10"/>
  <c r="P43" i="10"/>
  <c r="U43" i="10"/>
  <c r="G43" i="10"/>
  <c r="H43" i="10"/>
  <c r="F43" i="10"/>
  <c r="D196" i="10"/>
  <c r="H196" i="10"/>
  <c r="G196" i="10"/>
  <c r="B196" i="10"/>
  <c r="P196" i="10"/>
  <c r="E196" i="10"/>
  <c r="J196" i="10"/>
  <c r="N196" i="10"/>
  <c r="R196" i="10"/>
  <c r="M196" i="10"/>
  <c r="Q196" i="10"/>
  <c r="L196" i="10"/>
  <c r="O196" i="10"/>
  <c r="S196" i="10"/>
  <c r="K196" i="10"/>
  <c r="F196" i="10"/>
  <c r="I196" i="10"/>
  <c r="T196" i="10"/>
  <c r="V196" i="10"/>
  <c r="U196" i="10"/>
  <c r="J97" i="10"/>
  <c r="E97" i="10"/>
  <c r="U97" i="10"/>
  <c r="D97" i="10"/>
  <c r="K97" i="10"/>
  <c r="Q97" i="10"/>
  <c r="N97" i="10"/>
  <c r="I97" i="10"/>
  <c r="G97" i="10"/>
  <c r="L97" i="10"/>
  <c r="V97" i="10"/>
  <c r="P97" i="10"/>
  <c r="B97" i="10"/>
  <c r="R97" i="10"/>
  <c r="M97" i="10"/>
  <c r="O97" i="10"/>
  <c r="T97" i="10"/>
  <c r="H97" i="10"/>
  <c r="F97" i="10"/>
  <c r="S97" i="10"/>
  <c r="O75" i="10"/>
  <c r="S75" i="10"/>
  <c r="G75" i="10"/>
  <c r="M75" i="10"/>
  <c r="D75" i="10"/>
  <c r="H75" i="10"/>
  <c r="K75" i="10"/>
  <c r="L75" i="10"/>
  <c r="P75" i="10"/>
  <c r="E75" i="10"/>
  <c r="N75" i="10"/>
  <c r="F75" i="10"/>
  <c r="I75" i="10"/>
  <c r="T75" i="10"/>
  <c r="B75" i="10"/>
  <c r="J75" i="10"/>
  <c r="Q75" i="10"/>
  <c r="V75" i="10"/>
  <c r="U75" i="10"/>
  <c r="R75" i="10"/>
  <c r="O129" i="10"/>
  <c r="D129" i="10"/>
  <c r="G129" i="10"/>
  <c r="U129" i="10"/>
  <c r="E129" i="10"/>
  <c r="H129" i="10"/>
  <c r="T129" i="10"/>
  <c r="F129" i="10"/>
  <c r="R129" i="10"/>
  <c r="Q129" i="10"/>
  <c r="I129" i="10"/>
  <c r="L129" i="10"/>
  <c r="P129" i="10"/>
  <c r="M129" i="10"/>
  <c r="J129" i="10"/>
  <c r="V129" i="10"/>
  <c r="N129" i="10"/>
  <c r="S129" i="10"/>
  <c r="K129" i="10"/>
  <c r="B129" i="10"/>
  <c r="H42" i="10"/>
  <c r="S42" i="10"/>
  <c r="Q42" i="10"/>
  <c r="E42" i="10"/>
  <c r="P42" i="10"/>
  <c r="I42" i="10"/>
  <c r="M42" i="10"/>
  <c r="U42" i="10"/>
  <c r="O42" i="10"/>
  <c r="B42" i="10"/>
  <c r="J42" i="10"/>
  <c r="L42" i="10"/>
  <c r="G42" i="10"/>
  <c r="K42" i="10"/>
  <c r="T42" i="10"/>
  <c r="R42" i="10"/>
  <c r="V42" i="10"/>
  <c r="N42" i="10"/>
  <c r="F42" i="10"/>
  <c r="D42" i="10"/>
  <c r="M93" i="10"/>
  <c r="H93" i="10"/>
  <c r="K93" i="10"/>
  <c r="D93" i="10"/>
  <c r="J93" i="10"/>
  <c r="B93" i="10"/>
  <c r="Q93" i="10"/>
  <c r="L93" i="10"/>
  <c r="F93" i="10"/>
  <c r="S93" i="10"/>
  <c r="G93" i="10"/>
  <c r="E93" i="10"/>
  <c r="U93" i="10"/>
  <c r="P93" i="10"/>
  <c r="N93" i="10"/>
  <c r="O93" i="10"/>
  <c r="R93" i="10"/>
  <c r="I93" i="10"/>
  <c r="T93" i="10"/>
  <c r="V93" i="10"/>
  <c r="G287" i="10"/>
  <c r="J287" i="10"/>
  <c r="N287" i="10"/>
  <c r="M287" i="10"/>
  <c r="I287" i="10"/>
  <c r="K287" i="10"/>
  <c r="V287" i="10"/>
  <c r="D287" i="10"/>
  <c r="U287" i="10"/>
  <c r="B287" i="10"/>
  <c r="H287" i="10"/>
  <c r="P287" i="10"/>
  <c r="R287" i="10"/>
  <c r="T287" i="10"/>
  <c r="F287" i="10"/>
  <c r="E287" i="10"/>
  <c r="Q287" i="10"/>
  <c r="S287" i="10"/>
  <c r="L287" i="10"/>
  <c r="O287" i="10"/>
  <c r="G35" i="10"/>
  <c r="I35" i="10"/>
  <c r="R35" i="10"/>
  <c r="E35" i="10"/>
  <c r="V35" i="10"/>
  <c r="S35" i="10"/>
  <c r="B35" i="10"/>
  <c r="K35" i="10"/>
  <c r="T35" i="10"/>
  <c r="Q35" i="10"/>
  <c r="N35" i="10"/>
  <c r="J35" i="10"/>
  <c r="H35" i="10"/>
  <c r="U35" i="10"/>
  <c r="D35" i="10"/>
  <c r="O35" i="10"/>
  <c r="L35" i="10"/>
  <c r="F35" i="10"/>
  <c r="M35" i="10"/>
  <c r="P35" i="10"/>
  <c r="P201" i="10"/>
  <c r="O201" i="10"/>
  <c r="L201" i="10"/>
  <c r="M201" i="10"/>
  <c r="N201" i="10"/>
  <c r="K201" i="10"/>
  <c r="T201" i="10"/>
  <c r="R201" i="10"/>
  <c r="D201" i="10"/>
  <c r="S201" i="10"/>
  <c r="Q201" i="10"/>
  <c r="F201" i="10"/>
  <c r="U201" i="10"/>
  <c r="G201" i="10"/>
  <c r="I201" i="10"/>
  <c r="V201" i="10"/>
  <c r="H201" i="10"/>
  <c r="J201" i="10"/>
  <c r="E201" i="10"/>
  <c r="B201" i="10"/>
  <c r="R40" i="10"/>
  <c r="E40" i="10"/>
  <c r="K40" i="10"/>
  <c r="O40" i="10"/>
  <c r="F40" i="10"/>
  <c r="V40" i="10"/>
  <c r="Q40" i="10"/>
  <c r="M40" i="10"/>
  <c r="D40" i="10"/>
  <c r="U40" i="10"/>
  <c r="J40" i="10"/>
  <c r="T40" i="10"/>
  <c r="H40" i="10"/>
  <c r="B40" i="10"/>
  <c r="P40" i="10"/>
  <c r="I40" i="10"/>
  <c r="N40" i="10"/>
  <c r="S40" i="10"/>
  <c r="L40" i="10"/>
  <c r="G40" i="10"/>
  <c r="E228" i="10"/>
  <c r="G228" i="10"/>
  <c r="S228" i="10"/>
  <c r="P228" i="10"/>
  <c r="U228" i="10"/>
  <c r="M228" i="10"/>
  <c r="O228" i="10"/>
  <c r="D228" i="10"/>
  <c r="H228" i="10"/>
  <c r="Q228" i="10"/>
  <c r="B228" i="10"/>
  <c r="F228" i="10"/>
  <c r="L228" i="10"/>
  <c r="K228" i="10"/>
  <c r="R228" i="10"/>
  <c r="N228" i="10"/>
  <c r="J228" i="10"/>
  <c r="T228" i="10"/>
  <c r="V228" i="10"/>
  <c r="I228" i="10"/>
  <c r="I169" i="10"/>
  <c r="M169" i="10"/>
  <c r="S169" i="10"/>
  <c r="H169" i="10"/>
  <c r="F169" i="10"/>
  <c r="B169" i="10"/>
  <c r="T169" i="10"/>
  <c r="E169" i="10"/>
  <c r="P169" i="10"/>
  <c r="N169" i="10"/>
  <c r="U169" i="10"/>
  <c r="K169" i="10"/>
  <c r="O169" i="10"/>
  <c r="R169" i="10"/>
  <c r="G169" i="10"/>
  <c r="J169" i="10"/>
  <c r="D169" i="10"/>
  <c r="L169" i="10"/>
  <c r="V169" i="10"/>
  <c r="Q169" i="10"/>
  <c r="L186" i="10"/>
  <c r="I186" i="10"/>
  <c r="G186" i="10"/>
  <c r="F186" i="10"/>
  <c r="K186" i="10"/>
  <c r="D186" i="10"/>
  <c r="T186" i="10"/>
  <c r="S186" i="10"/>
  <c r="R186" i="10"/>
  <c r="J186" i="10"/>
  <c r="V186" i="10"/>
  <c r="H186" i="10"/>
  <c r="B186" i="10"/>
  <c r="U186" i="10"/>
  <c r="P186" i="10"/>
  <c r="M186" i="10"/>
  <c r="O186" i="10"/>
  <c r="N186" i="10"/>
  <c r="Q186" i="10"/>
  <c r="E186" i="10"/>
  <c r="G256" i="10"/>
  <c r="V256" i="10"/>
  <c r="B256" i="10"/>
  <c r="J256" i="10"/>
  <c r="E256" i="10"/>
  <c r="F256" i="10"/>
  <c r="L256" i="10"/>
  <c r="O256" i="10"/>
  <c r="K256" i="10"/>
  <c r="R256" i="10"/>
  <c r="H256" i="10"/>
  <c r="N256" i="10"/>
  <c r="P256" i="10"/>
  <c r="M256" i="10"/>
  <c r="S256" i="10"/>
  <c r="T256" i="10"/>
  <c r="U256" i="10"/>
  <c r="Q256" i="10"/>
  <c r="I256" i="10"/>
  <c r="D256" i="10"/>
  <c r="Q82" i="10"/>
  <c r="S82" i="10"/>
  <c r="F82" i="10"/>
  <c r="M82" i="10"/>
  <c r="G82" i="10"/>
  <c r="U82" i="10"/>
  <c r="V82" i="10"/>
  <c r="D82" i="10"/>
  <c r="P82" i="10"/>
  <c r="H82" i="10"/>
  <c r="I82" i="10"/>
  <c r="T82" i="10"/>
  <c r="B82" i="10"/>
  <c r="K82" i="10"/>
  <c r="L82" i="10"/>
  <c r="E82" i="10"/>
  <c r="R82" i="10"/>
  <c r="J82" i="10"/>
  <c r="O82" i="10"/>
  <c r="N82" i="10"/>
  <c r="S296" i="10"/>
  <c r="L296" i="10"/>
  <c r="H296" i="10"/>
  <c r="R296" i="10"/>
  <c r="G296" i="10"/>
  <c r="M296" i="10"/>
  <c r="P296" i="10"/>
  <c r="N296" i="10"/>
  <c r="V296" i="10"/>
  <c r="D296" i="10"/>
  <c r="O296" i="10"/>
  <c r="E296" i="10"/>
  <c r="K296" i="10"/>
  <c r="U296" i="10"/>
  <c r="T296" i="10"/>
  <c r="F296" i="10"/>
  <c r="I296" i="10"/>
  <c r="Q296" i="10"/>
  <c r="B296" i="10"/>
  <c r="J296" i="10"/>
  <c r="F160" i="10"/>
  <c r="K160" i="10"/>
  <c r="I160" i="10"/>
  <c r="L160" i="10"/>
  <c r="R160" i="10"/>
  <c r="D160" i="10"/>
  <c r="H160" i="10"/>
  <c r="Q160" i="10"/>
  <c r="N160" i="10"/>
  <c r="S160" i="10"/>
  <c r="V160" i="10"/>
  <c r="G160" i="10"/>
  <c r="M160" i="10"/>
  <c r="B160" i="10"/>
  <c r="T160" i="10"/>
  <c r="O160" i="10"/>
  <c r="P160" i="10"/>
  <c r="E160" i="10"/>
  <c r="J160" i="10"/>
  <c r="U160" i="10"/>
  <c r="M58" i="10"/>
  <c r="K58" i="10"/>
  <c r="O58" i="10"/>
  <c r="Q58" i="10"/>
  <c r="S58" i="10"/>
  <c r="L58" i="10"/>
  <c r="V58" i="10"/>
  <c r="R58" i="10"/>
  <c r="P58" i="10"/>
  <c r="U58" i="10"/>
  <c r="B58" i="10"/>
  <c r="N58" i="10"/>
  <c r="I58" i="10"/>
  <c r="F58" i="10"/>
  <c r="G58" i="10"/>
  <c r="D58" i="10"/>
  <c r="J58" i="10"/>
  <c r="E58" i="10"/>
  <c r="T58" i="10"/>
  <c r="H58" i="10"/>
  <c r="L132" i="10"/>
  <c r="P132" i="10"/>
  <c r="B132" i="10"/>
  <c r="T132" i="10"/>
  <c r="Q132" i="10"/>
  <c r="K132" i="10"/>
  <c r="G132" i="10"/>
  <c r="N132" i="10"/>
  <c r="I132" i="10"/>
  <c r="E132" i="10"/>
  <c r="R132" i="10"/>
  <c r="O132" i="10"/>
  <c r="U132" i="10"/>
  <c r="F132" i="10"/>
  <c r="S132" i="10"/>
  <c r="M132" i="10"/>
  <c r="D132" i="10"/>
  <c r="H132" i="10"/>
  <c r="J132" i="10"/>
  <c r="V132" i="10"/>
  <c r="D64" i="10"/>
  <c r="H64" i="10"/>
  <c r="K64" i="10"/>
  <c r="L64" i="10"/>
  <c r="B64" i="10"/>
  <c r="V64" i="10"/>
  <c r="M64" i="10"/>
  <c r="E64" i="10"/>
  <c r="J64" i="10"/>
  <c r="Q64" i="10"/>
  <c r="N64" i="10"/>
  <c r="I64" i="10"/>
  <c r="U64" i="10"/>
  <c r="R64" i="10"/>
  <c r="O64" i="10"/>
  <c r="S64" i="10"/>
  <c r="G64" i="10"/>
  <c r="P64" i="10"/>
  <c r="F64" i="10"/>
  <c r="T64" i="10"/>
  <c r="S183" i="10"/>
  <c r="U183" i="10"/>
  <c r="H183" i="10"/>
  <c r="P183" i="10"/>
  <c r="Q183" i="10"/>
  <c r="N183" i="10"/>
  <c r="I183" i="10"/>
  <c r="G183" i="10"/>
  <c r="M183" i="10"/>
  <c r="V183" i="10"/>
  <c r="R183" i="10"/>
  <c r="J183" i="10"/>
  <c r="K183" i="10"/>
  <c r="B183" i="10"/>
  <c r="O183" i="10"/>
  <c r="F183" i="10"/>
  <c r="T183" i="10"/>
  <c r="D183" i="10"/>
  <c r="E183" i="10"/>
  <c r="L183" i="10"/>
  <c r="I149" i="10"/>
  <c r="O149" i="10"/>
  <c r="T149" i="10"/>
  <c r="B149" i="10"/>
  <c r="V149" i="10"/>
  <c r="L149" i="10"/>
  <c r="P149" i="10"/>
  <c r="D149" i="10"/>
  <c r="F149" i="10"/>
  <c r="E149" i="10"/>
  <c r="Q149" i="10"/>
  <c r="U149" i="10"/>
  <c r="R149" i="10"/>
  <c r="G149" i="10"/>
  <c r="K149" i="10"/>
  <c r="S149" i="10"/>
  <c r="N149" i="10"/>
  <c r="J149" i="10"/>
  <c r="H149" i="10"/>
  <c r="M149" i="10"/>
  <c r="N207" i="10"/>
  <c r="M207" i="10"/>
  <c r="O207" i="10"/>
  <c r="Q207" i="10"/>
  <c r="L207" i="10"/>
  <c r="B207" i="10"/>
  <c r="V207" i="10"/>
  <c r="U207" i="10"/>
  <c r="H207" i="10"/>
  <c r="S207" i="10"/>
  <c r="J207" i="10"/>
  <c r="D207" i="10"/>
  <c r="G207" i="10"/>
  <c r="F207" i="10"/>
  <c r="I207" i="10"/>
  <c r="R207" i="10"/>
  <c r="P207" i="10"/>
  <c r="K207" i="10"/>
  <c r="E207" i="10"/>
  <c r="T207" i="10"/>
  <c r="E230" i="10"/>
  <c r="U230" i="10"/>
  <c r="P230" i="10"/>
  <c r="J230" i="10"/>
  <c r="G230" i="10"/>
  <c r="M230" i="10"/>
  <c r="H230" i="10"/>
  <c r="F230" i="10"/>
  <c r="V230" i="10"/>
  <c r="D230" i="10"/>
  <c r="R230" i="10"/>
  <c r="K230" i="10"/>
  <c r="I230" i="10"/>
  <c r="T230" i="10"/>
  <c r="S230" i="10"/>
  <c r="Q230" i="10"/>
  <c r="B230" i="10"/>
  <c r="N230" i="10"/>
  <c r="O230" i="10"/>
  <c r="L230" i="10"/>
  <c r="M193" i="10"/>
  <c r="I193" i="10"/>
  <c r="G193" i="10"/>
  <c r="L193" i="10"/>
  <c r="J193" i="10"/>
  <c r="D193" i="10"/>
  <c r="H193" i="10"/>
  <c r="P193" i="10"/>
  <c r="K193" i="10"/>
  <c r="F193" i="10"/>
  <c r="R193" i="10"/>
  <c r="N193" i="10"/>
  <c r="O193" i="10"/>
  <c r="B193" i="10"/>
  <c r="T193" i="10"/>
  <c r="E193" i="10"/>
  <c r="S193" i="10"/>
  <c r="Q193" i="10"/>
  <c r="U193" i="10"/>
  <c r="V193" i="10"/>
  <c r="G239" i="10"/>
  <c r="K239" i="10"/>
  <c r="S239" i="10"/>
  <c r="M239" i="10"/>
  <c r="I239" i="10"/>
  <c r="R239" i="10"/>
  <c r="N239" i="10"/>
  <c r="D239" i="10"/>
  <c r="U239" i="10"/>
  <c r="O239" i="10"/>
  <c r="J239" i="10"/>
  <c r="L239" i="10"/>
  <c r="V239" i="10"/>
  <c r="Q239" i="10"/>
  <c r="E239" i="10"/>
  <c r="F239" i="10"/>
  <c r="T239" i="10"/>
  <c r="H239" i="10"/>
  <c r="P239" i="10"/>
  <c r="B239" i="10"/>
  <c r="H107" i="10"/>
  <c r="B107" i="10"/>
  <c r="P107" i="10"/>
  <c r="K107" i="10"/>
  <c r="U107" i="10"/>
  <c r="S107" i="10"/>
  <c r="L107" i="10"/>
  <c r="T107" i="10"/>
  <c r="O107" i="10"/>
  <c r="M107" i="10"/>
  <c r="G107" i="10"/>
  <c r="V107" i="10"/>
  <c r="E107" i="10"/>
  <c r="N107" i="10"/>
  <c r="F107" i="10"/>
  <c r="R107" i="10"/>
  <c r="I107" i="10"/>
  <c r="Q107" i="10"/>
  <c r="J107" i="10"/>
  <c r="D107" i="10"/>
  <c r="Q102" i="10"/>
  <c r="O102" i="10"/>
  <c r="G102" i="10"/>
  <c r="P102" i="10"/>
  <c r="F102" i="10"/>
  <c r="E102" i="10"/>
  <c r="B102" i="10"/>
  <c r="S102" i="10"/>
  <c r="D102" i="10"/>
  <c r="H102" i="10"/>
  <c r="K102" i="10"/>
  <c r="M102" i="10"/>
  <c r="T102" i="10"/>
  <c r="V102" i="10"/>
  <c r="U102" i="10"/>
  <c r="N102" i="10"/>
  <c r="J102" i="10"/>
  <c r="L102" i="10"/>
  <c r="I102" i="10"/>
  <c r="R102" i="10"/>
  <c r="K274" i="10"/>
  <c r="D274" i="10"/>
  <c r="T274" i="10"/>
  <c r="U274" i="10"/>
  <c r="F274" i="10"/>
  <c r="B274" i="10"/>
  <c r="S274" i="10"/>
  <c r="L274" i="10"/>
  <c r="E274" i="10"/>
  <c r="J274" i="10"/>
  <c r="V274" i="10"/>
  <c r="G274" i="10"/>
  <c r="P274" i="10"/>
  <c r="R274" i="10"/>
  <c r="M274" i="10"/>
  <c r="I274" i="10"/>
  <c r="H274" i="10"/>
  <c r="Q274" i="10"/>
  <c r="N274" i="10"/>
  <c r="O274" i="10"/>
  <c r="O141" i="10"/>
  <c r="N141" i="10"/>
  <c r="E141" i="10"/>
  <c r="S141" i="10"/>
  <c r="B141" i="10"/>
  <c r="Q141" i="10"/>
  <c r="K141" i="10"/>
  <c r="U141" i="10"/>
  <c r="D141" i="10"/>
  <c r="T141" i="10"/>
  <c r="R141" i="10"/>
  <c r="L141" i="10"/>
  <c r="G141" i="10"/>
  <c r="M141" i="10"/>
  <c r="J141" i="10"/>
  <c r="I141" i="10"/>
  <c r="H141" i="10"/>
  <c r="V141" i="10"/>
  <c r="F141" i="10"/>
  <c r="P141" i="10"/>
  <c r="S137" i="10"/>
  <c r="Q137" i="10"/>
  <c r="E137" i="10"/>
  <c r="U137" i="10"/>
  <c r="B137" i="10"/>
  <c r="H137" i="10"/>
  <c r="G137" i="10"/>
  <c r="I137" i="10"/>
  <c r="O137" i="10"/>
  <c r="N137" i="10"/>
  <c r="F137" i="10"/>
  <c r="M137" i="10"/>
  <c r="T137" i="10"/>
  <c r="J137" i="10"/>
  <c r="P137" i="10"/>
  <c r="V137" i="10"/>
  <c r="D137" i="10"/>
  <c r="R137" i="10"/>
  <c r="K137" i="10"/>
  <c r="L137" i="10"/>
  <c r="F44" i="10"/>
  <c r="S44" i="10"/>
  <c r="O44" i="10"/>
  <c r="I44" i="10"/>
  <c r="R44" i="10"/>
  <c r="M44" i="10"/>
  <c r="T44" i="10"/>
  <c r="P44" i="10"/>
  <c r="K44" i="10"/>
  <c r="E44" i="10"/>
  <c r="H44" i="10"/>
  <c r="B44" i="10"/>
  <c r="Q44" i="10"/>
  <c r="V44" i="10"/>
  <c r="U44" i="10"/>
  <c r="N44" i="10"/>
  <c r="D44" i="10"/>
  <c r="J44" i="10"/>
  <c r="L44" i="10"/>
  <c r="G44" i="10"/>
  <c r="L218" i="10"/>
  <c r="G218" i="10"/>
  <c r="U218" i="10"/>
  <c r="E218" i="10"/>
  <c r="S218" i="10"/>
  <c r="J218" i="10"/>
  <c r="V218" i="10"/>
  <c r="P218" i="10"/>
  <c r="K218" i="10"/>
  <c r="I218" i="10"/>
  <c r="B218" i="10"/>
  <c r="F218" i="10"/>
  <c r="R218" i="10"/>
  <c r="D218" i="10"/>
  <c r="T218" i="10"/>
  <c r="O218" i="10"/>
  <c r="Q218" i="10"/>
  <c r="M218" i="10"/>
  <c r="N218" i="10"/>
  <c r="H218" i="10"/>
  <c r="L101" i="10"/>
  <c r="G101" i="10"/>
  <c r="N101" i="10"/>
  <c r="M101" i="10"/>
  <c r="D101" i="10"/>
  <c r="T101" i="10"/>
  <c r="O101" i="10"/>
  <c r="Q101" i="10"/>
  <c r="B101" i="10"/>
  <c r="E101" i="10"/>
  <c r="P101" i="10"/>
  <c r="I101" i="10"/>
  <c r="J101" i="10"/>
  <c r="K101" i="10"/>
  <c r="V101" i="10"/>
  <c r="H101" i="10"/>
  <c r="S101" i="10"/>
  <c r="R101" i="10"/>
  <c r="U101" i="10"/>
  <c r="F101" i="10"/>
  <c r="P181" i="10"/>
  <c r="H181" i="10"/>
  <c r="D181" i="10"/>
  <c r="G181" i="10"/>
  <c r="N181" i="10"/>
  <c r="B181" i="10"/>
  <c r="K181" i="10"/>
  <c r="E181" i="10"/>
  <c r="O181" i="10"/>
  <c r="V181" i="10"/>
  <c r="R181" i="10"/>
  <c r="T181" i="10"/>
  <c r="J181" i="10"/>
  <c r="Q181" i="10"/>
  <c r="S181" i="10"/>
  <c r="L181" i="10"/>
  <c r="F181" i="10"/>
  <c r="U181" i="10"/>
  <c r="I181" i="10"/>
  <c r="M181" i="10"/>
  <c r="M161" i="10"/>
  <c r="I161" i="10"/>
  <c r="E161" i="10"/>
  <c r="R161" i="10"/>
  <c r="G161" i="10"/>
  <c r="D161" i="10"/>
  <c r="H161" i="10"/>
  <c r="N161" i="10"/>
  <c r="U161" i="10"/>
  <c r="V161" i="10"/>
  <c r="T161" i="10"/>
  <c r="K161" i="10"/>
  <c r="B161" i="10"/>
  <c r="S161" i="10"/>
  <c r="L161" i="10"/>
  <c r="J161" i="10"/>
  <c r="P161" i="10"/>
  <c r="Q161" i="10"/>
  <c r="O161" i="10"/>
  <c r="F161" i="10"/>
  <c r="S271" i="10"/>
  <c r="B271" i="10"/>
  <c r="D271" i="10"/>
  <c r="U271" i="10"/>
  <c r="G271" i="10"/>
  <c r="R271" i="10"/>
  <c r="V271" i="10"/>
  <c r="M271" i="10"/>
  <c r="I271" i="10"/>
  <c r="F271" i="10"/>
  <c r="H271" i="10"/>
  <c r="E271" i="10"/>
  <c r="K271" i="10"/>
  <c r="L271" i="10"/>
  <c r="T271" i="10"/>
  <c r="N271" i="10"/>
  <c r="P271" i="10"/>
  <c r="O271" i="10"/>
  <c r="Q271" i="10"/>
  <c r="J271" i="10"/>
  <c r="M68" i="10"/>
  <c r="S68" i="10"/>
  <c r="Q68" i="10"/>
  <c r="V68" i="10"/>
  <c r="J68" i="10"/>
  <c r="B68" i="10"/>
  <c r="E68" i="10"/>
  <c r="K68" i="10"/>
  <c r="O68" i="10"/>
  <c r="N68" i="10"/>
  <c r="G68" i="10"/>
  <c r="D68" i="10"/>
  <c r="P68" i="10"/>
  <c r="I68" i="10"/>
  <c r="H68" i="10"/>
  <c r="R68" i="10"/>
  <c r="T68" i="10"/>
  <c r="U68" i="10"/>
  <c r="F68" i="10"/>
  <c r="L68" i="10"/>
  <c r="D117" i="10"/>
  <c r="P117" i="10"/>
  <c r="T117" i="10"/>
  <c r="J117" i="10"/>
  <c r="N117" i="10"/>
  <c r="B117" i="10"/>
  <c r="S117" i="10"/>
  <c r="O117" i="10"/>
  <c r="I117" i="10"/>
  <c r="V117" i="10"/>
  <c r="L117" i="10"/>
  <c r="K117" i="10"/>
  <c r="M117" i="10"/>
  <c r="R117" i="10"/>
  <c r="F117" i="10"/>
  <c r="E117" i="10"/>
  <c r="G117" i="10"/>
  <c r="U117" i="10"/>
  <c r="H117" i="10"/>
  <c r="Q117" i="10"/>
  <c r="L277" i="10"/>
  <c r="M277" i="10"/>
  <c r="T277" i="10"/>
  <c r="U277" i="10"/>
  <c r="V277" i="10"/>
  <c r="S277" i="10"/>
  <c r="O277" i="10"/>
  <c r="F277" i="10"/>
  <c r="G277" i="10"/>
  <c r="K277" i="10"/>
  <c r="J277" i="10"/>
  <c r="Q277" i="10"/>
  <c r="D277" i="10"/>
  <c r="H277" i="10"/>
  <c r="R277" i="10"/>
  <c r="B277" i="10"/>
  <c r="P277" i="10"/>
  <c r="E277" i="10"/>
  <c r="N277" i="10"/>
  <c r="I277" i="10"/>
  <c r="E151" i="10"/>
  <c r="D151" i="10"/>
  <c r="M151" i="10"/>
  <c r="G151" i="10"/>
  <c r="J151" i="10"/>
  <c r="I151" i="10"/>
  <c r="R151" i="10"/>
  <c r="V151" i="10"/>
  <c r="K151" i="10"/>
  <c r="F151" i="10"/>
  <c r="S151" i="10"/>
  <c r="B151" i="10"/>
  <c r="O151" i="10"/>
  <c r="L151" i="10"/>
  <c r="U151" i="10"/>
  <c r="T151" i="10"/>
  <c r="Q151" i="10"/>
  <c r="N151" i="10"/>
  <c r="P151" i="10"/>
  <c r="H151" i="10"/>
  <c r="M178" i="10"/>
  <c r="G178" i="10"/>
  <c r="F178" i="10"/>
  <c r="D178" i="10"/>
  <c r="T178" i="10"/>
  <c r="L178" i="10"/>
  <c r="O178" i="10"/>
  <c r="I178" i="10"/>
  <c r="B178" i="10"/>
  <c r="V178" i="10"/>
  <c r="J178" i="10"/>
  <c r="Q178" i="10"/>
  <c r="K178" i="10"/>
  <c r="E178" i="10"/>
  <c r="U178" i="10"/>
  <c r="R178" i="10"/>
  <c r="P178" i="10"/>
  <c r="N178" i="10"/>
  <c r="H178" i="10"/>
  <c r="S178" i="10"/>
  <c r="J208" i="10"/>
  <c r="O208" i="10"/>
  <c r="T208" i="10"/>
  <c r="M208" i="10"/>
  <c r="G208" i="10"/>
  <c r="U208" i="10"/>
  <c r="V208" i="10"/>
  <c r="H208" i="10"/>
  <c r="N208" i="10"/>
  <c r="L208" i="10"/>
  <c r="P208" i="10"/>
  <c r="F208" i="10"/>
  <c r="R208" i="10"/>
  <c r="Q208" i="10"/>
  <c r="D208" i="10"/>
  <c r="K208" i="10"/>
  <c r="B208" i="10"/>
  <c r="E208" i="10"/>
  <c r="S208" i="10"/>
  <c r="I208" i="10"/>
  <c r="E138" i="10"/>
  <c r="U138" i="10"/>
  <c r="P138" i="10"/>
  <c r="N138" i="10"/>
  <c r="J138" i="10"/>
  <c r="G138" i="10"/>
  <c r="M138" i="10"/>
  <c r="H138" i="10"/>
  <c r="K138" i="10"/>
  <c r="R138" i="10"/>
  <c r="Q138" i="10"/>
  <c r="F138" i="10"/>
  <c r="B138" i="10"/>
  <c r="D138" i="10"/>
  <c r="S138" i="10"/>
  <c r="T138" i="10"/>
  <c r="O138" i="10"/>
  <c r="V138" i="10"/>
  <c r="I138" i="10"/>
  <c r="L138" i="10"/>
  <c r="G268" i="10"/>
  <c r="I268" i="10"/>
  <c r="E268" i="10"/>
  <c r="K268" i="10"/>
  <c r="D268" i="10"/>
  <c r="H268" i="10"/>
  <c r="P268" i="10"/>
  <c r="R268" i="10"/>
  <c r="N268" i="10"/>
  <c r="V268" i="10"/>
  <c r="J268" i="10"/>
  <c r="B268" i="10"/>
  <c r="F268" i="10"/>
  <c r="S268" i="10"/>
  <c r="Q268" i="10"/>
  <c r="U268" i="10"/>
  <c r="M268" i="10"/>
  <c r="O268" i="10"/>
  <c r="L268" i="10"/>
  <c r="T268" i="10"/>
  <c r="E49" i="10"/>
  <c r="K49" i="10"/>
  <c r="N49" i="10"/>
  <c r="J49" i="10"/>
  <c r="F49" i="10"/>
  <c r="T49" i="10"/>
  <c r="O49" i="10"/>
  <c r="P49" i="10"/>
  <c r="B49" i="10"/>
  <c r="I49" i="10"/>
  <c r="G49" i="10"/>
  <c r="D49" i="10"/>
  <c r="H49" i="10"/>
  <c r="V49" i="10"/>
  <c r="S49" i="10"/>
  <c r="L49" i="10"/>
  <c r="Q49" i="10"/>
  <c r="U49" i="10"/>
  <c r="M49" i="10"/>
  <c r="R49" i="10"/>
  <c r="B245" i="10"/>
  <c r="D245" i="10"/>
  <c r="T245" i="10"/>
  <c r="O245" i="10"/>
  <c r="N245" i="10"/>
  <c r="L245" i="10"/>
  <c r="P245" i="10"/>
  <c r="S245" i="10"/>
  <c r="U245" i="10"/>
  <c r="V245" i="10"/>
  <c r="Q245" i="10"/>
  <c r="E245" i="10"/>
  <c r="F245" i="10"/>
  <c r="M245" i="10"/>
  <c r="G245" i="10"/>
  <c r="K245" i="10"/>
  <c r="R245" i="10"/>
  <c r="H245" i="10"/>
  <c r="I245" i="10"/>
  <c r="J245" i="10"/>
  <c r="N263" i="10"/>
  <c r="F263" i="10"/>
  <c r="E263" i="10"/>
  <c r="M263" i="10"/>
  <c r="V263" i="10"/>
  <c r="B263" i="10"/>
  <c r="R263" i="10"/>
  <c r="P263" i="10"/>
  <c r="U263" i="10"/>
  <c r="H263" i="10"/>
  <c r="O263" i="10"/>
  <c r="L263" i="10"/>
  <c r="D263" i="10"/>
  <c r="G263" i="10"/>
  <c r="K263" i="10"/>
  <c r="J263" i="10"/>
  <c r="I263" i="10"/>
  <c r="T263" i="10"/>
  <c r="Q263" i="10"/>
  <c r="S263" i="10"/>
  <c r="F235" i="10"/>
  <c r="K235" i="10"/>
  <c r="J235" i="10"/>
  <c r="E235" i="10"/>
  <c r="Q235" i="10"/>
  <c r="T235" i="10"/>
  <c r="V235" i="10"/>
  <c r="G235" i="10"/>
  <c r="R235" i="10"/>
  <c r="H235" i="10"/>
  <c r="M235" i="10"/>
  <c r="B235" i="10"/>
  <c r="L235" i="10"/>
  <c r="P235" i="10"/>
  <c r="S235" i="10"/>
  <c r="I235" i="10"/>
  <c r="N235" i="10"/>
  <c r="U235" i="10"/>
  <c r="D235" i="10"/>
  <c r="O235" i="10"/>
  <c r="E126" i="10"/>
  <c r="U126" i="10"/>
  <c r="R126" i="10"/>
  <c r="P126" i="10"/>
  <c r="D126" i="10"/>
  <c r="T126" i="10"/>
  <c r="B126" i="10"/>
  <c r="V126" i="10"/>
  <c r="Q126" i="10"/>
  <c r="S126" i="10"/>
  <c r="I126" i="10"/>
  <c r="O126" i="10"/>
  <c r="L126" i="10"/>
  <c r="J126" i="10"/>
  <c r="M126" i="10"/>
  <c r="G126" i="10"/>
  <c r="F126" i="10"/>
  <c r="H126" i="10"/>
  <c r="N126" i="10"/>
  <c r="K126" i="10"/>
  <c r="I121" i="10"/>
  <c r="G121" i="10"/>
  <c r="O121" i="10"/>
  <c r="F121" i="10"/>
  <c r="M121" i="10"/>
  <c r="K121" i="10"/>
  <c r="T121" i="10"/>
  <c r="R121" i="10"/>
  <c r="N121" i="10"/>
  <c r="H121" i="10"/>
  <c r="P121" i="10"/>
  <c r="B121" i="10"/>
  <c r="L121" i="10"/>
  <c r="J121" i="10"/>
  <c r="V121" i="10"/>
  <c r="S121" i="10"/>
  <c r="U121" i="10"/>
  <c r="Q121" i="10"/>
  <c r="D121" i="10"/>
  <c r="E121" i="10"/>
  <c r="D156" i="10"/>
  <c r="H156" i="10"/>
  <c r="I156" i="10"/>
  <c r="E156" i="10"/>
  <c r="M156" i="10"/>
  <c r="R156" i="10"/>
  <c r="S156" i="10"/>
  <c r="F156" i="10"/>
  <c r="O156" i="10"/>
  <c r="T156" i="10"/>
  <c r="U156" i="10"/>
  <c r="Q156" i="10"/>
  <c r="P156" i="10"/>
  <c r="V156" i="10"/>
  <c r="N156" i="10"/>
  <c r="J156" i="10"/>
  <c r="B156" i="10"/>
  <c r="G156" i="10"/>
  <c r="L156" i="10"/>
  <c r="K156" i="10"/>
  <c r="I94" i="10"/>
  <c r="N94" i="10"/>
  <c r="S94" i="10"/>
  <c r="K94" i="10"/>
  <c r="Q94" i="10"/>
  <c r="F94" i="10"/>
  <c r="J94" i="10"/>
  <c r="R94" i="10"/>
  <c r="H94" i="10"/>
  <c r="V94" i="10"/>
  <c r="G94" i="10"/>
  <c r="P94" i="10"/>
  <c r="U94" i="10"/>
  <c r="L94" i="10"/>
  <c r="D94" i="10"/>
  <c r="E94" i="10"/>
  <c r="T94" i="10"/>
  <c r="O94" i="10"/>
  <c r="B94" i="10"/>
  <c r="M94" i="10"/>
  <c r="H100" i="10"/>
  <c r="M100" i="10"/>
  <c r="E100" i="10"/>
  <c r="B100" i="10"/>
  <c r="J100" i="10"/>
  <c r="D100" i="10"/>
  <c r="G100" i="10"/>
  <c r="F100" i="10"/>
  <c r="V100" i="10"/>
  <c r="P100" i="10"/>
  <c r="U100" i="10"/>
  <c r="S100" i="10"/>
  <c r="R100" i="10"/>
  <c r="N100" i="10"/>
  <c r="I100" i="10"/>
  <c r="K100" i="10"/>
  <c r="Q100" i="10"/>
  <c r="O100" i="10"/>
  <c r="T100" i="10"/>
  <c r="L100" i="10"/>
  <c r="H204" i="10"/>
  <c r="J204" i="10"/>
  <c r="E204" i="10"/>
  <c r="Q204" i="10"/>
  <c r="I204" i="10"/>
  <c r="G204" i="10"/>
  <c r="D204" i="10"/>
  <c r="R204" i="10"/>
  <c r="B204" i="10"/>
  <c r="F204" i="10"/>
  <c r="N204" i="10"/>
  <c r="V204" i="10"/>
  <c r="T204" i="10"/>
  <c r="L204" i="10"/>
  <c r="S204" i="10"/>
  <c r="P204" i="10"/>
  <c r="K204" i="10"/>
  <c r="M204" i="10"/>
  <c r="U204" i="10"/>
  <c r="O204" i="10"/>
  <c r="H295" i="10"/>
  <c r="D295" i="10"/>
  <c r="G295" i="10"/>
  <c r="O295" i="10"/>
  <c r="J295" i="10"/>
  <c r="S295" i="10"/>
  <c r="Q295" i="10"/>
  <c r="M295" i="10"/>
  <c r="E295" i="10"/>
  <c r="L295" i="10"/>
  <c r="U295" i="10"/>
  <c r="F295" i="10"/>
  <c r="R295" i="10"/>
  <c r="T295" i="10"/>
  <c r="P295" i="10"/>
  <c r="K295" i="10"/>
  <c r="N295" i="10"/>
  <c r="B295" i="10"/>
  <c r="V295" i="10"/>
  <c r="I295" i="10"/>
  <c r="N112" i="10"/>
  <c r="H112" i="10"/>
  <c r="U112" i="10"/>
  <c r="L112" i="10"/>
  <c r="I112" i="10"/>
  <c r="J112" i="10"/>
  <c r="V112" i="10"/>
  <c r="K112" i="10"/>
  <c r="R112" i="10"/>
  <c r="G112" i="10"/>
  <c r="T112" i="10"/>
  <c r="D112" i="10"/>
  <c r="M112" i="10"/>
  <c r="S112" i="10"/>
  <c r="Q112" i="10"/>
  <c r="P112" i="10"/>
  <c r="O112" i="10"/>
  <c r="B112" i="10"/>
  <c r="F112" i="10"/>
  <c r="E112" i="10"/>
  <c r="P240" i="10"/>
  <c r="M240" i="10"/>
  <c r="I240" i="10"/>
  <c r="J240" i="10"/>
  <c r="H240" i="10"/>
  <c r="N240" i="10"/>
  <c r="O240" i="10"/>
  <c r="V240" i="10"/>
  <c r="R240" i="10"/>
  <c r="Q240" i="10"/>
  <c r="L240" i="10"/>
  <c r="S240" i="10"/>
  <c r="T240" i="10"/>
  <c r="D240" i="10"/>
  <c r="F240" i="10"/>
  <c r="U240" i="10"/>
  <c r="G240" i="10"/>
  <c r="E240" i="10"/>
  <c r="K240" i="10"/>
  <c r="B240" i="10"/>
  <c r="O187" i="10"/>
  <c r="J187" i="10"/>
  <c r="Q187" i="10"/>
  <c r="M187" i="10"/>
  <c r="G187" i="10"/>
  <c r="K187" i="10"/>
  <c r="F187" i="10"/>
  <c r="H187" i="10"/>
  <c r="T187" i="10"/>
  <c r="P187" i="10"/>
  <c r="V187" i="10"/>
  <c r="E187" i="10"/>
  <c r="L187" i="10"/>
  <c r="I187" i="10"/>
  <c r="N187" i="10"/>
  <c r="U187" i="10"/>
  <c r="D187" i="10"/>
  <c r="B187" i="10"/>
  <c r="S187" i="10"/>
  <c r="R187" i="10"/>
  <c r="F303" i="12"/>
  <c r="G303" i="12"/>
  <c r="H303" i="12"/>
  <c r="N195" i="10"/>
  <c r="K195" i="10"/>
  <c r="E195" i="10"/>
  <c r="T195" i="10"/>
  <c r="H195" i="10"/>
  <c r="O195" i="10"/>
  <c r="P195" i="10"/>
  <c r="I195" i="10"/>
  <c r="B195" i="10"/>
  <c r="R195" i="10"/>
  <c r="J195" i="10"/>
  <c r="V195" i="10"/>
  <c r="L195" i="10"/>
  <c r="D195" i="10"/>
  <c r="S195" i="10"/>
  <c r="F195" i="10"/>
  <c r="U195" i="10"/>
  <c r="Q195" i="10"/>
  <c r="M195" i="10"/>
  <c r="G195" i="10"/>
  <c r="B237" i="10"/>
  <c r="I237" i="10"/>
  <c r="D237" i="10"/>
  <c r="O237" i="10"/>
  <c r="R237" i="10"/>
  <c r="T237" i="10"/>
  <c r="H237" i="10"/>
  <c r="G237" i="10"/>
  <c r="E237" i="10"/>
  <c r="S237" i="10"/>
  <c r="J237" i="10"/>
  <c r="F237" i="10"/>
  <c r="Q237" i="10"/>
  <c r="V237" i="10"/>
  <c r="L237" i="10"/>
  <c r="M237" i="10"/>
  <c r="K237" i="10"/>
  <c r="P237" i="10"/>
  <c r="N237" i="10"/>
  <c r="U237" i="10"/>
  <c r="S135" i="10"/>
  <c r="N135" i="10"/>
  <c r="L135" i="10"/>
  <c r="G135" i="10"/>
  <c r="K135" i="10"/>
  <c r="O135" i="10"/>
  <c r="P135" i="10"/>
  <c r="Q135" i="10"/>
  <c r="T135" i="10"/>
  <c r="V135" i="10"/>
  <c r="J135" i="10"/>
  <c r="H135" i="10"/>
  <c r="U135" i="10"/>
  <c r="F135" i="10"/>
  <c r="D135" i="10"/>
  <c r="M135" i="10"/>
  <c r="E135" i="10"/>
  <c r="I135" i="10"/>
  <c r="R135" i="10"/>
  <c r="B135" i="10"/>
  <c r="B241" i="10"/>
  <c r="U241" i="10"/>
  <c r="S241" i="10"/>
  <c r="M241" i="10"/>
  <c r="R241" i="10"/>
  <c r="I241" i="10"/>
  <c r="E241" i="10"/>
  <c r="H241" i="10"/>
  <c r="L241" i="10"/>
  <c r="Q241" i="10"/>
  <c r="V241" i="10"/>
  <c r="N241" i="10"/>
  <c r="D241" i="10"/>
  <c r="K241" i="10"/>
  <c r="O241" i="10"/>
  <c r="T241" i="10"/>
  <c r="G241" i="10"/>
  <c r="F241" i="10"/>
  <c r="P241" i="10"/>
  <c r="J241" i="10"/>
  <c r="E133" i="10"/>
  <c r="K133" i="10"/>
  <c r="P133" i="10"/>
  <c r="F133" i="10"/>
  <c r="Q133" i="10"/>
  <c r="D133" i="10"/>
  <c r="I133" i="10"/>
  <c r="N133" i="10"/>
  <c r="M133" i="10"/>
  <c r="S133" i="10"/>
  <c r="O133" i="10"/>
  <c r="V133" i="10"/>
  <c r="L133" i="10"/>
  <c r="J133" i="10"/>
  <c r="T133" i="10"/>
  <c r="H133" i="10"/>
  <c r="B133" i="10"/>
  <c r="G133" i="10"/>
  <c r="U133" i="10"/>
  <c r="R133" i="10"/>
  <c r="P210" i="10"/>
  <c r="K210" i="10"/>
  <c r="E210" i="10"/>
  <c r="V210" i="10"/>
  <c r="I210" i="10"/>
  <c r="H210" i="10"/>
  <c r="S210" i="10"/>
  <c r="U210" i="10"/>
  <c r="N210" i="10"/>
  <c r="R210" i="10"/>
  <c r="T210" i="10"/>
  <c r="M210" i="10"/>
  <c r="Q210" i="10"/>
  <c r="O210" i="10"/>
  <c r="F210" i="10"/>
  <c r="G210" i="10"/>
  <c r="D210" i="10"/>
  <c r="B210" i="10"/>
  <c r="L210" i="10"/>
  <c r="J210" i="10"/>
  <c r="G85" i="10"/>
  <c r="N85" i="10"/>
  <c r="L85" i="10"/>
  <c r="M85" i="10"/>
  <c r="P85" i="10"/>
  <c r="O85" i="10"/>
  <c r="F85" i="10"/>
  <c r="V85" i="10"/>
  <c r="I85" i="10"/>
  <c r="J85" i="10"/>
  <c r="Q85" i="10"/>
  <c r="S85" i="10"/>
  <c r="T85" i="10"/>
  <c r="R85" i="10"/>
  <c r="E85" i="10"/>
  <c r="H85" i="10"/>
  <c r="B85" i="10"/>
  <c r="D85" i="10"/>
  <c r="U85" i="10"/>
  <c r="K85" i="10"/>
  <c r="I153" i="10"/>
  <c r="M153" i="10"/>
  <c r="U153" i="10"/>
  <c r="L153" i="10"/>
  <c r="F153" i="10"/>
  <c r="R153" i="10"/>
  <c r="T153" i="10"/>
  <c r="Q153" i="10"/>
  <c r="V153" i="10"/>
  <c r="D153" i="10"/>
  <c r="K153" i="10"/>
  <c r="J153" i="10"/>
  <c r="O153" i="10"/>
  <c r="E153" i="10"/>
  <c r="G153" i="10"/>
  <c r="H153" i="10"/>
  <c r="P153" i="10"/>
  <c r="N153" i="10"/>
  <c r="S153" i="10"/>
  <c r="B153" i="10"/>
  <c r="G279" i="10"/>
  <c r="J279" i="10"/>
  <c r="F279" i="10"/>
  <c r="I279" i="10"/>
  <c r="D279" i="10"/>
  <c r="K279" i="10"/>
  <c r="V279" i="10"/>
  <c r="E279" i="10"/>
  <c r="Q279" i="10"/>
  <c r="B279" i="10"/>
  <c r="P279" i="10"/>
  <c r="T279" i="10"/>
  <c r="R279" i="10"/>
  <c r="L279" i="10"/>
  <c r="H279" i="10"/>
  <c r="O279" i="10"/>
  <c r="M279" i="10"/>
  <c r="N279" i="10"/>
  <c r="U279" i="10"/>
  <c r="S279" i="10"/>
  <c r="G266" i="10"/>
  <c r="V266" i="10"/>
  <c r="R266" i="10"/>
  <c r="U266" i="10"/>
  <c r="T266" i="10"/>
  <c r="O266" i="10"/>
  <c r="L266" i="10"/>
  <c r="H266" i="10"/>
  <c r="D266" i="10"/>
  <c r="P266" i="10"/>
  <c r="F266" i="10"/>
  <c r="J266" i="10"/>
  <c r="S266" i="10"/>
  <c r="N266" i="10"/>
  <c r="B266" i="10"/>
  <c r="I266" i="10"/>
  <c r="K266" i="10"/>
  <c r="M266" i="10"/>
  <c r="Q266" i="10"/>
  <c r="E266" i="10"/>
  <c r="N291" i="10"/>
  <c r="K291" i="10"/>
  <c r="M291" i="10"/>
  <c r="Q291" i="10"/>
  <c r="L291" i="10"/>
  <c r="G291" i="10"/>
  <c r="R291" i="10"/>
  <c r="D291" i="10"/>
  <c r="I291" i="10"/>
  <c r="J291" i="10"/>
  <c r="P291" i="10"/>
  <c r="S291" i="10"/>
  <c r="U291" i="10"/>
  <c r="H291" i="10"/>
  <c r="F291" i="10"/>
  <c r="B291" i="10"/>
  <c r="E291" i="10"/>
  <c r="V291" i="10"/>
  <c r="T291" i="10"/>
  <c r="O291" i="10"/>
  <c r="H157" i="10"/>
  <c r="P157" i="10"/>
  <c r="K157" i="10"/>
  <c r="G157" i="10"/>
  <c r="S157" i="10"/>
  <c r="F157" i="10"/>
  <c r="R157" i="10"/>
  <c r="N157" i="10"/>
  <c r="V157" i="10"/>
  <c r="J157" i="10"/>
  <c r="D157" i="10"/>
  <c r="I157" i="10"/>
  <c r="E157" i="10"/>
  <c r="O157" i="10"/>
  <c r="U157" i="10"/>
  <c r="M157" i="10"/>
  <c r="Q157" i="10"/>
  <c r="T157" i="10"/>
  <c r="B157" i="10"/>
  <c r="L157" i="10"/>
  <c r="E136" i="10"/>
  <c r="R136" i="10"/>
  <c r="L136" i="10"/>
  <c r="G136" i="10"/>
  <c r="B136" i="10"/>
  <c r="T136" i="10"/>
  <c r="O136" i="10"/>
  <c r="I136" i="10"/>
  <c r="K136" i="10"/>
  <c r="S136" i="10"/>
  <c r="V136" i="10"/>
  <c r="F136" i="10"/>
  <c r="D136" i="10"/>
  <c r="U136" i="10"/>
  <c r="N136" i="10"/>
  <c r="Q136" i="10"/>
  <c r="J136" i="10"/>
  <c r="H136" i="10"/>
  <c r="P136" i="10"/>
  <c r="M136" i="10"/>
  <c r="O234" i="10"/>
  <c r="I234" i="10"/>
  <c r="M234" i="10"/>
  <c r="V234" i="10"/>
  <c r="E234" i="10"/>
  <c r="S234" i="10"/>
  <c r="T234" i="10"/>
  <c r="P234" i="10"/>
  <c r="R234" i="10"/>
  <c r="G234" i="10"/>
  <c r="D234" i="10"/>
  <c r="U234" i="10"/>
  <c r="Q234" i="10"/>
  <c r="F234" i="10"/>
  <c r="J234" i="10"/>
  <c r="K234" i="10"/>
  <c r="B234" i="10"/>
  <c r="H234" i="10"/>
  <c r="L234" i="10"/>
  <c r="N234" i="10"/>
  <c r="K155" i="10"/>
  <c r="N155" i="10"/>
  <c r="O155" i="10"/>
  <c r="L155" i="10"/>
  <c r="M155" i="10"/>
  <c r="T155" i="10"/>
  <c r="J155" i="10"/>
  <c r="V155" i="10"/>
  <c r="P155" i="10"/>
  <c r="D155" i="10"/>
  <c r="Q155" i="10"/>
  <c r="R155" i="10"/>
  <c r="U155" i="10"/>
  <c r="B155" i="10"/>
  <c r="E155" i="10"/>
  <c r="F155" i="10"/>
  <c r="H155" i="10"/>
  <c r="S155" i="10"/>
  <c r="G155" i="10"/>
  <c r="I155" i="10"/>
  <c r="F203" i="10"/>
  <c r="K203" i="10"/>
  <c r="Q203" i="10"/>
  <c r="T203" i="10"/>
  <c r="B203" i="10"/>
  <c r="L203" i="10"/>
  <c r="U203" i="10"/>
  <c r="J203" i="10"/>
  <c r="I203" i="10"/>
  <c r="P203" i="10"/>
  <c r="M203" i="10"/>
  <c r="O203" i="10"/>
  <c r="S203" i="10"/>
  <c r="N203" i="10"/>
  <c r="D203" i="10"/>
  <c r="H203" i="10"/>
  <c r="V203" i="10"/>
  <c r="G203" i="10"/>
  <c r="E203" i="10"/>
  <c r="R203" i="10"/>
  <c r="D254" i="10"/>
  <c r="T254" i="10"/>
  <c r="S254" i="10"/>
  <c r="U254" i="10"/>
  <c r="V254" i="10"/>
  <c r="H254" i="10"/>
  <c r="E254" i="10"/>
  <c r="G254" i="10"/>
  <c r="P254" i="10"/>
  <c r="N254" i="10"/>
  <c r="O254" i="10"/>
  <c r="K254" i="10"/>
  <c r="F254" i="10"/>
  <c r="M254" i="10"/>
  <c r="L254" i="10"/>
  <c r="I254" i="10"/>
  <c r="J254" i="10"/>
  <c r="Q254" i="10"/>
  <c r="R254" i="10"/>
  <c r="B254" i="10"/>
  <c r="O89" i="10"/>
  <c r="F89" i="10"/>
  <c r="V89" i="10"/>
  <c r="I89" i="10"/>
  <c r="P89" i="10"/>
  <c r="G89" i="10"/>
  <c r="N89" i="10"/>
  <c r="L89" i="10"/>
  <c r="E89" i="10"/>
  <c r="B89" i="10"/>
  <c r="T89" i="10"/>
  <c r="H89" i="10"/>
  <c r="K89" i="10"/>
  <c r="R89" i="10"/>
  <c r="U89" i="10"/>
  <c r="S89" i="10"/>
  <c r="D89" i="10"/>
  <c r="M89" i="10"/>
  <c r="Q89" i="10"/>
  <c r="J89" i="10"/>
  <c r="J302" i="12"/>
  <c r="I302" i="12"/>
  <c r="C302" i="12"/>
  <c r="B302" i="12"/>
  <c r="I902" i="12"/>
  <c r="C902" i="12"/>
  <c r="J902" i="12"/>
  <c r="G290" i="10"/>
  <c r="P290" i="10"/>
  <c r="M290" i="10"/>
  <c r="R290" i="10"/>
  <c r="I290" i="10"/>
  <c r="L290" i="10"/>
  <c r="J290" i="10"/>
  <c r="K290" i="10"/>
  <c r="D290" i="10"/>
  <c r="T290" i="10"/>
  <c r="U290" i="10"/>
  <c r="F290" i="10"/>
  <c r="B290" i="10"/>
  <c r="O290" i="10"/>
  <c r="H290" i="10"/>
  <c r="Q290" i="10"/>
  <c r="N290" i="10"/>
  <c r="S290" i="10"/>
  <c r="E290" i="10"/>
  <c r="V290" i="10"/>
  <c r="D125" i="10"/>
  <c r="F125" i="10"/>
  <c r="N125" i="10"/>
  <c r="Q125" i="10"/>
  <c r="H125" i="10"/>
  <c r="G125" i="10"/>
  <c r="T125" i="10"/>
  <c r="L125" i="10"/>
  <c r="P125" i="10"/>
  <c r="J125" i="10"/>
  <c r="U125" i="10"/>
  <c r="O125" i="10"/>
  <c r="S125" i="10"/>
  <c r="B125" i="10"/>
  <c r="M125" i="10"/>
  <c r="V125" i="10"/>
  <c r="R125" i="10"/>
  <c r="I125" i="10"/>
  <c r="K125" i="10"/>
  <c r="E125" i="10"/>
  <c r="G130" i="10"/>
  <c r="T130" i="10"/>
  <c r="R130" i="10"/>
  <c r="F130" i="10"/>
  <c r="L130" i="10"/>
  <c r="N130" i="10"/>
  <c r="E130" i="10"/>
  <c r="K130" i="10"/>
  <c r="D130" i="10"/>
  <c r="B130" i="10"/>
  <c r="Q130" i="10"/>
  <c r="V130" i="10"/>
  <c r="M130" i="10"/>
  <c r="U130" i="10"/>
  <c r="O130" i="10"/>
  <c r="I130" i="10"/>
  <c r="H130" i="10"/>
  <c r="J130" i="10"/>
  <c r="P130" i="10"/>
  <c r="S130" i="10"/>
  <c r="L293" i="10"/>
  <c r="M293" i="10"/>
  <c r="T293" i="10"/>
  <c r="K293" i="10"/>
  <c r="V293" i="10"/>
  <c r="B293" i="10"/>
  <c r="E293" i="10"/>
  <c r="D293" i="10"/>
  <c r="J293" i="10"/>
  <c r="Q293" i="10"/>
  <c r="O293" i="10"/>
  <c r="F293" i="10"/>
  <c r="S293" i="10"/>
  <c r="U293" i="10"/>
  <c r="G293" i="10"/>
  <c r="I293" i="10"/>
  <c r="R293" i="10"/>
  <c r="P293" i="10"/>
  <c r="N293" i="10"/>
  <c r="H293" i="10"/>
  <c r="J119" i="10"/>
  <c r="L119" i="10"/>
  <c r="M119" i="10"/>
  <c r="D119" i="10"/>
  <c r="R119" i="10"/>
  <c r="O119" i="10"/>
  <c r="I119" i="10"/>
  <c r="H119" i="10"/>
  <c r="B119" i="10"/>
  <c r="P119" i="10"/>
  <c r="F119" i="10"/>
  <c r="N119" i="10"/>
  <c r="T119" i="10"/>
  <c r="G119" i="10"/>
  <c r="U119" i="10"/>
  <c r="E119" i="10"/>
  <c r="K119" i="10"/>
  <c r="Q119" i="10"/>
  <c r="S119" i="10"/>
  <c r="V119" i="10"/>
  <c r="K257" i="10"/>
  <c r="O257" i="10"/>
  <c r="D257" i="10"/>
  <c r="F257" i="10"/>
  <c r="B257" i="10"/>
  <c r="U257" i="10"/>
  <c r="I257" i="10"/>
  <c r="T257" i="10"/>
  <c r="G257" i="10"/>
  <c r="R257" i="10"/>
  <c r="H257" i="10"/>
  <c r="M257" i="10"/>
  <c r="N257" i="10"/>
  <c r="E257" i="10"/>
  <c r="Q257" i="10"/>
  <c r="V257" i="10"/>
  <c r="P257" i="10"/>
  <c r="L257" i="10"/>
  <c r="J257" i="10"/>
  <c r="S257" i="10"/>
  <c r="G50" i="10"/>
  <c r="N50" i="10"/>
  <c r="L50" i="10"/>
  <c r="E50" i="10"/>
  <c r="M50" i="10"/>
  <c r="B50" i="10"/>
  <c r="R50" i="10"/>
  <c r="U50" i="10"/>
  <c r="S50" i="10"/>
  <c r="H50" i="10"/>
  <c r="K50" i="10"/>
  <c r="T50" i="10"/>
  <c r="J50" i="10"/>
  <c r="Q50" i="10"/>
  <c r="O50" i="10"/>
  <c r="F50" i="10"/>
  <c r="V50" i="10"/>
  <c r="I50" i="10"/>
  <c r="P50" i="10"/>
  <c r="D50" i="10"/>
  <c r="N260" i="10"/>
  <c r="J260" i="10"/>
  <c r="R260" i="10"/>
  <c r="F260" i="10"/>
  <c r="B260" i="10"/>
  <c r="E260" i="10"/>
  <c r="G260" i="10"/>
  <c r="S260" i="10"/>
  <c r="M260" i="10"/>
  <c r="L260" i="10"/>
  <c r="K260" i="10"/>
  <c r="T260" i="10"/>
  <c r="Q260" i="10"/>
  <c r="H260" i="10"/>
  <c r="D260" i="10"/>
  <c r="O260" i="10"/>
  <c r="P260" i="10"/>
  <c r="V260" i="10"/>
  <c r="U260" i="10"/>
  <c r="I260" i="10"/>
  <c r="M46" i="10"/>
  <c r="N46" i="10"/>
  <c r="G46" i="10"/>
  <c r="D46" i="10"/>
  <c r="P46" i="10"/>
  <c r="E46" i="10"/>
  <c r="U46" i="10"/>
  <c r="R46" i="10"/>
  <c r="K46" i="10"/>
  <c r="T46" i="10"/>
  <c r="H46" i="10"/>
  <c r="F46" i="10"/>
  <c r="S46" i="10"/>
  <c r="O46" i="10"/>
  <c r="Q46" i="10"/>
  <c r="J46" i="10"/>
  <c r="L46" i="10"/>
  <c r="I46" i="10"/>
  <c r="V46" i="10"/>
  <c r="B46" i="10"/>
  <c r="B164" i="10"/>
  <c r="V164" i="10"/>
  <c r="T164" i="10"/>
  <c r="D164" i="10"/>
  <c r="M164" i="10"/>
  <c r="G164" i="10"/>
  <c r="N164" i="10"/>
  <c r="S164" i="10"/>
  <c r="R164" i="10"/>
  <c r="J164" i="10"/>
  <c r="Q164" i="10"/>
  <c r="F164" i="10"/>
  <c r="E164" i="10"/>
  <c r="I164" i="10"/>
  <c r="P164" i="10"/>
  <c r="O164" i="10"/>
  <c r="L164" i="10"/>
  <c r="K164" i="10"/>
  <c r="H164" i="10"/>
  <c r="U164" i="10"/>
  <c r="L72" i="10"/>
  <c r="Q72" i="10"/>
  <c r="P72" i="10"/>
  <c r="M72" i="10"/>
  <c r="U72" i="10"/>
  <c r="D72" i="10"/>
  <c r="N72" i="10"/>
  <c r="F72" i="10"/>
  <c r="H72" i="10"/>
  <c r="R72" i="10"/>
  <c r="V72" i="10"/>
  <c r="G72" i="10"/>
  <c r="I72" i="10"/>
  <c r="K72" i="10"/>
  <c r="O72" i="10"/>
  <c r="B72" i="10"/>
  <c r="E72" i="10"/>
  <c r="S72" i="10"/>
  <c r="J72" i="10"/>
  <c r="T72" i="10"/>
  <c r="S56" i="10"/>
  <c r="M56" i="10"/>
  <c r="G56" i="10"/>
  <c r="V56" i="10"/>
  <c r="R56" i="10"/>
  <c r="H56" i="10"/>
  <c r="K56" i="10"/>
  <c r="U56" i="10"/>
  <c r="O56" i="10"/>
  <c r="F56" i="10"/>
  <c r="I56" i="10"/>
  <c r="T56" i="10"/>
  <c r="L56" i="10"/>
  <c r="E56" i="10"/>
  <c r="D56" i="10"/>
  <c r="Q56" i="10"/>
  <c r="J56" i="10"/>
  <c r="N56" i="10"/>
  <c r="B56" i="10"/>
  <c r="P56" i="10"/>
  <c r="G202" i="10"/>
  <c r="N202" i="10"/>
  <c r="M202" i="10"/>
  <c r="I202" i="10"/>
  <c r="B202" i="10"/>
  <c r="R202" i="10"/>
  <c r="Q202" i="10"/>
  <c r="S202" i="10"/>
  <c r="P202" i="10"/>
  <c r="K202" i="10"/>
  <c r="U202" i="10"/>
  <c r="L202" i="10"/>
  <c r="E202" i="10"/>
  <c r="O202" i="10"/>
  <c r="F202" i="10"/>
  <c r="V202" i="10"/>
  <c r="H202" i="10"/>
  <c r="D202" i="10"/>
  <c r="J202" i="10"/>
  <c r="T202" i="10"/>
  <c r="R127" i="10"/>
  <c r="U127" i="10"/>
  <c r="I127" i="10"/>
  <c r="J127" i="10"/>
  <c r="T127" i="10"/>
  <c r="G127" i="10"/>
  <c r="F127" i="10"/>
  <c r="K127" i="10"/>
  <c r="Q127" i="10"/>
  <c r="D127" i="10"/>
  <c r="L127" i="10"/>
  <c r="M127" i="10"/>
  <c r="S127" i="10"/>
  <c r="H127" i="10"/>
  <c r="O127" i="10"/>
  <c r="V127" i="10"/>
  <c r="N127" i="10"/>
  <c r="P127" i="10"/>
  <c r="B127" i="10"/>
  <c r="E127" i="10"/>
  <c r="D180" i="10"/>
  <c r="K180" i="10"/>
  <c r="H180" i="10"/>
  <c r="F180" i="10"/>
  <c r="S180" i="10"/>
  <c r="U180" i="10"/>
  <c r="O180" i="10"/>
  <c r="G180" i="10"/>
  <c r="M180" i="10"/>
  <c r="T180" i="10"/>
  <c r="N180" i="10"/>
  <c r="I180" i="10"/>
  <c r="R180" i="10"/>
  <c r="V180" i="10"/>
  <c r="E180" i="10"/>
  <c r="P180" i="10"/>
  <c r="J180" i="10"/>
  <c r="Q180" i="10"/>
  <c r="B180" i="10"/>
  <c r="L180" i="10"/>
  <c r="B253" i="10"/>
  <c r="H253" i="10"/>
  <c r="D253" i="10"/>
  <c r="K253" i="10"/>
  <c r="R253" i="10"/>
  <c r="L253" i="10"/>
  <c r="M253" i="10"/>
  <c r="U253" i="10"/>
  <c r="I253" i="10"/>
  <c r="N253" i="10"/>
  <c r="T253" i="10"/>
  <c r="O253" i="10"/>
  <c r="F253" i="10"/>
  <c r="J253" i="10"/>
  <c r="G253" i="10"/>
  <c r="P253" i="10"/>
  <c r="V253" i="10"/>
  <c r="Q253" i="10"/>
  <c r="S253" i="10"/>
  <c r="E253" i="10"/>
  <c r="G174" i="10"/>
  <c r="U174" i="10"/>
  <c r="T174" i="10"/>
  <c r="F174" i="10"/>
  <c r="L174" i="10"/>
  <c r="P174" i="10"/>
  <c r="K174" i="10"/>
  <c r="E174" i="10"/>
  <c r="D174" i="10"/>
  <c r="B174" i="10"/>
  <c r="R174" i="10"/>
  <c r="Q174" i="10"/>
  <c r="O174" i="10"/>
  <c r="J174" i="10"/>
  <c r="I174" i="10"/>
  <c r="M174" i="10"/>
  <c r="H174" i="10"/>
  <c r="S174" i="10"/>
  <c r="N174" i="10"/>
  <c r="V174" i="10"/>
  <c r="M182" i="10"/>
  <c r="J182" i="10"/>
  <c r="N182" i="10"/>
  <c r="L182" i="10"/>
  <c r="R182" i="10"/>
  <c r="E182" i="10"/>
  <c r="U182" i="10"/>
  <c r="T182" i="10"/>
  <c r="F182" i="10"/>
  <c r="G182" i="10"/>
  <c r="Q182" i="10"/>
  <c r="S182" i="10"/>
  <c r="V182" i="10"/>
  <c r="O182" i="10"/>
  <c r="I182" i="10"/>
  <c r="H182" i="10"/>
  <c r="P182" i="10"/>
  <c r="K182" i="10"/>
  <c r="D182" i="10"/>
  <c r="B182" i="10"/>
  <c r="S252" i="10"/>
  <c r="J252" i="10"/>
  <c r="V252" i="10"/>
  <c r="I252" i="10"/>
  <c r="G252" i="10"/>
  <c r="M252" i="10"/>
  <c r="U252" i="10"/>
  <c r="B252" i="10"/>
  <c r="N252" i="10"/>
  <c r="Q252" i="10"/>
  <c r="L252" i="10"/>
  <c r="O252" i="10"/>
  <c r="R252" i="10"/>
  <c r="D252" i="10"/>
  <c r="T252" i="10"/>
  <c r="K252" i="10"/>
  <c r="H252" i="10"/>
  <c r="F252" i="10"/>
  <c r="E252" i="10"/>
  <c r="P252" i="10"/>
  <c r="K249" i="10"/>
  <c r="M249" i="10"/>
  <c r="S249" i="10"/>
  <c r="R249" i="10"/>
  <c r="B249" i="10"/>
  <c r="U249" i="10"/>
  <c r="H249" i="10"/>
  <c r="Q249" i="10"/>
  <c r="F249" i="10"/>
  <c r="T249" i="10"/>
  <c r="L249" i="10"/>
  <c r="P249" i="10"/>
  <c r="I249" i="10"/>
  <c r="V249" i="10"/>
  <c r="G249" i="10"/>
  <c r="D249" i="10"/>
  <c r="J249" i="10"/>
  <c r="E249" i="10"/>
  <c r="N249" i="10"/>
  <c r="O249" i="10"/>
  <c r="E215" i="10"/>
  <c r="U215" i="10"/>
  <c r="Q215" i="10"/>
  <c r="V215" i="10"/>
  <c r="L215" i="10"/>
  <c r="I215" i="10"/>
  <c r="J215" i="10"/>
  <c r="T215" i="10"/>
  <c r="K215" i="10"/>
  <c r="H215" i="10"/>
  <c r="N215" i="10"/>
  <c r="B215" i="10"/>
  <c r="M215" i="10"/>
  <c r="S215" i="10"/>
  <c r="P215" i="10"/>
  <c r="G215" i="10"/>
  <c r="O215" i="10"/>
  <c r="R215" i="10"/>
  <c r="D215" i="10"/>
  <c r="F215" i="10"/>
  <c r="R36" i="10"/>
  <c r="I36" i="10"/>
  <c r="M36" i="10"/>
  <c r="H36" i="10"/>
  <c r="N36" i="10"/>
  <c r="S36" i="10"/>
  <c r="Q36" i="10"/>
  <c r="D36" i="10"/>
  <c r="U36" i="10"/>
  <c r="P36" i="10"/>
  <c r="K36" i="10"/>
  <c r="J36" i="10"/>
  <c r="V36" i="10"/>
  <c r="E36" i="10"/>
  <c r="G36" i="10"/>
  <c r="L36" i="10"/>
  <c r="T36" i="10"/>
  <c r="B36" i="10"/>
  <c r="F36" i="10"/>
  <c r="O36" i="10"/>
  <c r="B233" i="10"/>
  <c r="U233" i="10"/>
  <c r="T233" i="10"/>
  <c r="M233" i="10"/>
  <c r="F233" i="10"/>
  <c r="L233" i="10"/>
  <c r="K233" i="10"/>
  <c r="S233" i="10"/>
  <c r="R233" i="10"/>
  <c r="Q233" i="10"/>
  <c r="D233" i="10"/>
  <c r="J233" i="10"/>
  <c r="P233" i="10"/>
  <c r="O233" i="10"/>
  <c r="G233" i="10"/>
  <c r="H233" i="10"/>
  <c r="N233" i="10"/>
  <c r="E233" i="10"/>
  <c r="V233" i="10"/>
  <c r="I233" i="10"/>
  <c r="O250" i="10"/>
  <c r="I250" i="10"/>
  <c r="J250" i="10"/>
  <c r="V250" i="10"/>
  <c r="N250" i="10"/>
  <c r="P250" i="10"/>
  <c r="F250" i="10"/>
  <c r="E250" i="10"/>
  <c r="M250" i="10"/>
  <c r="S250" i="10"/>
  <c r="H250" i="10"/>
  <c r="K250" i="10"/>
  <c r="L250" i="10"/>
  <c r="G250" i="10"/>
  <c r="T250" i="10"/>
  <c r="U250" i="10"/>
  <c r="B250" i="10"/>
  <c r="Q250" i="10"/>
  <c r="D250" i="10"/>
  <c r="R250" i="10"/>
  <c r="O232" i="10"/>
  <c r="P232" i="10"/>
  <c r="E232" i="10"/>
  <c r="Q232" i="10"/>
  <c r="R232" i="10"/>
  <c r="B232" i="10"/>
  <c r="K232" i="10"/>
  <c r="H232" i="10"/>
  <c r="N232" i="10"/>
  <c r="D232" i="10"/>
  <c r="F232" i="10"/>
  <c r="G232" i="10"/>
  <c r="J232" i="10"/>
  <c r="T232" i="10"/>
  <c r="S232" i="10"/>
  <c r="M232" i="10"/>
  <c r="I232" i="10"/>
  <c r="U232" i="10"/>
  <c r="V232" i="10"/>
  <c r="L232" i="10"/>
  <c r="G298" i="10"/>
  <c r="P298" i="10"/>
  <c r="M298" i="10"/>
  <c r="K298" i="10"/>
  <c r="H298" i="10"/>
  <c r="E298" i="10"/>
  <c r="B298" i="10"/>
  <c r="V298" i="10"/>
  <c r="S298" i="10"/>
  <c r="T298" i="10"/>
  <c r="I298" i="10"/>
  <c r="F298" i="10"/>
  <c r="L298" i="10"/>
  <c r="R298" i="10"/>
  <c r="D298" i="10"/>
  <c r="N298" i="10"/>
  <c r="O298" i="10"/>
  <c r="J298" i="10"/>
  <c r="Q298" i="10"/>
  <c r="U298" i="10"/>
  <c r="L84" i="10"/>
  <c r="B84" i="10"/>
  <c r="I84" i="10"/>
  <c r="U84" i="10"/>
  <c r="K84" i="10"/>
  <c r="E84" i="10"/>
  <c r="O84" i="10"/>
  <c r="F84" i="10"/>
  <c r="V84" i="10"/>
  <c r="J84" i="10"/>
  <c r="S84" i="10"/>
  <c r="T84" i="10"/>
  <c r="P84" i="10"/>
  <c r="Q84" i="10"/>
  <c r="N84" i="10"/>
  <c r="D84" i="10"/>
  <c r="R84" i="10"/>
  <c r="G84" i="10"/>
  <c r="H84" i="10"/>
  <c r="M84" i="10"/>
  <c r="M61" i="10"/>
  <c r="H61" i="10"/>
  <c r="K61" i="10"/>
  <c r="B61" i="10"/>
  <c r="E61" i="10"/>
  <c r="U61" i="10"/>
  <c r="P61" i="10"/>
  <c r="N61" i="10"/>
  <c r="G61" i="10"/>
  <c r="O61" i="10"/>
  <c r="D61" i="10"/>
  <c r="V61" i="10"/>
  <c r="J61" i="10"/>
  <c r="I61" i="10"/>
  <c r="T61" i="10"/>
  <c r="Q61" i="10"/>
  <c r="F61" i="10"/>
  <c r="R61" i="10"/>
  <c r="L61" i="10"/>
  <c r="S61" i="10"/>
  <c r="M80" i="10"/>
  <c r="L80" i="10"/>
  <c r="O80" i="10"/>
  <c r="G80" i="10"/>
  <c r="B80" i="10"/>
  <c r="D80" i="10"/>
  <c r="K80" i="10"/>
  <c r="F80" i="10"/>
  <c r="N80" i="10"/>
  <c r="H80" i="10"/>
  <c r="Q80" i="10"/>
  <c r="V80" i="10"/>
  <c r="S80" i="10"/>
  <c r="U80" i="10"/>
  <c r="T80" i="10"/>
  <c r="J80" i="10"/>
  <c r="P80" i="10"/>
  <c r="I80" i="10"/>
  <c r="E80" i="10"/>
  <c r="R80" i="10"/>
  <c r="J188" i="10"/>
  <c r="Q188" i="10"/>
  <c r="R188" i="10"/>
  <c r="F188" i="10"/>
  <c r="I188" i="10"/>
  <c r="D188" i="10"/>
  <c r="P188" i="10"/>
  <c r="U188" i="10"/>
  <c r="H188" i="10"/>
  <c r="G188" i="10"/>
  <c r="T188" i="10"/>
  <c r="L188" i="10"/>
  <c r="B188" i="10"/>
  <c r="S188" i="10"/>
  <c r="V188" i="10"/>
  <c r="N188" i="10"/>
  <c r="O188" i="10"/>
  <c r="K188" i="10"/>
  <c r="E188" i="10"/>
  <c r="M188" i="10"/>
  <c r="H284" i="10"/>
  <c r="S284" i="10"/>
  <c r="D284" i="10"/>
  <c r="K284" i="10"/>
  <c r="B284" i="10"/>
  <c r="O284" i="10"/>
  <c r="Q284" i="10"/>
  <c r="F284" i="10"/>
  <c r="N284" i="10"/>
  <c r="I284" i="10"/>
  <c r="P284" i="10"/>
  <c r="V284" i="10"/>
  <c r="R284" i="10"/>
  <c r="J284" i="10"/>
  <c r="T284" i="10"/>
  <c r="E284" i="10"/>
  <c r="U284" i="10"/>
  <c r="L284" i="10"/>
  <c r="G284" i="10"/>
  <c r="M284" i="10"/>
  <c r="R79" i="10"/>
  <c r="B79" i="10"/>
  <c r="V79" i="10"/>
  <c r="H79" i="10"/>
  <c r="N79" i="10"/>
  <c r="K79" i="10"/>
  <c r="O79" i="10"/>
  <c r="J79" i="10"/>
  <c r="E79" i="10"/>
  <c r="U79" i="10"/>
  <c r="F79" i="10"/>
  <c r="S79" i="10"/>
  <c r="T79" i="10"/>
  <c r="G79" i="10"/>
  <c r="L79" i="10"/>
  <c r="I79" i="10"/>
  <c r="M79" i="10"/>
  <c r="D79" i="10"/>
  <c r="Q79" i="10"/>
  <c r="P79" i="10"/>
  <c r="U199" i="10"/>
  <c r="O199" i="10"/>
  <c r="L199" i="10"/>
  <c r="B199" i="10"/>
  <c r="S199" i="10"/>
  <c r="P199" i="10"/>
  <c r="R199" i="10"/>
  <c r="V199" i="10"/>
  <c r="N199" i="10"/>
  <c r="E199" i="10"/>
  <c r="M199" i="10"/>
  <c r="Q199" i="10"/>
  <c r="G199" i="10"/>
  <c r="D199" i="10"/>
  <c r="J199" i="10"/>
  <c r="I199" i="10"/>
  <c r="K199" i="10"/>
  <c r="T199" i="10"/>
  <c r="H199" i="10"/>
  <c r="F199" i="10"/>
  <c r="D172" i="10"/>
  <c r="M172" i="10"/>
  <c r="L172" i="10"/>
  <c r="P172" i="10"/>
  <c r="V172" i="10"/>
  <c r="N172" i="10"/>
  <c r="S172" i="10"/>
  <c r="F172" i="10"/>
  <c r="B172" i="10"/>
  <c r="U172" i="10"/>
  <c r="J172" i="10"/>
  <c r="I172" i="10"/>
  <c r="R172" i="10"/>
  <c r="H172" i="10"/>
  <c r="E172" i="10"/>
  <c r="G172" i="10"/>
  <c r="Q172" i="10"/>
  <c r="O172" i="10"/>
  <c r="K172" i="10"/>
  <c r="T172" i="10"/>
  <c r="S32" i="10"/>
  <c r="L32" i="10"/>
  <c r="O32" i="10"/>
  <c r="T32" i="10"/>
  <c r="E32" i="10"/>
  <c r="K32" i="10"/>
  <c r="I32" i="10"/>
  <c r="G32" i="10"/>
  <c r="R32" i="10"/>
  <c r="J32" i="10"/>
  <c r="N32" i="10"/>
  <c r="F32" i="10"/>
  <c r="U32" i="10"/>
  <c r="H32" i="10"/>
  <c r="B32" i="10"/>
  <c r="V32" i="10"/>
  <c r="P32" i="10"/>
  <c r="M32" i="10"/>
  <c r="D32" i="10"/>
  <c r="Q32" i="10"/>
  <c r="J55" i="10"/>
  <c r="U55" i="10"/>
  <c r="Q55" i="10"/>
  <c r="I55" i="10"/>
  <c r="B55" i="10"/>
  <c r="V55" i="10"/>
  <c r="S55" i="10"/>
  <c r="K55" i="10"/>
  <c r="O55" i="10"/>
  <c r="N55" i="10"/>
  <c r="H55" i="10"/>
  <c r="M55" i="10"/>
  <c r="P55" i="10"/>
  <c r="L55" i="10"/>
  <c r="G55" i="10"/>
  <c r="R55" i="10"/>
  <c r="F55" i="10"/>
  <c r="D55" i="10"/>
  <c r="T55" i="10"/>
  <c r="E55" i="10"/>
  <c r="U217" i="10"/>
  <c r="T217" i="10"/>
  <c r="S217" i="10"/>
  <c r="V217" i="10"/>
  <c r="L217" i="10"/>
  <c r="K217" i="10"/>
  <c r="D217" i="10"/>
  <c r="J217" i="10"/>
  <c r="R217" i="10"/>
  <c r="Q217" i="10"/>
  <c r="H217" i="10"/>
  <c r="B217" i="10"/>
  <c r="E217" i="10"/>
  <c r="O217" i="10"/>
  <c r="G217" i="10"/>
  <c r="P217" i="10"/>
  <c r="N217" i="10"/>
  <c r="M217" i="10"/>
  <c r="F217" i="10"/>
  <c r="I217" i="10"/>
  <c r="F259" i="10"/>
  <c r="G259" i="10"/>
  <c r="B259" i="10"/>
  <c r="T259" i="10"/>
  <c r="H259" i="10"/>
  <c r="U259" i="10"/>
  <c r="K259" i="10"/>
  <c r="L259" i="10"/>
  <c r="N259" i="10"/>
  <c r="R259" i="10"/>
  <c r="M259" i="10"/>
  <c r="Q259" i="10"/>
  <c r="D259" i="10"/>
  <c r="V259" i="10"/>
  <c r="S259" i="10"/>
  <c r="J259" i="10"/>
  <c r="P259" i="10"/>
  <c r="E259" i="10"/>
  <c r="O259" i="10"/>
  <c r="I259" i="10"/>
  <c r="H294" i="10"/>
  <c r="Q294" i="10"/>
  <c r="V294" i="10"/>
  <c r="G294" i="10"/>
  <c r="S294" i="10"/>
  <c r="P294" i="10"/>
  <c r="I294" i="10"/>
  <c r="F294" i="10"/>
  <c r="R294" i="10"/>
  <c r="D294" i="10"/>
  <c r="M294" i="10"/>
  <c r="K294" i="10"/>
  <c r="T294" i="10"/>
  <c r="J294" i="10"/>
  <c r="L294" i="10"/>
  <c r="E294" i="10"/>
  <c r="O294" i="10"/>
  <c r="N294" i="10"/>
  <c r="U294" i="10"/>
  <c r="B294" i="10"/>
  <c r="F116" i="10"/>
  <c r="B116" i="10"/>
  <c r="G116" i="10"/>
  <c r="L116" i="10"/>
  <c r="Q116" i="10"/>
  <c r="P116" i="10"/>
  <c r="O116" i="10"/>
  <c r="T116" i="10"/>
  <c r="S116" i="10"/>
  <c r="E116" i="10"/>
  <c r="R116" i="10"/>
  <c r="V116" i="10"/>
  <c r="D116" i="10"/>
  <c r="N116" i="10"/>
  <c r="I116" i="10"/>
  <c r="K116" i="10"/>
  <c r="U116" i="10"/>
  <c r="M116" i="10"/>
  <c r="J116" i="10"/>
  <c r="H116" i="10"/>
  <c r="D286" i="10"/>
  <c r="T286" i="10"/>
  <c r="M286" i="10"/>
  <c r="N286" i="10"/>
  <c r="R286" i="10"/>
  <c r="K286" i="10"/>
  <c r="L286" i="10"/>
  <c r="E286" i="10"/>
  <c r="U286" i="10"/>
  <c r="B286" i="10"/>
  <c r="O286" i="10"/>
  <c r="P286" i="10"/>
  <c r="F286" i="10"/>
  <c r="Q286" i="10"/>
  <c r="S286" i="10"/>
  <c r="G286" i="10"/>
  <c r="H286" i="10"/>
  <c r="V286" i="10"/>
  <c r="I286" i="10"/>
  <c r="J286" i="10"/>
  <c r="R59" i="10"/>
  <c r="P59" i="10"/>
  <c r="J59" i="10"/>
  <c r="S59" i="10"/>
  <c r="U59" i="10"/>
  <c r="G59" i="10"/>
  <c r="F59" i="10"/>
  <c r="N59" i="10"/>
  <c r="O59" i="10"/>
  <c r="M59" i="10"/>
  <c r="Q59" i="10"/>
  <c r="B59" i="10"/>
  <c r="V59" i="10"/>
  <c r="D59" i="10"/>
  <c r="H59" i="10"/>
  <c r="K59" i="10"/>
  <c r="I59" i="10"/>
  <c r="L59" i="10"/>
  <c r="E59" i="10"/>
  <c r="T59" i="10"/>
  <c r="B212" i="10"/>
  <c r="V212" i="10"/>
  <c r="T212" i="10"/>
  <c r="O212" i="10"/>
  <c r="M212" i="10"/>
  <c r="L212" i="10"/>
  <c r="P212" i="10"/>
  <c r="J212" i="10"/>
  <c r="E212" i="10"/>
  <c r="F212" i="10"/>
  <c r="D212" i="10"/>
  <c r="Q212" i="10"/>
  <c r="R212" i="10"/>
  <c r="S212" i="10"/>
  <c r="H212" i="10"/>
  <c r="N212" i="10"/>
  <c r="G212" i="10"/>
  <c r="I212" i="10"/>
  <c r="K212" i="10"/>
  <c r="U212" i="10"/>
  <c r="S171" i="10"/>
  <c r="U171" i="10"/>
  <c r="Q171" i="10"/>
  <c r="R171" i="10"/>
  <c r="E171" i="10"/>
  <c r="V171" i="10"/>
  <c r="F171" i="10"/>
  <c r="G171" i="10"/>
  <c r="B171" i="10"/>
  <c r="P171" i="10"/>
  <c r="K171" i="10"/>
  <c r="O171" i="10"/>
  <c r="T171" i="10"/>
  <c r="J171" i="10"/>
  <c r="M171" i="10"/>
  <c r="L171" i="10"/>
  <c r="N171" i="10"/>
  <c r="D171" i="10"/>
  <c r="I171" i="10"/>
  <c r="H171" i="10"/>
  <c r="R90" i="10"/>
  <c r="V90" i="10"/>
  <c r="O90" i="10"/>
  <c r="I90" i="10"/>
  <c r="E90" i="10"/>
  <c r="N90" i="10"/>
  <c r="M90" i="10"/>
  <c r="D90" i="10"/>
  <c r="L90" i="10"/>
  <c r="B90" i="10"/>
  <c r="G90" i="10"/>
  <c r="H90" i="10"/>
  <c r="S90" i="10"/>
  <c r="J90" i="10"/>
  <c r="K90" i="10"/>
  <c r="U90" i="10"/>
  <c r="P90" i="10"/>
  <c r="Q90" i="10"/>
  <c r="F90" i="10"/>
  <c r="T90" i="10"/>
  <c r="F224" i="10"/>
  <c r="D224" i="10"/>
  <c r="O224" i="10"/>
  <c r="T224" i="10"/>
  <c r="L224" i="10"/>
  <c r="Q224" i="10"/>
  <c r="S224" i="10"/>
  <c r="R224" i="10"/>
  <c r="P224" i="10"/>
  <c r="G224" i="10"/>
  <c r="U224" i="10"/>
  <c r="M224" i="10"/>
  <c r="N224" i="10"/>
  <c r="J224" i="10"/>
  <c r="B224" i="10"/>
  <c r="K224" i="10"/>
  <c r="E224" i="10"/>
  <c r="V224" i="10"/>
  <c r="I224" i="10"/>
  <c r="H224" i="10"/>
  <c r="O54" i="10"/>
  <c r="S54" i="10"/>
  <c r="M54" i="10"/>
  <c r="V54" i="10"/>
  <c r="L54" i="10"/>
  <c r="E54" i="10"/>
  <c r="I54" i="10"/>
  <c r="Q54" i="10"/>
  <c r="R54" i="10"/>
  <c r="H54" i="10"/>
  <c r="D54" i="10"/>
  <c r="N54" i="10"/>
  <c r="K54" i="10"/>
  <c r="P54" i="10"/>
  <c r="J54" i="10"/>
  <c r="B54" i="10"/>
  <c r="U54" i="10"/>
  <c r="T54" i="10"/>
  <c r="G54" i="10"/>
  <c r="F54" i="10"/>
  <c r="K264" i="10"/>
  <c r="S264" i="10"/>
  <c r="E264" i="10"/>
  <c r="Q264" i="10"/>
  <c r="R264" i="10"/>
  <c r="B264" i="10"/>
  <c r="U264" i="10"/>
  <c r="J264" i="10"/>
  <c r="T264" i="10"/>
  <c r="H264" i="10"/>
  <c r="M264" i="10"/>
  <c r="L264" i="10"/>
  <c r="V264" i="10"/>
  <c r="O264" i="10"/>
  <c r="G264" i="10"/>
  <c r="N264" i="10"/>
  <c r="D264" i="10"/>
  <c r="F264" i="10"/>
  <c r="P264" i="10"/>
  <c r="I264" i="10"/>
  <c r="I209" i="10"/>
  <c r="M209" i="10"/>
  <c r="J209" i="10"/>
  <c r="V209" i="10"/>
  <c r="N209" i="10"/>
  <c r="B209" i="10"/>
  <c r="H209" i="10"/>
  <c r="D209" i="10"/>
  <c r="U209" i="10"/>
  <c r="E209" i="10"/>
  <c r="T209" i="10"/>
  <c r="L209" i="10"/>
  <c r="R209" i="10"/>
  <c r="Q209" i="10"/>
  <c r="P209" i="10"/>
  <c r="O209" i="10"/>
  <c r="G209" i="10"/>
  <c r="K209" i="10"/>
  <c r="S209" i="10"/>
  <c r="F209" i="10"/>
  <c r="B194" i="10"/>
  <c r="R194" i="10"/>
  <c r="M194" i="10"/>
  <c r="P194" i="10"/>
  <c r="L194" i="10"/>
  <c r="J194" i="10"/>
  <c r="I194" i="10"/>
  <c r="D194" i="10"/>
  <c r="V194" i="10"/>
  <c r="U194" i="10"/>
  <c r="S194" i="10"/>
  <c r="G194" i="10"/>
  <c r="Q194" i="10"/>
  <c r="T194" i="10"/>
  <c r="E194" i="10"/>
  <c r="O194" i="10"/>
  <c r="H194" i="10"/>
  <c r="N194" i="10"/>
  <c r="F194" i="10"/>
  <c r="K194" i="10"/>
  <c r="S76" i="10"/>
  <c r="D76" i="10"/>
  <c r="J76" i="10"/>
  <c r="Q76" i="10"/>
  <c r="U76" i="10"/>
  <c r="T76" i="10"/>
  <c r="E76" i="10"/>
  <c r="N76" i="10"/>
  <c r="H76" i="10"/>
  <c r="R76" i="10"/>
  <c r="K76" i="10"/>
  <c r="O76" i="10"/>
  <c r="P76" i="10"/>
  <c r="V76" i="10"/>
  <c r="L76" i="10"/>
  <c r="F76" i="10"/>
  <c r="M76" i="10"/>
  <c r="I76" i="10"/>
  <c r="G76" i="10"/>
  <c r="B76" i="10"/>
  <c r="G248" i="10"/>
  <c r="O248" i="10"/>
  <c r="N248" i="10"/>
  <c r="D248" i="10"/>
  <c r="I248" i="10"/>
  <c r="K248" i="10"/>
  <c r="H248" i="10"/>
  <c r="E248" i="10"/>
  <c r="Q248" i="10"/>
  <c r="T248" i="10"/>
  <c r="V248" i="10"/>
  <c r="U248" i="10"/>
  <c r="F248" i="10"/>
  <c r="B248" i="10"/>
  <c r="S248" i="10"/>
  <c r="P248" i="10"/>
  <c r="M248" i="10"/>
  <c r="J248" i="10"/>
  <c r="L248" i="10"/>
  <c r="R248" i="10"/>
  <c r="L238" i="10"/>
  <c r="I238" i="10"/>
  <c r="K238" i="10"/>
  <c r="U238" i="10"/>
  <c r="Q238" i="10"/>
  <c r="D238" i="10"/>
  <c r="T238" i="10"/>
  <c r="S238" i="10"/>
  <c r="F238" i="10"/>
  <c r="V238" i="10"/>
  <c r="M238" i="10"/>
  <c r="J238" i="10"/>
  <c r="N238" i="10"/>
  <c r="B238" i="10"/>
  <c r="H238" i="10"/>
  <c r="R238" i="10"/>
  <c r="P238" i="10"/>
  <c r="G238" i="10"/>
  <c r="E238" i="10"/>
  <c r="O238" i="10"/>
  <c r="J57" i="10"/>
  <c r="E57" i="10"/>
  <c r="U57" i="10"/>
  <c r="P57" i="10"/>
  <c r="V57" i="10"/>
  <c r="G57" i="10"/>
  <c r="T57" i="10"/>
  <c r="N57" i="10"/>
  <c r="I57" i="10"/>
  <c r="K57" i="10"/>
  <c r="O57" i="10"/>
  <c r="B57" i="10"/>
  <c r="R57" i="10"/>
  <c r="M57" i="10"/>
  <c r="S57" i="10"/>
  <c r="L57" i="10"/>
  <c r="D57" i="10"/>
  <c r="F57" i="10"/>
  <c r="Q57" i="10"/>
  <c r="H57" i="10"/>
  <c r="G92" i="10"/>
  <c r="F92" i="10"/>
  <c r="O92" i="10"/>
  <c r="L92" i="10"/>
  <c r="R92" i="10"/>
  <c r="I92" i="10"/>
  <c r="M92" i="10"/>
  <c r="K92" i="10"/>
  <c r="Q92" i="10"/>
  <c r="P92" i="10"/>
  <c r="V92" i="10"/>
  <c r="B92" i="10"/>
  <c r="D92" i="10"/>
  <c r="S92" i="10"/>
  <c r="E92" i="10"/>
  <c r="T92" i="10"/>
  <c r="J92" i="10"/>
  <c r="U92" i="10"/>
  <c r="H92" i="10"/>
  <c r="N92" i="10"/>
  <c r="D185" i="10"/>
  <c r="H185" i="10"/>
  <c r="R185" i="10"/>
  <c r="L185" i="10"/>
  <c r="M185" i="10"/>
  <c r="S185" i="10"/>
  <c r="I185" i="10"/>
  <c r="V185" i="10"/>
  <c r="N185" i="10"/>
  <c r="T185" i="10"/>
  <c r="O185" i="10"/>
  <c r="Q185" i="10"/>
  <c r="U185" i="10"/>
  <c r="G185" i="10"/>
  <c r="E185" i="10"/>
  <c r="F185" i="10"/>
  <c r="P185" i="10"/>
  <c r="K185" i="10"/>
  <c r="B185" i="10"/>
  <c r="J185" i="10"/>
  <c r="R63" i="10"/>
  <c r="E63" i="10"/>
  <c r="J63" i="10"/>
  <c r="Q63" i="10"/>
  <c r="S63" i="10"/>
  <c r="N63" i="10"/>
  <c r="I63" i="10"/>
  <c r="T63" i="10"/>
  <c r="M63" i="10"/>
  <c r="H63" i="10"/>
  <c r="K63" i="10"/>
  <c r="L63" i="10"/>
  <c r="O63" i="10"/>
  <c r="F63" i="10"/>
  <c r="B63" i="10"/>
  <c r="D63" i="10"/>
  <c r="P63" i="10"/>
  <c r="V63" i="10"/>
  <c r="G63" i="10"/>
  <c r="U63" i="10"/>
  <c r="F144" i="10"/>
  <c r="K144" i="10"/>
  <c r="M144" i="10"/>
  <c r="U144" i="10"/>
  <c r="T144" i="10"/>
  <c r="O144" i="10"/>
  <c r="V144" i="10"/>
  <c r="G144" i="10"/>
  <c r="E144" i="10"/>
  <c r="N144" i="10"/>
  <c r="H144" i="10"/>
  <c r="L144" i="10"/>
  <c r="S144" i="10"/>
  <c r="I144" i="10"/>
  <c r="R144" i="10"/>
  <c r="J144" i="10"/>
  <c r="Q144" i="10"/>
  <c r="P144" i="10"/>
  <c r="B144" i="10"/>
  <c r="D144" i="10"/>
  <c r="O30" i="10"/>
  <c r="F30" i="10"/>
  <c r="V30" i="10"/>
  <c r="E30" i="10"/>
  <c r="D30" i="10"/>
  <c r="G30" i="10"/>
  <c r="N30" i="10"/>
  <c r="P30" i="10"/>
  <c r="U30" i="10"/>
  <c r="L30" i="10"/>
  <c r="K30" i="10"/>
  <c r="R30" i="10"/>
  <c r="I30" i="10"/>
  <c r="B30" i="10"/>
  <c r="M30" i="10"/>
  <c r="H30" i="10"/>
  <c r="Q30" i="10"/>
  <c r="J30" i="10"/>
  <c r="T30" i="10"/>
  <c r="S30" i="10"/>
  <c r="K214" i="10"/>
  <c r="B214" i="10"/>
  <c r="R214" i="10"/>
  <c r="T214" i="10"/>
  <c r="U214" i="10"/>
  <c r="E214" i="10"/>
  <c r="S214" i="10"/>
  <c r="J214" i="10"/>
  <c r="D214" i="10"/>
  <c r="Q214" i="10"/>
  <c r="P214" i="10"/>
  <c r="G214" i="10"/>
  <c r="N214" i="10"/>
  <c r="I214" i="10"/>
  <c r="O214" i="10"/>
  <c r="L214" i="10"/>
  <c r="V214" i="10"/>
  <c r="H214" i="10"/>
  <c r="F214" i="10"/>
  <c r="M214" i="10"/>
  <c r="B289" i="10"/>
  <c r="U289" i="10"/>
  <c r="D289" i="10"/>
  <c r="M289" i="10"/>
  <c r="R289" i="10"/>
  <c r="K289" i="10"/>
  <c r="L289" i="10"/>
  <c r="S289" i="10"/>
  <c r="I289" i="10"/>
  <c r="F289" i="10"/>
  <c r="G289" i="10"/>
  <c r="O289" i="10"/>
  <c r="N289" i="10"/>
  <c r="E289" i="10"/>
  <c r="H289" i="10"/>
  <c r="V289" i="10"/>
  <c r="P289" i="10"/>
  <c r="J289" i="10"/>
  <c r="T289" i="10"/>
  <c r="Q289" i="10"/>
  <c r="N192" i="10"/>
  <c r="S192" i="10"/>
  <c r="H192" i="10"/>
  <c r="R192" i="10"/>
  <c r="E192" i="10"/>
  <c r="U192" i="10"/>
  <c r="D192" i="10"/>
  <c r="V192" i="10"/>
  <c r="G192" i="10"/>
  <c r="K192" i="10"/>
  <c r="Q192" i="10"/>
  <c r="I192" i="10"/>
  <c r="F192" i="10"/>
  <c r="P192" i="10"/>
  <c r="O192" i="10"/>
  <c r="T192" i="10"/>
  <c r="M192" i="10"/>
  <c r="J192" i="10"/>
  <c r="B192" i="10"/>
  <c r="L192" i="10"/>
  <c r="L261" i="10"/>
  <c r="M261" i="10"/>
  <c r="U261" i="10"/>
  <c r="K261" i="10"/>
  <c r="V261" i="10"/>
  <c r="Q261" i="10"/>
  <c r="H261" i="10"/>
  <c r="S261" i="10"/>
  <c r="F261" i="10"/>
  <c r="B261" i="10"/>
  <c r="E261" i="10"/>
  <c r="I261" i="10"/>
  <c r="D261" i="10"/>
  <c r="J261" i="10"/>
  <c r="P261" i="10"/>
  <c r="T261" i="10"/>
  <c r="N261" i="10"/>
  <c r="G261" i="10"/>
  <c r="O261" i="10"/>
  <c r="R261" i="10"/>
  <c r="I120" i="10"/>
  <c r="T120" i="10"/>
  <c r="M120" i="10"/>
  <c r="L120" i="10"/>
  <c r="G120" i="10"/>
  <c r="F120" i="10"/>
  <c r="E120" i="10"/>
  <c r="R120" i="10"/>
  <c r="H120" i="10"/>
  <c r="P120" i="10"/>
  <c r="B120" i="10"/>
  <c r="J120" i="10"/>
  <c r="U120" i="10"/>
  <c r="O120" i="10"/>
  <c r="D120" i="10"/>
  <c r="V120" i="10"/>
  <c r="Q120" i="10"/>
  <c r="N120" i="10"/>
  <c r="S120" i="10"/>
  <c r="K120" i="10"/>
  <c r="E106" i="10"/>
  <c r="R106" i="10"/>
  <c r="U106" i="10"/>
  <c r="V106" i="10"/>
  <c r="O106" i="10"/>
  <c r="N106" i="10"/>
  <c r="H106" i="10"/>
  <c r="I106" i="10"/>
  <c r="S106" i="10"/>
  <c r="P106" i="10"/>
  <c r="F106" i="10"/>
  <c r="G106" i="10"/>
  <c r="B106" i="10"/>
  <c r="K106" i="10"/>
  <c r="D106" i="10"/>
  <c r="Q106" i="10"/>
  <c r="M106" i="10"/>
  <c r="T106" i="10"/>
  <c r="L106" i="10"/>
  <c r="J106" i="10"/>
  <c r="N255" i="10"/>
  <c r="R255" i="10"/>
  <c r="D255" i="10"/>
  <c r="I255" i="10"/>
  <c r="G255" i="10"/>
  <c r="K255" i="10"/>
  <c r="S255" i="10"/>
  <c r="M255" i="10"/>
  <c r="P255" i="10"/>
  <c r="B255" i="10"/>
  <c r="H255" i="10"/>
  <c r="U255" i="10"/>
  <c r="V255" i="10"/>
  <c r="T255" i="10"/>
  <c r="J255" i="10"/>
  <c r="L255" i="10"/>
  <c r="O255" i="10"/>
  <c r="F255" i="10"/>
  <c r="Q255" i="10"/>
  <c r="E255" i="10"/>
  <c r="O282" i="10"/>
  <c r="H282" i="10"/>
  <c r="M282" i="10"/>
  <c r="J282" i="10"/>
  <c r="G282" i="10"/>
  <c r="P282" i="10"/>
  <c r="Q282" i="10"/>
  <c r="N282" i="10"/>
  <c r="F282" i="10"/>
  <c r="K282" i="10"/>
  <c r="T282" i="10"/>
  <c r="B282" i="10"/>
  <c r="D282" i="10"/>
  <c r="E282" i="10"/>
  <c r="V282" i="10"/>
  <c r="L282" i="10"/>
  <c r="U282" i="10"/>
  <c r="R282" i="10"/>
  <c r="S282" i="10"/>
  <c r="I282" i="10"/>
  <c r="T124" i="10"/>
  <c r="J124" i="10"/>
  <c r="R124" i="10"/>
  <c r="I124" i="10"/>
  <c r="V124" i="10"/>
  <c r="S124" i="10"/>
  <c r="L124" i="10"/>
  <c r="U124" i="10"/>
  <c r="F124" i="10"/>
  <c r="K124" i="10"/>
  <c r="D124" i="10"/>
  <c r="P124" i="10"/>
  <c r="E124" i="10"/>
  <c r="H124" i="10"/>
  <c r="G124" i="10"/>
  <c r="O124" i="10"/>
  <c r="B124" i="10"/>
  <c r="Q124" i="10"/>
  <c r="N124" i="10"/>
  <c r="M124" i="10"/>
  <c r="Q52" i="10"/>
  <c r="S52" i="10"/>
  <c r="H52" i="10"/>
  <c r="U52" i="10"/>
  <c r="V52" i="10"/>
  <c r="R52" i="10"/>
  <c r="J52" i="10"/>
  <c r="O52" i="10"/>
  <c r="M52" i="10"/>
  <c r="L52" i="10"/>
  <c r="N52" i="10"/>
  <c r="P52" i="10"/>
  <c r="D52" i="10"/>
  <c r="G52" i="10"/>
  <c r="I52" i="10"/>
  <c r="B52" i="10"/>
  <c r="K52" i="10"/>
  <c r="E52" i="10"/>
  <c r="T52" i="10"/>
  <c r="F52" i="10"/>
  <c r="G603" i="12"/>
  <c r="H603" i="12"/>
  <c r="F603" i="12"/>
  <c r="J602" i="12"/>
  <c r="I602" i="12"/>
  <c r="C602" i="12"/>
  <c r="S91" i="10"/>
  <c r="L91" i="10"/>
  <c r="O91" i="10"/>
  <c r="T91" i="10"/>
  <c r="U91" i="10"/>
  <c r="H91" i="10"/>
  <c r="B91" i="10"/>
  <c r="V91" i="10"/>
  <c r="J91" i="10"/>
  <c r="M91" i="10"/>
  <c r="G91" i="10"/>
  <c r="F91" i="10"/>
  <c r="Q91" i="10"/>
  <c r="D91" i="10"/>
  <c r="I91" i="10"/>
  <c r="P91" i="10"/>
  <c r="N91" i="10"/>
  <c r="R91" i="10"/>
  <c r="K91" i="10"/>
  <c r="E91" i="10"/>
  <c r="J60" i="10"/>
  <c r="U60" i="10"/>
  <c r="E60" i="10"/>
  <c r="I60" i="10"/>
  <c r="H60" i="10"/>
  <c r="F60" i="10"/>
  <c r="S60" i="10"/>
  <c r="P60" i="10"/>
  <c r="Q60" i="10"/>
  <c r="G60" i="10"/>
  <c r="O60" i="10"/>
  <c r="R60" i="10"/>
  <c r="D60" i="10"/>
  <c r="V60" i="10"/>
  <c r="N60" i="10"/>
  <c r="B60" i="10"/>
  <c r="L60" i="10"/>
  <c r="M60" i="10"/>
  <c r="K60" i="10"/>
  <c r="T60" i="10"/>
  <c r="Q98" i="10"/>
  <c r="G98" i="10"/>
  <c r="D98" i="10"/>
  <c r="K98" i="10"/>
  <c r="V98" i="10"/>
  <c r="N98" i="10"/>
  <c r="S98" i="10"/>
  <c r="T98" i="10"/>
  <c r="O98" i="10"/>
  <c r="H98" i="10"/>
  <c r="P98" i="10"/>
  <c r="U98" i="10"/>
  <c r="E98" i="10"/>
  <c r="J98" i="10"/>
  <c r="L98" i="10"/>
  <c r="F98" i="10"/>
  <c r="R98" i="10"/>
  <c r="M98" i="10"/>
  <c r="B98" i="10"/>
  <c r="I98" i="10"/>
  <c r="G48" i="10"/>
  <c r="F48" i="10"/>
  <c r="N48" i="10"/>
  <c r="D48" i="10"/>
  <c r="E48" i="10"/>
  <c r="I48" i="10"/>
  <c r="R48" i="10"/>
  <c r="P48" i="10"/>
  <c r="J48" i="10"/>
  <c r="H48" i="10"/>
  <c r="M48" i="10"/>
  <c r="K48" i="10"/>
  <c r="S48" i="10"/>
  <c r="B48" i="10"/>
  <c r="Q48" i="10"/>
  <c r="L48" i="10"/>
  <c r="T48" i="10"/>
  <c r="V48" i="10"/>
  <c r="O48" i="10"/>
  <c r="U48" i="10"/>
  <c r="G53" i="10"/>
  <c r="N53" i="10"/>
  <c r="L53" i="10"/>
  <c r="E53" i="10"/>
  <c r="O53" i="10"/>
  <c r="F53" i="10"/>
  <c r="V53" i="10"/>
  <c r="I53" i="10"/>
  <c r="P53" i="10"/>
  <c r="J53" i="10"/>
  <c r="Q53" i="10"/>
  <c r="S53" i="10"/>
  <c r="D53" i="10"/>
  <c r="H53" i="10"/>
  <c r="B53" i="10"/>
  <c r="T53" i="10"/>
  <c r="M53" i="10"/>
  <c r="U53" i="10"/>
  <c r="K53" i="10"/>
  <c r="R53" i="10"/>
  <c r="D71" i="10"/>
  <c r="T71" i="10"/>
  <c r="P71" i="10"/>
  <c r="B71" i="10"/>
  <c r="H71" i="10"/>
  <c r="O71" i="10"/>
  <c r="F71" i="10"/>
  <c r="M71" i="10"/>
  <c r="L71" i="10"/>
  <c r="U71" i="10"/>
  <c r="I71" i="10"/>
  <c r="R71" i="10"/>
  <c r="N71" i="10"/>
  <c r="K71" i="10"/>
  <c r="J71" i="10"/>
  <c r="S71" i="10"/>
  <c r="G71" i="10"/>
  <c r="V71" i="10"/>
  <c r="E71" i="10"/>
  <c r="Q71" i="10"/>
  <c r="F223" i="10"/>
  <c r="E223" i="10"/>
  <c r="B223" i="10"/>
  <c r="G223" i="10"/>
  <c r="L223" i="10"/>
  <c r="D223" i="10"/>
  <c r="Q223" i="10"/>
  <c r="O223" i="10"/>
  <c r="N223" i="10"/>
  <c r="K223" i="10"/>
  <c r="M223" i="10"/>
  <c r="H223" i="10"/>
  <c r="J223" i="10"/>
  <c r="S223" i="10"/>
  <c r="P223" i="10"/>
  <c r="U223" i="10"/>
  <c r="I223" i="10"/>
  <c r="V223" i="10"/>
  <c r="T223" i="10"/>
  <c r="R223" i="10"/>
  <c r="J162" i="10"/>
  <c r="E162" i="10"/>
  <c r="U162" i="10"/>
  <c r="P162" i="10"/>
  <c r="L162" i="10"/>
  <c r="B162" i="10"/>
  <c r="R162" i="10"/>
  <c r="M162" i="10"/>
  <c r="S162" i="10"/>
  <c r="G162" i="10"/>
  <c r="T162" i="10"/>
  <c r="F162" i="10"/>
  <c r="Q162" i="10"/>
  <c r="I162" i="10"/>
  <c r="O162" i="10"/>
  <c r="K162" i="10"/>
  <c r="D162" i="10"/>
  <c r="V162" i="10"/>
  <c r="N162" i="10"/>
  <c r="H162" i="10"/>
  <c r="H222" i="10"/>
  <c r="S222" i="10"/>
  <c r="E222" i="10"/>
  <c r="U222" i="10"/>
  <c r="M222" i="10"/>
  <c r="P222" i="10"/>
  <c r="K222" i="10"/>
  <c r="I222" i="10"/>
  <c r="F222" i="10"/>
  <c r="V222" i="10"/>
  <c r="G222" i="10"/>
  <c r="N222" i="10"/>
  <c r="O222" i="10"/>
  <c r="B222" i="10"/>
  <c r="R222" i="10"/>
  <c r="D222" i="10"/>
  <c r="J222" i="10"/>
  <c r="L222" i="10"/>
  <c r="Q222" i="10"/>
  <c r="T222" i="10"/>
  <c r="S131" i="10"/>
  <c r="O131" i="10"/>
  <c r="J131" i="10"/>
  <c r="L131" i="10"/>
  <c r="U131" i="10"/>
  <c r="D131" i="10"/>
  <c r="M131" i="10"/>
  <c r="G131" i="10"/>
  <c r="E131" i="10"/>
  <c r="T131" i="10"/>
  <c r="I131" i="10"/>
  <c r="B131" i="10"/>
  <c r="N131" i="10"/>
  <c r="V131" i="10"/>
  <c r="R131" i="10"/>
  <c r="Q131" i="10"/>
  <c r="H131" i="10"/>
  <c r="P131" i="10"/>
  <c r="F131" i="10"/>
  <c r="K131" i="10"/>
  <c r="K34" i="10"/>
  <c r="B34" i="10"/>
  <c r="R34" i="10"/>
  <c r="T34" i="10"/>
  <c r="H34" i="10"/>
  <c r="U34" i="10"/>
  <c r="S34" i="10"/>
  <c r="J34" i="10"/>
  <c r="D34" i="10"/>
  <c r="Q34" i="10"/>
  <c r="P34" i="10"/>
  <c r="O34" i="10"/>
  <c r="V34" i="10"/>
  <c r="N34" i="10"/>
  <c r="E34" i="10"/>
  <c r="G34" i="10"/>
  <c r="L34" i="10"/>
  <c r="M34" i="10"/>
  <c r="I34" i="10"/>
  <c r="F34" i="10"/>
  <c r="E165" i="10"/>
  <c r="K165" i="10"/>
  <c r="N165" i="10"/>
  <c r="R165" i="10"/>
  <c r="B165" i="10"/>
  <c r="T165" i="10"/>
  <c r="O165" i="10"/>
  <c r="P165" i="10"/>
  <c r="J165" i="10"/>
  <c r="L165" i="10"/>
  <c r="I165" i="10"/>
  <c r="G165" i="10"/>
  <c r="U165" i="10"/>
  <c r="V165" i="10"/>
  <c r="D165" i="10"/>
  <c r="M165" i="10"/>
  <c r="Q165" i="10"/>
  <c r="H165" i="10"/>
  <c r="S165" i="10"/>
  <c r="F165" i="10"/>
  <c r="E175" i="10"/>
  <c r="K175" i="10"/>
  <c r="Q175" i="10"/>
  <c r="S175" i="10"/>
  <c r="H175" i="10"/>
  <c r="L175" i="10"/>
  <c r="O175" i="10"/>
  <c r="B175" i="10"/>
  <c r="N175" i="10"/>
  <c r="G175" i="10"/>
  <c r="D175" i="10"/>
  <c r="R175" i="10"/>
  <c r="F175" i="10"/>
  <c r="P175" i="10"/>
  <c r="J175" i="10"/>
  <c r="U175" i="10"/>
  <c r="M175" i="10"/>
  <c r="T175" i="10"/>
  <c r="I175" i="10"/>
  <c r="V175" i="10"/>
  <c r="K39" i="10"/>
  <c r="V39" i="10"/>
  <c r="M39" i="10"/>
  <c r="L39" i="10"/>
  <c r="G39" i="10"/>
  <c r="B39" i="10"/>
  <c r="D39" i="10"/>
  <c r="F39" i="10"/>
  <c r="J39" i="10"/>
  <c r="I39" i="10"/>
  <c r="Q39" i="10"/>
  <c r="E39" i="10"/>
  <c r="H39" i="10"/>
  <c r="O39" i="10"/>
  <c r="N39" i="10"/>
  <c r="R39" i="10"/>
  <c r="U39" i="10"/>
  <c r="S39" i="10"/>
  <c r="P39" i="10"/>
  <c r="T39" i="10"/>
  <c r="V276" i="10"/>
  <c r="B276" i="10"/>
  <c r="G276" i="10"/>
  <c r="L276" i="10"/>
  <c r="Q276" i="10"/>
  <c r="M276" i="10"/>
  <c r="H276" i="10"/>
  <c r="T276" i="10"/>
  <c r="K276" i="10"/>
  <c r="N276" i="10"/>
  <c r="F276" i="10"/>
  <c r="S276" i="10"/>
  <c r="P276" i="10"/>
  <c r="J276" i="10"/>
  <c r="D276" i="10"/>
  <c r="R276" i="10"/>
  <c r="O276" i="10"/>
  <c r="E276" i="10"/>
  <c r="U276" i="10"/>
  <c r="I276" i="10"/>
  <c r="K297" i="10"/>
  <c r="L297" i="10"/>
  <c r="S297" i="10"/>
  <c r="M297" i="10"/>
  <c r="R297" i="10"/>
  <c r="Q297" i="10"/>
  <c r="O297" i="10"/>
  <c r="J297" i="10"/>
  <c r="E297" i="10"/>
  <c r="N297" i="10"/>
  <c r="P297" i="10"/>
  <c r="G297" i="10"/>
  <c r="T297" i="10"/>
  <c r="B297" i="10"/>
  <c r="U297" i="10"/>
  <c r="I297" i="10"/>
  <c r="D297" i="10"/>
  <c r="F297" i="10"/>
  <c r="H297" i="10"/>
  <c r="V297" i="10"/>
  <c r="F31" i="10"/>
  <c r="R31" i="10"/>
  <c r="B31" i="10"/>
  <c r="L31" i="10"/>
  <c r="D31" i="10"/>
  <c r="U31" i="10"/>
  <c r="S31" i="10"/>
  <c r="I31" i="10"/>
  <c r="Q31" i="10"/>
  <c r="O31" i="10"/>
  <c r="J31" i="10"/>
  <c r="K31" i="10"/>
  <c r="G31" i="10"/>
  <c r="P31" i="10"/>
  <c r="H31" i="10"/>
  <c r="M31" i="10"/>
  <c r="E31" i="10"/>
  <c r="V31" i="10"/>
  <c r="N31" i="10"/>
  <c r="T31" i="10"/>
  <c r="D221" i="10"/>
  <c r="F221" i="10"/>
  <c r="S221" i="10"/>
  <c r="Q221" i="10"/>
  <c r="O221" i="10"/>
  <c r="G221" i="10"/>
  <c r="T221" i="10"/>
  <c r="L221" i="10"/>
  <c r="R221" i="10"/>
  <c r="J221" i="10"/>
  <c r="U221" i="10"/>
  <c r="P221" i="10"/>
  <c r="M221" i="10"/>
  <c r="B221" i="10"/>
  <c r="E221" i="10"/>
  <c r="N221" i="10"/>
  <c r="I221" i="10"/>
  <c r="V221" i="10"/>
  <c r="K221" i="10"/>
  <c r="H221" i="10"/>
  <c r="T88" i="10"/>
  <c r="O88" i="10"/>
  <c r="H88" i="10"/>
  <c r="U88" i="10"/>
  <c r="B88" i="10"/>
  <c r="G88" i="10"/>
  <c r="L88" i="10"/>
  <c r="F88" i="10"/>
  <c r="P88" i="10"/>
  <c r="K88" i="10"/>
  <c r="I88" i="10"/>
  <c r="E88" i="10"/>
  <c r="D88" i="10"/>
  <c r="V88" i="10"/>
  <c r="J88" i="10"/>
  <c r="M88" i="10"/>
  <c r="N88" i="10"/>
  <c r="R88" i="10"/>
  <c r="S88" i="10"/>
  <c r="Q88" i="10"/>
  <c r="D299" i="10"/>
  <c r="O299" i="10"/>
  <c r="R299" i="10"/>
  <c r="B299" i="10"/>
  <c r="F299" i="10"/>
  <c r="T299" i="10"/>
  <c r="V299" i="10"/>
  <c r="U299" i="10"/>
  <c r="L299" i="10"/>
  <c r="K299" i="10"/>
  <c r="J299" i="10"/>
  <c r="I299" i="10"/>
  <c r="Q299" i="10"/>
  <c r="E299" i="10"/>
  <c r="N299" i="10"/>
  <c r="S299" i="10"/>
  <c r="M299" i="10"/>
  <c r="P299" i="10"/>
  <c r="H299" i="10"/>
  <c r="G299" i="10"/>
  <c r="I99" i="10"/>
  <c r="O99" i="10"/>
  <c r="G99" i="10"/>
  <c r="B99" i="10"/>
  <c r="P99" i="10"/>
  <c r="R99" i="10"/>
  <c r="D99" i="10"/>
  <c r="U99" i="10"/>
  <c r="K99" i="10"/>
  <c r="Q99" i="10"/>
  <c r="F99" i="10"/>
  <c r="H99" i="10"/>
  <c r="L99" i="10"/>
  <c r="J99" i="10"/>
  <c r="T99" i="10"/>
  <c r="V99" i="10"/>
  <c r="N99" i="10"/>
  <c r="M99" i="10"/>
  <c r="E99" i="10"/>
  <c r="S99" i="10"/>
  <c r="P280" i="10"/>
  <c r="U280" i="10"/>
  <c r="J280" i="10"/>
  <c r="F280" i="10"/>
  <c r="R280" i="10"/>
  <c r="H280" i="10"/>
  <c r="L280" i="10"/>
  <c r="B280" i="10"/>
  <c r="V280" i="10"/>
  <c r="K280" i="10"/>
  <c r="E280" i="10"/>
  <c r="T280" i="10"/>
  <c r="N280" i="10"/>
  <c r="I280" i="10"/>
  <c r="M280" i="10"/>
  <c r="O280" i="10"/>
  <c r="Q280" i="10"/>
  <c r="G280" i="10"/>
  <c r="D280" i="10"/>
  <c r="S280" i="10"/>
  <c r="K37" i="10"/>
  <c r="I37" i="10"/>
  <c r="Q37" i="10"/>
  <c r="L37" i="10"/>
  <c r="V37" i="10"/>
  <c r="B37" i="10"/>
  <c r="U37" i="10"/>
  <c r="T37" i="10"/>
  <c r="J37" i="10"/>
  <c r="D37" i="10"/>
  <c r="S37" i="10"/>
  <c r="N37" i="10"/>
  <c r="E37" i="10"/>
  <c r="M37" i="10"/>
  <c r="P37" i="10"/>
  <c r="H37" i="10"/>
  <c r="G37" i="10"/>
  <c r="O37" i="10"/>
  <c r="F37" i="10"/>
  <c r="R37" i="10"/>
  <c r="T300" i="10"/>
  <c r="N300" i="10"/>
  <c r="G300" i="10"/>
  <c r="M300" i="10"/>
  <c r="O300" i="10"/>
  <c r="S300" i="10"/>
  <c r="E300" i="10"/>
  <c r="Q300" i="10"/>
  <c r="P300" i="10"/>
  <c r="F300" i="10"/>
  <c r="R300" i="10"/>
  <c r="U300" i="10"/>
  <c r="K300" i="10"/>
  <c r="V300" i="10"/>
  <c r="H300" i="10"/>
  <c r="B300" i="10"/>
  <c r="L300" i="10"/>
  <c r="J300" i="10"/>
  <c r="I300" i="10"/>
  <c r="D300" i="10"/>
  <c r="I104" i="10"/>
  <c r="V104" i="10"/>
  <c r="R104" i="10"/>
  <c r="E104" i="10"/>
  <c r="T104" i="10"/>
  <c r="L104" i="10"/>
  <c r="H104" i="10"/>
  <c r="O104" i="10"/>
  <c r="N104" i="10"/>
  <c r="J104" i="10"/>
  <c r="F104" i="10"/>
  <c r="G104" i="10"/>
  <c r="Q104" i="10"/>
  <c r="B104" i="10"/>
  <c r="M104" i="10"/>
  <c r="U104" i="10"/>
  <c r="S104" i="10"/>
  <c r="P104" i="10"/>
  <c r="D104" i="10"/>
  <c r="K104" i="10"/>
  <c r="N147" i="10"/>
  <c r="Q147" i="10"/>
  <c r="K147" i="10"/>
  <c r="V147" i="10"/>
  <c r="F147" i="10"/>
  <c r="R147" i="10"/>
  <c r="T147" i="10"/>
  <c r="P147" i="10"/>
  <c r="S147" i="10"/>
  <c r="H147" i="10"/>
  <c r="B147" i="10"/>
  <c r="I147" i="10"/>
  <c r="J147" i="10"/>
  <c r="L147" i="10"/>
  <c r="O147" i="10"/>
  <c r="E147" i="10"/>
  <c r="D147" i="10"/>
  <c r="M147" i="10"/>
  <c r="G147" i="10"/>
  <c r="U147" i="10"/>
  <c r="F903" i="12"/>
  <c r="G903" i="12"/>
  <c r="H903" i="12"/>
  <c r="E41" i="10"/>
  <c r="V41" i="10"/>
  <c r="M41" i="10"/>
  <c r="L41" i="10"/>
  <c r="O41" i="10"/>
  <c r="P41" i="10"/>
  <c r="I41" i="10"/>
  <c r="H41" i="10"/>
  <c r="D41" i="10"/>
  <c r="B41" i="10"/>
  <c r="T41" i="10"/>
  <c r="R41" i="10"/>
  <c r="F41" i="10"/>
  <c r="J41" i="10"/>
  <c r="K41" i="10"/>
  <c r="G41" i="10"/>
  <c r="S41" i="10"/>
  <c r="N41" i="10"/>
  <c r="Q41" i="10"/>
  <c r="U41" i="10"/>
  <c r="O272" i="10"/>
  <c r="V272" i="10"/>
  <c r="R272" i="10"/>
  <c r="N272" i="10"/>
  <c r="U272" i="10"/>
  <c r="P272" i="10"/>
  <c r="M272" i="10"/>
  <c r="I272" i="10"/>
  <c r="J272" i="10"/>
  <c r="D272" i="10"/>
  <c r="E272" i="10"/>
  <c r="S272" i="10"/>
  <c r="K272" i="10"/>
  <c r="T272" i="10"/>
  <c r="L272" i="10"/>
  <c r="F272" i="10"/>
  <c r="Q272" i="10"/>
  <c r="H272" i="10"/>
  <c r="G272" i="10"/>
  <c r="B272" i="10"/>
  <c r="L67" i="10"/>
  <c r="F67" i="10"/>
  <c r="Q67" i="10"/>
  <c r="R67" i="10"/>
  <c r="U67" i="10"/>
  <c r="T67" i="10"/>
  <c r="S67" i="10"/>
  <c r="K67" i="10"/>
  <c r="H67" i="10"/>
  <c r="D67" i="10"/>
  <c r="E67" i="10"/>
  <c r="G67" i="10"/>
  <c r="I67" i="10"/>
  <c r="M67" i="10"/>
  <c r="N67" i="10"/>
  <c r="J67" i="10"/>
  <c r="V67" i="10"/>
  <c r="P67" i="10"/>
  <c r="O67" i="10"/>
  <c r="B67" i="10"/>
  <c r="O86" i="10"/>
  <c r="S86" i="10"/>
  <c r="M86" i="10"/>
  <c r="R86" i="10"/>
  <c r="T86" i="10"/>
  <c r="E86" i="10"/>
  <c r="I86" i="10"/>
  <c r="Q86" i="10"/>
  <c r="G86" i="10"/>
  <c r="P86" i="10"/>
  <c r="H86" i="10"/>
  <c r="J86" i="10"/>
  <c r="B86" i="10"/>
  <c r="L86" i="10"/>
  <c r="U86" i="10"/>
  <c r="V86" i="10"/>
  <c r="N86" i="10"/>
  <c r="K86" i="10"/>
  <c r="F86" i="10"/>
  <c r="D86" i="10"/>
  <c r="D173" i="10"/>
  <c r="F173" i="10"/>
  <c r="N173" i="10"/>
  <c r="B173" i="10"/>
  <c r="S173" i="10"/>
  <c r="G173" i="10"/>
  <c r="T173" i="10"/>
  <c r="L173" i="10"/>
  <c r="R173" i="10"/>
  <c r="K173" i="10"/>
  <c r="J173" i="10"/>
  <c r="U173" i="10"/>
  <c r="P173" i="10"/>
  <c r="M173" i="10"/>
  <c r="I173" i="10"/>
  <c r="Q173" i="10"/>
  <c r="E173" i="10"/>
  <c r="O173" i="10"/>
  <c r="H173" i="10"/>
  <c r="V173" i="10"/>
  <c r="J62" i="10"/>
  <c r="M62" i="10"/>
  <c r="K62" i="10"/>
  <c r="L62" i="10"/>
  <c r="I62" i="10"/>
  <c r="N62" i="10"/>
  <c r="S62" i="10"/>
  <c r="T62" i="10"/>
  <c r="H62" i="10"/>
  <c r="O62" i="10"/>
  <c r="R62" i="10"/>
  <c r="F62" i="10"/>
  <c r="U62" i="10"/>
  <c r="P62" i="10"/>
  <c r="Q62" i="10"/>
  <c r="E62" i="10"/>
  <c r="V62" i="10"/>
  <c r="B62" i="10"/>
  <c r="D62" i="10"/>
  <c r="G62" i="10"/>
  <c r="L270" i="10"/>
  <c r="F270" i="10"/>
  <c r="B270" i="10"/>
  <c r="J270" i="10"/>
  <c r="P270" i="10"/>
  <c r="G270" i="10"/>
  <c r="U270" i="10"/>
  <c r="H270" i="10"/>
  <c r="V270" i="10"/>
  <c r="O270" i="10"/>
  <c r="K270" i="10"/>
  <c r="I270" i="10"/>
  <c r="D270" i="10"/>
  <c r="T270" i="10"/>
  <c r="Q270" i="10"/>
  <c r="M270" i="10"/>
  <c r="S270" i="10"/>
  <c r="N270" i="10"/>
  <c r="R270" i="10"/>
  <c r="E270" i="10"/>
  <c r="D163" i="10"/>
  <c r="M163" i="10"/>
  <c r="G163" i="10"/>
  <c r="R163" i="10"/>
  <c r="L163" i="10"/>
  <c r="V163" i="10"/>
  <c r="O163" i="10"/>
  <c r="J163" i="10"/>
  <c r="H163" i="10"/>
  <c r="E163" i="10"/>
  <c r="Q163" i="10"/>
  <c r="U163" i="10"/>
  <c r="K163" i="10"/>
  <c r="F163" i="10"/>
  <c r="B163" i="10"/>
  <c r="I163" i="10"/>
  <c r="T163" i="10"/>
  <c r="N163" i="10"/>
  <c r="S163" i="10"/>
  <c r="P163" i="10"/>
  <c r="N109" i="10"/>
  <c r="J109" i="10"/>
  <c r="H109" i="10"/>
  <c r="Q109" i="10"/>
  <c r="U109" i="10"/>
  <c r="M109" i="10"/>
  <c r="K109" i="10"/>
  <c r="E109" i="10"/>
  <c r="B109" i="10"/>
  <c r="R109" i="10"/>
  <c r="S109" i="10"/>
  <c r="G109" i="10"/>
  <c r="V109" i="10"/>
  <c r="L109" i="10"/>
  <c r="O109" i="10"/>
  <c r="P109" i="10"/>
  <c r="D109" i="10"/>
  <c r="T109" i="10"/>
  <c r="I109" i="10"/>
  <c r="F109" i="10"/>
  <c r="Q87" i="10"/>
  <c r="N87" i="10"/>
  <c r="H87" i="10"/>
  <c r="B87" i="10"/>
  <c r="J87" i="10"/>
  <c r="K87" i="10"/>
  <c r="G87" i="10"/>
  <c r="E87" i="10"/>
  <c r="O87" i="10"/>
  <c r="P87" i="10"/>
  <c r="D87" i="10"/>
  <c r="U87" i="10"/>
  <c r="M87" i="10"/>
  <c r="F87" i="10"/>
  <c r="I87" i="10"/>
  <c r="V87" i="10"/>
  <c r="S87" i="10"/>
  <c r="T87" i="10"/>
  <c r="L87" i="10"/>
  <c r="R87" i="10"/>
  <c r="F103" i="10"/>
  <c r="J103" i="10"/>
  <c r="G103" i="10"/>
  <c r="I103" i="10"/>
  <c r="U103" i="10"/>
  <c r="D103" i="10"/>
  <c r="K103" i="10"/>
  <c r="L103" i="10"/>
  <c r="R103" i="10"/>
  <c r="O103" i="10"/>
  <c r="T103" i="10"/>
  <c r="H103" i="10"/>
  <c r="P103" i="10"/>
  <c r="M103" i="10"/>
  <c r="V103" i="10"/>
  <c r="N103" i="10"/>
  <c r="E103" i="10"/>
  <c r="S103" i="10"/>
  <c r="B103" i="10"/>
  <c r="Q103" i="10"/>
  <c r="G38" i="10"/>
  <c r="N38" i="10"/>
  <c r="L38" i="10"/>
  <c r="M38" i="10"/>
  <c r="E38" i="10"/>
  <c r="B38" i="10"/>
  <c r="T38" i="10"/>
  <c r="U38" i="10"/>
  <c r="D38" i="10"/>
  <c r="K38" i="10"/>
  <c r="R38" i="10"/>
  <c r="H38" i="10"/>
  <c r="S38" i="10"/>
  <c r="Q38" i="10"/>
  <c r="O38" i="10"/>
  <c r="F38" i="10"/>
  <c r="V38" i="10"/>
  <c r="I38" i="10"/>
  <c r="J38" i="10"/>
  <c r="P38" i="10"/>
  <c r="E205" i="10"/>
  <c r="V205" i="10"/>
  <c r="R205" i="10"/>
  <c r="O205" i="10"/>
  <c r="J205" i="10"/>
  <c r="H205" i="10"/>
  <c r="U205" i="10"/>
  <c r="I205" i="10"/>
  <c r="M205" i="10"/>
  <c r="N205" i="10"/>
  <c r="F205" i="10"/>
  <c r="L205" i="10"/>
  <c r="K205" i="10"/>
  <c r="T205" i="10"/>
  <c r="P205" i="10"/>
  <c r="G205" i="10"/>
  <c r="Q205" i="10"/>
  <c r="S205" i="10"/>
  <c r="B205" i="10"/>
  <c r="D205" i="10"/>
  <c r="S105" i="10"/>
  <c r="J105" i="10"/>
  <c r="H105" i="10"/>
  <c r="M105" i="10"/>
  <c r="T105" i="10"/>
  <c r="K105" i="10"/>
  <c r="B105" i="10"/>
  <c r="R105" i="10"/>
  <c r="I105" i="10"/>
  <c r="L105" i="10"/>
  <c r="O105" i="10"/>
  <c r="V105" i="10"/>
  <c r="D105" i="10"/>
  <c r="N105" i="10"/>
  <c r="Q105" i="10"/>
  <c r="U105" i="10"/>
  <c r="G105" i="10"/>
  <c r="P105" i="10"/>
  <c r="F105" i="10"/>
  <c r="E105" i="10"/>
  <c r="Q198" i="10"/>
  <c r="L198" i="10"/>
  <c r="G198" i="10"/>
  <c r="J198" i="10"/>
  <c r="V198" i="10"/>
  <c r="I198" i="10"/>
  <c r="D198" i="10"/>
  <c r="T198" i="10"/>
  <c r="S198" i="10"/>
  <c r="N198" i="10"/>
  <c r="M198" i="10"/>
  <c r="F198" i="10"/>
  <c r="E198" i="10"/>
  <c r="O198" i="10"/>
  <c r="U198" i="10"/>
  <c r="B198" i="10"/>
  <c r="K198" i="10"/>
  <c r="H198" i="10"/>
  <c r="R198" i="10"/>
  <c r="P198" i="10"/>
  <c r="M189" i="10"/>
  <c r="R189" i="10"/>
  <c r="N189" i="10"/>
  <c r="F189" i="10"/>
  <c r="V189" i="10"/>
  <c r="S189" i="10"/>
  <c r="P189" i="10"/>
  <c r="L189" i="10"/>
  <c r="D189" i="10"/>
  <c r="B189" i="10"/>
  <c r="I189" i="10"/>
  <c r="E189" i="10"/>
  <c r="H189" i="10"/>
  <c r="T189" i="10"/>
  <c r="K189" i="10"/>
  <c r="Q189" i="10"/>
  <c r="J189" i="10"/>
  <c r="U189" i="10"/>
  <c r="O189" i="10"/>
  <c r="G189" i="10"/>
  <c r="H168" i="10"/>
  <c r="J168" i="10"/>
  <c r="I168" i="10"/>
  <c r="E168" i="10"/>
  <c r="O168" i="10"/>
  <c r="K168" i="10"/>
  <c r="L168" i="10"/>
  <c r="M168" i="10"/>
  <c r="S168" i="10"/>
  <c r="U168" i="10"/>
  <c r="N168" i="10"/>
  <c r="D168" i="10"/>
  <c r="Q168" i="10"/>
  <c r="T168" i="10"/>
  <c r="G168" i="10"/>
  <c r="F168" i="10"/>
  <c r="P168" i="10"/>
  <c r="R168" i="10"/>
  <c r="B168" i="10"/>
  <c r="V168" i="10"/>
  <c r="L269" i="10"/>
  <c r="P269" i="10"/>
  <c r="S269" i="10"/>
  <c r="H269" i="10"/>
  <c r="N269" i="10"/>
  <c r="B269" i="10"/>
  <c r="D269" i="10"/>
  <c r="T269" i="10"/>
  <c r="M269" i="10"/>
  <c r="R269" i="10"/>
  <c r="G269" i="10"/>
  <c r="K269" i="10"/>
  <c r="J269" i="10"/>
  <c r="I269" i="10"/>
  <c r="O269" i="10"/>
  <c r="F269" i="10"/>
  <c r="E269" i="10"/>
  <c r="U269" i="10"/>
  <c r="V269" i="10"/>
  <c r="Q269" i="10"/>
  <c r="F65" i="10"/>
  <c r="V65" i="10"/>
  <c r="Q65" i="10"/>
  <c r="H65" i="10"/>
  <c r="K65" i="10"/>
  <c r="N65" i="10"/>
  <c r="I65" i="10"/>
  <c r="G65" i="10"/>
  <c r="L65" i="10"/>
  <c r="S65" i="10"/>
  <c r="R65" i="10"/>
  <c r="O65" i="10"/>
  <c r="P65" i="10"/>
  <c r="M65" i="10"/>
  <c r="T65" i="10"/>
  <c r="B65" i="10"/>
  <c r="U65" i="10"/>
  <c r="E65" i="10"/>
  <c r="J65" i="10"/>
  <c r="D65" i="10"/>
  <c r="E122" i="10"/>
  <c r="M122" i="10"/>
  <c r="G122" i="10"/>
  <c r="F122" i="10"/>
  <c r="N122" i="10"/>
  <c r="S122" i="10"/>
  <c r="B122" i="10"/>
  <c r="K122" i="10"/>
  <c r="J122" i="10"/>
  <c r="O122" i="10"/>
  <c r="Q122" i="10"/>
  <c r="R122" i="10"/>
  <c r="V122" i="10"/>
  <c r="D122" i="10"/>
  <c r="L122" i="10"/>
  <c r="T122" i="10"/>
  <c r="H122" i="10"/>
  <c r="P122" i="10"/>
  <c r="U122" i="10"/>
  <c r="I122" i="10"/>
  <c r="O166" i="10"/>
  <c r="N166" i="10"/>
  <c r="L166" i="10"/>
  <c r="Q166" i="10"/>
  <c r="E166" i="10"/>
  <c r="J166" i="10"/>
  <c r="T166" i="10"/>
  <c r="B166" i="10"/>
  <c r="R166" i="10"/>
  <c r="S166" i="10"/>
  <c r="U166" i="10"/>
  <c r="K166" i="10"/>
  <c r="I166" i="10"/>
  <c r="M166" i="10"/>
  <c r="G166" i="10"/>
  <c r="F166" i="10"/>
  <c r="V166" i="10"/>
  <c r="P166" i="10"/>
  <c r="H166" i="10"/>
  <c r="D166" i="10"/>
  <c r="S216" i="10"/>
  <c r="T216" i="10"/>
  <c r="O216" i="10"/>
  <c r="F216" i="10"/>
  <c r="J216" i="10"/>
  <c r="D216" i="10"/>
  <c r="E216" i="10"/>
  <c r="R216" i="10"/>
  <c r="L216" i="10"/>
  <c r="K216" i="10"/>
  <c r="Q216" i="10"/>
  <c r="M216" i="10"/>
  <c r="U216" i="10"/>
  <c r="I216" i="10"/>
  <c r="H216" i="10"/>
  <c r="V216" i="10"/>
  <c r="B216" i="10"/>
  <c r="G216" i="10"/>
  <c r="N216" i="10"/>
  <c r="P216" i="10"/>
  <c r="N211" i="10"/>
  <c r="F211" i="10"/>
  <c r="J211" i="10"/>
  <c r="T211" i="10"/>
  <c r="K211" i="10"/>
  <c r="B211" i="10"/>
  <c r="G211" i="10"/>
  <c r="S211" i="10"/>
  <c r="H211" i="10"/>
  <c r="I211" i="10"/>
  <c r="U211" i="10"/>
  <c r="Q211" i="10"/>
  <c r="R211" i="10"/>
  <c r="L211" i="10"/>
  <c r="V211" i="10"/>
  <c r="D211" i="10"/>
  <c r="O211" i="10"/>
  <c r="E211" i="10"/>
  <c r="P211" i="10"/>
  <c r="M211" i="10"/>
  <c r="P288" i="10"/>
  <c r="M288" i="10"/>
  <c r="S288" i="10"/>
  <c r="T288" i="10"/>
  <c r="N288" i="10"/>
  <c r="E288" i="10"/>
  <c r="F288" i="10"/>
  <c r="Q288" i="10"/>
  <c r="K288" i="10"/>
  <c r="I288" i="10"/>
  <c r="D288" i="10"/>
  <c r="R288" i="10"/>
  <c r="L288" i="10"/>
  <c r="G288" i="10"/>
  <c r="V288" i="10"/>
  <c r="B288" i="10"/>
  <c r="J288" i="10"/>
  <c r="U288" i="10"/>
  <c r="O288" i="10"/>
  <c r="H288" i="10"/>
  <c r="M229" i="10"/>
  <c r="L229" i="10"/>
  <c r="O229" i="10"/>
  <c r="U229" i="10"/>
  <c r="V229" i="10"/>
  <c r="S229" i="10"/>
  <c r="P229" i="10"/>
  <c r="F229" i="10"/>
  <c r="G229" i="10"/>
  <c r="D229" i="10"/>
  <c r="R229" i="10"/>
  <c r="Q229" i="10"/>
  <c r="K229" i="10"/>
  <c r="B229" i="10"/>
  <c r="E229" i="10"/>
  <c r="I229" i="10"/>
  <c r="J229" i="10"/>
  <c r="H229" i="10"/>
  <c r="T229" i="10"/>
  <c r="N229" i="10"/>
  <c r="M292" i="10"/>
  <c r="G292" i="10"/>
  <c r="O292" i="10"/>
  <c r="T292" i="10"/>
  <c r="V292" i="10"/>
  <c r="B292" i="10"/>
  <c r="D292" i="10"/>
  <c r="N292" i="10"/>
  <c r="J292" i="10"/>
  <c r="L292" i="10"/>
  <c r="R292" i="10"/>
  <c r="H292" i="10"/>
  <c r="Q292" i="10"/>
  <c r="P292" i="10"/>
  <c r="I292" i="10"/>
  <c r="F292" i="10"/>
  <c r="K292" i="10"/>
  <c r="S292" i="10"/>
  <c r="E292" i="10"/>
  <c r="U292" i="10"/>
  <c r="L226" i="10"/>
  <c r="G226" i="10"/>
  <c r="R226" i="10"/>
  <c r="E226" i="10"/>
  <c r="D226" i="10"/>
  <c r="T226" i="10"/>
  <c r="O226" i="10"/>
  <c r="Q226" i="10"/>
  <c r="U226" i="10"/>
  <c r="B226" i="10"/>
  <c r="K226" i="10"/>
  <c r="J226" i="10"/>
  <c r="P226" i="10"/>
  <c r="I226" i="10"/>
  <c r="N226" i="10"/>
  <c r="F226" i="10"/>
  <c r="V226" i="10"/>
  <c r="S226" i="10"/>
  <c r="M226" i="10"/>
  <c r="H226" i="10"/>
  <c r="S236" i="10"/>
  <c r="B236" i="10"/>
  <c r="U236" i="10"/>
  <c r="M236" i="10"/>
  <c r="O236" i="10"/>
  <c r="T236" i="10"/>
  <c r="L236" i="10"/>
  <c r="Q236" i="10"/>
  <c r="F236" i="10"/>
  <c r="G236" i="10"/>
  <c r="N236" i="10"/>
  <c r="D236" i="10"/>
  <c r="R236" i="10"/>
  <c r="J236" i="10"/>
  <c r="I236" i="10"/>
  <c r="H236" i="10"/>
  <c r="E236" i="10"/>
  <c r="V236" i="10"/>
  <c r="P236" i="10"/>
  <c r="K236" i="10"/>
  <c r="H128" i="10"/>
  <c r="P128" i="10"/>
  <c r="S128" i="10"/>
  <c r="Q128" i="10"/>
  <c r="U128" i="10"/>
  <c r="R128" i="10"/>
  <c r="V128" i="10"/>
  <c r="N128" i="10"/>
  <c r="J128" i="10"/>
  <c r="I128" i="10"/>
  <c r="B128" i="10"/>
  <c r="K128" i="10"/>
  <c r="G128" i="10"/>
  <c r="D128" i="10"/>
  <c r="O128" i="10"/>
  <c r="T128" i="10"/>
  <c r="E128" i="10"/>
  <c r="F128" i="10"/>
  <c r="M128" i="10"/>
  <c r="L128" i="10"/>
  <c r="B285" i="10"/>
  <c r="O285" i="10"/>
  <c r="P285" i="10"/>
  <c r="R285" i="10"/>
  <c r="G285" i="10"/>
  <c r="I285" i="10"/>
  <c r="J285" i="10"/>
  <c r="Q285" i="10"/>
  <c r="D285" i="10"/>
  <c r="F285" i="10"/>
  <c r="H285" i="10"/>
  <c r="E285" i="10"/>
  <c r="V285" i="10"/>
  <c r="L285" i="10"/>
  <c r="M285" i="10"/>
  <c r="T285" i="10"/>
  <c r="K285" i="10"/>
  <c r="N285" i="10"/>
  <c r="S285" i="10"/>
  <c r="U285" i="10"/>
  <c r="K273" i="10"/>
  <c r="L273" i="10"/>
  <c r="T273" i="10"/>
  <c r="F273" i="10"/>
  <c r="P273" i="10"/>
  <c r="O273" i="10"/>
  <c r="J273" i="10"/>
  <c r="D273" i="10"/>
  <c r="R273" i="10"/>
  <c r="S273" i="10"/>
  <c r="Q273" i="10"/>
  <c r="E273" i="10"/>
  <c r="M273" i="10"/>
  <c r="V273" i="10"/>
  <c r="B273" i="10"/>
  <c r="U273" i="10"/>
  <c r="G273" i="10"/>
  <c r="H273" i="10"/>
  <c r="N273" i="10"/>
  <c r="I273" i="10"/>
  <c r="O33" i="10"/>
  <c r="U33" i="10"/>
  <c r="T33" i="10"/>
  <c r="M33" i="10"/>
  <c r="J33" i="10"/>
  <c r="H33" i="10"/>
  <c r="B33" i="10"/>
  <c r="I33" i="10"/>
  <c r="V33" i="10"/>
  <c r="Q33" i="10"/>
  <c r="K33" i="10"/>
  <c r="S33" i="10"/>
  <c r="E33" i="10"/>
  <c r="L33" i="10"/>
  <c r="R33" i="10"/>
  <c r="N33" i="10"/>
  <c r="F33" i="10"/>
  <c r="P33" i="10"/>
  <c r="D33" i="10"/>
  <c r="G33" i="10"/>
  <c r="V267" i="10"/>
  <c r="S267" i="10"/>
  <c r="K267" i="10"/>
  <c r="H267" i="10"/>
  <c r="D267" i="10"/>
  <c r="B267" i="10"/>
  <c r="L267" i="10"/>
  <c r="T267" i="10"/>
  <c r="O267" i="10"/>
  <c r="G267" i="10"/>
  <c r="J267" i="10"/>
  <c r="I267" i="10"/>
  <c r="F267" i="10"/>
  <c r="R267" i="10"/>
  <c r="E267" i="10"/>
  <c r="Q267" i="10"/>
  <c r="M267" i="10"/>
  <c r="N267" i="10"/>
  <c r="U267" i="10"/>
  <c r="P267" i="10"/>
  <c r="T113" i="10"/>
  <c r="I113" i="10"/>
  <c r="N113" i="10"/>
  <c r="Q113" i="10"/>
  <c r="L113" i="10"/>
  <c r="O113" i="10"/>
  <c r="R113" i="10"/>
  <c r="P113" i="10"/>
  <c r="K113" i="10"/>
  <c r="U113" i="10"/>
  <c r="M113" i="10"/>
  <c r="F113" i="10"/>
  <c r="D113" i="10"/>
  <c r="V113" i="10"/>
  <c r="J113" i="10"/>
  <c r="H113" i="10"/>
  <c r="G113" i="10"/>
  <c r="B113" i="10"/>
  <c r="S113" i="10"/>
  <c r="E113" i="10"/>
  <c r="M78" i="10"/>
  <c r="S78" i="10"/>
  <c r="H78" i="10"/>
  <c r="N78" i="10"/>
  <c r="Q78" i="10"/>
  <c r="R78" i="10"/>
  <c r="F78" i="10"/>
  <c r="V78" i="10"/>
  <c r="D78" i="10"/>
  <c r="T78" i="10"/>
  <c r="E78" i="10"/>
  <c r="I78" i="10"/>
  <c r="O78" i="10"/>
  <c r="B78" i="10"/>
  <c r="U78" i="10"/>
  <c r="J78" i="10"/>
  <c r="G78" i="10"/>
  <c r="L78" i="10"/>
  <c r="P78" i="10"/>
  <c r="K78" i="10"/>
  <c r="E167" i="10"/>
  <c r="I167" i="10"/>
  <c r="D167" i="10"/>
  <c r="L167" i="10"/>
  <c r="P167" i="10"/>
  <c r="J167" i="10"/>
  <c r="V167" i="10"/>
  <c r="Q167" i="10"/>
  <c r="O167" i="10"/>
  <c r="U167" i="10"/>
  <c r="T167" i="10"/>
  <c r="R167" i="10"/>
  <c r="K167" i="10"/>
  <c r="N167" i="10"/>
  <c r="S167" i="10"/>
  <c r="B167" i="10"/>
  <c r="G167" i="10"/>
  <c r="M167" i="10"/>
  <c r="H167" i="10"/>
  <c r="F167" i="10"/>
  <c r="G134" i="10"/>
  <c r="N134" i="10"/>
  <c r="P134" i="10"/>
  <c r="U134" i="10"/>
  <c r="I134" i="10"/>
  <c r="O134" i="10"/>
  <c r="F134" i="10"/>
  <c r="V134" i="10"/>
  <c r="E134" i="10"/>
  <c r="T134" i="10"/>
  <c r="J134" i="10"/>
  <c r="M134" i="10"/>
  <c r="S134" i="10"/>
  <c r="H134" i="10"/>
  <c r="D134" i="10"/>
  <c r="B134" i="10"/>
  <c r="Q134" i="10"/>
  <c r="R134" i="10"/>
  <c r="L134" i="10"/>
  <c r="K134" i="10"/>
  <c r="I301" i="10"/>
  <c r="K301" i="10"/>
  <c r="Q301" i="10"/>
  <c r="N301" i="10"/>
  <c r="D301" i="10"/>
  <c r="P301" i="10"/>
  <c r="J301" i="10"/>
  <c r="E301" i="10"/>
  <c r="S301" i="10"/>
  <c r="O301" i="10"/>
  <c r="U301" i="10"/>
  <c r="M301" i="10"/>
  <c r="V301" i="10"/>
  <c r="T301" i="10"/>
  <c r="G301" i="10"/>
  <c r="H301" i="10"/>
  <c r="F301" i="10"/>
  <c r="B301" i="10"/>
  <c r="L301" i="10"/>
  <c r="R301" i="10"/>
  <c r="D176" i="10"/>
  <c r="V176" i="10"/>
  <c r="O176" i="10"/>
  <c r="E176" i="10"/>
  <c r="R176" i="10"/>
  <c r="M176" i="10"/>
  <c r="S176" i="10"/>
  <c r="T176" i="10"/>
  <c r="L176" i="10"/>
  <c r="G176" i="10"/>
  <c r="N176" i="10"/>
  <c r="F176" i="10"/>
  <c r="H176" i="10"/>
  <c r="I176" i="10"/>
  <c r="J176" i="10"/>
  <c r="P176" i="10"/>
  <c r="B176" i="10"/>
  <c r="Q176" i="10"/>
  <c r="K176" i="10"/>
  <c r="U176" i="10"/>
  <c r="R231" i="10"/>
  <c r="S231" i="10"/>
  <c r="N231" i="10"/>
  <c r="E231" i="10"/>
  <c r="H231" i="10"/>
  <c r="B231" i="10"/>
  <c r="O231" i="10"/>
  <c r="K231" i="10"/>
  <c r="I231" i="10"/>
  <c r="T231" i="10"/>
  <c r="J231" i="10"/>
  <c r="V231" i="10"/>
  <c r="M231" i="10"/>
  <c r="L231" i="10"/>
  <c r="D231" i="10"/>
  <c r="F231" i="10"/>
  <c r="U231" i="10"/>
  <c r="P231" i="10"/>
  <c r="Q231" i="10"/>
  <c r="G231" i="10"/>
  <c r="I179" i="10"/>
  <c r="Q179" i="10"/>
  <c r="J179" i="10"/>
  <c r="H179" i="10"/>
  <c r="V179" i="10"/>
  <c r="O179" i="10"/>
  <c r="K179" i="10"/>
  <c r="R179" i="10"/>
  <c r="L179" i="10"/>
  <c r="D179" i="10"/>
  <c r="N179" i="10"/>
  <c r="S179" i="10"/>
  <c r="E179" i="10"/>
  <c r="M179" i="10"/>
  <c r="F179" i="10"/>
  <c r="U179" i="10"/>
  <c r="T179" i="10"/>
  <c r="B179" i="10"/>
  <c r="G179" i="10"/>
  <c r="P179" i="10"/>
  <c r="J108" i="10"/>
  <c r="O108" i="10"/>
  <c r="I108" i="10"/>
  <c r="E108" i="10"/>
  <c r="H108" i="10"/>
  <c r="D108" i="10"/>
  <c r="M108" i="10"/>
  <c r="K108" i="10"/>
  <c r="B108" i="10"/>
  <c r="U108" i="10"/>
  <c r="T108" i="10"/>
  <c r="Q108" i="10"/>
  <c r="R108" i="10"/>
  <c r="S108" i="10"/>
  <c r="G108" i="10"/>
  <c r="P108" i="10"/>
  <c r="L108" i="10"/>
  <c r="F108" i="10"/>
  <c r="N108" i="10"/>
  <c r="V108" i="10"/>
  <c r="V283" i="10"/>
  <c r="B283" i="10"/>
  <c r="S283" i="10"/>
  <c r="H283" i="10"/>
  <c r="T283" i="10"/>
  <c r="F283" i="10"/>
  <c r="O283" i="10"/>
  <c r="J283" i="10"/>
  <c r="E283" i="10"/>
  <c r="Q283" i="10"/>
  <c r="M283" i="10"/>
  <c r="G283" i="10"/>
  <c r="L283" i="10"/>
  <c r="D283" i="10"/>
  <c r="U283" i="10"/>
  <c r="I283" i="10"/>
  <c r="R283" i="10"/>
  <c r="P283" i="10"/>
  <c r="K283" i="10"/>
  <c r="N283" i="10"/>
  <c r="P278" i="10"/>
  <c r="I278" i="10"/>
  <c r="F278" i="10"/>
  <c r="R278" i="10"/>
  <c r="J278" i="10"/>
  <c r="H278" i="10"/>
  <c r="Q278" i="10"/>
  <c r="V278" i="10"/>
  <c r="O278" i="10"/>
  <c r="S278" i="10"/>
  <c r="E278" i="10"/>
  <c r="B278" i="10"/>
  <c r="T278" i="10"/>
  <c r="G278" i="10"/>
  <c r="M278" i="10"/>
  <c r="N278" i="10"/>
  <c r="D278" i="10"/>
  <c r="U278" i="10"/>
  <c r="K278" i="10"/>
  <c r="L278" i="10"/>
  <c r="Q191" i="10"/>
  <c r="O191" i="10"/>
  <c r="B191" i="10"/>
  <c r="N191" i="10"/>
  <c r="P191" i="10"/>
  <c r="F191" i="10"/>
  <c r="E191" i="10"/>
  <c r="I191" i="10"/>
  <c r="D191" i="10"/>
  <c r="L191" i="10"/>
  <c r="K191" i="10"/>
  <c r="S191" i="10"/>
  <c r="T191" i="10"/>
  <c r="U191" i="10"/>
  <c r="H191" i="10"/>
  <c r="V191" i="10"/>
  <c r="G191" i="10"/>
  <c r="R191" i="10"/>
  <c r="J191" i="10"/>
  <c r="M191" i="10"/>
  <c r="F243" i="10"/>
  <c r="S243" i="10"/>
  <c r="O243" i="10"/>
  <c r="T243" i="10"/>
  <c r="E243" i="10"/>
  <c r="B243" i="10"/>
  <c r="M243" i="10"/>
  <c r="Q243" i="10"/>
  <c r="U243" i="10"/>
  <c r="N243" i="10"/>
  <c r="G243" i="10"/>
  <c r="H243" i="10"/>
  <c r="D243" i="10"/>
  <c r="V243" i="10"/>
  <c r="K243" i="10"/>
  <c r="R243" i="10"/>
  <c r="P243" i="10"/>
  <c r="L243" i="10"/>
  <c r="J243" i="10"/>
  <c r="I243" i="10"/>
  <c r="H197" i="10"/>
  <c r="T197" i="10"/>
  <c r="S197" i="10"/>
  <c r="B197" i="10"/>
  <c r="G197" i="10"/>
  <c r="P197" i="10"/>
  <c r="U197" i="10"/>
  <c r="D197" i="10"/>
  <c r="V197" i="10"/>
  <c r="Q197" i="10"/>
  <c r="N197" i="10"/>
  <c r="I197" i="10"/>
  <c r="K197" i="10"/>
  <c r="R197" i="10"/>
  <c r="F197" i="10"/>
  <c r="O197" i="10"/>
  <c r="L197" i="10"/>
  <c r="M197" i="10"/>
  <c r="E197" i="10"/>
  <c r="J197" i="10"/>
  <c r="T213" i="10"/>
  <c r="O213" i="10"/>
  <c r="I213" i="10"/>
  <c r="Q213" i="10"/>
  <c r="V213" i="10"/>
  <c r="E213" i="10"/>
  <c r="K213" i="10"/>
  <c r="U213" i="10"/>
  <c r="B213" i="10"/>
  <c r="G213" i="10"/>
  <c r="D213" i="10"/>
  <c r="L213" i="10"/>
  <c r="M213" i="10"/>
  <c r="R213" i="10"/>
  <c r="P213" i="10"/>
  <c r="F213" i="10"/>
  <c r="J213" i="10"/>
  <c r="S213" i="10"/>
  <c r="H213" i="10"/>
  <c r="N213" i="10"/>
  <c r="Q66" i="10"/>
  <c r="B66" i="10"/>
  <c r="U66" i="10"/>
  <c r="F66" i="10"/>
  <c r="K66" i="10"/>
  <c r="R66" i="10"/>
  <c r="T66" i="10"/>
  <c r="S66" i="10"/>
  <c r="O66" i="10"/>
  <c r="G66" i="10"/>
  <c r="L66" i="10"/>
  <c r="M66" i="10"/>
  <c r="E66" i="10"/>
  <c r="J66" i="10"/>
  <c r="V66" i="10"/>
  <c r="P66" i="10"/>
  <c r="D66" i="10"/>
  <c r="I66" i="10"/>
  <c r="H66" i="10"/>
  <c r="N66" i="10"/>
  <c r="K74" i="10"/>
  <c r="O74" i="10"/>
  <c r="J74" i="10"/>
  <c r="L74" i="10"/>
  <c r="N74" i="10"/>
  <c r="R74" i="10"/>
  <c r="S74" i="10"/>
  <c r="G74" i="10"/>
  <c r="I74" i="10"/>
  <c r="P74" i="10"/>
  <c r="E74" i="10"/>
  <c r="M74" i="10"/>
  <c r="F74" i="10"/>
  <c r="T74" i="10"/>
  <c r="U74" i="10"/>
  <c r="D74" i="10"/>
  <c r="B74" i="10"/>
  <c r="V74" i="10"/>
  <c r="H74" i="10"/>
  <c r="Q74" i="10"/>
  <c r="Q51" i="10"/>
  <c r="H51" i="10"/>
  <c r="P51" i="10"/>
  <c r="D51" i="10"/>
  <c r="M51" i="10"/>
  <c r="I51" i="10"/>
  <c r="G51" i="10"/>
  <c r="E51" i="10"/>
  <c r="V51" i="10"/>
  <c r="L51" i="10"/>
  <c r="N51" i="10"/>
  <c r="T51" i="10"/>
  <c r="K51" i="10"/>
  <c r="B51" i="10"/>
  <c r="U51" i="10"/>
  <c r="S51" i="10"/>
  <c r="O51" i="10"/>
  <c r="R51" i="10"/>
  <c r="J51" i="10"/>
  <c r="F51" i="10"/>
  <c r="D96" i="10"/>
  <c r="H96" i="10"/>
  <c r="K96" i="10"/>
  <c r="J96" i="10"/>
  <c r="B96" i="10"/>
  <c r="M96" i="10"/>
  <c r="F96" i="10"/>
  <c r="Q96" i="10"/>
  <c r="I96" i="10"/>
  <c r="U96" i="10"/>
  <c r="P96" i="10"/>
  <c r="V96" i="10"/>
  <c r="T96" i="10"/>
  <c r="R96" i="10"/>
  <c r="O96" i="10"/>
  <c r="S96" i="10"/>
  <c r="G96" i="10"/>
  <c r="L96" i="10"/>
  <c r="N96" i="10"/>
  <c r="E96" i="10"/>
  <c r="T148" i="10"/>
  <c r="R148" i="10"/>
  <c r="B148" i="10"/>
  <c r="I148" i="10"/>
  <c r="J148" i="10"/>
  <c r="N148" i="10"/>
  <c r="V148" i="10"/>
  <c r="L148" i="10"/>
  <c r="E148" i="10"/>
  <c r="Q148" i="10"/>
  <c r="O148" i="10"/>
  <c r="G148" i="10"/>
  <c r="U148" i="10"/>
  <c r="K148" i="10"/>
  <c r="M148" i="10"/>
  <c r="D148" i="10"/>
  <c r="F148" i="10"/>
  <c r="H148" i="10"/>
  <c r="P148" i="10"/>
  <c r="S148" i="10"/>
  <c r="S47" i="10"/>
  <c r="R47" i="10"/>
  <c r="T47" i="10"/>
  <c r="L47" i="10"/>
  <c r="B47" i="10"/>
  <c r="I47" i="10"/>
  <c r="F47" i="10"/>
  <c r="J47" i="10"/>
  <c r="E47" i="10"/>
  <c r="O47" i="10"/>
  <c r="P47" i="10"/>
  <c r="G47" i="10"/>
  <c r="H47" i="10"/>
  <c r="V47" i="10"/>
  <c r="K47" i="10"/>
  <c r="U47" i="10"/>
  <c r="N47" i="10"/>
  <c r="M47" i="10"/>
  <c r="D47" i="10"/>
  <c r="Q47" i="10"/>
  <c r="G258" i="10"/>
  <c r="U258" i="10"/>
  <c r="V258" i="10"/>
  <c r="I258" i="10"/>
  <c r="R258" i="10"/>
  <c r="O258" i="10"/>
  <c r="J258" i="10"/>
  <c r="L258" i="10"/>
  <c r="M258" i="10"/>
  <c r="N258" i="10"/>
  <c r="P258" i="10"/>
  <c r="E258" i="10"/>
  <c r="D258" i="10"/>
  <c r="K258" i="10"/>
  <c r="Q258" i="10"/>
  <c r="T258" i="10"/>
  <c r="S258" i="10"/>
  <c r="H258" i="10"/>
  <c r="B258" i="10"/>
  <c r="F258" i="10"/>
  <c r="S247" i="10"/>
  <c r="V247" i="10"/>
  <c r="E247" i="10"/>
  <c r="Q247" i="10"/>
  <c r="K247" i="10"/>
  <c r="U247" i="10"/>
  <c r="T247" i="10"/>
  <c r="F247" i="10"/>
  <c r="P247" i="10"/>
  <c r="O247" i="10"/>
  <c r="J247" i="10"/>
  <c r="B247" i="10"/>
  <c r="L247" i="10"/>
  <c r="G247" i="10"/>
  <c r="R247" i="10"/>
  <c r="N247" i="10"/>
  <c r="I247" i="10"/>
  <c r="D247" i="10"/>
  <c r="H247" i="10"/>
  <c r="M247" i="10"/>
  <c r="F73" i="10"/>
  <c r="V73" i="10"/>
  <c r="Q73" i="10"/>
  <c r="H73" i="10"/>
  <c r="T73" i="10"/>
  <c r="G73" i="10"/>
  <c r="N73" i="10"/>
  <c r="I73" i="10"/>
  <c r="K73" i="10"/>
  <c r="R73" i="10"/>
  <c r="S73" i="10"/>
  <c r="L73" i="10"/>
  <c r="M73" i="10"/>
  <c r="O73" i="10"/>
  <c r="D73" i="10"/>
  <c r="B73" i="10"/>
  <c r="U73" i="10"/>
  <c r="J73" i="10"/>
  <c r="P73" i="10"/>
  <c r="E73" i="10"/>
  <c r="O115" i="10"/>
  <c r="J115" i="10"/>
  <c r="L115" i="10"/>
  <c r="E115" i="10"/>
  <c r="D115" i="10"/>
  <c r="M115" i="10"/>
  <c r="G115" i="10"/>
  <c r="B115" i="10"/>
  <c r="R115" i="10"/>
  <c r="P115" i="10"/>
  <c r="H115" i="10"/>
  <c r="K115" i="10"/>
  <c r="N115" i="10"/>
  <c r="F115" i="10"/>
  <c r="I115" i="10"/>
  <c r="S115" i="10"/>
  <c r="U115" i="10"/>
  <c r="Q115" i="10"/>
  <c r="T115" i="10"/>
  <c r="V115" i="10"/>
  <c r="B170" i="10"/>
  <c r="R170" i="10"/>
  <c r="O170" i="10"/>
  <c r="S170" i="10"/>
  <c r="K170" i="10"/>
  <c r="U170" i="10"/>
  <c r="J170" i="10"/>
  <c r="D170" i="10"/>
  <c r="H170" i="10"/>
  <c r="G170" i="10"/>
  <c r="L170" i="10"/>
  <c r="N170" i="10"/>
  <c r="M170" i="10"/>
  <c r="P170" i="10"/>
  <c r="I170" i="10"/>
  <c r="Q170" i="10"/>
  <c r="T170" i="10"/>
  <c r="E170" i="10"/>
  <c r="F170" i="10"/>
  <c r="V170" i="10"/>
  <c r="M244" i="10"/>
  <c r="H244" i="10"/>
  <c r="T244" i="10"/>
  <c r="D244" i="10"/>
  <c r="U244" i="10"/>
  <c r="V244" i="10"/>
  <c r="B244" i="10"/>
  <c r="G244" i="10"/>
  <c r="E244" i="10"/>
  <c r="P244" i="10"/>
  <c r="O244" i="10"/>
  <c r="R244" i="10"/>
  <c r="N244" i="10"/>
  <c r="F244" i="10"/>
  <c r="Q244" i="10"/>
  <c r="I244" i="10"/>
  <c r="L244" i="10"/>
  <c r="J244" i="10"/>
  <c r="K244" i="10"/>
  <c r="S244" i="10"/>
  <c r="D177" i="10"/>
  <c r="R177" i="10"/>
  <c r="G177" i="10"/>
  <c r="F177" i="10"/>
  <c r="E177" i="10"/>
  <c r="H177" i="10"/>
  <c r="O177" i="10"/>
  <c r="K177" i="10"/>
  <c r="V177" i="10"/>
  <c r="L177" i="10"/>
  <c r="T177" i="10"/>
  <c r="N177" i="10"/>
  <c r="Q177" i="10"/>
  <c r="S177" i="10"/>
  <c r="U177" i="10"/>
  <c r="P177" i="10"/>
  <c r="B177" i="10"/>
  <c r="J177" i="10"/>
  <c r="I177" i="10"/>
  <c r="M177" i="10"/>
  <c r="J146" i="10"/>
  <c r="E146" i="10"/>
  <c r="U146" i="10"/>
  <c r="P146" i="10"/>
  <c r="T146" i="10"/>
  <c r="R146" i="10"/>
  <c r="Q146" i="10"/>
  <c r="D146" i="10"/>
  <c r="F146" i="10"/>
  <c r="I146" i="10"/>
  <c r="S146" i="10"/>
  <c r="L146" i="10"/>
  <c r="B146" i="10"/>
  <c r="K146" i="10"/>
  <c r="G146" i="10"/>
  <c r="N146" i="10"/>
  <c r="O146" i="10"/>
  <c r="H146" i="10"/>
  <c r="V146" i="10"/>
  <c r="M146" i="10"/>
  <c r="D158" i="10"/>
  <c r="T158" i="10"/>
  <c r="O158" i="10"/>
  <c r="Q158" i="10"/>
  <c r="E158" i="10"/>
  <c r="B158" i="10"/>
  <c r="L158" i="10"/>
  <c r="G158" i="10"/>
  <c r="N158" i="10"/>
  <c r="J158" i="10"/>
  <c r="P158" i="10"/>
  <c r="H158" i="10"/>
  <c r="I158" i="10"/>
  <c r="M158" i="10"/>
  <c r="K158" i="10"/>
  <c r="V158" i="10"/>
  <c r="F158" i="10"/>
  <c r="U158" i="10"/>
  <c r="R158" i="10"/>
  <c r="S158" i="10"/>
  <c r="L262" i="10"/>
  <c r="I262" i="10"/>
  <c r="J262" i="10"/>
  <c r="V262" i="10"/>
  <c r="F262" i="10"/>
  <c r="T262" i="10"/>
  <c r="E262" i="10"/>
  <c r="B262" i="10"/>
  <c r="G262" i="10"/>
  <c r="H262" i="10"/>
  <c r="N262" i="10"/>
  <c r="U262" i="10"/>
  <c r="M262" i="10"/>
  <c r="S262" i="10"/>
  <c r="R262" i="10"/>
  <c r="P262" i="10"/>
  <c r="O262" i="10"/>
  <c r="D262" i="10"/>
  <c r="K262" i="10"/>
  <c r="Q262" i="10"/>
  <c r="I81" i="10"/>
  <c r="H81" i="10"/>
  <c r="B81" i="10"/>
  <c r="V81" i="10"/>
  <c r="J81" i="10"/>
  <c r="Q81" i="10"/>
  <c r="S81" i="10"/>
  <c r="L81" i="10"/>
  <c r="O81" i="10"/>
  <c r="T81" i="10"/>
  <c r="E81" i="10"/>
  <c r="K81" i="10"/>
  <c r="G81" i="10"/>
  <c r="P81" i="10"/>
  <c r="N81" i="10"/>
  <c r="M81" i="10"/>
  <c r="R81" i="10"/>
  <c r="F81" i="10"/>
  <c r="U81" i="10"/>
  <c r="D81" i="10"/>
  <c r="L83" i="10"/>
  <c r="G83" i="10"/>
  <c r="D83" i="10"/>
  <c r="Q83" i="10"/>
  <c r="K83" i="10"/>
  <c r="I83" i="10"/>
  <c r="J83" i="10"/>
  <c r="R83" i="10"/>
  <c r="U83" i="10"/>
  <c r="H83" i="10"/>
  <c r="N83" i="10"/>
  <c r="F83" i="10"/>
  <c r="V83" i="10"/>
  <c r="B83" i="10"/>
  <c r="T83" i="10"/>
  <c r="M83" i="10"/>
  <c r="P83" i="10"/>
  <c r="O83" i="10"/>
  <c r="S83" i="10"/>
  <c r="E83" i="10"/>
  <c r="K265" i="10"/>
  <c r="Q265" i="10"/>
  <c r="S265" i="10"/>
  <c r="R265" i="10"/>
  <c r="B265" i="10"/>
  <c r="U265" i="10"/>
  <c r="D265" i="10"/>
  <c r="G265" i="10"/>
  <c r="T265" i="10"/>
  <c r="F265" i="10"/>
  <c r="I265" i="10"/>
  <c r="H265" i="10"/>
  <c r="V265" i="10"/>
  <c r="N265" i="10"/>
  <c r="E265" i="10"/>
  <c r="M265" i="10"/>
  <c r="J265" i="10"/>
  <c r="P265" i="10"/>
  <c r="L265" i="10"/>
  <c r="O265" i="10"/>
  <c r="T140" i="10"/>
  <c r="H140" i="10"/>
  <c r="Q140" i="10"/>
  <c r="P140" i="10"/>
  <c r="F140" i="10"/>
  <c r="S140" i="10"/>
  <c r="U140" i="10"/>
  <c r="B140" i="10"/>
  <c r="M140" i="10"/>
  <c r="L140" i="10"/>
  <c r="O140" i="10"/>
  <c r="V140" i="10"/>
  <c r="N140" i="10"/>
  <c r="R140" i="10"/>
  <c r="I140" i="10"/>
  <c r="J140" i="10"/>
  <c r="E140" i="10"/>
  <c r="D140" i="10"/>
  <c r="K140" i="10"/>
  <c r="G140" i="10"/>
  <c r="AH317" i="3"/>
  <c r="D8" i="11"/>
  <c r="AI317" i="3"/>
  <c r="D9" i="11"/>
  <c r="D13" i="11"/>
  <c r="D15" i="11"/>
  <c r="AA317" i="3"/>
  <c r="D19" i="11"/>
  <c r="D20" i="11"/>
  <c r="C603" i="12"/>
  <c r="J603" i="12"/>
  <c r="I603" i="12"/>
  <c r="I903" i="12"/>
  <c r="J903" i="12"/>
  <c r="C903" i="12"/>
  <c r="I303" i="12"/>
  <c r="C303" i="12"/>
  <c r="J303" i="12"/>
  <c r="B303" i="12"/>
  <c r="B304" i="12"/>
  <c r="B321" i="12"/>
  <c r="B309" i="12"/>
  <c r="B322" i="12"/>
  <c r="B315" i="12"/>
  <c r="B307" i="12"/>
  <c r="B318" i="12"/>
  <c r="B312" i="12"/>
  <c r="B324" i="12"/>
  <c r="B325" i="12"/>
  <c r="B323" i="12"/>
  <c r="B319" i="12"/>
  <c r="B317" i="12"/>
  <c r="B316" i="12"/>
  <c r="B327" i="12"/>
  <c r="B308" i="12"/>
  <c r="B313" i="12"/>
  <c r="B314" i="12"/>
  <c r="B310" i="12"/>
  <c r="B320" i="12"/>
  <c r="B305" i="12"/>
  <c r="B311" i="12"/>
  <c r="B326" i="12"/>
  <c r="B328" i="12"/>
  <c r="B329" i="12"/>
  <c r="B330" i="12"/>
  <c r="B331" i="12"/>
  <c r="B332" i="12"/>
  <c r="B333" i="12"/>
  <c r="B334" i="12"/>
  <c r="B335" i="12"/>
  <c r="B337" i="12"/>
  <c r="B336" i="12"/>
  <c r="B339" i="12"/>
  <c r="B338" i="12"/>
  <c r="B340" i="12"/>
  <c r="B341" i="12"/>
  <c r="B342" i="12"/>
  <c r="B344" i="12"/>
  <c r="B343" i="12"/>
  <c r="B345" i="12"/>
  <c r="B346" i="12"/>
  <c r="B347" i="12"/>
  <c r="B348" i="12"/>
  <c r="B349" i="12"/>
  <c r="B350" i="12"/>
  <c r="B352" i="12"/>
  <c r="B351" i="12"/>
  <c r="B353" i="12"/>
  <c r="B354" i="12"/>
  <c r="B356" i="12"/>
  <c r="B355" i="12"/>
  <c r="B357" i="12"/>
  <c r="B358" i="12"/>
  <c r="B359" i="12"/>
  <c r="B360" i="12"/>
  <c r="B362" i="12"/>
  <c r="B361" i="12"/>
  <c r="B363" i="12"/>
  <c r="B364" i="12"/>
  <c r="B365" i="12"/>
  <c r="B367" i="12"/>
  <c r="B368" i="12"/>
  <c r="B366" i="12"/>
  <c r="B369" i="12"/>
  <c r="B370" i="12"/>
  <c r="B371" i="12"/>
  <c r="B373" i="12"/>
  <c r="B372" i="12"/>
  <c r="B374" i="12"/>
  <c r="B375" i="12"/>
  <c r="B376" i="12"/>
  <c r="B377" i="12"/>
  <c r="B379" i="12"/>
  <c r="B378" i="12"/>
  <c r="B381" i="12"/>
  <c r="B380" i="12"/>
  <c r="B382" i="12"/>
  <c r="B383" i="12"/>
  <c r="B384" i="12"/>
  <c r="B385" i="12"/>
  <c r="B386" i="12"/>
  <c r="B388" i="12"/>
  <c r="B387" i="12"/>
  <c r="B389" i="12"/>
  <c r="B390" i="12"/>
  <c r="B391" i="12"/>
  <c r="B392" i="12"/>
  <c r="B393" i="12"/>
  <c r="B394" i="12"/>
  <c r="B395" i="12"/>
  <c r="B396" i="12"/>
  <c r="B397" i="12"/>
  <c r="B398" i="12"/>
  <c r="B400" i="12"/>
  <c r="B401" i="12"/>
  <c r="B399" i="12"/>
  <c r="B402" i="12"/>
  <c r="B403" i="12"/>
  <c r="B404" i="12"/>
  <c r="B405" i="12"/>
  <c r="B406" i="12"/>
  <c r="B407" i="12"/>
  <c r="B408" i="12"/>
  <c r="B409" i="12"/>
  <c r="B410" i="12"/>
  <c r="B412" i="12"/>
  <c r="B411" i="12"/>
  <c r="B413" i="12"/>
  <c r="B414" i="12"/>
  <c r="B415" i="12"/>
  <c r="B416" i="12"/>
  <c r="B417" i="12"/>
  <c r="B418" i="12"/>
  <c r="B419" i="12"/>
  <c r="B420" i="12"/>
  <c r="B421" i="12"/>
  <c r="B422" i="12"/>
  <c r="B423" i="12"/>
  <c r="B424" i="12"/>
  <c r="B425" i="12"/>
  <c r="B426" i="12"/>
  <c r="B427" i="12"/>
  <c r="B429" i="12"/>
  <c r="B428" i="12"/>
  <c r="B430" i="12"/>
  <c r="B431" i="12"/>
  <c r="B432" i="12"/>
  <c r="B433" i="12"/>
  <c r="B434" i="12"/>
  <c r="B435" i="12"/>
  <c r="B436" i="12"/>
  <c r="B437" i="12"/>
  <c r="B438" i="12"/>
  <c r="B439" i="12"/>
  <c r="B440" i="12"/>
  <c r="B441" i="12"/>
  <c r="B443" i="12"/>
  <c r="B442" i="12"/>
  <c r="B444" i="12"/>
  <c r="B446" i="12"/>
  <c r="B445" i="12"/>
  <c r="B448" i="12"/>
  <c r="B447" i="12"/>
  <c r="B449" i="12"/>
  <c r="B451" i="12"/>
  <c r="B450" i="12"/>
  <c r="B452" i="12"/>
  <c r="B453" i="12"/>
  <c r="B454" i="12"/>
  <c r="B455" i="12"/>
  <c r="B456" i="12"/>
  <c r="B457" i="12"/>
  <c r="B458" i="12"/>
  <c r="B460" i="12"/>
  <c r="B459" i="12"/>
  <c r="B461" i="12"/>
  <c r="B462" i="12"/>
  <c r="B463" i="12"/>
  <c r="B464" i="12"/>
  <c r="B465" i="12"/>
  <c r="B466" i="12"/>
  <c r="B467" i="12"/>
  <c r="B468" i="12"/>
  <c r="B469" i="12"/>
  <c r="B470" i="12"/>
  <c r="B471" i="12"/>
  <c r="B472" i="12"/>
  <c r="B474" i="12"/>
  <c r="B473" i="12"/>
  <c r="B475" i="12"/>
  <c r="B476" i="12"/>
  <c r="B477" i="12"/>
  <c r="B478" i="12"/>
  <c r="B479" i="12"/>
  <c r="B480" i="12"/>
  <c r="B482" i="12"/>
  <c r="B481" i="12"/>
  <c r="B483" i="12"/>
  <c r="B484" i="12"/>
  <c r="B485" i="12"/>
  <c r="B486" i="12"/>
  <c r="B487" i="12"/>
  <c r="B488" i="12"/>
  <c r="B489" i="12"/>
  <c r="B491" i="12"/>
  <c r="B490" i="12"/>
  <c r="B492" i="12"/>
  <c r="B493" i="12"/>
  <c r="B494" i="12"/>
  <c r="B495" i="12"/>
  <c r="B496" i="12"/>
  <c r="B497" i="12"/>
  <c r="B498" i="12"/>
  <c r="B499" i="12"/>
  <c r="B501" i="12"/>
  <c r="B500" i="12"/>
  <c r="B502" i="12"/>
  <c r="B503" i="12"/>
  <c r="B504" i="12"/>
  <c r="B505" i="12"/>
  <c r="B506" i="12"/>
  <c r="B507" i="12"/>
  <c r="B508" i="12"/>
  <c r="B509" i="12"/>
  <c r="B510" i="12"/>
  <c r="B511" i="12"/>
  <c r="B512" i="12"/>
  <c r="B513" i="12"/>
  <c r="B514" i="12"/>
  <c r="B515" i="12"/>
  <c r="B516" i="12"/>
  <c r="B519" i="12"/>
  <c r="B517" i="12"/>
  <c r="B518" i="12"/>
  <c r="B520" i="12"/>
  <c r="B521" i="12"/>
  <c r="B525" i="12"/>
  <c r="B522" i="12"/>
  <c r="B523" i="12"/>
  <c r="B526" i="12"/>
  <c r="B524" i="12"/>
  <c r="B527" i="12"/>
  <c r="B528" i="12"/>
  <c r="B529" i="12"/>
  <c r="B531" i="12"/>
  <c r="B530" i="12"/>
  <c r="B532" i="12"/>
  <c r="B533" i="12"/>
  <c r="B535" i="12"/>
  <c r="B534" i="12"/>
  <c r="B537" i="12"/>
  <c r="B536" i="12"/>
  <c r="B539" i="12"/>
  <c r="B538" i="12"/>
  <c r="B540" i="12"/>
  <c r="B541" i="12"/>
  <c r="B542" i="12"/>
  <c r="B543" i="12"/>
  <c r="B544" i="12"/>
  <c r="B545" i="12"/>
  <c r="B546" i="12"/>
  <c r="B548" i="12"/>
  <c r="B547" i="12"/>
  <c r="B549" i="12"/>
  <c r="B550" i="12"/>
  <c r="B551" i="12"/>
  <c r="B552" i="12"/>
  <c r="B553" i="12"/>
  <c r="B554" i="12"/>
  <c r="B555" i="12"/>
  <c r="B556" i="12"/>
  <c r="B557" i="12"/>
  <c r="B559" i="12"/>
  <c r="B558" i="12"/>
  <c r="B560" i="12"/>
  <c r="B561" i="12"/>
  <c r="B562" i="12"/>
  <c r="B563" i="12"/>
  <c r="B564" i="12"/>
  <c r="B565" i="12"/>
  <c r="B566" i="12"/>
  <c r="B568" i="12"/>
  <c r="B567" i="12"/>
  <c r="B569" i="12"/>
  <c r="B570" i="12"/>
  <c r="B571" i="12"/>
  <c r="B572" i="12"/>
  <c r="B573" i="12"/>
  <c r="B574" i="12"/>
  <c r="B575" i="12"/>
  <c r="B576" i="12"/>
  <c r="B578" i="12"/>
  <c r="B577" i="12"/>
  <c r="B580" i="12"/>
  <c r="B579" i="12"/>
  <c r="B582" i="12"/>
  <c r="B581" i="12"/>
  <c r="B583" i="12"/>
  <c r="B585" i="12"/>
  <c r="B584" i="12"/>
  <c r="B586" i="12"/>
  <c r="B588" i="12"/>
  <c r="B587" i="12"/>
  <c r="B589" i="12"/>
  <c r="B590" i="12"/>
  <c r="B591" i="12"/>
  <c r="B592" i="12"/>
  <c r="B593" i="12"/>
  <c r="B594" i="12"/>
  <c r="B595" i="12"/>
  <c r="B596" i="12"/>
  <c r="B597" i="12"/>
  <c r="B901" i="12"/>
  <c r="B598" i="12"/>
  <c r="B899" i="12"/>
  <c r="B601" i="12"/>
  <c r="B602" i="12"/>
  <c r="B902" i="12"/>
  <c r="B900" i="12"/>
  <c r="B599" i="12"/>
  <c r="B600" i="12"/>
  <c r="B898" i="12"/>
  <c r="B903" i="12"/>
  <c r="B603" i="12"/>
  <c r="B614" i="12"/>
  <c r="B615" i="12"/>
  <c r="B621" i="12"/>
  <c r="B623" i="12"/>
  <c r="B622" i="12"/>
  <c r="B611" i="12"/>
  <c r="B625" i="12"/>
  <c r="B624" i="12"/>
  <c r="B617" i="12"/>
  <c r="B607" i="12"/>
  <c r="B618" i="12"/>
  <c r="B620" i="12"/>
  <c r="B612" i="12"/>
  <c r="B613" i="12"/>
  <c r="B616" i="12"/>
  <c r="B626" i="12"/>
  <c r="B610" i="12"/>
  <c r="B627" i="12"/>
  <c r="B608" i="12"/>
  <c r="B619" i="12"/>
  <c r="B609" i="12"/>
  <c r="B628" i="12"/>
  <c r="B629" i="12"/>
  <c r="B630" i="12"/>
  <c r="B631" i="12"/>
  <c r="B633" i="12"/>
  <c r="B635" i="12"/>
  <c r="B634" i="12"/>
  <c r="B632" i="12"/>
  <c r="B637" i="12"/>
  <c r="B636" i="12"/>
  <c r="B638" i="12"/>
  <c r="B639" i="12"/>
  <c r="B640" i="12"/>
  <c r="B641" i="12"/>
  <c r="B642" i="12"/>
  <c r="B643" i="12"/>
  <c r="B644" i="12"/>
  <c r="B645" i="12"/>
  <c r="B646" i="12"/>
  <c r="B647" i="12"/>
  <c r="B648" i="12"/>
  <c r="B649" i="12"/>
  <c r="B650" i="12"/>
  <c r="B651" i="12"/>
  <c r="B652" i="12"/>
  <c r="B653" i="12"/>
  <c r="B654" i="12"/>
  <c r="B655" i="12"/>
  <c r="B657" i="12"/>
  <c r="B656" i="12"/>
  <c r="B658" i="12"/>
  <c r="B659" i="12"/>
  <c r="B660" i="12"/>
  <c r="B661" i="12"/>
  <c r="B662" i="12"/>
  <c r="B663" i="12"/>
  <c r="B664" i="12"/>
  <c r="B665" i="12"/>
  <c r="B667" i="12"/>
  <c r="B666" i="12"/>
  <c r="B668" i="12"/>
  <c r="B669" i="12"/>
  <c r="B672" i="12"/>
  <c r="B671" i="12"/>
  <c r="B670" i="12"/>
  <c r="B673" i="12"/>
  <c r="B674" i="12"/>
  <c r="B675" i="12"/>
  <c r="B677" i="12"/>
  <c r="B676" i="12"/>
  <c r="B678" i="12"/>
  <c r="B679" i="12"/>
  <c r="B680" i="12"/>
  <c r="B681" i="12"/>
  <c r="B682" i="12"/>
  <c r="B683" i="12"/>
  <c r="B684" i="12"/>
  <c r="B685" i="12"/>
  <c r="B686" i="12"/>
  <c r="B688" i="12"/>
  <c r="B687" i="12"/>
  <c r="B689" i="12"/>
  <c r="B690" i="12"/>
  <c r="B691" i="12"/>
  <c r="B692" i="12"/>
  <c r="B694" i="12"/>
  <c r="B693" i="12"/>
  <c r="B696" i="12"/>
  <c r="B695" i="12"/>
  <c r="B697" i="12"/>
  <c r="B699" i="12"/>
  <c r="B700" i="12"/>
  <c r="B698" i="12"/>
  <c r="B701" i="12"/>
  <c r="B702" i="12"/>
  <c r="B703" i="12"/>
  <c r="B704" i="12"/>
  <c r="B705" i="12"/>
  <c r="B706" i="12"/>
  <c r="B708" i="12"/>
  <c r="B707" i="12"/>
  <c r="B709" i="12"/>
  <c r="B711" i="12"/>
  <c r="B710" i="12"/>
  <c r="B712" i="12"/>
  <c r="B713" i="12"/>
  <c r="B714" i="12"/>
  <c r="B716" i="12"/>
  <c r="B715" i="12"/>
  <c r="B717" i="12"/>
  <c r="B719" i="12"/>
  <c r="B718" i="12"/>
  <c r="B720" i="12"/>
  <c r="B721" i="12"/>
  <c r="B722" i="12"/>
  <c r="B723" i="12"/>
  <c r="B724" i="12"/>
  <c r="B725" i="12"/>
  <c r="B726" i="12"/>
  <c r="B728" i="12"/>
  <c r="B727" i="12"/>
  <c r="B729" i="12"/>
  <c r="B730" i="12"/>
  <c r="B731" i="12"/>
  <c r="B732" i="12"/>
  <c r="B733" i="12"/>
  <c r="B736" i="12"/>
  <c r="B734" i="12"/>
  <c r="B735" i="12"/>
  <c r="B737" i="12"/>
  <c r="B739" i="12"/>
  <c r="B738" i="12"/>
  <c r="B740" i="12"/>
  <c r="B741" i="12"/>
  <c r="B743" i="12"/>
  <c r="B742" i="12"/>
  <c r="B745" i="12"/>
  <c r="B744" i="12"/>
  <c r="B746" i="12"/>
  <c r="B748" i="12"/>
  <c r="B747" i="12"/>
  <c r="B749" i="12"/>
  <c r="B750" i="12"/>
  <c r="B751" i="12"/>
  <c r="B752" i="12"/>
  <c r="B753" i="12"/>
  <c r="B754" i="12"/>
  <c r="B755" i="12"/>
  <c r="B756" i="12"/>
  <c r="B757" i="12"/>
  <c r="B758" i="12"/>
  <c r="B759" i="12"/>
  <c r="B760" i="12"/>
  <c r="B761" i="12"/>
  <c r="B762" i="12"/>
  <c r="B763" i="12"/>
  <c r="B764" i="12"/>
  <c r="B765" i="12"/>
  <c r="B766" i="12"/>
  <c r="B767" i="12"/>
  <c r="B768" i="12"/>
  <c r="B769" i="12"/>
  <c r="B771" i="12"/>
  <c r="B770" i="12"/>
  <c r="B772" i="12"/>
  <c r="B773" i="12"/>
  <c r="B774" i="12"/>
  <c r="B775" i="12"/>
  <c r="B776" i="12"/>
  <c r="B777" i="12"/>
  <c r="B778" i="12"/>
  <c r="B779" i="12"/>
  <c r="B780" i="12"/>
  <c r="B781" i="12"/>
  <c r="B782" i="12"/>
  <c r="B783" i="12"/>
  <c r="B784" i="12"/>
  <c r="B785" i="12"/>
  <c r="B786" i="12"/>
  <c r="B787" i="12"/>
  <c r="B788" i="12"/>
  <c r="B789" i="12"/>
  <c r="B791" i="12"/>
  <c r="B790" i="12"/>
  <c r="B792" i="12"/>
  <c r="B793" i="12"/>
  <c r="B794" i="12"/>
  <c r="B795" i="12"/>
  <c r="B796" i="12"/>
  <c r="B797" i="12"/>
  <c r="B799" i="12"/>
  <c r="B798" i="12"/>
  <c r="B800" i="12"/>
  <c r="B802" i="12"/>
  <c r="B801" i="12"/>
  <c r="B803" i="12"/>
  <c r="B804" i="12"/>
  <c r="B807" i="12"/>
  <c r="B805" i="12"/>
  <c r="B806" i="12"/>
  <c r="B808" i="12"/>
  <c r="B810" i="12"/>
  <c r="B809" i="12"/>
  <c r="B811" i="12"/>
  <c r="B812" i="12"/>
  <c r="B813" i="12"/>
  <c r="B815" i="12"/>
  <c r="B814" i="12"/>
  <c r="B816" i="12"/>
  <c r="B818" i="12"/>
  <c r="B817" i="12"/>
  <c r="B819" i="12"/>
  <c r="B820" i="12"/>
  <c r="B823" i="12"/>
  <c r="B821" i="12"/>
  <c r="B822" i="12"/>
  <c r="B824" i="12"/>
  <c r="B826" i="12"/>
  <c r="B825" i="12"/>
  <c r="B827" i="12"/>
  <c r="B828" i="12"/>
  <c r="B829" i="12"/>
  <c r="B831" i="12"/>
  <c r="B830" i="12"/>
  <c r="B832" i="12"/>
  <c r="B835" i="12"/>
  <c r="B833" i="12"/>
  <c r="B834" i="12"/>
  <c r="B837" i="12"/>
  <c r="B836" i="12"/>
  <c r="B838" i="12"/>
  <c r="B839" i="12"/>
  <c r="B840" i="12"/>
  <c r="B841" i="12"/>
  <c r="B842" i="12"/>
  <c r="B843" i="12"/>
  <c r="B844" i="12"/>
  <c r="B845" i="12"/>
  <c r="B846" i="12"/>
  <c r="B847" i="12"/>
  <c r="B848" i="12"/>
  <c r="B849" i="12"/>
  <c r="B850" i="12"/>
  <c r="B851" i="12"/>
  <c r="B852" i="12"/>
  <c r="B853" i="12"/>
  <c r="B854" i="12"/>
  <c r="B855" i="12"/>
  <c r="B856" i="12"/>
  <c r="B857" i="12"/>
  <c r="B858" i="12"/>
  <c r="B859" i="12"/>
  <c r="B861" i="12"/>
  <c r="B860" i="12"/>
  <c r="B863" i="12"/>
  <c r="B862" i="12"/>
  <c r="B864" i="12"/>
  <c r="B867" i="12"/>
  <c r="B865" i="12"/>
  <c r="B866" i="12"/>
  <c r="B869" i="12"/>
  <c r="B868" i="12"/>
  <c r="B870" i="12"/>
  <c r="B872" i="12"/>
  <c r="B871" i="12"/>
  <c r="B873" i="12"/>
  <c r="B875" i="12"/>
  <c r="B874" i="12"/>
  <c r="B876" i="12"/>
  <c r="B877" i="12"/>
  <c r="B878" i="12"/>
  <c r="B879" i="12"/>
  <c r="B880" i="12"/>
  <c r="B882" i="12"/>
  <c r="B881" i="12"/>
  <c r="B883" i="12"/>
  <c r="B884" i="12"/>
  <c r="B885" i="12"/>
  <c r="B886" i="12"/>
  <c r="B888" i="12"/>
  <c r="B887" i="12"/>
  <c r="B889" i="12"/>
  <c r="B890" i="12"/>
  <c r="B891" i="12"/>
  <c r="B892" i="12"/>
  <c r="B893" i="12"/>
  <c r="B894" i="12"/>
  <c r="B895" i="12"/>
  <c r="B896" i="12"/>
  <c r="B897" i="12"/>
  <c r="B306" i="12"/>
  <c r="B604" i="12"/>
  <c r="B605" i="12"/>
  <c r="B606" i="12"/>
  <c r="D37" i="8"/>
  <c r="F37" i="8"/>
  <c r="D11" i="8"/>
  <c r="E11" i="8"/>
  <c r="E12" i="8"/>
  <c r="D12" i="8"/>
  <c r="E37" i="8"/>
  <c r="E29" i="8"/>
  <c r="E36" i="8"/>
  <c r="D21" i="8"/>
  <c r="F21" i="8"/>
  <c r="E30" i="8"/>
  <c r="D32" i="8"/>
  <c r="F32" i="8"/>
  <c r="D16" i="8"/>
  <c r="F16" i="8"/>
  <c r="E14" i="8"/>
  <c r="E34" i="8"/>
  <c r="D38" i="8"/>
  <c r="F38" i="8"/>
  <c r="D19" i="8"/>
  <c r="F19" i="8"/>
  <c r="E26" i="8"/>
  <c r="D31" i="8"/>
  <c r="F31" i="8"/>
  <c r="D39" i="8"/>
  <c r="F39" i="8"/>
  <c r="D40" i="8"/>
  <c r="F40" i="8"/>
  <c r="D18" i="8"/>
  <c r="F18" i="8"/>
  <c r="E22" i="8"/>
  <c r="E38" i="8"/>
  <c r="D27" i="8"/>
  <c r="F27" i="8"/>
  <c r="D33" i="8"/>
  <c r="F33" i="8"/>
  <c r="E25" i="8"/>
  <c r="D20" i="8"/>
  <c r="F20" i="8"/>
  <c r="E24" i="8"/>
  <c r="E23" i="8"/>
  <c r="D34" i="8"/>
  <c r="F34" i="8"/>
  <c r="D28" i="8"/>
  <c r="F28" i="8"/>
  <c r="E28" i="8"/>
  <c r="E40" i="8"/>
  <c r="E35" i="8"/>
  <c r="D15" i="8"/>
  <c r="F15" i="8"/>
  <c r="D35" i="8"/>
  <c r="F35" i="8"/>
  <c r="E39" i="8"/>
  <c r="E21" i="8"/>
  <c r="D22" i="8"/>
  <c r="F22" i="8"/>
  <c r="D13" i="8"/>
  <c r="E27" i="8"/>
  <c r="E33" i="8"/>
  <c r="E17" i="8"/>
  <c r="E20" i="8"/>
  <c r="D30" i="8"/>
  <c r="F30" i="8"/>
  <c r="D26" i="8"/>
  <c r="F26" i="8"/>
  <c r="D29" i="8"/>
  <c r="F29" i="8"/>
  <c r="E13" i="8"/>
  <c r="E32" i="8"/>
  <c r="E15" i="8"/>
  <c r="E19" i="8"/>
  <c r="D25" i="8"/>
  <c r="F25" i="8"/>
  <c r="D14" i="8"/>
  <c r="F14" i="8"/>
  <c r="D23" i="8"/>
  <c r="F23" i="8"/>
  <c r="D17" i="8"/>
  <c r="F17" i="8"/>
  <c r="D36" i="8"/>
  <c r="F36" i="8"/>
  <c r="D24" i="8"/>
  <c r="F24" i="8"/>
  <c r="E16" i="8"/>
  <c r="E31" i="8"/>
  <c r="E18" i="8"/>
  <c r="F11" i="8"/>
  <c r="F12" i="8"/>
  <c r="F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3" authorId="0" shapeId="0" xr:uid="{00000000-0006-0000-0100-00000200000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Jette, Gabrielle</author>
    <author>Golla, Emily</author>
    <author>Lauren Flinn</author>
    <author>Cory Jemison</author>
  </authors>
  <commentList>
    <comment ref="C14" authorId="0" shapeId="0" xr:uid="{00000000-0006-0000-0200-000001000000}">
      <text>
        <r>
          <rPr>
            <sz val="8"/>
            <color indexed="81"/>
            <rFont val="Tahoma"/>
            <family val="2"/>
          </rPr>
          <t>The transaction number is autopopulated.</t>
        </r>
      </text>
    </comment>
    <comment ref="D14" authorId="1" shapeId="0" xr:uid="{00000000-0006-0000-0200-000002000000}">
      <text>
        <r>
          <rPr>
            <sz val="8"/>
            <color indexed="81"/>
            <rFont val="Tahoma"/>
            <family val="2"/>
          </rPr>
          <t>Enter the date for when the shipment exited the United States.</t>
        </r>
      </text>
    </comment>
    <comment ref="E14" authorId="2" shapeId="0" xr:uid="{00000000-0006-0000-0200-000003000000}">
      <text>
        <r>
          <rPr>
            <sz val="8"/>
            <color indexed="81"/>
            <rFont val="Tahoma"/>
            <family val="2"/>
          </rPr>
          <t>Enter the name of the company that received or purchased material during the reporting period.</t>
        </r>
      </text>
    </comment>
    <comment ref="F14" authorId="2" shapeId="0" xr:uid="{00000000-0006-0000-0200-000004000000}">
      <text>
        <r>
          <rPr>
            <sz val="8"/>
            <color indexed="81"/>
            <rFont val="Tahoma"/>
            <family val="2"/>
          </rPr>
          <t>Enter the street address of the recipient company.</t>
        </r>
      </text>
    </comment>
    <comment ref="G14" authorId="2" shapeId="0" xr:uid="{00000000-0006-0000-0200-000005000000}">
      <text>
        <r>
          <rPr>
            <sz val="8"/>
            <color indexed="81"/>
            <rFont val="Tahoma"/>
            <family val="2"/>
          </rPr>
          <t>Enter the city of the recipient company.</t>
        </r>
      </text>
    </comment>
    <comment ref="H14" authorId="2" shapeId="0" xr:uid="{00000000-0006-0000-0200-00000600000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I14" authorId="2" shapeId="0" xr:uid="{00000000-0006-0000-0200-000007000000}">
      <text>
        <r>
          <rPr>
            <sz val="8"/>
            <color indexed="81"/>
            <rFont val="Tahoma"/>
            <family val="2"/>
          </rPr>
          <t>Enter the postal code of the recipient company.</t>
        </r>
      </text>
    </comment>
    <comment ref="J14" authorId="2" shapeId="0" xr:uid="{00000000-0006-0000-0200-000008000000}">
      <text>
        <r>
          <rPr>
            <sz val="8"/>
            <color indexed="81"/>
            <rFont val="Tahoma"/>
            <family val="2"/>
          </rPr>
          <t>Enter the name of the contact for the recipient company.  If this information is not available, enter "Not Available."</t>
        </r>
      </text>
    </comment>
    <comment ref="K14" authorId="2" shapeId="0" xr:uid="{00000000-0006-0000-0200-000009000000}">
      <text>
        <r>
          <rPr>
            <sz val="8"/>
            <color indexed="81"/>
            <rFont val="Tahoma"/>
            <family val="2"/>
          </rPr>
          <t>Enter the phone number of the contact from the recipient company.  If this information is not available, enter "Not Available."</t>
        </r>
      </text>
    </comment>
    <comment ref="L14" authorId="1" shapeId="0" xr:uid="{00000000-0006-0000-0200-00000A000000}">
      <text>
        <r>
          <rPr>
            <sz val="8"/>
            <color indexed="81"/>
            <rFont val="Tahoma"/>
            <family val="2"/>
          </rPr>
          <t xml:space="preserve">Select the name of the chemical exported. If the chemical is a blend, select the name of the blend.  </t>
        </r>
        <r>
          <rPr>
            <b/>
            <sz val="8"/>
            <color indexed="81"/>
            <rFont val="Tahoma"/>
            <family val="2"/>
          </rPr>
          <t>A table of HCFC blends is provided in the 'Blends Breakout' tab for reference.</t>
        </r>
        <r>
          <rPr>
            <sz val="8"/>
            <color indexed="81"/>
            <rFont val="Tahoma"/>
            <family val="2"/>
          </rPr>
          <t xml:space="preserve">
If the export is a blend and the name of the blend is not listed in the dropdown list, select 'Other' and manually enter the name and quantity of each Class II chemical contained within the blend in columns O-T.
If </t>
        </r>
        <r>
          <rPr>
            <b/>
            <sz val="8"/>
            <color indexed="81"/>
            <rFont val="Tahoma"/>
            <family val="2"/>
          </rPr>
          <t>copying and pasting data</t>
        </r>
        <r>
          <rPr>
            <sz val="8"/>
            <color indexed="81"/>
            <rFont val="Tahoma"/>
            <family val="2"/>
          </rPr>
          <t xml:space="preserve"> into the table, please refer to the Reference List for the valid list of chemical names. </t>
        </r>
      </text>
    </comment>
    <comment ref="M14" authorId="2" shapeId="0" xr:uid="{00000000-0006-0000-0200-00000B000000}">
      <text>
        <r>
          <rPr>
            <sz val="8"/>
            <color indexed="81"/>
            <rFont val="Tahoma"/>
            <family val="2"/>
          </rPr>
          <t>Enter the total quantity (kg) of the chemical exported.  If the chemical is a blend, the quantity should equal the total quantity of the blend.</t>
        </r>
      </text>
    </comment>
    <comment ref="N14" authorId="0" shapeId="0" xr:uid="{00000000-0006-0000-0200-00000C000000}">
      <text>
        <r>
          <rPr>
            <sz val="8"/>
            <color indexed="81"/>
            <rFont val="Tahoma"/>
            <family val="2"/>
          </rPr>
          <t>Enter the 10-digit commodity code of the chemical exported as it appears on Customs documentation.  
Refer to the Reference List for a list of commonly used commodity codes for class II chemicals.</t>
        </r>
      </text>
    </comment>
    <comment ref="O14" authorId="0" shapeId="0" xr:uid="{00000000-0006-0000-0200-00000D000000}">
      <text>
        <r>
          <rPr>
            <sz val="8"/>
            <color indexed="81"/>
            <rFont val="Tahoma"/>
            <family val="2"/>
          </rPr>
          <t>These fields will automatically populate unless the name of the chemical imported is identified as 'Other'.</t>
        </r>
      </text>
    </comment>
    <comment ref="U14" authorId="1" shapeId="0" xr:uid="{00000000-0006-0000-0200-00000E000000}">
      <text>
        <r>
          <rPr>
            <sz val="8"/>
            <color indexed="81"/>
            <rFont val="Tahoma"/>
            <family val="2"/>
          </rPr>
          <t>Enter the name of the port where the shipment exited the United States.</t>
        </r>
      </text>
    </comment>
    <comment ref="V14" authorId="3" shapeId="0" xr:uid="{00000000-0006-0000-0200-00000F00000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W14" authorId="0" shapeId="0" xr:uid="{00000000-0006-0000-0200-000010000000}">
      <text>
        <r>
          <rPr>
            <sz val="8"/>
            <color indexed="81"/>
            <rFont val="Tahoma"/>
            <family val="2"/>
          </rPr>
          <t xml:space="preserve">Select the transaction type of the material. The transaction type can be New or Used.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X14" authorId="4" shapeId="0" xr:uid="{00000000-0006-0000-0200-000011000000}">
      <text>
        <r>
          <rPr>
            <sz val="8"/>
            <color indexed="81"/>
            <rFont val="Tahoma"/>
            <family val="2"/>
          </rPr>
          <t xml:space="preserve">Select the intended use of the material. </t>
        </r>
        <r>
          <rPr>
            <u/>
            <sz val="8"/>
            <color indexed="81"/>
            <rFont val="Tahoma"/>
            <family val="2"/>
          </rPr>
          <t>Note that the Transaction Type in Column W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Produced/Imported for Consumption, Produced with Article 5 Allowances, Transformation, or Destruction.
 - If the material is </t>
        </r>
        <r>
          <rPr>
            <b/>
            <sz val="8"/>
            <color indexed="81"/>
            <rFont val="Tahoma"/>
            <family val="2"/>
          </rPr>
          <t>Used</t>
        </r>
        <r>
          <rPr>
            <sz val="8"/>
            <color indexed="81"/>
            <rFont val="Tahoma"/>
            <family val="2"/>
          </rPr>
          <t xml:space="preserve">, the intended use can be Transformation, Destruction, or Other.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O15" authorId="0" shapeId="0" xr:uid="{00000000-0006-0000-0200-000012000000}">
      <text>
        <r>
          <rPr>
            <sz val="8"/>
            <color indexed="81"/>
            <rFont val="Tahoma"/>
            <family val="2"/>
          </rPr>
          <t>If the chemical exported is identified as 'Other', enter the name of the class II chemical exported as part of the blend or mixture.
Please refer to the Reference List for the valid list of chemical names.</t>
        </r>
      </text>
    </comment>
    <comment ref="P15" authorId="0" shapeId="0" xr:uid="{00000000-0006-0000-0200-000013000000}">
      <text>
        <r>
          <rPr>
            <sz val="8"/>
            <color indexed="81"/>
            <rFont val="Tahoma"/>
            <family val="2"/>
          </rPr>
          <t>If the chemical exported is identified as 'Other', enter the quantity of the class II chemical exported as part of the blend or mixture.</t>
        </r>
      </text>
    </comment>
    <comment ref="Q15" authorId="0" shapeId="0" xr:uid="{00000000-0006-0000-0200-000014000000}">
      <text>
        <r>
          <rPr>
            <sz val="8"/>
            <color indexed="81"/>
            <rFont val="Tahoma"/>
            <family val="2"/>
          </rPr>
          <t>If the chemical exported is identified as 'Other' and the mixture or blend contains more than one class II chemical, enter the name of the second class II chemical exported as part of the blend or mixture.
Please refer to the Reference List for the valid list of chemical names.</t>
        </r>
      </text>
    </comment>
    <comment ref="R15" authorId="0" shapeId="0" xr:uid="{00000000-0006-0000-0200-000015000000}">
      <text>
        <r>
          <rPr>
            <sz val="8"/>
            <color indexed="81"/>
            <rFont val="Tahoma"/>
            <family val="2"/>
          </rPr>
          <t>If the chemical exported is identified as 'Other' and the mixture or blend contains more than one class II chemical, enter the quantity of the second class II chemical exported as part of the blend or mixture.</t>
        </r>
      </text>
    </comment>
    <comment ref="S15" authorId="0" shapeId="0" xr:uid="{00000000-0006-0000-0200-000016000000}">
      <text>
        <r>
          <rPr>
            <sz val="8"/>
            <color indexed="81"/>
            <rFont val="Tahoma"/>
            <family val="2"/>
          </rPr>
          <t>If the chemical exported is identified as 'Other' and the mixture or blend contains more than two class II chemicals, enter the name of the third class II chemical exported as part of the blend or mixture.
Please refer to the Reference List for the valid list of chemical names.</t>
        </r>
      </text>
    </comment>
    <comment ref="T15" authorId="0" shapeId="0" xr:uid="{00000000-0006-0000-0200-000017000000}">
      <text>
        <r>
          <rPr>
            <sz val="8"/>
            <color indexed="81"/>
            <rFont val="Tahoma"/>
            <family val="2"/>
          </rPr>
          <t>If the chemical exported is identified as 'Other' and the mixture or blend contains more than two class II chemicals, enter the quantity of the third class II chemical exported as part of the blend or mixture.</t>
        </r>
      </text>
    </comment>
    <comment ref="AC16" authorId="5" shapeId="0" xr:uid="{00000000-0006-0000-0200-00001800000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6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Z1" authorId="0" shapeId="0" xr:uid="{00000000-0006-0000-0600-000002000000}">
      <text>
        <r>
          <rPr>
            <b/>
            <sz val="9"/>
            <color indexed="81"/>
            <rFont val="Tahoma"/>
            <family val="2"/>
          </rPr>
          <t>Cory Jemison:</t>
        </r>
        <r>
          <rPr>
            <sz val="9"/>
            <color indexed="81"/>
            <rFont val="Tahoma"/>
            <family val="2"/>
          </rPr>
          <t xml:space="preserve">
Used for export to CSV</t>
        </r>
      </text>
    </comment>
    <comment ref="A302" authorId="0" shapeId="0" xr:uid="{00000000-0006-0000-0600-000003000000}">
      <text>
        <r>
          <rPr>
            <b/>
            <sz val="9"/>
            <color indexed="81"/>
            <rFont val="Tahoma"/>
            <family val="2"/>
          </rPr>
          <t>Cory Jemison:</t>
        </r>
        <r>
          <rPr>
            <sz val="9"/>
            <color indexed="81"/>
            <rFont val="Tahoma"/>
            <family val="2"/>
          </rPr>
          <t xml:space="preserve">
Used for Export to CSV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14" authorId="0" shapeId="0" xr:uid="{00000000-0006-0000-0700-00000100000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E2" authorId="0" shapeId="0" xr:uid="{00000000-0006-0000-0800-000001000000}">
      <text>
        <r>
          <rPr>
            <b/>
            <sz val="9"/>
            <color indexed="81"/>
            <rFont val="Tahoma"/>
            <family val="2"/>
          </rPr>
          <t>Cory Jemison:</t>
        </r>
        <r>
          <rPr>
            <sz val="9"/>
            <color indexed="81"/>
            <rFont val="Tahoma"/>
            <family val="2"/>
          </rPr>
          <t xml:space="preserve">
Brings all active rows from Section 2 into this sheet</t>
        </r>
      </text>
    </comment>
    <comment ref="H2" authorId="0" shapeId="0" xr:uid="{00000000-0006-0000-0800-000002000000}">
      <text>
        <r>
          <rPr>
            <b/>
            <sz val="9"/>
            <color indexed="81"/>
            <rFont val="Tahoma"/>
            <family val="2"/>
          </rPr>
          <t>Cory Jemison:</t>
        </r>
        <r>
          <rPr>
            <sz val="9"/>
            <color indexed="81"/>
            <rFont val="Tahoma"/>
            <family val="2"/>
          </rPr>
          <t xml:space="preserve">
Strips out aggregated blended chems, and strips out zeroes.</t>
        </r>
      </text>
    </comment>
    <comment ref="D3" authorId="0" shapeId="0" xr:uid="{00000000-0006-0000-0800-000003000000}">
      <text>
        <r>
          <rPr>
            <b/>
            <sz val="9"/>
            <color indexed="81"/>
            <rFont val="Tahoma"/>
            <family val="2"/>
          </rPr>
          <t>Cory Jemison:</t>
        </r>
        <r>
          <rPr>
            <sz val="9"/>
            <color indexed="81"/>
            <rFont val="Tahoma"/>
            <family val="2"/>
          </rPr>
          <t xml:space="preserve">
Set of columns that are being drawn on from Section 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J2" authorId="0" shapeId="0" xr:uid="{00000000-0006-0000-0900-000001000000}">
      <text>
        <r>
          <rPr>
            <b/>
            <sz val="9"/>
            <color indexed="81"/>
            <rFont val="Tahoma"/>
            <family val="2"/>
          </rPr>
          <t>Cory Jemison:</t>
        </r>
        <r>
          <rPr>
            <sz val="9"/>
            <color indexed="81"/>
            <rFont val="Tahoma"/>
            <family val="2"/>
          </rPr>
          <t xml:space="preserve">
Date Range uses this column for a vlookup with Reporting Quarter</t>
        </r>
      </text>
    </comment>
    <comment ref="F45" authorId="0" shapeId="0" xr:uid="{00000000-0006-0000-0900-000002000000}">
      <text>
        <r>
          <rPr>
            <b/>
            <sz val="9"/>
            <color indexed="81"/>
            <rFont val="Tahoma"/>
            <family val="2"/>
          </rPr>
          <t>Cory Jemison:</t>
        </r>
        <r>
          <rPr>
            <sz val="9"/>
            <color indexed="81"/>
            <rFont val="Tahoma"/>
            <family val="2"/>
          </rPr>
          <t xml:space="preserve">
Keep this 0 here, it is used for chem name validation checks to allow blanks.</t>
        </r>
      </text>
    </comment>
    <comment ref="F46" authorId="0" shapeId="0" xr:uid="{00000000-0006-0000-0900-000003000000}">
      <text>
        <r>
          <rPr>
            <b/>
            <sz val="9"/>
            <color indexed="81"/>
            <rFont val="Tahoma"/>
            <family val="2"/>
          </rPr>
          <t>Cory Jemison:</t>
        </r>
        <r>
          <rPr>
            <sz val="9"/>
            <color indexed="81"/>
            <rFont val="Tahoma"/>
            <family val="2"/>
          </rPr>
          <t xml:space="preserve">
Keep this blank here, it is used for chem name validation checks to allow blanks.</t>
        </r>
      </text>
    </comment>
  </commentList>
</comments>
</file>

<file path=xl/sharedStrings.xml><?xml version="1.0" encoding="utf-8"?>
<sst xmlns="http://schemas.openxmlformats.org/spreadsheetml/2006/main" count="1290" uniqueCount="495">
  <si>
    <t>Stratospheric Ozone Protection Program</t>
  </si>
  <si>
    <t>U.S. Environmental Protection Agency</t>
  </si>
  <si>
    <t xml:space="preserve">Section 1: Report Identification Information </t>
  </si>
  <si>
    <t>Instructions</t>
  </si>
  <si>
    <t>Chemical Name</t>
  </si>
  <si>
    <t>Selection</t>
  </si>
  <si>
    <t>kg</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</si>
  <si>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</si>
  <si>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</si>
  <si>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</si>
  <si>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</si>
  <si>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</si>
  <si>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</si>
  <si>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</si>
  <si>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</si>
  <si>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</si>
  <si>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</si>
  <si>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</si>
  <si>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</si>
  <si>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</si>
  <si>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</si>
  <si>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</si>
  <si>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</si>
  <si>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Transaction Type</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</si>
  <si>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</si>
  <si>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</si>
  <si>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</si>
  <si>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</si>
  <si>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</si>
  <si>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</si>
  <si>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</si>
  <si>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</si>
  <si>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</si>
  <si>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</si>
  <si>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</si>
  <si>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</si>
  <si>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</si>
  <si>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</si>
  <si>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</si>
  <si>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</si>
  <si>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</si>
  <si>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</si>
  <si>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</si>
  <si>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</si>
  <si>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</si>
  <si>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</si>
  <si>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</si>
  <si>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</si>
  <si>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</si>
  <si>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</si>
  <si>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</si>
  <si>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</si>
  <si>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</si>
  <si>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</si>
  <si>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</si>
  <si>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</si>
  <si>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</si>
  <si>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</si>
  <si>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</si>
  <si>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</si>
  <si>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</si>
  <si>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</si>
  <si>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</si>
  <si>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</si>
  <si>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</si>
  <si>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</si>
  <si>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</si>
  <si>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</si>
  <si>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</si>
  <si>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</si>
  <si>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</si>
  <si>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</si>
  <si>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</si>
  <si>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</si>
  <si>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</si>
  <si>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</si>
  <si>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</si>
  <si>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</si>
  <si>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</si>
  <si>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</si>
  <si>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</si>
  <si>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</si>
  <si>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</si>
  <si>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</si>
  <si>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</si>
  <si>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</si>
  <si>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</si>
  <si>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</si>
  <si>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</si>
  <si>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</si>
  <si>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</si>
  <si>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</si>
  <si>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</si>
  <si>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</si>
  <si>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</si>
  <si>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</si>
  <si>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</si>
  <si>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</si>
  <si>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</si>
  <si>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</si>
  <si>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</si>
  <si>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</si>
  <si>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</si>
  <si>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</si>
  <si>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</si>
  <si>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</si>
  <si>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</si>
  <si>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</si>
  <si>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</si>
  <si>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</si>
  <si>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</si>
  <si>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</si>
  <si>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</si>
  <si>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</si>
  <si>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</si>
  <si>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</si>
  <si>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</si>
  <si>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</si>
  <si>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</si>
  <si>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</si>
  <si>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</si>
  <si>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</si>
  <si>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</si>
  <si>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</si>
  <si>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</si>
  <si>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</si>
  <si>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</si>
  <si>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</si>
  <si>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</si>
  <si>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</si>
  <si>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</si>
  <si>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</si>
  <si>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</si>
  <si>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</si>
  <si>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</si>
  <si>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</si>
  <si>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</si>
  <si>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</si>
  <si>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</si>
  <si>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</si>
  <si>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</si>
  <si>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</si>
  <si>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</si>
  <si>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</si>
  <si>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</si>
  <si>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</si>
  <si>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</si>
  <si>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</si>
  <si>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</si>
  <si>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</si>
  <si>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</si>
  <si>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</si>
  <si>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</si>
  <si>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</si>
  <si>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</si>
  <si>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</si>
  <si>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</si>
  <si>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</si>
  <si>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</si>
  <si>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</si>
  <si>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</si>
  <si>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</si>
  <si>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</si>
  <si>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</si>
  <si>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</si>
  <si>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</si>
  <si>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</si>
  <si>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</si>
  <si>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</si>
  <si>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</si>
  <si>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</si>
  <si>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</si>
  <si>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</si>
  <si>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</si>
  <si>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</si>
  <si>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</si>
  <si>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</si>
  <si>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</si>
  <si>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</si>
  <si>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</si>
  <si>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</si>
  <si>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</si>
  <si>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</si>
  <si>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</si>
  <si>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</si>
  <si>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</si>
  <si>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</si>
  <si>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</si>
  <si>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</si>
  <si>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</si>
  <si>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</si>
  <si>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</si>
  <si>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</si>
  <si>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</si>
  <si>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</si>
  <si>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</si>
  <si>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</si>
  <si>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</si>
  <si>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</si>
  <si>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</si>
  <si>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</si>
  <si>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</si>
  <si>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</si>
  <si>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</si>
  <si>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</si>
  <si>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</si>
  <si>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</si>
  <si>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</si>
  <si>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</si>
  <si>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</si>
  <si>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</si>
  <si>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</si>
  <si>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</si>
  <si>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</si>
  <si>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</si>
  <si>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</si>
  <si>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</si>
  <si>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Miami, FL</t>
  </si>
  <si>
    <t>New</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</si>
  <si>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</si>
  <si>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</si>
  <si>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</si>
  <si>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</si>
  <si>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</si>
  <si>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</si>
  <si>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</si>
  <si>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</si>
  <si>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</si>
  <si>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</si>
  <si>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</si>
  <si>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</si>
  <si>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</si>
  <si>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</si>
  <si>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</si>
  <si>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</si>
  <si>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</si>
  <si>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</si>
  <si>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</si>
  <si>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</si>
  <si>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</si>
  <si>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</si>
  <si>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</si>
  <si>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</si>
  <si>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</si>
  <si>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</si>
  <si>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</si>
  <si>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</si>
  <si>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</si>
  <si>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</si>
  <si>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</si>
  <si>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</si>
  <si>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</si>
  <si>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</si>
  <si>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</si>
  <si>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</si>
  <si>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</si>
  <si>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</si>
  <si>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</si>
  <si>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</si>
  <si>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</si>
  <si>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</si>
  <si>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</si>
  <si>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</si>
  <si>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</si>
  <si>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</si>
  <si>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</si>
  <si>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</si>
  <si>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</si>
  <si>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</si>
  <si>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</si>
  <si>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</si>
  <si>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</si>
  <si>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</si>
  <si>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</si>
  <si>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t>Section 1</t>
  </si>
  <si>
    <t>All</t>
  </si>
  <si>
    <t>Section 2</t>
  </si>
  <si>
    <t>Error Check</t>
  </si>
  <si>
    <t>Filled Out?</t>
  </si>
  <si>
    <t>Date Range</t>
  </si>
  <si>
    <t>Quarter Start Month</t>
  </si>
  <si>
    <t>Checks</t>
  </si>
  <si>
    <t>Date Range Check</t>
  </si>
  <si>
    <t>Row Completed?</t>
  </si>
  <si>
    <t>Used</t>
  </si>
  <si>
    <t>Column Set</t>
  </si>
  <si>
    <t>Valid Chem</t>
  </si>
  <si>
    <t>Valid Country</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</si>
  <si>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</si>
  <si>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</si>
  <si>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</si>
  <si>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</si>
  <si>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</si>
  <si>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</si>
  <si>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</si>
  <si>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</si>
  <si>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</si>
  <si>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Check Type</t>
  </si>
  <si>
    <t>Warning</t>
  </si>
  <si>
    <t>Date of Export</t>
  </si>
  <si>
    <t>Recipient Company</t>
  </si>
  <si>
    <t>Recipient Company Contact Name</t>
  </si>
  <si>
    <t>Recipient Company Phone Number</t>
  </si>
  <si>
    <t>Recipient Company Street Address</t>
  </si>
  <si>
    <t>Recipient Company City</t>
  </si>
  <si>
    <t>Port of Exit from the United States</t>
  </si>
  <si>
    <t>John Smith</t>
  </si>
  <si>
    <t>1 Main Street</t>
  </si>
  <si>
    <t>Class I/Class II Transaction Types - Export</t>
  </si>
  <si>
    <t>Country</t>
  </si>
  <si>
    <t>Total Exported</t>
  </si>
  <si>
    <t>Stopper</t>
  </si>
  <si>
    <t>Valid TransactionType</t>
  </si>
  <si>
    <t>Valid IntendedUse</t>
  </si>
  <si>
    <t>Valid Transaction Type</t>
  </si>
  <si>
    <t>Valid Intended Use</t>
  </si>
  <si>
    <t>NewIntendedUses</t>
  </si>
  <si>
    <t>UsedIntendedUses</t>
  </si>
  <si>
    <t>Class II Exporter Quarterly Report</t>
  </si>
  <si>
    <t>Summary of Class II Controlled Substances Exported</t>
  </si>
  <si>
    <t>Class II Chemicals/ Blends</t>
  </si>
  <si>
    <t>HCFC-31</t>
  </si>
  <si>
    <t>HCFC-121</t>
  </si>
  <si>
    <t>HCFC-123a</t>
  </si>
  <si>
    <t>HCFC-123b</t>
  </si>
  <si>
    <t>HCFC-124</t>
  </si>
  <si>
    <t>HCFC-124a</t>
  </si>
  <si>
    <t>HCFC-131</t>
  </si>
  <si>
    <t>HCFC-132b</t>
  </si>
  <si>
    <t>HCFC-133a</t>
  </si>
  <si>
    <t>HCFC-151</t>
  </si>
  <si>
    <t>HCFC-223</t>
  </si>
  <si>
    <t>HCFC-225ca</t>
  </si>
  <si>
    <t>HCFC-226</t>
  </si>
  <si>
    <t>HCFC-231</t>
  </si>
  <si>
    <t>HCFC-235</t>
  </si>
  <si>
    <t>HCFC-241</t>
  </si>
  <si>
    <t>HCFC-252</t>
  </si>
  <si>
    <t>HCFC-253</t>
  </si>
  <si>
    <t>HCFC-261</t>
  </si>
  <si>
    <t>HCFC-262</t>
  </si>
  <si>
    <t>HCFC-271</t>
  </si>
  <si>
    <t>R-401A</t>
  </si>
  <si>
    <t>R-401B</t>
  </si>
  <si>
    <t>R-401C</t>
  </si>
  <si>
    <t>R-402A</t>
  </si>
  <si>
    <t>R-402B</t>
  </si>
  <si>
    <t>R-403A</t>
  </si>
  <si>
    <t>R-405A</t>
  </si>
  <si>
    <t>R-408A</t>
  </si>
  <si>
    <t>R-409A</t>
  </si>
  <si>
    <t>R-409B</t>
  </si>
  <si>
    <t>R-411A</t>
  </si>
  <si>
    <t>R-411B</t>
  </si>
  <si>
    <t>R-411C</t>
  </si>
  <si>
    <t>R-412A</t>
  </si>
  <si>
    <t>R-414A</t>
  </si>
  <si>
    <t>R-414B</t>
  </si>
  <si>
    <t>R-415A</t>
  </si>
  <si>
    <t>R-415B</t>
  </si>
  <si>
    <t>R-416A</t>
  </si>
  <si>
    <t>R-418A</t>
  </si>
  <si>
    <t>R-420A</t>
  </si>
  <si>
    <t>Other</t>
  </si>
  <si>
    <t>Produced/Imported for Consumption</t>
  </si>
  <si>
    <t>Produced with Article 5 Allowances</t>
  </si>
  <si>
    <t>Class II Intended  
Uses - If New/Export</t>
  </si>
  <si>
    <t>Class II Intended 
Uses - If Used</t>
  </si>
  <si>
    <t>HCFC-22</t>
  </si>
  <si>
    <t>HCFC-142b</t>
  </si>
  <si>
    <t>R-403B</t>
  </si>
  <si>
    <t>R-406A</t>
  </si>
  <si>
    <r>
      <rPr>
        <b/>
        <sz val="11"/>
        <color theme="1"/>
        <rFont val="Calibri"/>
        <family val="2"/>
        <scheme val="minor"/>
      </rPr>
      <t>Status</t>
    </r>
    <r>
      <rPr>
        <sz val="11"/>
        <color theme="1"/>
        <rFont val="Calibri"/>
        <family val="2"/>
        <scheme val="minor"/>
      </rPr>
      <t xml:space="preserve"> 
(1 =Incomplete, 0 =Complete)</t>
    </r>
  </si>
  <si>
    <t>Yes</t>
  </si>
  <si>
    <t>Implemented in code?</t>
  </si>
  <si>
    <t>Class II Chemical</t>
  </si>
  <si>
    <t>Full Set</t>
  </si>
  <si>
    <t>Trimmed Set</t>
  </si>
  <si>
    <t>HCFC-21</t>
  </si>
  <si>
    <t>HCFC-122</t>
  </si>
  <si>
    <t>HCFC-123</t>
  </si>
  <si>
    <t>HCFC-141b</t>
  </si>
  <si>
    <t>HCFC-221</t>
  </si>
  <si>
    <t>HCFC-222</t>
  </si>
  <si>
    <t>HCFC-224</t>
  </si>
  <si>
    <t>HCFC-225cb</t>
  </si>
  <si>
    <t>HCFC-232</t>
  </si>
  <si>
    <t>HCFC-233</t>
  </si>
  <si>
    <t>HCFC-234</t>
  </si>
  <si>
    <t>HCFC-242</t>
  </si>
  <si>
    <t>HCFC-243</t>
  </si>
  <si>
    <t>HCFC-244</t>
  </si>
  <si>
    <t>HCFC-251</t>
  </si>
  <si>
    <t>Unique ID</t>
  </si>
  <si>
    <t>Order</t>
  </si>
  <si>
    <t>Total Quantity of Chemical Exported</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</si>
  <si>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</si>
  <si>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</si>
  <si>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Melbourne</t>
  </si>
  <si>
    <t>011 46 8 508 280 00</t>
  </si>
  <si>
    <t>2903.71.0000</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</si>
  <si>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</si>
  <si>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Blend Breakout Table</t>
  </si>
  <si>
    <t>Chem 1</t>
  </si>
  <si>
    <t>Chem 1 (%)</t>
  </si>
  <si>
    <t>Chem 2</t>
  </si>
  <si>
    <t>Chem 2 (%)</t>
  </si>
  <si>
    <t>Chem 3</t>
  </si>
  <si>
    <t>Chem 3 (%)</t>
  </si>
  <si>
    <t>Export Totals</t>
  </si>
  <si>
    <t>Class II Exporter Quarterly Report (Sec 82.24)</t>
  </si>
  <si>
    <t>Class II Chemicals</t>
  </si>
  <si>
    <t>Tahiti</t>
  </si>
  <si>
    <t>British Virgin Islands</t>
  </si>
  <si>
    <t>Hong Kong</t>
  </si>
  <si>
    <t>Section 2: Export Transaction Data</t>
  </si>
  <si>
    <t>Class II Chem List</t>
  </si>
  <si>
    <t>Date for CSV Title</t>
  </si>
  <si>
    <t>Form Name for CSV Title</t>
  </si>
  <si>
    <t xml:space="preserve">Recipient Company Country </t>
  </si>
  <si>
    <t>Recipient Company Postal Code</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</si>
  <si>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</si>
  <si>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the Summary tab to generate your CSV file.  </t>
    </r>
  </si>
  <si>
    <t>Number</t>
  </si>
  <si>
    <t>Text</t>
  </si>
  <si>
    <t>Autopopulated</t>
  </si>
  <si>
    <t>Quantity Exported (kg)</t>
  </si>
  <si>
    <r>
      <rPr>
        <i/>
        <sz val="10"/>
        <rFont val="Calibri"/>
        <family val="2"/>
        <scheme val="minor"/>
      </rPr>
      <t xml:space="preserve">If </t>
    </r>
    <r>
      <rPr>
        <b/>
        <i/>
        <sz val="10"/>
        <rFont val="Calibri"/>
        <family val="2"/>
        <scheme val="minor"/>
      </rPr>
      <t>blends were exported</t>
    </r>
    <r>
      <rPr>
        <i/>
        <sz val="10"/>
        <rFont val="Calibri"/>
        <family val="2"/>
        <scheme val="minor"/>
      </rPr>
      <t>, refer to the table of HCFC blends provided in the</t>
    </r>
    <r>
      <rPr>
        <i/>
        <sz val="10"/>
        <color theme="10"/>
        <rFont val="Calibri"/>
        <family val="2"/>
        <scheme val="minor"/>
      </rPr>
      <t xml:space="preserve"> Blend Breakout</t>
    </r>
    <r>
      <rPr>
        <i/>
        <sz val="10"/>
        <rFont val="Calibri"/>
        <family val="2"/>
        <scheme val="minor"/>
      </rPr>
      <t xml:space="preserve"> tab, as needed. </t>
    </r>
  </si>
  <si>
    <t>EPA Form #5900-199</t>
  </si>
  <si>
    <t>HCFC-132</t>
  </si>
  <si>
    <t>HCFC-133</t>
  </si>
  <si>
    <t>2903.72.0020</t>
  </si>
  <si>
    <t>2903.72.0050</t>
  </si>
  <si>
    <t>2903.73.0000</t>
  </si>
  <si>
    <t>2903.74.0000</t>
  </si>
  <si>
    <t>2903.75.0000</t>
  </si>
  <si>
    <t>2903.79.9030</t>
  </si>
  <si>
    <t>2903.79.9070</t>
  </si>
  <si>
    <t>3824.74.0000</t>
  </si>
  <si>
    <t>NOT CURRENTLY USED</t>
  </si>
  <si>
    <t>Name of the Chemical Exported</t>
  </si>
  <si>
    <t>Quantity of the Chemical Exported</t>
  </si>
  <si>
    <t xml:space="preserve">In the table below, enter data for each export transaction containing a class II controlled substance that took place during the reporting period.  If no controlled substances were exported, the table may be left blank. For all controlled substances that are exported, all fields are required. </t>
  </si>
  <si>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</si>
  <si>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</si>
  <si>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</si>
  <si>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</si>
  <si>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</si>
  <si>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</si>
  <si>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Class II Chemicals (including blends)</t>
  </si>
  <si>
    <r>
      <rPr>
        <b/>
        <i/>
        <sz val="10"/>
        <color theme="1"/>
        <rFont val="Calibri"/>
        <family val="2"/>
        <scheme val="minor"/>
      </rPr>
      <t xml:space="preserve">Chemical Name List: </t>
    </r>
    <r>
      <rPr>
        <i/>
        <sz val="10"/>
        <color theme="1"/>
        <rFont val="Calibri"/>
        <family val="2"/>
        <scheme val="minor"/>
      </rPr>
      <t>The table below lists the valid chemical names that may be used when entering data into Section 2 of this form.</t>
    </r>
  </si>
  <si>
    <t>Shipment EIN</t>
  </si>
  <si>
    <t/>
  </si>
  <si>
    <t>Class II Commodity Codes/Description</t>
  </si>
  <si>
    <t>Chlorodifluoromethane (HCFC-22)</t>
  </si>
  <si>
    <t>Dichlorotrifluoroethane (HCFC-123)</t>
  </si>
  <si>
    <t>Other Dichlorotrifluoroethanes (HCFC-123a, HCFC-123b)</t>
  </si>
  <si>
    <t>Dichlorofluoroethanes (HCFC-141b)</t>
  </si>
  <si>
    <t>Chlorodifluoroethanes (HCFC-142b)</t>
  </si>
  <si>
    <t>Dichloropentafluoropropanes (HCFC-225ca, HCFC-225cb)</t>
  </si>
  <si>
    <t>Monochlorotetrafluoroethane (HCFC-124)</t>
  </si>
  <si>
    <t>Other HCFCs</t>
  </si>
  <si>
    <t>EINCol</t>
  </si>
  <si>
    <t>x</t>
  </si>
  <si>
    <t>Mixtures containing hydrochlorofluorocarbons (HCFCs) but not containing chlorofluorocarbons (CFCs)</t>
  </si>
  <si>
    <t>HCFC-141</t>
  </si>
  <si>
    <t>HCFC-141a</t>
  </si>
  <si>
    <t>HCFC-142</t>
  </si>
  <si>
    <t>HCFC-142a</t>
  </si>
  <si>
    <t>Total Exported (kg)</t>
  </si>
  <si>
    <t>Employer Identification Number (EIN):</t>
  </si>
  <si>
    <t xml:space="preserve">   Date Prepared:</t>
  </si>
  <si>
    <t>Bermuda</t>
  </si>
  <si>
    <t>Bolivia (Plurinational State of)</t>
  </si>
  <si>
    <t>European Union</t>
  </si>
  <si>
    <t>Holy See</t>
  </si>
  <si>
    <t>Montenegro</t>
  </si>
  <si>
    <t>North Korea (Democratic People's Republic of Korea)</t>
  </si>
  <si>
    <t>San Marino</t>
  </si>
  <si>
    <t>Somalia (Federal Republic of)</t>
  </si>
  <si>
    <t>A5 Country List</t>
  </si>
  <si>
    <t>A5CountryList</t>
  </si>
  <si>
    <t>Class II Intended Use - If New &amp; A5 Country</t>
  </si>
  <si>
    <t>New_A5Country</t>
  </si>
  <si>
    <t>Valid A5 Intended Use</t>
  </si>
  <si>
    <r>
      <t>Source Country</t>
    </r>
    <r>
      <rPr>
        <b/>
        <i/>
        <sz val="10"/>
        <rFont val="Calibri"/>
        <family val="2"/>
        <scheme val="minor"/>
      </rPr>
      <t/>
    </r>
  </si>
  <si>
    <r>
      <rPr>
        <b/>
        <sz val="10"/>
        <rFont val="Calibri"/>
        <family val="2"/>
        <scheme val="minor"/>
      </rPr>
      <t xml:space="preserve">Commodity Code List: </t>
    </r>
    <r>
      <rPr>
        <sz val="10"/>
        <rFont val="Calibri"/>
        <family val="2"/>
        <scheme val="minor"/>
      </rPr>
      <t>The table below lists the commonly used class II commodity codes that may be used when entering data into Section 2 of this form.  A complete list of commodity codes can be found in the</t>
    </r>
    <r>
      <rPr>
        <i/>
        <sz val="10"/>
        <rFont val="Calibri"/>
        <family val="2"/>
        <scheme val="minor"/>
      </rPr>
      <t xml:space="preserve"> </t>
    </r>
    <r>
      <rPr>
        <i/>
        <sz val="10"/>
        <color theme="10"/>
        <rFont val="Calibri"/>
        <family val="2"/>
        <scheme val="minor"/>
      </rPr>
      <t>Official Harmonized Tariff Schedule.</t>
    </r>
  </si>
  <si>
    <t>OMB Control Number: 2010-0170</t>
  </si>
  <si>
    <t>Expiration Date: 8/31/2021</t>
  </si>
  <si>
    <t>Chem Check</t>
  </si>
  <si>
    <t>Other Chem Check</t>
  </si>
  <si>
    <t>Chemical Quantity</t>
  </si>
  <si>
    <t>3</t>
  </si>
  <si>
    <t xml:space="preserve">Version 3.0 </t>
  </si>
  <si>
    <t>Last Updated: 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</si>
</sst>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1"/>
      <name val="Calibri"/>
      <family val="2"/>
      <scheme val="minor"/>
    </font>
    <font>
      <sz val="10"/>
      <color theme="0" tint="-4.9989318521683403E-2"/>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sz val="10"/>
      <color rgb="FFFF0000"/>
      <name val="Calibri"/>
      <family val="2"/>
      <scheme val="minor"/>
    </font>
    <font>
      <u/>
      <sz val="10"/>
      <color theme="10"/>
      <name val="Calibri"/>
      <family val="2"/>
      <scheme val="minor"/>
    </font>
    <font>
      <u/>
      <sz val="8"/>
      <color indexed="81"/>
      <name val="Tahoma"/>
      <family val="2"/>
    </font>
    <font>
      <sz val="11"/>
      <color theme="0" tint="-4.9989318521683403E-2"/>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D9D9D9"/>
        <bgColor rgb="FF000000"/>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xf numFmtId="9" fontId="1" fillId="0" borderId="0" applyFont="0" applyFill="0" applyBorder="0" applyAlignment="0" applyProtection="0"/>
  </cellStyleXfs>
  <cellXfs count="277">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0" fontId="14" fillId="0" borderId="6" xfId="0" applyFont="1" applyFill="1" applyBorder="1" applyProtection="1">
      <protection locked="0"/>
    </xf>
    <xf numFmtId="0" fontId="16" fillId="0" borderId="6"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1" fillId="0" borderId="1" xfId="0" applyFont="1" applyBorder="1"/>
    <xf numFmtId="0" fontId="0" fillId="2" borderId="10" xfId="0" applyFill="1" applyBorder="1"/>
    <xf numFmtId="0" fontId="0" fillId="2" borderId="13" xfId="0" applyFill="1" applyBorder="1"/>
    <xf numFmtId="0" fontId="0" fillId="2" borderId="11"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30" fillId="2" borderId="0" xfId="0" applyFont="1" applyFill="1" applyProtection="1"/>
    <xf numFmtId="0" fontId="2" fillId="2" borderId="0" xfId="0" applyFont="1" applyFill="1" applyProtection="1">
      <protection locked="0"/>
    </xf>
    <xf numFmtId="0" fontId="8" fillId="0" borderId="12" xfId="0"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18" fillId="0" borderId="1" xfId="0" applyFont="1" applyFill="1" applyBorder="1" applyAlignment="1">
      <alignment vertical="center"/>
    </xf>
    <xf numFmtId="0" fontId="32" fillId="0" borderId="0" xfId="0" applyFont="1" applyFill="1" applyBorder="1" applyAlignment="1">
      <alignment vertical="center" wrapText="1"/>
    </xf>
    <xf numFmtId="0" fontId="12" fillId="5" borderId="1" xfId="0" applyFont="1" applyFill="1" applyBorder="1" applyAlignment="1">
      <alignment horizontal="center" vertical="center" wrapText="1"/>
    </xf>
    <xf numFmtId="0" fontId="12" fillId="0" borderId="0" xfId="0" applyFont="1" applyFill="1" applyBorder="1"/>
    <xf numFmtId="0" fontId="8" fillId="0" borderId="0" xfId="0" applyFont="1" applyFill="1" applyBorder="1"/>
    <xf numFmtId="0" fontId="18" fillId="0" borderId="0" xfId="0" applyFont="1" applyFill="1" applyBorder="1" applyAlignment="1">
      <alignment vertical="center"/>
    </xf>
    <xf numFmtId="14" fontId="8" fillId="0" borderId="12" xfId="0" applyNumberFormat="1" applyFont="1" applyBorder="1"/>
    <xf numFmtId="4" fontId="8" fillId="5" borderId="1" xfId="0" applyNumberFormat="1" applyFont="1" applyFill="1" applyBorder="1" applyAlignment="1">
      <alignment horizontal="center"/>
    </xf>
    <xf numFmtId="0" fontId="16" fillId="0" borderId="0" xfId="0" applyFont="1" applyFill="1" applyBorder="1" applyProtection="1">
      <protection locked="0"/>
    </xf>
    <xf numFmtId="0" fontId="0" fillId="0" borderId="0" xfId="0" applyFill="1"/>
    <xf numFmtId="0" fontId="36" fillId="0" borderId="1" xfId="0" applyFont="1" applyBorder="1" applyAlignment="1">
      <alignment vertical="center" wrapText="1"/>
    </xf>
    <xf numFmtId="0" fontId="36" fillId="0" borderId="10"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7" fillId="0" borderId="1" xfId="0" applyFont="1" applyBorder="1"/>
    <xf numFmtId="9" fontId="17" fillId="0" borderId="1" xfId="5" applyFont="1" applyFill="1" applyBorder="1" applyAlignment="1">
      <alignment horizontal="center" wrapText="1"/>
    </xf>
    <xf numFmtId="9" fontId="17" fillId="0" borderId="1" xfId="5" applyFont="1" applyFill="1" applyBorder="1" applyAlignment="1">
      <alignment horizontal="center"/>
    </xf>
    <xf numFmtId="0" fontId="17" fillId="0" borderId="1" xfId="0" applyFont="1" applyBorder="1" applyAlignment="1">
      <alignment horizontal="left" wrapText="1"/>
    </xf>
    <xf numFmtId="9" fontId="17" fillId="0" borderId="1" xfId="5" applyFont="1" applyBorder="1" applyAlignment="1">
      <alignment horizontal="center" wrapText="1"/>
    </xf>
    <xf numFmtId="9" fontId="17" fillId="0" borderId="1" xfId="5" applyFont="1" applyBorder="1" applyAlignment="1">
      <alignment horizontal="center"/>
    </xf>
    <xf numFmtId="165" fontId="17" fillId="0" borderId="1" xfId="5" applyNumberFormat="1" applyFont="1" applyBorder="1" applyAlignment="1">
      <alignment horizontal="center" wrapText="1"/>
    </xf>
    <xf numFmtId="0" fontId="17" fillId="0" borderId="1" xfId="0" applyFont="1" applyFill="1" applyBorder="1" applyAlignment="1">
      <alignment horizontal="left" wrapText="1"/>
    </xf>
    <xf numFmtId="165" fontId="17" fillId="0" borderId="1" xfId="5" applyNumberFormat="1" applyFont="1" applyFill="1" applyBorder="1" applyAlignment="1">
      <alignment horizontal="center" wrapText="1"/>
    </xf>
    <xf numFmtId="0" fontId="17" fillId="0" borderId="0" xfId="0" applyFont="1" applyBorder="1"/>
    <xf numFmtId="0" fontId="17" fillId="0" borderId="0" xfId="0" applyFont="1" applyBorder="1" applyAlignment="1">
      <alignment horizontal="left" wrapText="1"/>
    </xf>
    <xf numFmtId="0" fontId="17" fillId="0" borderId="0" xfId="0" applyFont="1" applyFill="1" applyBorder="1" applyAlignment="1">
      <alignment horizontal="left" wrapText="1"/>
    </xf>
    <xf numFmtId="0" fontId="37" fillId="0" borderId="1" xfId="0" applyFont="1" applyBorder="1"/>
    <xf numFmtId="0" fontId="8" fillId="7" borderId="1" xfId="0" applyFont="1" applyFill="1" applyBorder="1"/>
    <xf numFmtId="0" fontId="8" fillId="8" borderId="1" xfId="0" applyFont="1" applyFill="1" applyBorder="1"/>
    <xf numFmtId="0" fontId="37" fillId="0" borderId="1" xfId="0" applyFont="1" applyFill="1" applyBorder="1"/>
    <xf numFmtId="0" fontId="17" fillId="2" borderId="1" xfId="0" applyNumberFormat="1" applyFont="1" applyFill="1" applyBorder="1" applyAlignment="1" applyProtection="1">
      <alignment horizontal="center" vertical="center" wrapText="1"/>
    </xf>
    <xf numFmtId="0" fontId="0" fillId="0" borderId="0" xfId="0" applyAlignment="1">
      <alignment wrapText="1"/>
    </xf>
    <xf numFmtId="0" fontId="31" fillId="0" borderId="0" xfId="0" applyFont="1" applyBorder="1"/>
    <xf numFmtId="39" fontId="17" fillId="5" borderId="1" xfId="1" applyNumberFormat="1" applyFont="1" applyFill="1" applyBorder="1" applyProtection="1"/>
    <xf numFmtId="3" fontId="31" fillId="0" borderId="1" xfId="0" applyNumberFormat="1" applyFont="1" applyBorder="1"/>
    <xf numFmtId="39" fontId="17" fillId="4" borderId="1" xfId="1" applyNumberFormat="1" applyFont="1" applyFill="1" applyBorder="1" applyProtection="1">
      <protection locked="0"/>
    </xf>
    <xf numFmtId="0" fontId="38" fillId="2" borderId="0" xfId="0" applyFont="1" applyFill="1" applyBorder="1" applyProtection="1"/>
    <xf numFmtId="14" fontId="17" fillId="4" borderId="1" xfId="0" applyNumberFormat="1" applyFont="1" applyFill="1" applyBorder="1" applyProtection="1">
      <protection locked="0"/>
    </xf>
    <xf numFmtId="49" fontId="17" fillId="4" borderId="1" xfId="1" applyNumberFormat="1" applyFont="1" applyFill="1" applyBorder="1" applyAlignment="1" applyProtection="1">
      <alignment horizontal="center"/>
      <protection locked="0"/>
    </xf>
    <xf numFmtId="49" fontId="17" fillId="4" borderId="1" xfId="1" quotePrefix="1" applyNumberFormat="1" applyFont="1" applyFill="1" applyBorder="1" applyAlignment="1" applyProtection="1">
      <alignment horizontal="center"/>
      <protection locked="0"/>
    </xf>
    <xf numFmtId="0" fontId="39" fillId="0" borderId="0" xfId="2" applyFont="1" applyFill="1" applyBorder="1" applyAlignment="1">
      <alignment vertical="top" wrapText="1"/>
    </xf>
    <xf numFmtId="0" fontId="0" fillId="2" borderId="0" xfId="0" applyFill="1" applyAlignment="1">
      <alignment vertical="center"/>
    </xf>
    <xf numFmtId="0" fontId="0" fillId="0" borderId="6" xfId="0" applyFill="1" applyBorder="1" applyAlignment="1" applyProtection="1">
      <alignment vertical="center"/>
    </xf>
    <xf numFmtId="0" fontId="0" fillId="0" borderId="2" xfId="0" applyFill="1" applyBorder="1" applyAlignment="1" applyProtection="1">
      <alignment vertical="center"/>
    </xf>
    <xf numFmtId="0" fontId="28" fillId="2" borderId="0" xfId="0" applyFont="1" applyFill="1" applyAlignment="1">
      <alignment vertical="top"/>
    </xf>
    <xf numFmtId="0" fontId="28" fillId="0" borderId="6" xfId="0" applyFont="1" applyFill="1" applyBorder="1" applyAlignment="1" applyProtection="1">
      <alignment vertical="top"/>
    </xf>
    <xf numFmtId="0" fontId="28" fillId="0" borderId="2" xfId="0" applyFont="1" applyFill="1" applyBorder="1" applyAlignment="1" applyProtection="1">
      <alignment vertical="top"/>
    </xf>
    <xf numFmtId="0" fontId="3" fillId="2" borderId="1" xfId="0" applyFont="1" applyFill="1" applyBorder="1" applyAlignment="1">
      <alignment horizontal="center" vertical="center" wrapText="1"/>
    </xf>
    <xf numFmtId="0" fontId="17" fillId="2" borderId="1" xfId="0" applyFont="1" applyFill="1" applyBorder="1"/>
    <xf numFmtId="165" fontId="17" fillId="2" borderId="1" xfId="5" applyNumberFormat="1" applyFont="1" applyFill="1" applyBorder="1" applyAlignment="1">
      <alignment horizontal="center" wrapText="1"/>
    </xf>
    <xf numFmtId="0" fontId="17" fillId="2" borderId="1" xfId="0" applyFont="1" applyFill="1" applyBorder="1" applyAlignment="1">
      <alignment horizontal="left" wrapText="1"/>
    </xf>
    <xf numFmtId="49" fontId="8" fillId="3" borderId="10" xfId="0" applyNumberFormat="1" applyFont="1" applyFill="1" applyBorder="1" applyAlignment="1">
      <alignment horizontal="center" vertical="center" wrapText="1"/>
    </xf>
    <xf numFmtId="0" fontId="3" fillId="5" borderId="12" xfId="0" applyFont="1" applyFill="1" applyBorder="1" applyAlignment="1">
      <alignment horizontal="center" vertical="center"/>
    </xf>
    <xf numFmtId="0" fontId="8" fillId="2" borderId="0" xfId="0" applyFont="1" applyFill="1" applyBorder="1" applyProtection="1"/>
    <xf numFmtId="0" fontId="43" fillId="9" borderId="1" xfId="0" applyFont="1" applyFill="1" applyBorder="1" applyAlignment="1">
      <alignment horizontal="center" vertical="center" wrapText="1"/>
    </xf>
    <xf numFmtId="0" fontId="44"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0" fillId="0" borderId="6" xfId="0" applyFill="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12" fillId="0" borderId="0" xfId="0" applyNumberFormat="1" applyFont="1" applyFill="1" applyBorder="1" applyAlignment="1" applyProtection="1">
      <alignment horizontal="center"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0" fillId="0" borderId="7" xfId="0" applyFill="1" applyBorder="1" applyProtection="1"/>
    <xf numFmtId="0" fontId="0" fillId="0" borderId="8" xfId="0" applyFill="1" applyBorder="1" applyAlignment="1" applyProtection="1"/>
    <xf numFmtId="0" fontId="0" fillId="0" borderId="8" xfId="0" applyFill="1" applyBorder="1" applyAlignment="1" applyProtection="1">
      <alignment horizontal="left"/>
    </xf>
    <xf numFmtId="0" fontId="0" fillId="0" borderId="9"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8" fillId="2" borderId="0" xfId="0" applyFont="1" applyFill="1" applyBorder="1" applyAlignment="1" applyProtection="1">
      <alignment vertical="center"/>
    </xf>
    <xf numFmtId="0" fontId="0" fillId="2" borderId="0" xfId="0" applyFill="1" applyAlignment="1" applyProtection="1">
      <alignment vertical="center"/>
    </xf>
    <xf numFmtId="0" fontId="28" fillId="2" borderId="0" xfId="0" applyFont="1" applyFill="1" applyAlignment="1" applyProtection="1">
      <alignment vertical="top"/>
    </xf>
    <xf numFmtId="0" fontId="29" fillId="2" borderId="0" xfId="0" applyFont="1" applyFill="1" applyBorder="1" applyProtection="1"/>
    <xf numFmtId="0" fontId="36" fillId="0" borderId="0" xfId="0" applyFont="1" applyFill="1" applyBorder="1" applyAlignment="1">
      <alignment vertical="center" wrapText="1"/>
    </xf>
    <xf numFmtId="39" fontId="8" fillId="2" borderId="0" xfId="0" applyNumberFormat="1" applyFont="1" applyFill="1" applyProtection="1"/>
    <xf numFmtId="0" fontId="8" fillId="2" borderId="0" xfId="0" applyFont="1" applyFill="1" applyAlignment="1" applyProtection="1">
      <alignment vertical="center"/>
    </xf>
    <xf numFmtId="0" fontId="10" fillId="2" borderId="0" xfId="0" applyFont="1" applyFill="1" applyAlignment="1" applyProtection="1">
      <alignment vertical="top"/>
    </xf>
    <xf numFmtId="0" fontId="41" fillId="2" borderId="0" xfId="0" applyFont="1" applyFill="1" applyBorder="1" applyProtection="1"/>
    <xf numFmtId="0" fontId="45" fillId="2" borderId="0" xfId="0" applyFont="1" applyFill="1" applyBorder="1" applyProtection="1"/>
    <xf numFmtId="0" fontId="46" fillId="0" borderId="0" xfId="2" applyFont="1" applyFill="1" applyProtection="1"/>
    <xf numFmtId="0" fontId="0" fillId="2" borderId="6" xfId="0" applyFill="1" applyBorder="1"/>
    <xf numFmtId="0" fontId="8" fillId="0" borderId="0" xfId="0" applyFont="1" applyBorder="1" applyAlignment="1"/>
    <xf numFmtId="0" fontId="18" fillId="0" borderId="1" xfId="0" applyFont="1" applyBorder="1" applyAlignment="1">
      <alignment vertical="top"/>
    </xf>
    <xf numFmtId="0" fontId="8" fillId="10" borderId="1" xfId="0" applyFont="1" applyFill="1" applyBorder="1"/>
    <xf numFmtId="0" fontId="3" fillId="0" borderId="1" xfId="0" applyFont="1" applyBorder="1" applyAlignment="1">
      <alignment horizontal="left"/>
    </xf>
    <xf numFmtId="0" fontId="6" fillId="0" borderId="0" xfId="0" applyFont="1" applyFill="1" applyBorder="1" applyAlignment="1">
      <alignment vertical="center"/>
    </xf>
    <xf numFmtId="0" fontId="40" fillId="0" borderId="0" xfId="2" applyFont="1" applyFill="1" applyBorder="1" applyAlignment="1">
      <alignment vertical="top" wrapText="1"/>
    </xf>
    <xf numFmtId="0" fontId="27" fillId="0" borderId="0" xfId="0" applyFont="1" applyFill="1" applyBorder="1" applyAlignment="1" applyProtection="1">
      <alignment horizontal="left" vertical="center"/>
    </xf>
    <xf numFmtId="0" fontId="48" fillId="2" borderId="0" xfId="0" applyFont="1" applyFill="1" applyProtection="1"/>
    <xf numFmtId="0" fontId="8" fillId="3" borderId="10"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27" fillId="0" borderId="8" xfId="0" applyFont="1" applyFill="1" applyBorder="1" applyProtection="1"/>
    <xf numFmtId="164" fontId="27" fillId="0" borderId="8" xfId="0" applyNumberFormat="1" applyFont="1" applyFill="1" applyBorder="1" applyAlignment="1" applyProtection="1">
      <alignment horizontal="left"/>
    </xf>
    <xf numFmtId="0" fontId="0" fillId="0" borderId="0" xfId="0" applyBorder="1" applyAlignment="1" applyProtection="1">
      <alignment vertical="center"/>
    </xf>
    <xf numFmtId="0" fontId="0" fillId="0" borderId="8" xfId="0" quotePrefix="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0" fontId="22" fillId="3" borderId="1" xfId="1" applyNumberFormat="1" applyFont="1" applyFill="1" applyBorder="1" applyProtection="1"/>
    <xf numFmtId="0" fontId="22" fillId="3" borderId="1" xfId="1" quotePrefix="1" applyNumberFormat="1" applyFont="1" applyFill="1" applyBorder="1" applyAlignment="1" applyProtection="1">
      <alignment horizontal="center"/>
    </xf>
    <xf numFmtId="39" fontId="22" fillId="3" borderId="1" xfId="1" applyNumberFormat="1" applyFont="1" applyFill="1" applyBorder="1" applyAlignment="1" applyProtection="1">
      <alignment horizontal="center"/>
    </xf>
    <xf numFmtId="1" fontId="22" fillId="3" borderId="1" xfId="1" applyNumberFormat="1" applyFont="1" applyFill="1" applyBorder="1" applyProtection="1"/>
    <xf numFmtId="0" fontId="17" fillId="5" borderId="1" xfId="0" applyFont="1" applyFill="1" applyBorder="1" applyAlignment="1" applyProtection="1">
      <alignment horizontal="center"/>
    </xf>
    <xf numFmtId="0" fontId="17" fillId="5" borderId="1" xfId="0" applyFont="1" applyFill="1" applyBorder="1" applyAlignment="1" applyProtection="1">
      <alignment horizontal="left"/>
    </xf>
    <xf numFmtId="0" fontId="18" fillId="4" borderId="11" xfId="0" applyFont="1" applyFill="1" applyBorder="1" applyAlignment="1" applyProtection="1">
      <alignment vertical="center"/>
      <protection locked="0"/>
    </xf>
    <xf numFmtId="0" fontId="22" fillId="3" borderId="1" xfId="0" applyNumberFormat="1" applyFont="1" applyFill="1" applyBorder="1" applyAlignment="1" applyProtection="1">
      <alignment horizontal="left" vertical="center" wrapText="1"/>
    </xf>
    <xf numFmtId="0" fontId="0" fillId="0" borderId="8" xfId="0" applyNumberFormat="1" applyFill="1" applyBorder="1" applyProtection="1"/>
    <xf numFmtId="0" fontId="0" fillId="2" borderId="0" xfId="0" applyNumberFormat="1" applyFill="1" applyProtection="1"/>
    <xf numFmtId="0" fontId="8" fillId="0" borderId="14" xfId="0" applyFont="1" applyBorder="1"/>
    <xf numFmtId="49" fontId="17" fillId="4" borderId="1" xfId="0" applyNumberFormat="1" applyFont="1" applyFill="1" applyBorder="1" applyProtection="1">
      <protection locked="0"/>
    </xf>
    <xf numFmtId="49" fontId="17" fillId="4" borderId="1" xfId="1" applyNumberFormat="1" applyFont="1" applyFill="1" applyBorder="1" applyProtection="1">
      <protection locked="0"/>
    </xf>
    <xf numFmtId="1" fontId="17" fillId="4" borderId="1" xfId="1" applyNumberFormat="1" applyFont="1" applyFill="1" applyBorder="1" applyAlignment="1" applyProtection="1">
      <alignment horizontal="right"/>
      <protection locked="0"/>
    </xf>
    <xf numFmtId="49" fontId="17" fillId="5" borderId="1" xfId="1" applyNumberFormat="1" applyFont="1" applyFill="1" applyBorder="1" applyProtection="1"/>
    <xf numFmtId="0" fontId="3" fillId="5" borderId="12" xfId="0" applyFont="1" applyFill="1" applyBorder="1" applyAlignment="1">
      <alignment horizontal="center" vertical="center" wrapText="1"/>
    </xf>
    <xf numFmtId="0" fontId="8" fillId="0" borderId="0" xfId="0" applyFont="1" applyBorder="1" applyAlignment="1">
      <alignment wrapText="1"/>
    </xf>
    <xf numFmtId="0" fontId="44" fillId="0" borderId="15" xfId="0" applyFont="1" applyFill="1" applyBorder="1"/>
    <xf numFmtId="0" fontId="17" fillId="4" borderId="1" xfId="0" applyFont="1" applyFill="1" applyBorder="1" applyAlignment="1" applyProtection="1">
      <alignment vertical="center" wrapText="1"/>
      <protection locked="0"/>
    </xf>
    <xf numFmtId="0" fontId="37" fillId="4" borderId="1" xfId="0" applyFont="1" applyFill="1" applyBorder="1" applyProtection="1">
      <protection locked="0"/>
    </xf>
    <xf numFmtId="0" fontId="30" fillId="2" borderId="0" xfId="0" applyFont="1" applyFill="1" applyAlignment="1" applyProtection="1">
      <alignment horizontal="center"/>
    </xf>
    <xf numFmtId="0" fontId="0" fillId="2" borderId="0" xfId="0" applyFill="1" applyAlignment="1">
      <alignment horizontal="center"/>
    </xf>
    <xf numFmtId="0" fontId="6" fillId="0" borderId="4" xfId="0" applyFont="1" applyFill="1" applyBorder="1" applyAlignment="1">
      <alignment horizontal="center"/>
    </xf>
    <xf numFmtId="0" fontId="6" fillId="0" borderId="0" xfId="0" applyFont="1" applyFill="1" applyBorder="1" applyAlignment="1">
      <alignment horizontal="center"/>
    </xf>
    <xf numFmtId="0" fontId="0" fillId="0" borderId="0" xfId="0" applyFill="1" applyBorder="1" applyAlignment="1">
      <alignment horizontal="center"/>
    </xf>
    <xf numFmtId="0" fontId="27" fillId="0" borderId="8" xfId="0" applyFont="1" applyFill="1" applyBorder="1" applyAlignment="1" applyProtection="1">
      <alignment horizontal="center"/>
    </xf>
    <xf numFmtId="0" fontId="48" fillId="2" borderId="0" xfId="0" applyFont="1" applyFill="1" applyAlignment="1" applyProtection="1">
      <alignment horizontal="center"/>
    </xf>
    <xf numFmtId="0" fontId="0" fillId="2" borderId="0" xfId="0" applyFill="1" applyAlignment="1" applyProtection="1">
      <alignment horizontal="center"/>
    </xf>
    <xf numFmtId="0" fontId="8" fillId="0" borderId="6" xfId="0" applyFont="1" applyFill="1" applyBorder="1"/>
    <xf numFmtId="0" fontId="36" fillId="4" borderId="1" xfId="0" applyFont="1" applyFill="1" applyBorder="1" applyAlignment="1" applyProtection="1">
      <alignment vertical="center" wrapText="1"/>
    </xf>
    <xf numFmtId="0" fontId="36" fillId="4" borderId="1" xfId="0" applyFont="1" applyFill="1" applyBorder="1" applyAlignment="1" applyProtection="1">
      <alignment vertical="center"/>
    </xf>
    <xf numFmtId="0" fontId="18" fillId="4" borderId="1" xfId="0" applyFont="1" applyFill="1" applyBorder="1" applyAlignment="1" applyProtection="1">
      <alignment vertical="top"/>
    </xf>
    <xf numFmtId="0" fontId="18" fillId="4" borderId="10" xfId="0" applyFont="1" applyFill="1" applyBorder="1" applyAlignment="1" applyProtection="1">
      <alignment vertical="center"/>
    </xf>
    <xf numFmtId="0" fontId="18" fillId="4" borderId="1" xfId="0" applyFont="1" applyFill="1" applyBorder="1" applyAlignment="1" applyProtection="1">
      <alignment vertical="center"/>
    </xf>
    <xf numFmtId="0" fontId="10" fillId="0" borderId="0" xfId="0" applyFont="1" applyFill="1" applyBorder="1" applyAlignment="1" applyProtection="1">
      <alignment horizontal="left" vertical="top" wrapText="1"/>
    </xf>
    <xf numFmtId="0" fontId="3" fillId="3" borderId="1" xfId="0" applyFont="1" applyFill="1" applyBorder="1" applyAlignment="1" applyProtection="1">
      <alignment horizontal="center" vertical="center" wrapText="1"/>
    </xf>
    <xf numFmtId="0" fontId="40" fillId="0" borderId="0" xfId="2" applyFont="1" applyFill="1" applyBorder="1" applyAlignment="1">
      <alignment horizontal="left" vertical="center"/>
    </xf>
    <xf numFmtId="0" fontId="40" fillId="0" borderId="8" xfId="2" applyFont="1" applyFill="1" applyBorder="1" applyAlignment="1">
      <alignment horizontal="left" vertical="top"/>
    </xf>
    <xf numFmtId="0" fontId="12" fillId="0" borderId="0" xfId="0" applyFont="1" applyFill="1" applyBorder="1" applyAlignment="1">
      <alignment horizontal="right"/>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top" wrapText="1"/>
    </xf>
    <xf numFmtId="0" fontId="10" fillId="0" borderId="0" xfId="0" applyFont="1" applyFill="1" applyBorder="1" applyAlignment="1">
      <alignment horizontal="left" vertical="top" wrapText="1"/>
    </xf>
    <xf numFmtId="0" fontId="17" fillId="4" borderId="10" xfId="0" applyFont="1" applyFill="1" applyBorder="1" applyAlignment="1" applyProtection="1">
      <alignment horizontal="left" vertical="center" wrapText="1"/>
      <protection locked="0"/>
    </xf>
    <xf numFmtId="0" fontId="17" fillId="4" borderId="11"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0" fontId="10" fillId="0" borderId="0" xfId="0" applyFont="1" applyFill="1" applyAlignment="1">
      <alignment horizontal="left" wrapText="1"/>
    </xf>
    <xf numFmtId="0" fontId="10" fillId="0" borderId="0" xfId="0" applyFont="1" applyAlignment="1">
      <alignment horizontal="left" wrapText="1"/>
    </xf>
    <xf numFmtId="0" fontId="32" fillId="5" borderId="1" xfId="0" applyFont="1" applyFill="1" applyBorder="1" applyAlignment="1">
      <alignment horizontal="center" vertical="center" wrapText="1"/>
    </xf>
    <xf numFmtId="0" fontId="18" fillId="4" borderId="1" xfId="0" applyFont="1" applyFill="1" applyBorder="1" applyAlignment="1" applyProtection="1">
      <alignment horizontal="left" vertical="center"/>
    </xf>
    <xf numFmtId="0" fontId="39" fillId="0" borderId="0" xfId="2" applyFont="1" applyFill="1" applyBorder="1" applyAlignment="1" applyProtection="1">
      <alignment horizontal="left" vertical="top" wrapText="1"/>
      <protection locked="0"/>
    </xf>
    <xf numFmtId="0" fontId="46" fillId="0" borderId="0" xfId="2" applyFont="1" applyFill="1" applyBorder="1" applyAlignment="1" applyProtection="1">
      <alignment horizontal="left" vertical="top" wrapText="1"/>
      <protection locked="0"/>
    </xf>
    <xf numFmtId="0" fontId="18" fillId="2" borderId="1" xfId="0" applyFont="1" applyFill="1" applyBorder="1" applyAlignment="1">
      <alignment vertical="center"/>
    </xf>
    <xf numFmtId="0" fontId="3" fillId="5" borderId="1" xfId="0" applyFont="1" applyFill="1" applyBorder="1" applyAlignment="1">
      <alignment horizontal="center" vertical="center"/>
    </xf>
    <xf numFmtId="0" fontId="8" fillId="2" borderId="1" xfId="0" applyFont="1" applyFill="1" applyBorder="1" applyAlignment="1">
      <alignment vertical="center"/>
    </xf>
    <xf numFmtId="0" fontId="10" fillId="0" borderId="0" xfId="0" applyFont="1" applyBorder="1" applyAlignment="1">
      <alignment horizontal="left" vertical="top" wrapText="1"/>
    </xf>
    <xf numFmtId="0" fontId="10" fillId="0" borderId="0" xfId="0" applyFont="1" applyBorder="1" applyAlignment="1">
      <alignment vertical="center"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3" borderId="1"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0" fillId="6" borderId="12" xfId="0" applyFill="1" applyBorder="1" applyAlignment="1">
      <alignment horizontal="center"/>
    </xf>
    <xf numFmtId="0" fontId="0" fillId="6" borderId="14" xfId="0" applyFill="1" applyBorder="1" applyAlignment="1">
      <alignment horizontal="center"/>
    </xf>
    <xf numFmtId="0" fontId="0" fillId="6" borderId="15" xfId="0" applyFill="1" applyBorder="1" applyAlignment="1">
      <alignment horizontal="center"/>
    </xf>
    <xf numFmtId="0" fontId="8" fillId="0" borderId="8" xfId="0" applyFont="1" applyBorder="1" applyAlignment="1">
      <alignment horizontal="center"/>
    </xf>
  </cellXfs>
  <cellStyles count="6">
    <cellStyle name="Comma" xfId="1" builtinId="3"/>
    <cellStyle name="Hyperlink" xfId="2" builtinId="8"/>
    <cellStyle name="Normal" xfId="0" builtinId="0"/>
    <cellStyle name="Normal 2" xfId="3" xr:uid="{00000000-0005-0000-0000-000003000000}"/>
    <cellStyle name="Normal 3" xfId="4" xr:uid="{00000000-0005-0000-0000-000004000000}"/>
    <cellStyle name="Percent" xfId="5" builtinId="5"/>
  </cellStyles>
  <dxfs count="18">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00B050"/>
        </patternFill>
      </fill>
    </dxf>
    <dxf>
      <fill>
        <patternFill>
          <bgColor rgb="FFFF0000"/>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3811905</xdr:colOff>
      <xdr:row>4</xdr:row>
      <xdr:rowOff>100964</xdr:rowOff>
    </xdr:from>
    <xdr:to>
      <xdr:col>2</xdr:col>
      <xdr:colOff>5366385</xdr:colOff>
      <xdr:row>7</xdr:row>
      <xdr:rowOff>132587</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00525" y="977264"/>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2486025</xdr:colOff>
      <xdr:row>3</xdr:row>
      <xdr:rowOff>76200</xdr:rowOff>
    </xdr:from>
    <xdr:to>
      <xdr:col>5</xdr:col>
      <xdr:colOff>1905</xdr:colOff>
      <xdr:row>7</xdr:row>
      <xdr:rowOff>28575</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733925" y="857250"/>
          <a:ext cx="1554480" cy="72390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1962150</xdr:colOff>
      <xdr:row>1</xdr:row>
      <xdr:rowOff>123825</xdr:rowOff>
    </xdr:from>
    <xdr:to>
      <xdr:col>3</xdr:col>
      <xdr:colOff>3592830</xdr:colOff>
      <xdr:row>4</xdr:row>
      <xdr:rowOff>40005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4210050" y="314325"/>
          <a:ext cx="1630680" cy="6972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407669</xdr:colOff>
      <xdr:row>6</xdr:row>
      <xdr:rowOff>137159</xdr:rowOff>
    </xdr:from>
    <xdr:to>
      <xdr:col>23</xdr:col>
      <xdr:colOff>1962149</xdr:colOff>
      <xdr:row>9</xdr:row>
      <xdr:rowOff>272414</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21469349" y="1082039"/>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twoCellAnchor>
    <xdr:from>
      <xdr:col>22</xdr:col>
      <xdr:colOff>474343</xdr:colOff>
      <xdr:row>4</xdr:row>
      <xdr:rowOff>15240</xdr:rowOff>
    </xdr:from>
    <xdr:to>
      <xdr:col>23</xdr:col>
      <xdr:colOff>1323973</xdr:colOff>
      <xdr:row>7</xdr:row>
      <xdr:rowOff>41910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20812123" y="548640"/>
          <a:ext cx="157353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3105150</xdr:colOff>
      <xdr:row>4</xdr:row>
      <xdr:rowOff>85724</xdr:rowOff>
    </xdr:from>
    <xdr:to>
      <xdr:col>5</xdr:col>
      <xdr:colOff>1223010</xdr:colOff>
      <xdr:row>6</xdr:row>
      <xdr:rowOff>70484</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4613910" y="1030604"/>
          <a:ext cx="1554480" cy="36576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2533649</xdr:colOff>
      <xdr:row>1</xdr:row>
      <xdr:rowOff>209550</xdr:rowOff>
    </xdr:from>
    <xdr:to>
      <xdr:col>5</xdr:col>
      <xdr:colOff>651509</xdr:colOff>
      <xdr:row>4</xdr:row>
      <xdr:rowOff>68580</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4004309" y="392430"/>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563880</xdr:colOff>
      <xdr:row>3</xdr:row>
      <xdr:rowOff>85725</xdr:rowOff>
    </xdr:from>
    <xdr:to>
      <xdr:col>5</xdr:col>
      <xdr:colOff>594360</xdr:colOff>
      <xdr:row>4</xdr:row>
      <xdr:rowOff>485013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095500" y="847725"/>
          <a:ext cx="155448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161925</xdr:colOff>
      <xdr:row>1</xdr:row>
      <xdr:rowOff>152401</xdr:rowOff>
    </xdr:from>
    <xdr:to>
      <xdr:col>9</xdr:col>
      <xdr:colOff>1744218</xdr:colOff>
      <xdr:row>3</xdr:row>
      <xdr:rowOff>201931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0296525" y="335281"/>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online.sharepoint.com/RemoteOffices/DC02/Common/Common/ODSTS/Host%20Environment%20Support/Reporting%20Forms/LIVE%20Reporting%20Forms/Class%20II%20Importer_Version%201.0_10.21.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ection 3"/>
      <sheetName val="Summary"/>
      <sheetName val="Blend Breakout"/>
      <sheetName val="Reference List"/>
      <sheetName val="Lists"/>
      <sheetName val="Checks"/>
      <sheetName val="OutputForCSV"/>
      <sheetName val="TempOutput"/>
      <sheetName val="Data for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C3" t="str">
            <v>2903.71.0000</v>
          </cell>
        </row>
        <row r="4">
          <cell r="C4" t="str">
            <v>2903.72.0020</v>
          </cell>
        </row>
        <row r="5">
          <cell r="C5" t="str">
            <v>2903.72.0050</v>
          </cell>
        </row>
        <row r="6">
          <cell r="C6" t="str">
            <v>2903.73.0000</v>
          </cell>
        </row>
        <row r="7">
          <cell r="C7" t="str">
            <v>2903.74.0000</v>
          </cell>
        </row>
        <row r="8">
          <cell r="C8" t="str">
            <v>2903.75.0000</v>
          </cell>
        </row>
        <row r="9">
          <cell r="C9" t="str">
            <v>2903.79.9030</v>
          </cell>
        </row>
        <row r="10">
          <cell r="C10" t="str">
            <v>2903.79.9070</v>
          </cell>
        </row>
        <row r="11">
          <cell r="C11" t="str">
            <v>3824.74.0000</v>
          </cell>
        </row>
      </sheetData>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usitc.gov/tata/hts/index.htm"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28515625" style="21" customWidth="1"/>
    <col min="2" max="2" width="2.28515625" style="21" customWidth="1"/>
    <col min="3" max="3" width="82.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46" t="s">
        <v>410</v>
      </c>
      <c r="D5" s="15"/>
    </row>
    <row r="6" spans="2:8" s="24" customFormat="1" x14ac:dyDescent="0.25">
      <c r="B6" s="14"/>
      <c r="C6" s="183" t="s">
        <v>493</v>
      </c>
      <c r="D6" s="16"/>
    </row>
    <row r="7" spans="2:8" s="24" customFormat="1" x14ac:dyDescent="0.25">
      <c r="B7" s="14"/>
      <c r="C7" s="183" t="s">
        <v>494</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1" t="s">
        <v>422</v>
      </c>
      <c r="D10" s="16"/>
    </row>
    <row r="11" spans="2:8" s="24" customFormat="1" ht="30" customHeight="1" x14ac:dyDescent="0.25">
      <c r="B11" s="14"/>
      <c r="C11" s="79" t="s">
        <v>396</v>
      </c>
      <c r="D11" s="16"/>
    </row>
    <row r="12" spans="2:8" s="24" customFormat="1" ht="31.5" customHeight="1" x14ac:dyDescent="0.25">
      <c r="B12" s="14"/>
      <c r="C12" s="124" t="s">
        <v>397</v>
      </c>
      <c r="D12" s="16"/>
    </row>
    <row r="13" spans="2:8" s="24" customFormat="1" ht="46.9" customHeight="1" x14ac:dyDescent="0.25">
      <c r="B13" s="14"/>
      <c r="C13" s="79" t="s">
        <v>448</v>
      </c>
      <c r="D13" s="16"/>
      <c r="H13" s="68"/>
    </row>
    <row r="14" spans="2:8" s="80" customFormat="1" ht="13.9" customHeight="1" x14ac:dyDescent="0.2">
      <c r="B14" s="81"/>
      <c r="C14" s="181" t="s">
        <v>421</v>
      </c>
      <c r="D14" s="82"/>
    </row>
    <row r="15" spans="2:8" x14ac:dyDescent="0.25">
      <c r="B15" s="11"/>
      <c r="C15" s="1"/>
      <c r="D15" s="12"/>
    </row>
    <row r="16" spans="2:8" ht="24.75" x14ac:dyDescent="0.25">
      <c r="B16" s="11"/>
      <c r="C16" s="7" t="s">
        <v>293</v>
      </c>
      <c r="D16" s="12"/>
    </row>
    <row r="17" spans="2:4" ht="74.25" customHeight="1" x14ac:dyDescent="0.25">
      <c r="B17" s="11"/>
      <c r="C17" s="42" t="s">
        <v>447</v>
      </c>
      <c r="D17" s="12"/>
    </row>
    <row r="18" spans="2:4" ht="12" customHeight="1" x14ac:dyDescent="0.25">
      <c r="B18" s="11"/>
      <c r="C18" s="7"/>
      <c r="D18" s="12"/>
    </row>
    <row r="19" spans="2:4" ht="12" customHeight="1" x14ac:dyDescent="0.25">
      <c r="B19" s="11"/>
      <c r="C19" s="20" t="s">
        <v>428</v>
      </c>
      <c r="D19" s="12"/>
    </row>
    <row r="20" spans="2:4" ht="12" customHeight="1" x14ac:dyDescent="0.25">
      <c r="B20" s="11"/>
      <c r="C20" s="20" t="s">
        <v>487</v>
      </c>
      <c r="D20" s="12"/>
    </row>
    <row r="21" spans="2:4" ht="12" customHeight="1" x14ac:dyDescent="0.25">
      <c r="B21" s="11"/>
      <c r="C21" s="20" t="s">
        <v>488</v>
      </c>
      <c r="D21" s="12"/>
    </row>
    <row r="22" spans="2:4" ht="9" customHeight="1" x14ac:dyDescent="0.25">
      <c r="B22" s="17"/>
      <c r="C22" s="18"/>
      <c r="D22" s="19"/>
    </row>
  </sheetData>
  <sheetProtection algorithmName="SHA-512" hashValue="CltnxMfQ2NHtjHRC0Cwp/Dt75xlbCAWizsJQNN/5FMUV2xPbZFgQjnoTPIN7no2VD5XjDt8czRam1GQSpOQ8lA==" saltValue="h6yRnRKyvqqflZlR87CFYA=="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4"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B204"/>
  <sheetViews>
    <sheetView workbookViewId="0">
      <selection activeCell="N25" sqref="N25"/>
    </sheetView>
  </sheetViews>
  <sheetFormatPr defaultColWidth="9.140625" defaultRowHeight="12.75" x14ac:dyDescent="0.2"/>
  <cols>
    <col min="1" max="1" width="4.7109375" style="3" customWidth="1"/>
    <col min="2" max="3" width="24.42578125" style="3" customWidth="1"/>
    <col min="4" max="4" width="14.7109375" style="3" bestFit="1" customWidth="1"/>
    <col min="5" max="5" width="13.42578125" style="3" customWidth="1"/>
    <col min="6" max="6" width="18.7109375" style="3" bestFit="1" customWidth="1"/>
    <col min="7" max="7" width="17.42578125" style="3" bestFit="1" customWidth="1"/>
    <col min="8" max="8" width="12.7109375" style="3" bestFit="1" customWidth="1"/>
    <col min="9" max="9" width="15.42578125" style="3" bestFit="1" customWidth="1"/>
    <col min="10" max="11" width="15.42578125" style="3" customWidth="1"/>
    <col min="12" max="12" width="14.140625" style="3" bestFit="1" customWidth="1"/>
    <col min="13" max="13" width="30.42578125" style="3" bestFit="1" customWidth="1"/>
    <col min="14" max="14" width="18.42578125" style="3" customWidth="1"/>
    <col min="15" max="15" width="29.28515625" style="3" bestFit="1" customWidth="1"/>
    <col min="16" max="17" width="18.28515625" style="3" customWidth="1"/>
    <col min="18" max="18" width="11" style="3" customWidth="1"/>
    <col min="19" max="19" width="11.7109375" style="3" customWidth="1"/>
    <col min="20" max="21" width="9.7109375" style="3" customWidth="1"/>
    <col min="22" max="22" width="9.42578125" style="3" bestFit="1" customWidth="1"/>
    <col min="23" max="23" width="9.140625" style="3"/>
    <col min="24" max="24" width="22" style="3" customWidth="1"/>
    <col min="25" max="26" width="9.140625" style="3"/>
    <col min="27" max="27" width="13.28515625" style="3" bestFit="1" customWidth="1"/>
    <col min="28" max="28" width="14.7109375" style="3" bestFit="1" customWidth="1"/>
    <col min="29" max="16384" width="9.140625" style="3"/>
  </cols>
  <sheetData>
    <row r="1" spans="2:28" x14ac:dyDescent="0.2">
      <c r="X1" s="276" t="s">
        <v>288</v>
      </c>
      <c r="Y1" s="276"/>
      <c r="AA1" s="276" t="s">
        <v>439</v>
      </c>
      <c r="AB1" s="276"/>
    </row>
    <row r="2" spans="2:28" ht="38.25" x14ac:dyDescent="0.2">
      <c r="B2" s="96" t="s">
        <v>26</v>
      </c>
      <c r="C2" s="222" t="s">
        <v>480</v>
      </c>
      <c r="D2" s="136" t="s">
        <v>24</v>
      </c>
      <c r="E2" s="86" t="s">
        <v>320</v>
      </c>
      <c r="F2" s="97" t="s">
        <v>411</v>
      </c>
      <c r="G2" s="136" t="s">
        <v>9</v>
      </c>
      <c r="H2" s="97" t="s">
        <v>11</v>
      </c>
      <c r="I2" s="97" t="s">
        <v>12</v>
      </c>
      <c r="J2" s="96" t="s">
        <v>280</v>
      </c>
      <c r="K2" s="97" t="s">
        <v>279</v>
      </c>
      <c r="L2" s="86" t="s">
        <v>308</v>
      </c>
      <c r="M2" s="86" t="s">
        <v>366</v>
      </c>
      <c r="N2" s="86" t="s">
        <v>367</v>
      </c>
      <c r="O2" s="86" t="s">
        <v>482</v>
      </c>
      <c r="P2" s="138" t="s">
        <v>417</v>
      </c>
      <c r="Q2" s="138" t="s">
        <v>418</v>
      </c>
      <c r="R2" s="87"/>
      <c r="S2" s="96" t="s">
        <v>4</v>
      </c>
      <c r="T2" s="96" t="s">
        <v>368</v>
      </c>
      <c r="U2" s="97" t="s">
        <v>325</v>
      </c>
      <c r="V2" s="97" t="s">
        <v>369</v>
      </c>
      <c r="X2" s="49" t="s">
        <v>21</v>
      </c>
      <c r="Y2" s="49" t="s">
        <v>222</v>
      </c>
      <c r="AA2" s="186" t="s">
        <v>4</v>
      </c>
      <c r="AB2" s="186" t="s">
        <v>24</v>
      </c>
    </row>
    <row r="3" spans="2:28" x14ac:dyDescent="0.2">
      <c r="B3" s="56" t="s">
        <v>27</v>
      </c>
      <c r="C3" s="112" t="s">
        <v>481</v>
      </c>
      <c r="D3" s="217" t="s">
        <v>400</v>
      </c>
      <c r="E3" s="184" t="s">
        <v>378</v>
      </c>
      <c r="F3" s="184" t="s">
        <v>378</v>
      </c>
      <c r="G3" s="69" t="s">
        <v>15</v>
      </c>
      <c r="H3" s="48">
        <v>2018</v>
      </c>
      <c r="I3" s="48">
        <v>1</v>
      </c>
      <c r="J3" s="48">
        <v>1</v>
      </c>
      <c r="K3" s="90">
        <f ca="1">IF(SUM('Section 1'!$F$11:$F$12)&gt;0,DATE(2018,1,1),DATE('Section 1'!$D$11,VLOOKUP('Section 1'!D12,Lists!$I$3:$J$6,2,0),1))</f>
        <v>43101</v>
      </c>
      <c r="L3" s="48" t="s">
        <v>218</v>
      </c>
      <c r="M3" s="111" t="s">
        <v>218</v>
      </c>
      <c r="N3" s="111" t="s">
        <v>284</v>
      </c>
      <c r="O3" s="111" t="s">
        <v>218</v>
      </c>
      <c r="P3" s="224" t="str">
        <f ca="1">MONTH('Section 1'!D5)&amp;"-"&amp;DAY('Section 1'!D5)&amp;"-"&amp;YEAR('Section 1'!D5)</f>
        <v>3-28-2019</v>
      </c>
      <c r="Q3" s="139" t="s">
        <v>239</v>
      </c>
      <c r="R3" s="88"/>
      <c r="S3" s="98" t="s">
        <v>342</v>
      </c>
      <c r="T3" s="99">
        <v>0.53</v>
      </c>
      <c r="U3" s="99">
        <v>0.34</v>
      </c>
      <c r="V3" s="100"/>
      <c r="X3" s="48" t="s">
        <v>223</v>
      </c>
      <c r="Y3" s="48" t="s">
        <v>224</v>
      </c>
      <c r="AA3" s="184" t="s">
        <v>378</v>
      </c>
      <c r="AB3" s="48" t="s">
        <v>437</v>
      </c>
    </row>
    <row r="4" spans="2:28" x14ac:dyDescent="0.2">
      <c r="B4" s="56" t="s">
        <v>28</v>
      </c>
      <c r="C4" s="56" t="s">
        <v>27</v>
      </c>
      <c r="D4" s="217" t="s">
        <v>431</v>
      </c>
      <c r="E4" s="184" t="s">
        <v>368</v>
      </c>
      <c r="F4" s="184" t="s">
        <v>368</v>
      </c>
      <c r="G4" s="69" t="s">
        <v>16</v>
      </c>
      <c r="H4" s="48">
        <v>2019</v>
      </c>
      <c r="I4" s="48">
        <v>2</v>
      </c>
      <c r="J4" s="48">
        <v>4</v>
      </c>
      <c r="K4" s="90">
        <f ca="1">IF(SUM('Section 1'!$F$11:$F$12)&gt;0,DATE(2030,1,1),IF('Section 1'!D12=4,DATE('Section 1'!D11+1,1,1)-1,DATE('Section 1'!$D$11,VLOOKUP('Section 1'!$D$12,Lists!$I$3:$J$6,2,0)+3,1)-1))</f>
        <v>47484</v>
      </c>
      <c r="L4" s="48" t="s">
        <v>284</v>
      </c>
      <c r="M4" s="112" t="s">
        <v>316</v>
      </c>
      <c r="N4" s="112" t="s">
        <v>317</v>
      </c>
      <c r="O4" s="112" t="s">
        <v>483</v>
      </c>
      <c r="P4" s="88"/>
      <c r="Q4" s="88"/>
      <c r="R4" s="88"/>
      <c r="S4" s="98" t="s">
        <v>343</v>
      </c>
      <c r="T4" s="99">
        <v>0.61</v>
      </c>
      <c r="U4" s="99">
        <v>0.28000000000000003</v>
      </c>
      <c r="V4" s="100"/>
      <c r="X4" s="48" t="s">
        <v>225</v>
      </c>
      <c r="Y4" s="48" t="s">
        <v>226</v>
      </c>
      <c r="AA4" s="184" t="s">
        <v>368</v>
      </c>
      <c r="AB4" s="48" t="s">
        <v>400</v>
      </c>
    </row>
    <row r="5" spans="2:28" x14ac:dyDescent="0.2">
      <c r="B5" s="56" t="s">
        <v>29</v>
      </c>
      <c r="C5" s="56" t="s">
        <v>28</v>
      </c>
      <c r="D5" s="217" t="s">
        <v>432</v>
      </c>
      <c r="E5" s="184" t="s">
        <v>321</v>
      </c>
      <c r="F5" s="184" t="s">
        <v>321</v>
      </c>
      <c r="H5" s="48">
        <v>2020</v>
      </c>
      <c r="I5" s="48">
        <v>3</v>
      </c>
      <c r="J5" s="48">
        <v>7</v>
      </c>
      <c r="L5" s="5"/>
      <c r="M5" s="84" t="s">
        <v>8</v>
      </c>
      <c r="N5" s="84" t="s">
        <v>8</v>
      </c>
      <c r="O5" s="84" t="s">
        <v>8</v>
      </c>
      <c r="P5" s="88"/>
      <c r="Q5" s="88"/>
      <c r="R5" s="88"/>
      <c r="S5" s="101" t="s">
        <v>344</v>
      </c>
      <c r="T5" s="102">
        <v>0.33</v>
      </c>
      <c r="U5" s="102">
        <v>0.52</v>
      </c>
      <c r="V5" s="103"/>
      <c r="X5" s="48" t="s">
        <v>227</v>
      </c>
      <c r="Y5" s="48" t="s">
        <v>228</v>
      </c>
      <c r="AA5" s="184" t="s">
        <v>321</v>
      </c>
      <c r="AB5" s="48" t="s">
        <v>437</v>
      </c>
    </row>
    <row r="6" spans="2:28" x14ac:dyDescent="0.2">
      <c r="B6" s="56" t="s">
        <v>211</v>
      </c>
      <c r="C6" s="56" t="s">
        <v>29</v>
      </c>
      <c r="D6" s="217" t="s">
        <v>433</v>
      </c>
      <c r="E6" s="184" t="s">
        <v>322</v>
      </c>
      <c r="F6" s="184" t="s">
        <v>322</v>
      </c>
      <c r="I6" s="48">
        <v>4</v>
      </c>
      <c r="J6" s="48">
        <v>10</v>
      </c>
      <c r="M6" s="84" t="s">
        <v>17</v>
      </c>
      <c r="N6" s="84" t="s">
        <v>17</v>
      </c>
      <c r="O6" s="84" t="s">
        <v>17</v>
      </c>
      <c r="P6" s="88"/>
      <c r="Q6" s="88"/>
      <c r="R6" s="88"/>
      <c r="S6" s="101" t="s">
        <v>345</v>
      </c>
      <c r="T6" s="99">
        <v>0.38</v>
      </c>
      <c r="U6" s="103"/>
      <c r="V6" s="103"/>
      <c r="X6" s="48" t="s">
        <v>229</v>
      </c>
      <c r="Y6" s="48" t="s">
        <v>230</v>
      </c>
      <c r="AA6" s="184" t="s">
        <v>322</v>
      </c>
      <c r="AB6" s="48" t="s">
        <v>437</v>
      </c>
    </row>
    <row r="7" spans="2:28" x14ac:dyDescent="0.2">
      <c r="B7" s="56" t="s">
        <v>30</v>
      </c>
      <c r="C7" s="56" t="s">
        <v>30</v>
      </c>
      <c r="D7" s="217" t="s">
        <v>434</v>
      </c>
      <c r="E7" s="184" t="s">
        <v>379</v>
      </c>
      <c r="F7" s="184" t="s">
        <v>379</v>
      </c>
      <c r="M7" s="48" t="s">
        <v>364</v>
      </c>
      <c r="N7" s="48" t="s">
        <v>363</v>
      </c>
      <c r="O7" s="48" t="s">
        <v>364</v>
      </c>
      <c r="P7" s="88"/>
      <c r="Q7" s="88"/>
      <c r="R7" s="88"/>
      <c r="S7" s="101" t="s">
        <v>346</v>
      </c>
      <c r="T7" s="99">
        <v>0.6</v>
      </c>
      <c r="U7" s="103"/>
      <c r="V7" s="103"/>
      <c r="X7" s="48" t="s">
        <v>231</v>
      </c>
      <c r="Y7" s="48" t="s">
        <v>232</v>
      </c>
      <c r="AA7" s="184" t="s">
        <v>379</v>
      </c>
      <c r="AB7" s="48" t="s">
        <v>437</v>
      </c>
    </row>
    <row r="8" spans="2:28" x14ac:dyDescent="0.2">
      <c r="B8" s="56" t="s">
        <v>31</v>
      </c>
      <c r="C8" s="56" t="s">
        <v>31</v>
      </c>
      <c r="D8" s="217" t="s">
        <v>435</v>
      </c>
      <c r="E8" s="184" t="s">
        <v>380</v>
      </c>
      <c r="F8" s="184" t="s">
        <v>380</v>
      </c>
      <c r="N8" s="89"/>
      <c r="O8" s="48" t="s">
        <v>365</v>
      </c>
      <c r="P8" s="88"/>
      <c r="Q8" s="88"/>
      <c r="R8" s="88"/>
      <c r="S8" s="101" t="s">
        <v>347</v>
      </c>
      <c r="T8" s="102">
        <v>0.75</v>
      </c>
      <c r="U8" s="103"/>
      <c r="V8" s="103"/>
      <c r="X8" s="48" t="s">
        <v>233</v>
      </c>
      <c r="Y8" s="48" t="s">
        <v>234</v>
      </c>
      <c r="AA8" s="184" t="s">
        <v>380</v>
      </c>
      <c r="AB8" s="48" t="s">
        <v>431</v>
      </c>
    </row>
    <row r="9" spans="2:28" x14ac:dyDescent="0.2">
      <c r="B9" s="56" t="s">
        <v>32</v>
      </c>
      <c r="C9" s="56" t="s">
        <v>32</v>
      </c>
      <c r="D9" s="217" t="s">
        <v>436</v>
      </c>
      <c r="E9" s="184" t="s">
        <v>323</v>
      </c>
      <c r="F9" s="184" t="s">
        <v>323</v>
      </c>
      <c r="O9" s="89"/>
      <c r="S9" s="105" t="s">
        <v>370</v>
      </c>
      <c r="T9" s="103">
        <v>0.56000000000000005</v>
      </c>
      <c r="U9" s="103"/>
      <c r="V9" s="103"/>
      <c r="X9" s="48" t="s">
        <v>235</v>
      </c>
      <c r="Y9" s="48" t="s">
        <v>236</v>
      </c>
      <c r="AA9" s="184" t="s">
        <v>323</v>
      </c>
      <c r="AB9" s="48" t="s">
        <v>432</v>
      </c>
    </row>
    <row r="10" spans="2:28" x14ac:dyDescent="0.2">
      <c r="B10" s="56" t="s">
        <v>33</v>
      </c>
      <c r="C10" s="56" t="s">
        <v>33</v>
      </c>
      <c r="D10" s="217" t="s">
        <v>437</v>
      </c>
      <c r="E10" s="184" t="s">
        <v>324</v>
      </c>
      <c r="F10" s="184" t="s">
        <v>324</v>
      </c>
      <c r="K10" s="54"/>
      <c r="M10" s="88"/>
      <c r="O10" s="5"/>
      <c r="S10" s="101" t="s">
        <v>348</v>
      </c>
      <c r="T10" s="102">
        <v>0.45</v>
      </c>
      <c r="U10" s="103"/>
      <c r="V10" s="104">
        <v>5.5E-2</v>
      </c>
      <c r="X10" s="48" t="s">
        <v>237</v>
      </c>
      <c r="Y10" s="48" t="s">
        <v>238</v>
      </c>
      <c r="AA10" s="184" t="s">
        <v>324</v>
      </c>
      <c r="AB10" s="48" t="s">
        <v>437</v>
      </c>
    </row>
    <row r="11" spans="2:28" x14ac:dyDescent="0.2">
      <c r="B11" s="56" t="s">
        <v>34</v>
      </c>
      <c r="C11" s="56" t="s">
        <v>37</v>
      </c>
      <c r="D11" s="217" t="s">
        <v>438</v>
      </c>
      <c r="E11" s="184" t="s">
        <v>325</v>
      </c>
      <c r="F11" s="184" t="s">
        <v>325</v>
      </c>
      <c r="M11" s="88"/>
      <c r="O11" s="89"/>
      <c r="S11" s="105" t="s">
        <v>371</v>
      </c>
      <c r="T11" s="103">
        <v>0.55000000000000004</v>
      </c>
      <c r="U11" s="103"/>
      <c r="V11" s="103">
        <v>0.41</v>
      </c>
      <c r="X11" s="48" t="s">
        <v>239</v>
      </c>
      <c r="Y11" s="48" t="s">
        <v>240</v>
      </c>
      <c r="AA11" s="184" t="s">
        <v>325</v>
      </c>
      <c r="AB11" s="48" t="s">
        <v>436</v>
      </c>
    </row>
    <row r="12" spans="2:28" x14ac:dyDescent="0.2">
      <c r="B12" s="56" t="s">
        <v>35</v>
      </c>
      <c r="C12" s="56" t="s">
        <v>38</v>
      </c>
      <c r="E12" s="184" t="s">
        <v>326</v>
      </c>
      <c r="F12" s="184" t="s">
        <v>326</v>
      </c>
      <c r="S12" s="101" t="s">
        <v>349</v>
      </c>
      <c r="T12" s="99">
        <v>0.46</v>
      </c>
      <c r="U12" s="99"/>
      <c r="V12" s="99"/>
      <c r="X12" s="48" t="s">
        <v>241</v>
      </c>
      <c r="Y12" s="48" t="s">
        <v>242</v>
      </c>
      <c r="AA12" s="184" t="s">
        <v>326</v>
      </c>
      <c r="AB12" s="48" t="s">
        <v>437</v>
      </c>
    </row>
    <row r="13" spans="2:28" x14ac:dyDescent="0.2">
      <c r="B13" s="56" t="s">
        <v>36</v>
      </c>
      <c r="C13" s="56" t="s">
        <v>39</v>
      </c>
      <c r="E13" s="184" t="s">
        <v>327</v>
      </c>
      <c r="F13" s="184" t="s">
        <v>327</v>
      </c>
      <c r="S13" s="101" t="s">
        <v>350</v>
      </c>
      <c r="T13" s="99">
        <v>0.6</v>
      </c>
      <c r="U13" s="99">
        <v>0.25</v>
      </c>
      <c r="V13" s="99">
        <v>0.15</v>
      </c>
      <c r="X13" s="48" t="s">
        <v>243</v>
      </c>
      <c r="Y13" s="48" t="s">
        <v>244</v>
      </c>
      <c r="AA13" s="184" t="s">
        <v>327</v>
      </c>
      <c r="AB13" s="48" t="s">
        <v>437</v>
      </c>
    </row>
    <row r="14" spans="2:28" x14ac:dyDescent="0.2">
      <c r="B14" s="56" t="s">
        <v>37</v>
      </c>
      <c r="C14" s="56" t="s">
        <v>40</v>
      </c>
      <c r="E14" s="184" t="s">
        <v>328</v>
      </c>
      <c r="F14" s="184" t="s">
        <v>429</v>
      </c>
      <c r="S14" s="101" t="s">
        <v>351</v>
      </c>
      <c r="T14" s="102">
        <v>0.65</v>
      </c>
      <c r="U14" s="99">
        <v>0.25</v>
      </c>
      <c r="V14" s="100">
        <v>0.1</v>
      </c>
      <c r="X14" s="48" t="s">
        <v>245</v>
      </c>
      <c r="Y14" s="48" t="s">
        <v>246</v>
      </c>
      <c r="AA14" s="184" t="s">
        <v>429</v>
      </c>
      <c r="AB14" s="48" t="s">
        <v>437</v>
      </c>
    </row>
    <row r="15" spans="2:28" x14ac:dyDescent="0.2">
      <c r="B15" s="56" t="s">
        <v>38</v>
      </c>
      <c r="C15" s="56" t="s">
        <v>43</v>
      </c>
      <c r="E15" s="184" t="s">
        <v>329</v>
      </c>
      <c r="F15" s="184" t="s">
        <v>430</v>
      </c>
      <c r="L15" s="5"/>
      <c r="M15" s="5"/>
      <c r="S15" s="105" t="s">
        <v>352</v>
      </c>
      <c r="T15" s="106">
        <v>0.875</v>
      </c>
      <c r="U15" s="100"/>
      <c r="V15" s="100"/>
      <c r="X15" s="48" t="s">
        <v>247</v>
      </c>
      <c r="Y15" s="48" t="s">
        <v>248</v>
      </c>
      <c r="AA15" s="184" t="s">
        <v>430</v>
      </c>
      <c r="AB15" s="48" t="s">
        <v>437</v>
      </c>
    </row>
    <row r="16" spans="2:28" x14ac:dyDescent="0.2">
      <c r="B16" s="56" t="s">
        <v>39</v>
      </c>
      <c r="C16" s="56" t="s">
        <v>44</v>
      </c>
      <c r="E16" s="184" t="s">
        <v>465</v>
      </c>
      <c r="F16" s="184" t="s">
        <v>465</v>
      </c>
      <c r="L16" s="5"/>
      <c r="M16" s="5"/>
      <c r="S16" s="105" t="s">
        <v>353</v>
      </c>
      <c r="T16" s="99">
        <v>0.94</v>
      </c>
      <c r="U16" s="100"/>
      <c r="V16" s="100"/>
      <c r="X16" s="48" t="s">
        <v>249</v>
      </c>
      <c r="Y16" s="48" t="s">
        <v>250</v>
      </c>
      <c r="AA16" s="184" t="s">
        <v>465</v>
      </c>
      <c r="AB16" s="48" t="s">
        <v>433</v>
      </c>
    </row>
    <row r="17" spans="2:28" x14ac:dyDescent="0.2">
      <c r="B17" s="56" t="s">
        <v>40</v>
      </c>
      <c r="C17" s="56" t="s">
        <v>472</v>
      </c>
      <c r="E17" s="184" t="s">
        <v>466</v>
      </c>
      <c r="F17" s="184" t="s">
        <v>466</v>
      </c>
      <c r="L17" s="5"/>
      <c r="M17" s="5"/>
      <c r="S17" s="105" t="s">
        <v>354</v>
      </c>
      <c r="T17" s="106">
        <v>0.95499999999999996</v>
      </c>
      <c r="U17" s="100"/>
      <c r="V17" s="100"/>
      <c r="X17" s="48" t="s">
        <v>251</v>
      </c>
      <c r="Y17" s="48" t="s">
        <v>252</v>
      </c>
      <c r="AA17" s="184" t="s">
        <v>466</v>
      </c>
      <c r="AB17" s="48" t="s">
        <v>433</v>
      </c>
    </row>
    <row r="18" spans="2:28" x14ac:dyDescent="0.2">
      <c r="B18" s="56" t="s">
        <v>41</v>
      </c>
      <c r="C18" s="56" t="s">
        <v>45</v>
      </c>
      <c r="E18" s="184" t="s">
        <v>381</v>
      </c>
      <c r="F18" s="184" t="s">
        <v>381</v>
      </c>
      <c r="L18" s="5"/>
      <c r="M18" s="5"/>
      <c r="S18" s="105" t="s">
        <v>355</v>
      </c>
      <c r="T18" s="99">
        <v>0.7</v>
      </c>
      <c r="U18" s="100"/>
      <c r="V18" s="99">
        <v>0.25</v>
      </c>
      <c r="X18" s="48" t="s">
        <v>253</v>
      </c>
      <c r="Y18" s="48" t="s">
        <v>254</v>
      </c>
      <c r="AA18" s="184" t="s">
        <v>381</v>
      </c>
      <c r="AB18" s="48" t="s">
        <v>433</v>
      </c>
    </row>
    <row r="19" spans="2:28" ht="25.5" x14ac:dyDescent="0.2">
      <c r="B19" s="56" t="s">
        <v>42</v>
      </c>
      <c r="C19" s="56" t="s">
        <v>473</v>
      </c>
      <c r="E19" s="184" t="s">
        <v>467</v>
      </c>
      <c r="F19" s="184" t="s">
        <v>467</v>
      </c>
      <c r="L19" s="5"/>
      <c r="M19" s="5"/>
      <c r="S19" s="105" t="s">
        <v>356</v>
      </c>
      <c r="T19" s="99">
        <v>0.51</v>
      </c>
      <c r="U19" s="106">
        <v>0.28499999999999998</v>
      </c>
      <c r="V19" s="106">
        <v>0.16500000000000001</v>
      </c>
      <c r="X19" s="48" t="s">
        <v>255</v>
      </c>
      <c r="Y19" s="48" t="s">
        <v>256</v>
      </c>
      <c r="AA19" s="184" t="s">
        <v>467</v>
      </c>
      <c r="AB19" s="48" t="s">
        <v>434</v>
      </c>
    </row>
    <row r="20" spans="2:28" x14ac:dyDescent="0.2">
      <c r="B20" s="56" t="s">
        <v>43</v>
      </c>
      <c r="C20" s="56" t="s">
        <v>46</v>
      </c>
      <c r="E20" s="184" t="s">
        <v>468</v>
      </c>
      <c r="F20" s="184" t="s">
        <v>468</v>
      </c>
      <c r="L20" s="5"/>
      <c r="M20" s="5"/>
      <c r="S20" s="105" t="s">
        <v>357</v>
      </c>
      <c r="T20" s="99">
        <v>0.5</v>
      </c>
      <c r="U20" s="99">
        <v>0.39</v>
      </c>
      <c r="V20" s="106">
        <v>9.5000000000000001E-2</v>
      </c>
      <c r="X20" s="48" t="s">
        <v>257</v>
      </c>
      <c r="Y20" s="48" t="s">
        <v>258</v>
      </c>
      <c r="AA20" s="184" t="s">
        <v>468</v>
      </c>
      <c r="AB20" s="48" t="s">
        <v>434</v>
      </c>
    </row>
    <row r="21" spans="2:28" x14ac:dyDescent="0.2">
      <c r="B21" s="56" t="s">
        <v>44</v>
      </c>
      <c r="C21" s="56" t="s">
        <v>47</v>
      </c>
      <c r="E21" s="184" t="s">
        <v>369</v>
      </c>
      <c r="F21" s="184" t="s">
        <v>369</v>
      </c>
      <c r="L21" s="5"/>
      <c r="M21" s="5"/>
      <c r="S21" s="105" t="s">
        <v>358</v>
      </c>
      <c r="T21" s="99">
        <v>0.82</v>
      </c>
      <c r="U21" s="100"/>
      <c r="V21" s="100"/>
      <c r="X21" s="48" t="s">
        <v>259</v>
      </c>
      <c r="Y21" s="48" t="s">
        <v>260</v>
      </c>
      <c r="AA21" s="184" t="s">
        <v>369</v>
      </c>
      <c r="AB21" s="48" t="s">
        <v>434</v>
      </c>
    </row>
    <row r="22" spans="2:28" x14ac:dyDescent="0.2">
      <c r="B22" s="56" t="s">
        <v>472</v>
      </c>
      <c r="C22" s="56" t="s">
        <v>48</v>
      </c>
      <c r="E22" s="184" t="s">
        <v>330</v>
      </c>
      <c r="F22" s="184" t="s">
        <v>330</v>
      </c>
      <c r="L22" s="5"/>
      <c r="M22" s="5"/>
      <c r="S22" s="105" t="s">
        <v>359</v>
      </c>
      <c r="T22" s="99">
        <v>0.25</v>
      </c>
      <c r="U22" s="100"/>
      <c r="V22" s="100"/>
      <c r="X22" s="48" t="s">
        <v>261</v>
      </c>
      <c r="Y22" s="48" t="s">
        <v>262</v>
      </c>
      <c r="AA22" s="184" t="s">
        <v>330</v>
      </c>
      <c r="AB22" s="48" t="s">
        <v>437</v>
      </c>
    </row>
    <row r="23" spans="2:28" x14ac:dyDescent="0.2">
      <c r="B23" s="56" t="s">
        <v>45</v>
      </c>
      <c r="C23" s="56" t="s">
        <v>49</v>
      </c>
      <c r="E23" s="184" t="s">
        <v>382</v>
      </c>
      <c r="F23" s="184" t="s">
        <v>382</v>
      </c>
      <c r="L23" s="5"/>
      <c r="M23" s="5"/>
      <c r="S23" s="105" t="s">
        <v>360</v>
      </c>
      <c r="T23" s="100"/>
      <c r="U23" s="99">
        <v>0.39</v>
      </c>
      <c r="V23" s="100"/>
      <c r="X23" s="48" t="s">
        <v>263</v>
      </c>
      <c r="Y23" s="48" t="s">
        <v>264</v>
      </c>
      <c r="AA23" s="184" t="s">
        <v>382</v>
      </c>
      <c r="AB23" s="48" t="s">
        <v>437</v>
      </c>
    </row>
    <row r="24" spans="2:28" ht="25.5" x14ac:dyDescent="0.2">
      <c r="B24" s="56" t="s">
        <v>473</v>
      </c>
      <c r="C24" s="56" t="s">
        <v>51</v>
      </c>
      <c r="E24" s="184" t="s">
        <v>383</v>
      </c>
      <c r="F24" s="184" t="s">
        <v>383</v>
      </c>
      <c r="S24" s="105" t="s">
        <v>361</v>
      </c>
      <c r="T24" s="99">
        <v>0.96</v>
      </c>
      <c r="U24" s="100"/>
      <c r="V24" s="100"/>
      <c r="X24" s="48" t="s">
        <v>265</v>
      </c>
      <c r="Y24" s="48" t="s">
        <v>266</v>
      </c>
      <c r="AA24" s="184" t="s">
        <v>383</v>
      </c>
      <c r="AB24" s="48" t="s">
        <v>437</v>
      </c>
    </row>
    <row r="25" spans="2:28" x14ac:dyDescent="0.2">
      <c r="B25" s="56" t="s">
        <v>46</v>
      </c>
      <c r="C25" s="56" t="s">
        <v>52</v>
      </c>
      <c r="E25" s="184" t="s">
        <v>331</v>
      </c>
      <c r="F25" s="184" t="s">
        <v>331</v>
      </c>
      <c r="S25" s="105" t="s">
        <v>362</v>
      </c>
      <c r="T25" s="100"/>
      <c r="U25" s="100"/>
      <c r="V25" s="99">
        <v>0.12</v>
      </c>
      <c r="X25" s="48" t="s">
        <v>267</v>
      </c>
      <c r="Y25" s="48" t="s">
        <v>268</v>
      </c>
      <c r="AA25" s="184" t="s">
        <v>331</v>
      </c>
      <c r="AB25" s="48" t="s">
        <v>437</v>
      </c>
    </row>
    <row r="26" spans="2:28" x14ac:dyDescent="0.2">
      <c r="B26" s="56" t="s">
        <v>47</v>
      </c>
      <c r="C26" s="56" t="s">
        <v>53</v>
      </c>
      <c r="E26" s="184" t="s">
        <v>384</v>
      </c>
      <c r="F26" s="184" t="s">
        <v>384</v>
      </c>
      <c r="AA26" s="184" t="s">
        <v>384</v>
      </c>
      <c r="AB26" s="48" t="s">
        <v>437</v>
      </c>
    </row>
    <row r="27" spans="2:28" x14ac:dyDescent="0.2">
      <c r="B27" s="56" t="s">
        <v>48</v>
      </c>
      <c r="C27" s="56" t="s">
        <v>54</v>
      </c>
      <c r="E27" s="184" t="s">
        <v>332</v>
      </c>
      <c r="F27" s="184" t="s">
        <v>332</v>
      </c>
      <c r="AA27" s="184" t="s">
        <v>332</v>
      </c>
      <c r="AB27" s="48" t="s">
        <v>435</v>
      </c>
    </row>
    <row r="28" spans="2:28" x14ac:dyDescent="0.2">
      <c r="B28" s="56" t="s">
        <v>49</v>
      </c>
      <c r="C28" s="56" t="s">
        <v>56</v>
      </c>
      <c r="E28" s="184" t="s">
        <v>385</v>
      </c>
      <c r="F28" s="184" t="s">
        <v>385</v>
      </c>
      <c r="AA28" s="184" t="s">
        <v>385</v>
      </c>
      <c r="AB28" s="48" t="s">
        <v>435</v>
      </c>
    </row>
    <row r="29" spans="2:28" x14ac:dyDescent="0.2">
      <c r="B29" s="56" t="s">
        <v>413</v>
      </c>
      <c r="C29" s="56" t="s">
        <v>57</v>
      </c>
      <c r="E29" s="184" t="s">
        <v>333</v>
      </c>
      <c r="F29" s="184" t="s">
        <v>333</v>
      </c>
      <c r="AA29" s="184" t="s">
        <v>333</v>
      </c>
      <c r="AB29" s="48" t="s">
        <v>437</v>
      </c>
    </row>
    <row r="30" spans="2:28" x14ac:dyDescent="0.2">
      <c r="B30" s="56" t="s">
        <v>50</v>
      </c>
      <c r="C30" s="56" t="s">
        <v>58</v>
      </c>
      <c r="E30" s="184" t="s">
        <v>334</v>
      </c>
      <c r="F30" s="184" t="s">
        <v>334</v>
      </c>
      <c r="AA30" s="184" t="s">
        <v>334</v>
      </c>
      <c r="AB30" s="48" t="s">
        <v>437</v>
      </c>
    </row>
    <row r="31" spans="2:28" x14ac:dyDescent="0.2">
      <c r="B31" s="56" t="s">
        <v>51</v>
      </c>
      <c r="C31" s="56" t="s">
        <v>59</v>
      </c>
      <c r="E31" s="184" t="s">
        <v>386</v>
      </c>
      <c r="F31" s="184" t="s">
        <v>386</v>
      </c>
      <c r="AA31" s="184" t="s">
        <v>386</v>
      </c>
      <c r="AB31" s="48" t="s">
        <v>437</v>
      </c>
    </row>
    <row r="32" spans="2:28" x14ac:dyDescent="0.2">
      <c r="B32" s="56" t="s">
        <v>52</v>
      </c>
      <c r="C32" s="56" t="s">
        <v>60</v>
      </c>
      <c r="E32" s="94" t="s">
        <v>387</v>
      </c>
      <c r="F32" s="94" t="s">
        <v>387</v>
      </c>
      <c r="AA32" s="48" t="s">
        <v>342</v>
      </c>
      <c r="AB32" s="48" t="s">
        <v>438</v>
      </c>
    </row>
    <row r="33" spans="2:28" x14ac:dyDescent="0.2">
      <c r="B33" s="56" t="s">
        <v>53</v>
      </c>
      <c r="C33" s="56" t="s">
        <v>61</v>
      </c>
      <c r="E33" s="94" t="s">
        <v>388</v>
      </c>
      <c r="F33" s="94" t="s">
        <v>388</v>
      </c>
      <c r="AA33" s="48" t="s">
        <v>343</v>
      </c>
      <c r="AB33" s="48" t="s">
        <v>438</v>
      </c>
    </row>
    <row r="34" spans="2:28" x14ac:dyDescent="0.2">
      <c r="B34" s="56" t="s">
        <v>54</v>
      </c>
      <c r="C34" s="56" t="s">
        <v>62</v>
      </c>
      <c r="E34" s="94" t="s">
        <v>335</v>
      </c>
      <c r="F34" s="94" t="s">
        <v>335</v>
      </c>
      <c r="AA34" s="48" t="s">
        <v>344</v>
      </c>
      <c r="AB34" s="48" t="s">
        <v>438</v>
      </c>
    </row>
    <row r="35" spans="2:28" x14ac:dyDescent="0.2">
      <c r="B35" s="56" t="s">
        <v>55</v>
      </c>
      <c r="C35" s="56" t="s">
        <v>63</v>
      </c>
      <c r="E35" s="94" t="s">
        <v>336</v>
      </c>
      <c r="F35" s="94" t="s">
        <v>336</v>
      </c>
      <c r="AA35" s="48" t="s">
        <v>345</v>
      </c>
      <c r="AB35" s="48" t="s">
        <v>438</v>
      </c>
    </row>
    <row r="36" spans="2:28" x14ac:dyDescent="0.2">
      <c r="B36" s="56" t="s">
        <v>56</v>
      </c>
      <c r="C36" s="56" t="s">
        <v>64</v>
      </c>
      <c r="E36" s="94" t="s">
        <v>389</v>
      </c>
      <c r="F36" s="94" t="s">
        <v>389</v>
      </c>
      <c r="AA36" s="48" t="s">
        <v>346</v>
      </c>
      <c r="AB36" s="48" t="s">
        <v>438</v>
      </c>
    </row>
    <row r="37" spans="2:28" x14ac:dyDescent="0.2">
      <c r="B37" s="56" t="s">
        <v>57</v>
      </c>
      <c r="C37" s="56" t="s">
        <v>65</v>
      </c>
      <c r="E37" s="94" t="s">
        <v>390</v>
      </c>
      <c r="F37" s="94" t="s">
        <v>390</v>
      </c>
      <c r="AA37" s="48" t="s">
        <v>347</v>
      </c>
      <c r="AB37" s="48" t="s">
        <v>438</v>
      </c>
    </row>
    <row r="38" spans="2:28" x14ac:dyDescent="0.2">
      <c r="B38" s="56" t="s">
        <v>58</v>
      </c>
      <c r="C38" s="56" t="s">
        <v>66</v>
      </c>
      <c r="E38" s="94" t="s">
        <v>391</v>
      </c>
      <c r="F38" s="94" t="s">
        <v>391</v>
      </c>
      <c r="AA38" s="48" t="s">
        <v>370</v>
      </c>
      <c r="AB38" s="48" t="s">
        <v>438</v>
      </c>
    </row>
    <row r="39" spans="2:28" x14ac:dyDescent="0.2">
      <c r="B39" s="56" t="s">
        <v>59</v>
      </c>
      <c r="C39" s="56" t="s">
        <v>68</v>
      </c>
      <c r="E39" s="94" t="s">
        <v>392</v>
      </c>
      <c r="F39" s="94" t="s">
        <v>392</v>
      </c>
      <c r="AA39" s="48" t="s">
        <v>348</v>
      </c>
      <c r="AB39" s="48" t="s">
        <v>438</v>
      </c>
    </row>
    <row r="40" spans="2:28" ht="25.5" x14ac:dyDescent="0.2">
      <c r="B40" s="56" t="s">
        <v>60</v>
      </c>
      <c r="C40" s="56" t="s">
        <v>71</v>
      </c>
      <c r="E40" s="94" t="s">
        <v>337</v>
      </c>
      <c r="F40" s="94" t="s">
        <v>337</v>
      </c>
      <c r="AA40" s="48" t="s">
        <v>371</v>
      </c>
      <c r="AB40" s="48" t="s">
        <v>438</v>
      </c>
    </row>
    <row r="41" spans="2:28" x14ac:dyDescent="0.2">
      <c r="B41" s="56" t="s">
        <v>61</v>
      </c>
      <c r="C41" s="56" t="s">
        <v>73</v>
      </c>
      <c r="E41" s="94" t="s">
        <v>338</v>
      </c>
      <c r="F41" s="94" t="s">
        <v>338</v>
      </c>
      <c r="G41" s="107"/>
      <c r="AA41" s="48" t="s">
        <v>349</v>
      </c>
      <c r="AB41" s="48" t="s">
        <v>438</v>
      </c>
    </row>
    <row r="42" spans="2:28" x14ac:dyDescent="0.2">
      <c r="B42" s="56" t="s">
        <v>62</v>
      </c>
      <c r="C42" s="56" t="s">
        <v>74</v>
      </c>
      <c r="E42" s="94" t="s">
        <v>339</v>
      </c>
      <c r="F42" s="94" t="s">
        <v>339</v>
      </c>
      <c r="G42" s="107"/>
      <c r="AA42" s="48" t="s">
        <v>350</v>
      </c>
      <c r="AB42" s="48" t="s">
        <v>438</v>
      </c>
    </row>
    <row r="43" spans="2:28" x14ac:dyDescent="0.2">
      <c r="B43" s="56" t="s">
        <v>63</v>
      </c>
      <c r="C43" s="56" t="s">
        <v>75</v>
      </c>
      <c r="E43" s="94" t="s">
        <v>340</v>
      </c>
      <c r="F43" s="94" t="s">
        <v>340</v>
      </c>
      <c r="G43" s="108"/>
      <c r="AA43" s="48" t="s">
        <v>351</v>
      </c>
      <c r="AB43" s="48" t="s">
        <v>438</v>
      </c>
    </row>
    <row r="44" spans="2:28" x14ac:dyDescent="0.2">
      <c r="B44" s="56" t="s">
        <v>64</v>
      </c>
      <c r="C44" s="56" t="s">
        <v>76</v>
      </c>
      <c r="E44" s="95" t="s">
        <v>341</v>
      </c>
      <c r="F44" s="95" t="s">
        <v>341</v>
      </c>
      <c r="G44" s="108"/>
      <c r="AA44" s="48" t="s">
        <v>352</v>
      </c>
      <c r="AB44" s="48" t="s">
        <v>438</v>
      </c>
    </row>
    <row r="45" spans="2:28" x14ac:dyDescent="0.2">
      <c r="B45" s="56" t="s">
        <v>65</v>
      </c>
      <c r="C45" s="56" t="s">
        <v>77</v>
      </c>
      <c r="E45" s="48" t="s">
        <v>342</v>
      </c>
      <c r="F45" s="185">
        <v>0</v>
      </c>
      <c r="G45" s="108"/>
      <c r="AA45" s="48" t="s">
        <v>353</v>
      </c>
      <c r="AB45" s="48" t="s">
        <v>438</v>
      </c>
    </row>
    <row r="46" spans="2:28" x14ac:dyDescent="0.2">
      <c r="B46" s="56" t="s">
        <v>66</v>
      </c>
      <c r="C46" s="56" t="s">
        <v>78</v>
      </c>
      <c r="E46" s="48" t="s">
        <v>343</v>
      </c>
      <c r="F46" s="185" t="str">
        <f>""</f>
        <v/>
      </c>
      <c r="G46" s="108"/>
      <c r="AA46" s="48" t="s">
        <v>354</v>
      </c>
      <c r="AB46" s="48" t="s">
        <v>438</v>
      </c>
    </row>
    <row r="47" spans="2:28" x14ac:dyDescent="0.2">
      <c r="B47" s="56" t="s">
        <v>67</v>
      </c>
      <c r="C47" s="56" t="s">
        <v>212</v>
      </c>
      <c r="E47" s="48" t="s">
        <v>344</v>
      </c>
      <c r="G47" s="5"/>
      <c r="AA47" s="48" t="s">
        <v>355</v>
      </c>
      <c r="AB47" s="48" t="s">
        <v>438</v>
      </c>
    </row>
    <row r="48" spans="2:28" x14ac:dyDescent="0.2">
      <c r="B48" s="56" t="s">
        <v>68</v>
      </c>
      <c r="C48" s="56" t="s">
        <v>79</v>
      </c>
      <c r="E48" s="48" t="s">
        <v>345</v>
      </c>
      <c r="G48" s="108"/>
      <c r="AA48" s="48" t="s">
        <v>356</v>
      </c>
      <c r="AB48" s="48" t="s">
        <v>438</v>
      </c>
    </row>
    <row r="49" spans="2:28" x14ac:dyDescent="0.2">
      <c r="B49" s="56" t="s">
        <v>69</v>
      </c>
      <c r="C49" s="56" t="s">
        <v>81</v>
      </c>
      <c r="E49" s="48" t="s">
        <v>346</v>
      </c>
      <c r="G49" s="5"/>
      <c r="AA49" s="48" t="s">
        <v>357</v>
      </c>
      <c r="AB49" s="48" t="s">
        <v>438</v>
      </c>
    </row>
    <row r="50" spans="2:28" x14ac:dyDescent="0.2">
      <c r="B50" s="56" t="s">
        <v>70</v>
      </c>
      <c r="C50" s="56" t="s">
        <v>82</v>
      </c>
      <c r="E50" s="48" t="s">
        <v>347</v>
      </c>
      <c r="G50" s="108"/>
      <c r="AA50" s="48" t="s">
        <v>358</v>
      </c>
      <c r="AB50" s="48" t="s">
        <v>438</v>
      </c>
    </row>
    <row r="51" spans="2:28" ht="25.5" x14ac:dyDescent="0.2">
      <c r="B51" s="56" t="s">
        <v>71</v>
      </c>
      <c r="C51" s="56" t="s">
        <v>85</v>
      </c>
      <c r="E51" s="48" t="s">
        <v>370</v>
      </c>
      <c r="G51" s="108"/>
      <c r="AA51" s="48" t="s">
        <v>359</v>
      </c>
      <c r="AB51" s="48" t="s">
        <v>438</v>
      </c>
    </row>
    <row r="52" spans="2:28" x14ac:dyDescent="0.2">
      <c r="B52" s="56" t="s">
        <v>72</v>
      </c>
      <c r="C52" s="56" t="s">
        <v>86</v>
      </c>
      <c r="E52" s="48" t="s">
        <v>348</v>
      </c>
      <c r="G52" s="108"/>
      <c r="AA52" s="48" t="s">
        <v>360</v>
      </c>
      <c r="AB52" s="48" t="s">
        <v>438</v>
      </c>
    </row>
    <row r="53" spans="2:28" x14ac:dyDescent="0.2">
      <c r="B53" s="56" t="s">
        <v>73</v>
      </c>
      <c r="C53" s="56" t="s">
        <v>87</v>
      </c>
      <c r="E53" s="48" t="s">
        <v>371</v>
      </c>
      <c r="G53" s="109"/>
      <c r="AA53" s="48" t="s">
        <v>361</v>
      </c>
      <c r="AB53" s="48" t="s">
        <v>438</v>
      </c>
    </row>
    <row r="54" spans="2:28" x14ac:dyDescent="0.2">
      <c r="B54" s="56" t="s">
        <v>74</v>
      </c>
      <c r="C54" s="56" t="s">
        <v>89</v>
      </c>
      <c r="E54" s="48" t="s">
        <v>349</v>
      </c>
      <c r="G54" s="109"/>
      <c r="AA54" s="48" t="s">
        <v>362</v>
      </c>
      <c r="AB54" s="48" t="s">
        <v>438</v>
      </c>
    </row>
    <row r="55" spans="2:28" x14ac:dyDescent="0.2">
      <c r="B55" s="56" t="s">
        <v>75</v>
      </c>
      <c r="C55" s="56" t="s">
        <v>91</v>
      </c>
      <c r="E55" s="48" t="s">
        <v>350</v>
      </c>
      <c r="G55" s="109"/>
      <c r="AA55" s="48" t="s">
        <v>363</v>
      </c>
      <c r="AB55" s="48" t="s">
        <v>438</v>
      </c>
    </row>
    <row r="56" spans="2:28" x14ac:dyDescent="0.2">
      <c r="B56" s="56" t="s">
        <v>76</v>
      </c>
      <c r="C56" s="56" t="s">
        <v>92</v>
      </c>
      <c r="E56" s="48" t="s">
        <v>351</v>
      </c>
      <c r="G56" s="109"/>
    </row>
    <row r="57" spans="2:28" x14ac:dyDescent="0.2">
      <c r="B57" s="56" t="s">
        <v>77</v>
      </c>
      <c r="C57" s="56" t="s">
        <v>93</v>
      </c>
      <c r="E57" s="48" t="s">
        <v>352</v>
      </c>
      <c r="G57" s="109"/>
    </row>
    <row r="58" spans="2:28" x14ac:dyDescent="0.2">
      <c r="B58" s="56" t="s">
        <v>78</v>
      </c>
      <c r="C58" s="56" t="s">
        <v>94</v>
      </c>
      <c r="E58" s="48" t="s">
        <v>353</v>
      </c>
      <c r="G58" s="109"/>
    </row>
    <row r="59" spans="2:28" x14ac:dyDescent="0.2">
      <c r="B59" s="56" t="s">
        <v>212</v>
      </c>
      <c r="C59" s="56" t="s">
        <v>95</v>
      </c>
      <c r="E59" s="48" t="s">
        <v>354</v>
      </c>
      <c r="G59" s="109"/>
    </row>
    <row r="60" spans="2:28" x14ac:dyDescent="0.2">
      <c r="B60" s="56" t="s">
        <v>79</v>
      </c>
      <c r="C60" s="56" t="s">
        <v>96</v>
      </c>
      <c r="E60" s="48" t="s">
        <v>355</v>
      </c>
      <c r="G60" s="109"/>
    </row>
    <row r="61" spans="2:28" x14ac:dyDescent="0.2">
      <c r="B61" s="56" t="s">
        <v>80</v>
      </c>
      <c r="C61" s="56" t="s">
        <v>97</v>
      </c>
      <c r="E61" s="48" t="s">
        <v>356</v>
      </c>
      <c r="G61" s="109"/>
    </row>
    <row r="62" spans="2:28" x14ac:dyDescent="0.2">
      <c r="B62" s="56" t="s">
        <v>81</v>
      </c>
      <c r="C62" s="56" t="s">
        <v>414</v>
      </c>
      <c r="E62" s="48" t="s">
        <v>357</v>
      </c>
      <c r="G62" s="109"/>
    </row>
    <row r="63" spans="2:28" x14ac:dyDescent="0.2">
      <c r="B63" s="56" t="s">
        <v>474</v>
      </c>
      <c r="C63" s="56" t="s">
        <v>100</v>
      </c>
      <c r="E63" s="48" t="s">
        <v>358</v>
      </c>
      <c r="G63" s="109"/>
    </row>
    <row r="64" spans="2:28" x14ac:dyDescent="0.2">
      <c r="B64" s="56" t="s">
        <v>82</v>
      </c>
      <c r="C64" s="56" t="s">
        <v>101</v>
      </c>
      <c r="E64" s="48" t="s">
        <v>359</v>
      </c>
      <c r="G64" s="5"/>
    </row>
    <row r="65" spans="2:5" x14ac:dyDescent="0.2">
      <c r="B65" s="56" t="s">
        <v>83</v>
      </c>
      <c r="C65" s="56" t="s">
        <v>102</v>
      </c>
      <c r="E65" s="48" t="s">
        <v>360</v>
      </c>
    </row>
    <row r="66" spans="2:5" x14ac:dyDescent="0.2">
      <c r="B66" s="56" t="s">
        <v>84</v>
      </c>
      <c r="C66" s="56" t="s">
        <v>213</v>
      </c>
      <c r="E66" s="48" t="s">
        <v>361</v>
      </c>
    </row>
    <row r="67" spans="2:5" x14ac:dyDescent="0.2">
      <c r="B67" s="56" t="s">
        <v>85</v>
      </c>
      <c r="C67" s="56" t="s">
        <v>106</v>
      </c>
      <c r="E67" s="48" t="s">
        <v>362</v>
      </c>
    </row>
    <row r="68" spans="2:5" x14ac:dyDescent="0.2">
      <c r="B68" s="56" t="s">
        <v>86</v>
      </c>
      <c r="C68" s="56" t="s">
        <v>108</v>
      </c>
      <c r="E68" s="48" t="s">
        <v>363</v>
      </c>
    </row>
    <row r="69" spans="2:5" x14ac:dyDescent="0.2">
      <c r="B69" s="56" t="s">
        <v>87</v>
      </c>
      <c r="C69" s="56" t="s">
        <v>110</v>
      </c>
    </row>
    <row r="70" spans="2:5" x14ac:dyDescent="0.2">
      <c r="B70" s="56" t="s">
        <v>88</v>
      </c>
      <c r="C70" s="56" t="s">
        <v>111</v>
      </c>
    </row>
    <row r="71" spans="2:5" x14ac:dyDescent="0.2">
      <c r="B71" s="56" t="s">
        <v>89</v>
      </c>
      <c r="C71" s="56" t="s">
        <v>112</v>
      </c>
    </row>
    <row r="72" spans="2:5" x14ac:dyDescent="0.2">
      <c r="B72" s="56" t="s">
        <v>90</v>
      </c>
      <c r="C72" s="56" t="s">
        <v>113</v>
      </c>
    </row>
    <row r="73" spans="2:5" ht="25.5" x14ac:dyDescent="0.2">
      <c r="B73" s="56" t="s">
        <v>91</v>
      </c>
      <c r="C73" s="56" t="s">
        <v>114</v>
      </c>
    </row>
    <row r="74" spans="2:5" x14ac:dyDescent="0.2">
      <c r="B74" s="56" t="s">
        <v>92</v>
      </c>
      <c r="C74" s="56" t="s">
        <v>116</v>
      </c>
    </row>
    <row r="75" spans="2:5" x14ac:dyDescent="0.2">
      <c r="B75" s="56" t="s">
        <v>93</v>
      </c>
      <c r="C75" s="56" t="s">
        <v>117</v>
      </c>
    </row>
    <row r="76" spans="2:5" x14ac:dyDescent="0.2">
      <c r="B76" s="56" t="s">
        <v>94</v>
      </c>
      <c r="C76" s="56" t="s">
        <v>118</v>
      </c>
    </row>
    <row r="77" spans="2:5" x14ac:dyDescent="0.2">
      <c r="B77" s="56" t="s">
        <v>95</v>
      </c>
      <c r="C77" s="56" t="s">
        <v>119</v>
      </c>
    </row>
    <row r="78" spans="2:5" x14ac:dyDescent="0.2">
      <c r="B78" s="56" t="s">
        <v>96</v>
      </c>
      <c r="C78" s="56" t="s">
        <v>123</v>
      </c>
    </row>
    <row r="79" spans="2:5" x14ac:dyDescent="0.2">
      <c r="B79" s="56" t="s">
        <v>475</v>
      </c>
      <c r="C79" s="56" t="s">
        <v>124</v>
      </c>
    </row>
    <row r="80" spans="2:5" x14ac:dyDescent="0.2">
      <c r="B80" s="56" t="s">
        <v>97</v>
      </c>
      <c r="C80" s="56" t="s">
        <v>125</v>
      </c>
    </row>
    <row r="81" spans="2:3" x14ac:dyDescent="0.2">
      <c r="B81" s="56" t="s">
        <v>414</v>
      </c>
      <c r="C81" s="56" t="s">
        <v>126</v>
      </c>
    </row>
    <row r="82" spans="2:3" x14ac:dyDescent="0.2">
      <c r="B82" s="56" t="s">
        <v>98</v>
      </c>
      <c r="C82" s="56" t="s">
        <v>127</v>
      </c>
    </row>
    <row r="83" spans="2:3" x14ac:dyDescent="0.2">
      <c r="B83" s="56" t="s">
        <v>99</v>
      </c>
      <c r="C83" s="56" t="s">
        <v>129</v>
      </c>
    </row>
    <row r="84" spans="2:3" x14ac:dyDescent="0.2">
      <c r="B84" s="56" t="s">
        <v>100</v>
      </c>
      <c r="C84" s="56" t="s">
        <v>130</v>
      </c>
    </row>
    <row r="85" spans="2:3" x14ac:dyDescent="0.2">
      <c r="B85" s="56" t="s">
        <v>101</v>
      </c>
      <c r="C85" s="56" t="s">
        <v>131</v>
      </c>
    </row>
    <row r="86" spans="2:3" x14ac:dyDescent="0.2">
      <c r="B86" s="56" t="s">
        <v>102</v>
      </c>
      <c r="C86" s="56" t="s">
        <v>132</v>
      </c>
    </row>
    <row r="87" spans="2:3" ht="25.5" x14ac:dyDescent="0.2">
      <c r="B87" s="56" t="s">
        <v>213</v>
      </c>
      <c r="C87" s="56" t="s">
        <v>133</v>
      </c>
    </row>
    <row r="88" spans="2:3" x14ac:dyDescent="0.2">
      <c r="B88" s="56" t="s">
        <v>103</v>
      </c>
      <c r="C88" s="56" t="s">
        <v>135</v>
      </c>
    </row>
    <row r="89" spans="2:3" x14ac:dyDescent="0.2">
      <c r="B89" s="56" t="s">
        <v>104</v>
      </c>
      <c r="C89" s="56" t="s">
        <v>476</v>
      </c>
    </row>
    <row r="90" spans="2:3" x14ac:dyDescent="0.2">
      <c r="B90" s="56" t="s">
        <v>105</v>
      </c>
      <c r="C90" s="56" t="s">
        <v>136</v>
      </c>
    </row>
    <row r="91" spans="2:3" x14ac:dyDescent="0.2">
      <c r="B91" s="56" t="s">
        <v>106</v>
      </c>
      <c r="C91" s="56" t="s">
        <v>137</v>
      </c>
    </row>
    <row r="92" spans="2:3" x14ac:dyDescent="0.2">
      <c r="B92" s="56" t="s">
        <v>107</v>
      </c>
      <c r="C92" s="56" t="s">
        <v>138</v>
      </c>
    </row>
    <row r="93" spans="2:3" x14ac:dyDescent="0.2">
      <c r="B93" s="56" t="s">
        <v>108</v>
      </c>
      <c r="C93" s="56" t="s">
        <v>139</v>
      </c>
    </row>
    <row r="94" spans="2:3" x14ac:dyDescent="0.2">
      <c r="B94" s="56" t="s">
        <v>109</v>
      </c>
      <c r="C94" s="56" t="s">
        <v>140</v>
      </c>
    </row>
    <row r="95" spans="2:3" x14ac:dyDescent="0.2">
      <c r="B95" s="56" t="s">
        <v>110</v>
      </c>
      <c r="C95" s="56" t="s">
        <v>141</v>
      </c>
    </row>
    <row r="96" spans="2:3" x14ac:dyDescent="0.2">
      <c r="B96" s="56" t="s">
        <v>111</v>
      </c>
      <c r="C96" s="56" t="s">
        <v>144</v>
      </c>
    </row>
    <row r="97" spans="2:3" x14ac:dyDescent="0.2">
      <c r="B97" s="56" t="s">
        <v>112</v>
      </c>
      <c r="C97" s="56" t="s">
        <v>145</v>
      </c>
    </row>
    <row r="98" spans="2:3" x14ac:dyDescent="0.2">
      <c r="B98" s="56" t="s">
        <v>113</v>
      </c>
      <c r="C98" s="56" t="s">
        <v>146</v>
      </c>
    </row>
    <row r="99" spans="2:3" ht="25.5" x14ac:dyDescent="0.2">
      <c r="B99" s="56" t="s">
        <v>114</v>
      </c>
      <c r="C99" s="56" t="s">
        <v>147</v>
      </c>
    </row>
    <row r="100" spans="2:3" ht="25.5" x14ac:dyDescent="0.2">
      <c r="B100" s="56" t="s">
        <v>115</v>
      </c>
      <c r="C100" s="56" t="s">
        <v>477</v>
      </c>
    </row>
    <row r="101" spans="2:3" x14ac:dyDescent="0.2">
      <c r="B101" s="56" t="s">
        <v>116</v>
      </c>
      <c r="C101" s="56" t="s">
        <v>149</v>
      </c>
    </row>
    <row r="102" spans="2:3" x14ac:dyDescent="0.2">
      <c r="B102" s="56" t="s">
        <v>117</v>
      </c>
      <c r="C102" s="56" t="s">
        <v>150</v>
      </c>
    </row>
    <row r="103" spans="2:3" x14ac:dyDescent="0.2">
      <c r="B103" s="56" t="s">
        <v>118</v>
      </c>
      <c r="C103" s="56" t="s">
        <v>151</v>
      </c>
    </row>
    <row r="104" spans="2:3" x14ac:dyDescent="0.2">
      <c r="B104" s="56" t="s">
        <v>119</v>
      </c>
      <c r="C104" s="56" t="s">
        <v>152</v>
      </c>
    </row>
    <row r="105" spans="2:3" x14ac:dyDescent="0.2">
      <c r="B105" s="56" t="s">
        <v>120</v>
      </c>
      <c r="C105" s="56" t="s">
        <v>153</v>
      </c>
    </row>
    <row r="106" spans="2:3" x14ac:dyDescent="0.2">
      <c r="B106" s="56" t="s">
        <v>121</v>
      </c>
      <c r="C106" s="56" t="s">
        <v>154</v>
      </c>
    </row>
    <row r="107" spans="2:3" x14ac:dyDescent="0.2">
      <c r="B107" s="56" t="s">
        <v>122</v>
      </c>
      <c r="C107" s="56" t="s">
        <v>155</v>
      </c>
    </row>
    <row r="108" spans="2:3" x14ac:dyDescent="0.2">
      <c r="B108" s="56" t="s">
        <v>123</v>
      </c>
      <c r="C108" s="56" t="s">
        <v>156</v>
      </c>
    </row>
    <row r="109" spans="2:3" x14ac:dyDescent="0.2">
      <c r="B109" s="56" t="s">
        <v>124</v>
      </c>
      <c r="C109" s="56" t="s">
        <v>159</v>
      </c>
    </row>
    <row r="110" spans="2:3" x14ac:dyDescent="0.2">
      <c r="B110" s="56" t="s">
        <v>125</v>
      </c>
      <c r="C110" s="56" t="s">
        <v>160</v>
      </c>
    </row>
    <row r="111" spans="2:3" x14ac:dyDescent="0.2">
      <c r="B111" s="56" t="s">
        <v>126</v>
      </c>
      <c r="C111" s="56" t="s">
        <v>163</v>
      </c>
    </row>
    <row r="112" spans="2:3" x14ac:dyDescent="0.2">
      <c r="B112" s="56" t="s">
        <v>127</v>
      </c>
      <c r="C112" s="56" t="s">
        <v>164</v>
      </c>
    </row>
    <row r="113" spans="2:3" x14ac:dyDescent="0.2">
      <c r="B113" s="56" t="s">
        <v>128</v>
      </c>
      <c r="C113" s="56" t="s">
        <v>165</v>
      </c>
    </row>
    <row r="114" spans="2:3" ht="25.5" x14ac:dyDescent="0.2">
      <c r="B114" s="56" t="s">
        <v>129</v>
      </c>
      <c r="C114" s="56" t="s">
        <v>166</v>
      </c>
    </row>
    <row r="115" spans="2:3" x14ac:dyDescent="0.2">
      <c r="B115" s="56" t="s">
        <v>130</v>
      </c>
      <c r="C115" s="56" t="s">
        <v>167</v>
      </c>
    </row>
    <row r="116" spans="2:3" x14ac:dyDescent="0.2">
      <c r="B116" s="56" t="s">
        <v>131</v>
      </c>
      <c r="C116" s="56" t="s">
        <v>168</v>
      </c>
    </row>
    <row r="117" spans="2:3" x14ac:dyDescent="0.2">
      <c r="B117" s="56" t="s">
        <v>132</v>
      </c>
      <c r="C117" s="56" t="s">
        <v>169</v>
      </c>
    </row>
    <row r="118" spans="2:3" ht="25.5" x14ac:dyDescent="0.2">
      <c r="B118" s="56" t="s">
        <v>133</v>
      </c>
      <c r="C118" s="56" t="s">
        <v>170</v>
      </c>
    </row>
    <row r="119" spans="2:3" x14ac:dyDescent="0.2">
      <c r="B119" s="56" t="s">
        <v>134</v>
      </c>
      <c r="C119" s="56" t="s">
        <v>214</v>
      </c>
    </row>
    <row r="120" spans="2:3" x14ac:dyDescent="0.2">
      <c r="B120" s="56" t="s">
        <v>135</v>
      </c>
      <c r="C120" s="56" t="s">
        <v>171</v>
      </c>
    </row>
    <row r="121" spans="2:3" x14ac:dyDescent="0.2">
      <c r="B121" s="56" t="s">
        <v>476</v>
      </c>
      <c r="C121" s="56" t="s">
        <v>172</v>
      </c>
    </row>
    <row r="122" spans="2:3" x14ac:dyDescent="0.2">
      <c r="B122" s="56" t="s">
        <v>136</v>
      </c>
      <c r="C122" s="56" t="s">
        <v>173</v>
      </c>
    </row>
    <row r="123" spans="2:3" x14ac:dyDescent="0.2">
      <c r="B123" s="56" t="s">
        <v>137</v>
      </c>
      <c r="C123" s="56" t="s">
        <v>176</v>
      </c>
    </row>
    <row r="124" spans="2:3" ht="25.5" x14ac:dyDescent="0.2">
      <c r="B124" s="56" t="s">
        <v>138</v>
      </c>
      <c r="C124" s="56" t="s">
        <v>479</v>
      </c>
    </row>
    <row r="125" spans="2:3" x14ac:dyDescent="0.2">
      <c r="B125" s="56" t="s">
        <v>139</v>
      </c>
      <c r="C125" s="56" t="s">
        <v>177</v>
      </c>
    </row>
    <row r="126" spans="2:3" ht="25.5" x14ac:dyDescent="0.2">
      <c r="B126" s="56" t="s">
        <v>140</v>
      </c>
      <c r="C126" s="56" t="s">
        <v>178</v>
      </c>
    </row>
    <row r="127" spans="2:3" x14ac:dyDescent="0.2">
      <c r="B127" s="56" t="s">
        <v>141</v>
      </c>
      <c r="C127" s="56" t="s">
        <v>215</v>
      </c>
    </row>
    <row r="128" spans="2:3" x14ac:dyDescent="0.2">
      <c r="B128" s="56" t="s">
        <v>142</v>
      </c>
      <c r="C128" s="56" t="s">
        <v>180</v>
      </c>
    </row>
    <row r="129" spans="2:3" x14ac:dyDescent="0.2">
      <c r="B129" s="56" t="s">
        <v>143</v>
      </c>
      <c r="C129" s="56" t="s">
        <v>181</v>
      </c>
    </row>
    <row r="130" spans="2:3" x14ac:dyDescent="0.2">
      <c r="B130" s="56" t="s">
        <v>144</v>
      </c>
      <c r="C130" s="56" t="s">
        <v>182</v>
      </c>
    </row>
    <row r="131" spans="2:3" x14ac:dyDescent="0.2">
      <c r="B131" s="56" t="s">
        <v>145</v>
      </c>
      <c r="C131" s="56" t="s">
        <v>183</v>
      </c>
    </row>
    <row r="132" spans="2:3" x14ac:dyDescent="0.2">
      <c r="B132" s="56" t="s">
        <v>146</v>
      </c>
      <c r="C132" s="56" t="s">
        <v>186</v>
      </c>
    </row>
    <row r="133" spans="2:3" x14ac:dyDescent="0.2">
      <c r="B133" s="56" t="s">
        <v>147</v>
      </c>
      <c r="C133" s="56" t="s">
        <v>187</v>
      </c>
    </row>
    <row r="134" spans="2:3" ht="25.5" x14ac:dyDescent="0.2">
      <c r="B134" s="56" t="s">
        <v>477</v>
      </c>
      <c r="C134" s="56" t="s">
        <v>189</v>
      </c>
    </row>
    <row r="135" spans="2:3" ht="25.5" x14ac:dyDescent="0.2">
      <c r="B135" s="56" t="s">
        <v>148</v>
      </c>
      <c r="C135" s="56" t="s">
        <v>190</v>
      </c>
    </row>
    <row r="136" spans="2:3" x14ac:dyDescent="0.2">
      <c r="B136" s="56" t="s">
        <v>149</v>
      </c>
      <c r="C136" s="56" t="s">
        <v>216</v>
      </c>
    </row>
    <row r="137" spans="2:3" x14ac:dyDescent="0.2">
      <c r="B137" s="56" t="s">
        <v>150</v>
      </c>
      <c r="C137" s="56" t="s">
        <v>191</v>
      </c>
    </row>
    <row r="138" spans="2:3" x14ac:dyDescent="0.2">
      <c r="B138" s="56" t="s">
        <v>151</v>
      </c>
      <c r="C138" s="56" t="s">
        <v>192</v>
      </c>
    </row>
    <row r="139" spans="2:3" x14ac:dyDescent="0.2">
      <c r="B139" s="56" t="s">
        <v>152</v>
      </c>
      <c r="C139" s="56" t="s">
        <v>193</v>
      </c>
    </row>
    <row r="140" spans="2:3" x14ac:dyDescent="0.2">
      <c r="B140" s="56" t="s">
        <v>153</v>
      </c>
      <c r="C140" s="56" t="s">
        <v>194</v>
      </c>
    </row>
    <row r="141" spans="2:3" x14ac:dyDescent="0.2">
      <c r="B141" s="56" t="s">
        <v>154</v>
      </c>
      <c r="C141" s="56" t="s">
        <v>195</v>
      </c>
    </row>
    <row r="142" spans="2:3" x14ac:dyDescent="0.2">
      <c r="B142" s="56" t="s">
        <v>155</v>
      </c>
      <c r="C142" s="56" t="s">
        <v>196</v>
      </c>
    </row>
    <row r="143" spans="2:3" x14ac:dyDescent="0.2">
      <c r="B143" s="56" t="s">
        <v>156</v>
      </c>
      <c r="C143" s="56" t="s">
        <v>197</v>
      </c>
    </row>
    <row r="144" spans="2:3" x14ac:dyDescent="0.2">
      <c r="B144" s="56" t="s">
        <v>157</v>
      </c>
      <c r="C144" s="56" t="s">
        <v>198</v>
      </c>
    </row>
    <row r="145" spans="2:3" x14ac:dyDescent="0.2">
      <c r="B145" s="56" t="s">
        <v>158</v>
      </c>
      <c r="C145" s="56" t="s">
        <v>200</v>
      </c>
    </row>
    <row r="146" spans="2:3" x14ac:dyDescent="0.2">
      <c r="B146" s="56" t="s">
        <v>159</v>
      </c>
      <c r="C146" s="56" t="s">
        <v>202</v>
      </c>
    </row>
    <row r="147" spans="2:3" x14ac:dyDescent="0.2">
      <c r="B147" s="56" t="s">
        <v>160</v>
      </c>
      <c r="C147" s="56" t="s">
        <v>203</v>
      </c>
    </row>
    <row r="148" spans="2:3" x14ac:dyDescent="0.2">
      <c r="B148" s="56" t="s">
        <v>161</v>
      </c>
      <c r="C148" s="56" t="s">
        <v>205</v>
      </c>
    </row>
    <row r="149" spans="2:3" ht="25.5" x14ac:dyDescent="0.2">
      <c r="B149" s="56" t="s">
        <v>162</v>
      </c>
      <c r="C149" s="56" t="s">
        <v>206</v>
      </c>
    </row>
    <row r="150" spans="2:3" x14ac:dyDescent="0.2">
      <c r="B150" s="56" t="s">
        <v>163</v>
      </c>
      <c r="C150" s="56" t="s">
        <v>207</v>
      </c>
    </row>
    <row r="151" spans="2:3" x14ac:dyDescent="0.2">
      <c r="B151" s="56" t="s">
        <v>164</v>
      </c>
      <c r="C151" s="56" t="s">
        <v>208</v>
      </c>
    </row>
    <row r="152" spans="2:3" x14ac:dyDescent="0.2">
      <c r="B152" s="56" t="s">
        <v>165</v>
      </c>
      <c r="C152" s="56" t="s">
        <v>209</v>
      </c>
    </row>
    <row r="153" spans="2:3" ht="25.5" x14ac:dyDescent="0.2">
      <c r="B153" s="56" t="s">
        <v>166</v>
      </c>
      <c r="C153" s="56" t="s">
        <v>210</v>
      </c>
    </row>
    <row r="154" spans="2:3" x14ac:dyDescent="0.2">
      <c r="B154" s="56" t="s">
        <v>167</v>
      </c>
      <c r="C154" s="223"/>
    </row>
    <row r="155" spans="2:3" x14ac:dyDescent="0.2">
      <c r="B155" s="56" t="s">
        <v>478</v>
      </c>
      <c r="C155" s="223"/>
    </row>
    <row r="156" spans="2:3" x14ac:dyDescent="0.2">
      <c r="B156" s="56" t="s">
        <v>168</v>
      </c>
      <c r="C156" s="223"/>
    </row>
    <row r="157" spans="2:3" x14ac:dyDescent="0.2">
      <c r="B157" s="56" t="s">
        <v>169</v>
      </c>
      <c r="C157" s="223"/>
    </row>
    <row r="158" spans="2:3" x14ac:dyDescent="0.2">
      <c r="B158" s="56" t="s">
        <v>170</v>
      </c>
      <c r="C158" s="223"/>
    </row>
    <row r="159" spans="2:3" x14ac:dyDescent="0.2">
      <c r="B159" s="56" t="s">
        <v>214</v>
      </c>
      <c r="C159" s="223"/>
    </row>
    <row r="160" spans="2:3" x14ac:dyDescent="0.2">
      <c r="B160" s="56" t="s">
        <v>171</v>
      </c>
      <c r="C160" s="223"/>
    </row>
    <row r="161" spans="2:3" x14ac:dyDescent="0.2">
      <c r="B161" s="56" t="s">
        <v>172</v>
      </c>
      <c r="C161" s="223"/>
    </row>
    <row r="162" spans="2:3" x14ac:dyDescent="0.2">
      <c r="B162" s="56" t="s">
        <v>173</v>
      </c>
      <c r="C162" s="223"/>
    </row>
    <row r="163" spans="2:3" x14ac:dyDescent="0.2">
      <c r="B163" s="56" t="s">
        <v>174</v>
      </c>
      <c r="C163" s="223"/>
    </row>
    <row r="164" spans="2:3" x14ac:dyDescent="0.2">
      <c r="B164" s="56" t="s">
        <v>175</v>
      </c>
      <c r="C164" s="223"/>
    </row>
    <row r="165" spans="2:3" x14ac:dyDescent="0.2">
      <c r="B165" s="56" t="s">
        <v>176</v>
      </c>
      <c r="C165" s="223"/>
    </row>
    <row r="166" spans="2:3" ht="25.5" x14ac:dyDescent="0.2">
      <c r="B166" s="56" t="s">
        <v>479</v>
      </c>
      <c r="C166" s="223"/>
    </row>
    <row r="167" spans="2:3" x14ac:dyDescent="0.2">
      <c r="B167" s="56" t="s">
        <v>177</v>
      </c>
      <c r="C167" s="223"/>
    </row>
    <row r="168" spans="2:3" ht="25.5" x14ac:dyDescent="0.2">
      <c r="B168" s="56" t="s">
        <v>178</v>
      </c>
      <c r="C168" s="223"/>
    </row>
    <row r="169" spans="2:3" x14ac:dyDescent="0.2">
      <c r="B169" s="56" t="s">
        <v>215</v>
      </c>
      <c r="C169" s="223"/>
    </row>
    <row r="170" spans="2:3" x14ac:dyDescent="0.2">
      <c r="B170" s="56" t="s">
        <v>179</v>
      </c>
      <c r="C170" s="223"/>
    </row>
    <row r="171" spans="2:3" x14ac:dyDescent="0.2">
      <c r="B171" s="56" t="s">
        <v>180</v>
      </c>
      <c r="C171" s="223"/>
    </row>
    <row r="172" spans="2:3" x14ac:dyDescent="0.2">
      <c r="B172" s="56" t="s">
        <v>181</v>
      </c>
      <c r="C172" s="223"/>
    </row>
    <row r="173" spans="2:3" x14ac:dyDescent="0.2">
      <c r="B173" s="56" t="s">
        <v>182</v>
      </c>
      <c r="C173" s="223"/>
    </row>
    <row r="174" spans="2:3" x14ac:dyDescent="0.2">
      <c r="B174" s="56" t="s">
        <v>183</v>
      </c>
      <c r="C174" s="223"/>
    </row>
    <row r="175" spans="2:3" x14ac:dyDescent="0.2">
      <c r="B175" s="56" t="s">
        <v>184</v>
      </c>
      <c r="C175" s="223"/>
    </row>
    <row r="176" spans="2:3" x14ac:dyDescent="0.2">
      <c r="B176" s="56" t="s">
        <v>185</v>
      </c>
      <c r="C176" s="223"/>
    </row>
    <row r="177" spans="2:3" x14ac:dyDescent="0.2">
      <c r="B177" s="56" t="s">
        <v>186</v>
      </c>
      <c r="C177" s="223"/>
    </row>
    <row r="178" spans="2:3" x14ac:dyDescent="0.2">
      <c r="B178" s="56" t="s">
        <v>412</v>
      </c>
      <c r="C178" s="223"/>
    </row>
    <row r="179" spans="2:3" x14ac:dyDescent="0.2">
      <c r="B179" s="56" t="s">
        <v>187</v>
      </c>
      <c r="C179" s="223"/>
    </row>
    <row r="180" spans="2:3" x14ac:dyDescent="0.2">
      <c r="B180" s="56" t="s">
        <v>188</v>
      </c>
      <c r="C180" s="223"/>
    </row>
    <row r="181" spans="2:3" x14ac:dyDescent="0.2">
      <c r="B181" s="56" t="s">
        <v>189</v>
      </c>
      <c r="C181" s="223"/>
    </row>
    <row r="182" spans="2:3" ht="25.5" x14ac:dyDescent="0.2">
      <c r="B182" s="56" t="s">
        <v>190</v>
      </c>
      <c r="C182" s="223"/>
    </row>
    <row r="183" spans="2:3" x14ac:dyDescent="0.2">
      <c r="B183" s="56" t="s">
        <v>216</v>
      </c>
      <c r="C183" s="223"/>
    </row>
    <row r="184" spans="2:3" x14ac:dyDescent="0.2">
      <c r="B184" s="56" t="s">
        <v>191</v>
      </c>
      <c r="C184" s="223"/>
    </row>
    <row r="185" spans="2:3" x14ac:dyDescent="0.2">
      <c r="B185" s="56" t="s">
        <v>192</v>
      </c>
      <c r="C185" s="223"/>
    </row>
    <row r="186" spans="2:3" x14ac:dyDescent="0.2">
      <c r="B186" s="56" t="s">
        <v>193</v>
      </c>
      <c r="C186" s="223"/>
    </row>
    <row r="187" spans="2:3" x14ac:dyDescent="0.2">
      <c r="B187" s="56" t="s">
        <v>194</v>
      </c>
      <c r="C187" s="223"/>
    </row>
    <row r="188" spans="2:3" x14ac:dyDescent="0.2">
      <c r="B188" s="56" t="s">
        <v>195</v>
      </c>
      <c r="C188" s="223"/>
    </row>
    <row r="189" spans="2:3" x14ac:dyDescent="0.2">
      <c r="B189" s="56" t="s">
        <v>196</v>
      </c>
      <c r="C189" s="223"/>
    </row>
    <row r="190" spans="2:3" x14ac:dyDescent="0.2">
      <c r="B190" s="56" t="s">
        <v>197</v>
      </c>
      <c r="C190" s="223"/>
    </row>
    <row r="191" spans="2:3" x14ac:dyDescent="0.2">
      <c r="B191" s="56" t="s">
        <v>198</v>
      </c>
      <c r="C191" s="223"/>
    </row>
    <row r="192" spans="2:3" x14ac:dyDescent="0.2">
      <c r="B192" s="56" t="s">
        <v>199</v>
      </c>
      <c r="C192" s="223"/>
    </row>
    <row r="193" spans="2:3" x14ac:dyDescent="0.2">
      <c r="B193" s="56" t="s">
        <v>200</v>
      </c>
      <c r="C193" s="223"/>
    </row>
    <row r="194" spans="2:3" ht="25.5" x14ac:dyDescent="0.2">
      <c r="B194" s="56" t="s">
        <v>201</v>
      </c>
      <c r="C194" s="223"/>
    </row>
    <row r="195" spans="2:3" x14ac:dyDescent="0.2">
      <c r="B195" s="56" t="s">
        <v>202</v>
      </c>
      <c r="C195" s="223"/>
    </row>
    <row r="196" spans="2:3" x14ac:dyDescent="0.2">
      <c r="B196" s="56" t="s">
        <v>203</v>
      </c>
      <c r="C196" s="223"/>
    </row>
    <row r="197" spans="2:3" x14ac:dyDescent="0.2">
      <c r="B197" s="56" t="s">
        <v>204</v>
      </c>
      <c r="C197" s="223"/>
    </row>
    <row r="198" spans="2:3" x14ac:dyDescent="0.2">
      <c r="B198" s="56" t="s">
        <v>205</v>
      </c>
      <c r="C198" s="223"/>
    </row>
    <row r="199" spans="2:3" ht="25.5" x14ac:dyDescent="0.2">
      <c r="B199" s="56" t="s">
        <v>206</v>
      </c>
      <c r="C199" s="223"/>
    </row>
    <row r="200" spans="2:3" x14ac:dyDescent="0.2">
      <c r="B200" s="56" t="s">
        <v>207</v>
      </c>
      <c r="C200" s="223"/>
    </row>
    <row r="201" spans="2:3" x14ac:dyDescent="0.2">
      <c r="B201" s="56" t="s">
        <v>208</v>
      </c>
      <c r="C201" s="223"/>
    </row>
    <row r="202" spans="2:3" x14ac:dyDescent="0.2">
      <c r="B202" s="56" t="s">
        <v>209</v>
      </c>
      <c r="C202" s="223"/>
    </row>
    <row r="203" spans="2:3" x14ac:dyDescent="0.2">
      <c r="B203" s="56" t="s">
        <v>210</v>
      </c>
      <c r="C203" s="223"/>
    </row>
    <row r="204" spans="2:3" x14ac:dyDescent="0.2">
      <c r="C204" s="223"/>
    </row>
  </sheetData>
  <sheetProtection algorithmName="SHA-512" hashValue="X06nwchSAGLfTMYlc/CXiYwq8TIfR5XDmS0vaPGQJ1CGSAbtIF1m+Jb6Oxss7aIlZQ78tRyWKfhZX/L1XRZo6g==" saltValue="lEK3ymwTmzibWQF1alP/Yw==" spinCount="100000" sheet="1" objects="1" scenarios="1"/>
  <mergeCells count="2">
    <mergeCell ref="X1:Y1"/>
    <mergeCell ref="AA1:AB1"/>
  </mergeCells>
  <conditionalFormatting sqref="T5">
    <cfRule type="cellIs" dxfId="7" priority="8" stopIfTrue="1" operator="equal">
      <formula>$N$60</formula>
    </cfRule>
  </conditionalFormatting>
  <conditionalFormatting sqref="U5">
    <cfRule type="cellIs" dxfId="6" priority="7" stopIfTrue="1" operator="equal">
      <formula>$N$60</formula>
    </cfRule>
  </conditionalFormatting>
  <conditionalFormatting sqref="T6">
    <cfRule type="cellIs" dxfId="5" priority="6" stopIfTrue="1" operator="equal">
      <formula>#REF!</formula>
    </cfRule>
  </conditionalFormatting>
  <conditionalFormatting sqref="T7">
    <cfRule type="cellIs" dxfId="4" priority="5" stopIfTrue="1" operator="equal">
      <formula>#REF!</formula>
    </cfRule>
  </conditionalFormatting>
  <conditionalFormatting sqref="T8">
    <cfRule type="cellIs" dxfId="3" priority="4" stopIfTrue="1" operator="equal">
      <formula>$N$60</formula>
    </cfRule>
  </conditionalFormatting>
  <conditionalFormatting sqref="T10">
    <cfRule type="cellIs" dxfId="2" priority="3" stopIfTrue="1" operator="equal">
      <formula>$N$60</formula>
    </cfRule>
  </conditionalFormatting>
  <conditionalFormatting sqref="V10">
    <cfRule type="cellIs" dxfId="1" priority="2" stopIfTrue="1" operator="equal">
      <formula>$N$60</formula>
    </cfRule>
  </conditionalFormatting>
  <conditionalFormatting sqref="T14">
    <cfRule type="cellIs" dxfId="0" priority="1" stopIfTrue="1" operator="equal">
      <formula>$N$60</formula>
    </cfRule>
  </conditionalFormatting>
  <dataValidations count="1">
    <dataValidation type="list" allowBlank="1" showInputMessage="1" showErrorMessage="1" sqref="M13" xr:uid="{00000000-0002-0000-0900-000000000000}">
      <formula1>$M$3:$P$3</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K19"/>
  <sheetViews>
    <sheetView showGridLines="0" workbookViewId="0"/>
  </sheetViews>
  <sheetFormatPr defaultColWidth="9.140625" defaultRowHeight="15" x14ac:dyDescent="0.25"/>
  <cols>
    <col min="1" max="1" width="3.42578125" style="55" customWidth="1"/>
    <col min="2" max="2" width="2.7109375" style="55" customWidth="1"/>
    <col min="3" max="3" width="20.28515625" style="55" customWidth="1"/>
    <col min="4" max="4" width="57.7109375" style="55" customWidth="1"/>
    <col min="5" max="7" width="2.7109375" style="55" customWidth="1"/>
    <col min="8" max="8" width="2" style="55" customWidth="1"/>
    <col min="9" max="16384" width="9.140625" style="55"/>
  </cols>
  <sheetData>
    <row r="2" spans="2:9" s="78" customFormat="1" ht="27.75" customHeight="1" x14ac:dyDescent="0.3">
      <c r="B2" s="144"/>
      <c r="C2" s="148" t="s">
        <v>1</v>
      </c>
      <c r="D2" s="149"/>
      <c r="E2" s="149"/>
      <c r="F2" s="149"/>
      <c r="G2" s="150"/>
    </row>
    <row r="3" spans="2:9" s="78" customFormat="1" ht="18.75" x14ac:dyDescent="0.3">
      <c r="B3" s="145"/>
      <c r="C3" s="151" t="s">
        <v>318</v>
      </c>
      <c r="D3" s="152"/>
      <c r="E3" s="152"/>
      <c r="F3" s="152"/>
      <c r="G3" s="153"/>
    </row>
    <row r="4" spans="2:9" x14ac:dyDescent="0.25">
      <c r="B4" s="146"/>
      <c r="C4" s="154"/>
      <c r="D4" s="154"/>
      <c r="E4" s="154"/>
      <c r="F4" s="154"/>
      <c r="G4" s="155"/>
    </row>
    <row r="5" spans="2:9" x14ac:dyDescent="0.25">
      <c r="B5" s="146"/>
      <c r="C5" s="156" t="s">
        <v>471</v>
      </c>
      <c r="D5" s="157">
        <f ca="1">TODAY()</f>
        <v>43552</v>
      </c>
      <c r="E5" s="154"/>
      <c r="F5" s="154"/>
      <c r="G5" s="155"/>
    </row>
    <row r="6" spans="2:9" x14ac:dyDescent="0.25">
      <c r="B6" s="146"/>
      <c r="C6" s="158"/>
      <c r="D6" s="159"/>
      <c r="E6" s="154"/>
      <c r="F6" s="154"/>
      <c r="G6" s="155"/>
    </row>
    <row r="7" spans="2:9" ht="15.75" x14ac:dyDescent="0.25">
      <c r="B7" s="146"/>
      <c r="C7" s="160" t="s">
        <v>2</v>
      </c>
      <c r="D7" s="154"/>
      <c r="E7" s="154"/>
      <c r="F7" s="154"/>
      <c r="G7" s="155"/>
    </row>
    <row r="8" spans="2:9" ht="18" customHeight="1" x14ac:dyDescent="0.25">
      <c r="B8" s="147"/>
      <c r="C8" s="241" t="s">
        <v>20</v>
      </c>
      <c r="D8" s="241"/>
      <c r="E8" s="154"/>
      <c r="F8" s="161"/>
      <c r="G8" s="155"/>
    </row>
    <row r="9" spans="2:9" x14ac:dyDescent="0.25">
      <c r="B9" s="146"/>
      <c r="C9" s="197" t="s">
        <v>18</v>
      </c>
      <c r="D9" s="198"/>
      <c r="E9" s="154"/>
      <c r="F9" s="162">
        <f>IF(D9=0,1,0)</f>
        <v>1</v>
      </c>
      <c r="G9" s="155"/>
      <c r="I9" s="163"/>
    </row>
    <row r="10" spans="2:9" x14ac:dyDescent="0.25">
      <c r="B10" s="146"/>
      <c r="C10" s="197" t="s">
        <v>13</v>
      </c>
      <c r="D10" s="199"/>
      <c r="E10" s="154"/>
      <c r="F10" s="162">
        <f>IF(OR(SubTSelection=Lists!G3,SubTSelection=Lists!G4),0,1)</f>
        <v>1</v>
      </c>
      <c r="G10" s="155"/>
      <c r="I10" s="163" t="str">
        <f>IF(SubTSelection="","",IF(OR(SubTSelection=Lists!G3,SubTSelection=Lists!G4),"","PLEASE SELECT A VALID SUBMISSION TYPE FROM THE DROPDOWN LIST"))</f>
        <v/>
      </c>
    </row>
    <row r="11" spans="2:9" x14ac:dyDescent="0.25">
      <c r="B11" s="146"/>
      <c r="C11" s="197" t="s">
        <v>10</v>
      </c>
      <c r="D11" s="199"/>
      <c r="E11" s="154"/>
      <c r="F11" s="162">
        <f ca="1">IF(OR($D$11=0,$D$11&gt;YEAR(TODAY())),1,0)</f>
        <v>1</v>
      </c>
      <c r="G11" s="155"/>
      <c r="I11" s="163" t="str">
        <f ca="1">IF(D11&gt;YEAR(TODAY()),"PLEASE CHOOSE A CURRENT OR PAST YEAR","")</f>
        <v/>
      </c>
    </row>
    <row r="12" spans="2:9" x14ac:dyDescent="0.25">
      <c r="B12" s="146"/>
      <c r="C12" s="197" t="s">
        <v>14</v>
      </c>
      <c r="D12" s="199"/>
      <c r="E12" s="154"/>
      <c r="F12" s="162">
        <f>IF(OR(ReportQtr=0,ReportQtr&gt;Lists!I6),1,0)</f>
        <v>1</v>
      </c>
      <c r="G12" s="155"/>
      <c r="I12" s="163" t="str">
        <f>IF(ReportQtr&gt;Lists!I6,"PLEASE SELECT A VALID QUARTER FROM THE DROPDOWN LIST","")</f>
        <v/>
      </c>
    </row>
    <row r="13" spans="2:9" ht="26.25" x14ac:dyDescent="0.25">
      <c r="B13" s="146"/>
      <c r="C13" s="200" t="s">
        <v>470</v>
      </c>
      <c r="D13" s="201"/>
      <c r="E13" s="195"/>
      <c r="F13" s="189">
        <f>IF(OR(D13=0,LEN(D13)&lt;9,LEN(D13)&gt;11),1,0)</f>
        <v>1</v>
      </c>
      <c r="G13" s="155"/>
      <c r="I13" s="163" t="str">
        <f>IF(D13="","",IF(OR(LEN(D13)=9,LEN(D13)=10,LEN(D13)=11),"","PLEASE ENTER A 9 OR 11-DIGIT NUMBER"))</f>
        <v/>
      </c>
    </row>
    <row r="14" spans="2:9" ht="14.25" customHeight="1" x14ac:dyDescent="0.25">
      <c r="B14" s="140"/>
      <c r="C14" s="141"/>
      <c r="D14" s="196" t="s">
        <v>452</v>
      </c>
      <c r="E14" s="141"/>
      <c r="F14" s="141"/>
      <c r="G14" s="142"/>
    </row>
    <row r="15" spans="2:9" x14ac:dyDescent="0.25">
      <c r="D15" s="190" t="str">
        <f>Lists!G3</f>
        <v>Original Submission</v>
      </c>
    </row>
    <row r="16" spans="2:9" x14ac:dyDescent="0.25">
      <c r="D16" s="190" t="str">
        <f>Lists!G4</f>
        <v>Re-Submittal</v>
      </c>
    </row>
    <row r="19" spans="11:11" x14ac:dyDescent="0.25">
      <c r="K19" s="143"/>
    </row>
  </sheetData>
  <sheetProtection algorithmName="SHA-512" hashValue="9HI/MA3W4YDTPcIa9MjxwTiXgmBgqqKPun62nBTcZbYw0ySyMkBhcXSzT2QTXtUBSwQ2/AkBH55jk7TbY91/cg==" saltValue="lDP3eyZ+mLrCYlnU/T4/wQ==" spinCount="100000" sheet="1" objects="1" scenarios="1"/>
  <mergeCells count="1">
    <mergeCell ref="C8:D8"/>
  </mergeCells>
  <dataValidations xWindow="476" yWindow="525"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custom" allowBlank="1" showInputMessage="1" showErrorMessage="1" error="Please enter a 9 to 11 digit number." prompt="Enter your company's 9 or 11-digit Employer Identification Number. The number entered should have no dashes." sqref="D13" xr:uid="{00000000-0002-0000-0100-000003000000}">
      <formula1>AND(ISNUMBER(VALUE(D13)),OR(LEN(D13)=9,LEN(D13)=10,LEN(D13)=11))</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xr:uid="{00000000-0002-0000-0100-000004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L514"/>
  <sheetViews>
    <sheetView showGridLines="0" topLeftCell="A3" zoomScaleNormal="100" zoomScalePageLayoutView="40" workbookViewId="0">
      <selection activeCell="A3" sqref="A3"/>
    </sheetView>
  </sheetViews>
  <sheetFormatPr defaultColWidth="9.140625" defaultRowHeight="15" x14ac:dyDescent="0.25"/>
  <cols>
    <col min="1" max="1" width="3.42578125" style="55" customWidth="1"/>
    <col min="2" max="2" width="2.7109375" style="55" customWidth="1"/>
    <col min="3" max="3" width="12.42578125" style="55" customWidth="1"/>
    <col min="4" max="4" width="11" style="55" customWidth="1"/>
    <col min="5" max="5" width="19.42578125" style="55" customWidth="1"/>
    <col min="6" max="6" width="19" style="216" customWidth="1"/>
    <col min="7" max="7" width="14.42578125" style="216" customWidth="1"/>
    <col min="8" max="8" width="24.42578125" style="55" customWidth="1"/>
    <col min="9" max="9" width="10.42578125" style="55" customWidth="1"/>
    <col min="10" max="10" width="17" style="216" customWidth="1"/>
    <col min="11" max="11" width="17.42578125" style="216" customWidth="1"/>
    <col min="12" max="12" width="12.7109375" style="55" customWidth="1"/>
    <col min="13" max="13" width="13.7109375" style="55" customWidth="1"/>
    <col min="14" max="14" width="13.42578125" style="234" customWidth="1"/>
    <col min="15" max="20" width="13" style="55" customWidth="1"/>
    <col min="21" max="22" width="12.7109375" style="55" customWidth="1"/>
    <col min="23" max="23" width="10.42578125" style="55" customWidth="1"/>
    <col min="24" max="24" width="33.42578125" style="55" bestFit="1" customWidth="1"/>
    <col min="25" max="25" width="3.42578125" style="55" customWidth="1"/>
    <col min="26" max="26" width="8.140625" style="55" customWidth="1"/>
    <col min="27" max="27" width="9.140625" style="59"/>
    <col min="28" max="28" width="9.140625" style="55"/>
    <col min="29" max="29" width="10.42578125" style="55" hidden="1" customWidth="1"/>
    <col min="30" max="38" width="9.140625" style="55" hidden="1" customWidth="1"/>
    <col min="39" max="39" width="0" style="55" hidden="1" customWidth="1"/>
    <col min="40" max="16384" width="9.140625" style="55"/>
  </cols>
  <sheetData>
    <row r="1" spans="1:29" ht="55.5" hidden="1" customHeight="1" x14ac:dyDescent="0.25">
      <c r="B1" s="21"/>
      <c r="C1" s="21"/>
      <c r="D1" s="21"/>
      <c r="E1" s="21"/>
      <c r="F1" s="21"/>
      <c r="G1" s="21"/>
      <c r="H1" s="21"/>
      <c r="I1" s="21"/>
      <c r="J1" s="21"/>
      <c r="K1" s="21"/>
      <c r="N1" s="227"/>
      <c r="O1" s="119"/>
      <c r="P1" s="119"/>
      <c r="Q1" s="119"/>
      <c r="R1" s="119"/>
      <c r="S1" s="119"/>
      <c r="T1" s="119"/>
      <c r="V1" s="67" t="s">
        <v>462</v>
      </c>
    </row>
    <row r="2" spans="1:29" ht="62.25" hidden="1" customHeight="1" x14ac:dyDescent="0.25">
      <c r="B2" s="21"/>
      <c r="C2" s="21"/>
      <c r="D2" s="21"/>
      <c r="E2" s="21"/>
      <c r="F2" s="21"/>
      <c r="G2" s="21"/>
      <c r="H2" s="21"/>
      <c r="I2" s="21"/>
      <c r="J2" s="21"/>
      <c r="K2" s="21"/>
      <c r="N2" s="227"/>
      <c r="O2" s="117" t="str">
        <f>IF(LEFT($L2,1)="R",VLOOKUP($L2,'Blend Breakout'!$C$33:$I$55,COLUMNS('Blend Breakout'!$C$32:D$32),0),IF(LEFT($L2,1)="H",$L2,""))</f>
        <v/>
      </c>
      <c r="P2" s="117" t="str">
        <f>IF(O2="","",IF(LEFT($L2,1)="R",$M2*VLOOKUP($L2,'Blend Breakout'!$C$33:$I$55,COLUMNS('Blend Breakout'!$C$32:E$32),0),IF(LEFT($L2,1)="H",$M2,"")))</f>
        <v/>
      </c>
      <c r="Q2" s="117" t="str">
        <f>IF(LEFT($L2,1)="R",VLOOKUP($L2,'Blend Breakout'!$C$33:$I$55,COLUMNS('Blend Breakout'!$C$32:F$32),0),"")</f>
        <v/>
      </c>
      <c r="R2" s="117" t="str">
        <f>IF(Q2="","",IF(LEFT($L2,1)="R",$M2*VLOOKUP($L2,'Blend Breakout'!$C$33:$I$55,COLUMNS('Blend Breakout'!$C$32:G$32),0),""))</f>
        <v/>
      </c>
      <c r="S2" s="117" t="str">
        <f>IF(LEFT($L2,1)="R",VLOOKUP($L2,'Blend Breakout'!$C$33:$I$55,COLUMNS('Blend Breakout'!$C$32:H$32),0),"")</f>
        <v/>
      </c>
      <c r="T2" s="117" t="str">
        <f>IF(S2="","",IF(LEFT($L2,1)="R",$M2*VLOOKUP($L2,'Blend Breakout'!$C$33:$I$55,COLUMNS('Blend Breakout'!$C$32:I$32),0),""))</f>
        <v/>
      </c>
      <c r="V2" s="67" t="str">
        <f>IF('Section 1'!D13=0,"",'Section 1'!D13)</f>
        <v/>
      </c>
    </row>
    <row r="3" spans="1:29" x14ac:dyDescent="0.25">
      <c r="B3" s="21"/>
      <c r="C3" s="21"/>
      <c r="D3" s="21"/>
      <c r="E3" s="21"/>
      <c r="F3" s="21"/>
      <c r="G3" s="21"/>
      <c r="H3" s="21"/>
      <c r="I3" s="21"/>
      <c r="J3" s="21"/>
      <c r="K3" s="21"/>
      <c r="L3" s="21"/>
      <c r="M3" s="21"/>
      <c r="N3" s="228"/>
      <c r="O3" s="21"/>
      <c r="P3" s="21"/>
      <c r="Q3" s="21"/>
      <c r="R3" s="21"/>
      <c r="S3" s="21"/>
      <c r="T3" s="21"/>
      <c r="U3" s="21"/>
      <c r="V3" s="21"/>
      <c r="W3" s="21"/>
      <c r="X3" s="21"/>
    </row>
    <row r="4" spans="1:29" s="78" customFormat="1" ht="27.75" customHeight="1" x14ac:dyDescent="0.3">
      <c r="B4" s="25"/>
      <c r="C4" s="26" t="s">
        <v>1</v>
      </c>
      <c r="D4" s="27"/>
      <c r="E4" s="27"/>
      <c r="F4" s="27"/>
      <c r="G4" s="27"/>
      <c r="H4" s="27"/>
      <c r="I4" s="27"/>
      <c r="J4" s="27"/>
      <c r="K4" s="27"/>
      <c r="L4" s="27"/>
      <c r="M4" s="27"/>
      <c r="N4" s="229"/>
      <c r="O4" s="27"/>
      <c r="P4" s="27"/>
      <c r="Q4" s="27"/>
      <c r="R4" s="27"/>
      <c r="S4" s="27"/>
      <c r="T4" s="27"/>
      <c r="U4" s="27"/>
      <c r="V4" s="27"/>
      <c r="W4" s="27"/>
      <c r="X4" s="27"/>
      <c r="Y4" s="168"/>
      <c r="AA4" s="59"/>
    </row>
    <row r="5" spans="1:29" s="78" customFormat="1" ht="18.75" x14ac:dyDescent="0.3">
      <c r="B5" s="29"/>
      <c r="C5" s="30" t="s">
        <v>318</v>
      </c>
      <c r="D5" s="31"/>
      <c r="E5" s="31"/>
      <c r="F5" s="31"/>
      <c r="G5" s="31"/>
      <c r="H5" s="31"/>
      <c r="I5" s="31"/>
      <c r="J5" s="31"/>
      <c r="K5" s="31"/>
      <c r="L5" s="31"/>
      <c r="M5" s="31"/>
      <c r="N5" s="230"/>
      <c r="O5" s="31"/>
      <c r="P5" s="31"/>
      <c r="Q5" s="31"/>
      <c r="R5" s="31"/>
      <c r="S5" s="31"/>
      <c r="T5" s="31"/>
      <c r="U5" s="31"/>
      <c r="V5" s="31"/>
      <c r="W5" s="31"/>
      <c r="X5" s="31"/>
      <c r="Y5" s="169"/>
      <c r="AA5" s="59"/>
    </row>
    <row r="6" spans="1:29" x14ac:dyDescent="0.25">
      <c r="B6" s="11"/>
      <c r="C6" s="1"/>
      <c r="D6" s="1"/>
      <c r="E6" s="1"/>
      <c r="F6" s="34"/>
      <c r="G6" s="34"/>
      <c r="H6" s="34"/>
      <c r="I6" s="34"/>
      <c r="J6" s="34"/>
      <c r="K6" s="34"/>
      <c r="L6" s="34"/>
      <c r="M6" s="34"/>
      <c r="N6" s="231"/>
      <c r="O6" s="34"/>
      <c r="P6" s="34"/>
      <c r="Q6" s="34"/>
      <c r="R6" s="34"/>
      <c r="S6" s="34"/>
      <c r="T6" s="34"/>
      <c r="U6" s="34"/>
      <c r="V6" s="34"/>
      <c r="W6" s="34"/>
      <c r="X6" s="34"/>
      <c r="Y6" s="170"/>
    </row>
    <row r="7" spans="1:29" x14ac:dyDescent="0.25">
      <c r="B7" s="11"/>
      <c r="C7" s="245" t="s">
        <v>220</v>
      </c>
      <c r="D7" s="245"/>
      <c r="E7" s="44" t="str">
        <f>IF('Section 1'!D9=0,"",'Section 1'!D9)</f>
        <v/>
      </c>
      <c r="F7" s="34"/>
      <c r="G7" s="34"/>
      <c r="H7" s="34"/>
      <c r="I7" s="34"/>
      <c r="J7" s="34"/>
      <c r="K7" s="34"/>
      <c r="L7" s="34"/>
      <c r="M7" s="34"/>
      <c r="N7" s="231"/>
      <c r="O7" s="34"/>
      <c r="P7" s="34"/>
      <c r="Q7" s="34"/>
      <c r="R7" s="34"/>
      <c r="S7" s="34"/>
      <c r="T7" s="34"/>
      <c r="U7" s="34"/>
      <c r="V7" s="34"/>
      <c r="W7" s="34"/>
      <c r="X7" s="34"/>
      <c r="Y7" s="170"/>
      <c r="AB7" s="137"/>
    </row>
    <row r="8" spans="1:29" x14ac:dyDescent="0.25">
      <c r="B8" s="11"/>
      <c r="C8" s="245" t="s">
        <v>221</v>
      </c>
      <c r="D8" s="245"/>
      <c r="E8" s="44" t="str">
        <f>IF(OR('Section 1'!D11=0,'Section 1'!D12=0),"","Quarter "&amp;'Section 1'!D12&amp;", "&amp;'Section 1'!D11)</f>
        <v/>
      </c>
      <c r="F8" s="34"/>
      <c r="G8" s="34"/>
      <c r="H8" s="34"/>
      <c r="I8" s="34"/>
      <c r="J8" s="34"/>
      <c r="K8" s="34"/>
      <c r="L8" s="34"/>
      <c r="M8" s="34"/>
      <c r="N8" s="231"/>
      <c r="O8" s="34"/>
      <c r="P8" s="34"/>
      <c r="Q8" s="34"/>
      <c r="R8" s="34"/>
      <c r="S8" s="34"/>
      <c r="T8" s="34"/>
      <c r="U8" s="34"/>
      <c r="V8" s="34"/>
      <c r="W8" s="34"/>
      <c r="X8" s="34"/>
      <c r="Y8" s="170"/>
      <c r="AB8" s="137"/>
    </row>
    <row r="9" spans="1:29" ht="9.75" customHeight="1" x14ac:dyDescent="0.25">
      <c r="B9" s="33"/>
      <c r="C9" s="34"/>
      <c r="D9" s="34"/>
      <c r="E9" s="34"/>
      <c r="F9" s="34"/>
      <c r="G9" s="34"/>
      <c r="H9" s="34"/>
      <c r="I9" s="34"/>
      <c r="J9" s="34"/>
      <c r="K9" s="34"/>
      <c r="L9" s="34"/>
      <c r="M9" s="34"/>
      <c r="N9" s="231"/>
      <c r="O9" s="34"/>
      <c r="P9" s="34"/>
      <c r="Q9" s="34"/>
      <c r="R9" s="34"/>
      <c r="S9" s="34"/>
      <c r="T9" s="34"/>
      <c r="U9" s="34"/>
      <c r="V9" s="34"/>
      <c r="W9" s="34"/>
      <c r="X9" s="34"/>
      <c r="Y9" s="170"/>
      <c r="AA9" s="176"/>
      <c r="AB9" s="171"/>
    </row>
    <row r="10" spans="1:29" ht="21.75" customHeight="1" x14ac:dyDescent="0.25">
      <c r="B10" s="33"/>
      <c r="C10" s="36" t="s">
        <v>415</v>
      </c>
      <c r="D10" s="34"/>
      <c r="E10" s="34"/>
      <c r="F10" s="34"/>
      <c r="G10" s="34"/>
      <c r="H10" s="34"/>
      <c r="I10" s="34"/>
      <c r="J10" s="34"/>
      <c r="K10" s="34"/>
      <c r="L10" s="34"/>
      <c r="M10" s="34"/>
      <c r="N10" s="231"/>
      <c r="O10" s="34"/>
      <c r="P10" s="34"/>
      <c r="Q10" s="34"/>
      <c r="R10" s="34"/>
      <c r="S10" s="34"/>
      <c r="T10" s="34"/>
      <c r="U10" s="34"/>
      <c r="V10" s="34"/>
      <c r="W10" s="34"/>
      <c r="X10" s="34"/>
      <c r="Y10" s="170"/>
      <c r="AB10" s="171"/>
    </row>
    <row r="11" spans="1:29" ht="14.65" customHeight="1" x14ac:dyDescent="0.25">
      <c r="B11" s="33"/>
      <c r="C11" s="248" t="s">
        <v>442</v>
      </c>
      <c r="D11" s="248"/>
      <c r="E11" s="248"/>
      <c r="F11" s="248"/>
      <c r="G11" s="248"/>
      <c r="H11" s="248"/>
      <c r="I11" s="248"/>
      <c r="J11" s="248"/>
      <c r="K11" s="248"/>
      <c r="L11" s="248"/>
      <c r="M11" s="248"/>
      <c r="N11" s="248"/>
      <c r="O11" s="248"/>
      <c r="P11" s="248"/>
      <c r="Q11" s="248"/>
      <c r="R11" s="248"/>
      <c r="S11" s="248"/>
      <c r="T11" s="248"/>
      <c r="U11" s="248"/>
      <c r="V11" s="248"/>
      <c r="W11" s="248"/>
      <c r="X11" s="248"/>
      <c r="Y11" s="170"/>
      <c r="AB11" s="171"/>
    </row>
    <row r="12" spans="1:29" s="172" customFormat="1" ht="16.5" customHeight="1" x14ac:dyDescent="0.25">
      <c r="A12" s="125"/>
      <c r="B12" s="126"/>
      <c r="C12" s="243" t="s">
        <v>401</v>
      </c>
      <c r="D12" s="243"/>
      <c r="E12" s="243"/>
      <c r="F12" s="243"/>
      <c r="G12" s="243"/>
      <c r="H12" s="243"/>
      <c r="I12" s="243"/>
      <c r="J12" s="243"/>
      <c r="K12" s="243"/>
      <c r="L12" s="243"/>
      <c r="M12" s="243"/>
      <c r="N12" s="243"/>
      <c r="O12" s="243"/>
      <c r="P12" s="243"/>
      <c r="Q12" s="243"/>
      <c r="R12" s="243"/>
      <c r="S12" s="243"/>
      <c r="T12" s="243"/>
      <c r="U12" s="243"/>
      <c r="V12" s="243"/>
      <c r="W12" s="243"/>
      <c r="X12" s="243"/>
      <c r="Y12" s="127"/>
      <c r="AA12" s="177"/>
    </row>
    <row r="13" spans="1:29" s="173" customFormat="1" ht="18" customHeight="1" x14ac:dyDescent="0.25">
      <c r="A13" s="128"/>
      <c r="B13" s="129"/>
      <c r="C13" s="244" t="s">
        <v>427</v>
      </c>
      <c r="D13" s="244"/>
      <c r="E13" s="244"/>
      <c r="F13" s="244"/>
      <c r="G13" s="244"/>
      <c r="H13" s="244"/>
      <c r="I13" s="244"/>
      <c r="J13" s="244"/>
      <c r="K13" s="244"/>
      <c r="L13" s="244"/>
      <c r="M13" s="244"/>
      <c r="N13" s="244"/>
      <c r="O13" s="244"/>
      <c r="P13" s="244"/>
      <c r="Q13" s="244"/>
      <c r="R13" s="244"/>
      <c r="S13" s="244"/>
      <c r="T13" s="244"/>
      <c r="U13" s="244"/>
      <c r="V13" s="244"/>
      <c r="W13" s="244"/>
      <c r="X13" s="244"/>
      <c r="Y13" s="130"/>
      <c r="AA13" s="178"/>
    </row>
    <row r="14" spans="1:29" ht="15" customHeight="1" x14ac:dyDescent="0.25">
      <c r="B14" s="33"/>
      <c r="C14" s="242" t="s">
        <v>22</v>
      </c>
      <c r="D14" s="242" t="s">
        <v>299</v>
      </c>
      <c r="E14" s="242" t="s">
        <v>300</v>
      </c>
      <c r="F14" s="242" t="s">
        <v>303</v>
      </c>
      <c r="G14" s="242" t="s">
        <v>304</v>
      </c>
      <c r="H14" s="242" t="s">
        <v>419</v>
      </c>
      <c r="I14" s="242" t="s">
        <v>420</v>
      </c>
      <c r="J14" s="242" t="s">
        <v>301</v>
      </c>
      <c r="K14" s="242" t="s">
        <v>302</v>
      </c>
      <c r="L14" s="242" t="s">
        <v>440</v>
      </c>
      <c r="M14" s="242" t="s">
        <v>441</v>
      </c>
      <c r="N14" s="242" t="s">
        <v>24</v>
      </c>
      <c r="O14" s="247" t="s">
        <v>319</v>
      </c>
      <c r="P14" s="247"/>
      <c r="Q14" s="247"/>
      <c r="R14" s="247"/>
      <c r="S14" s="247"/>
      <c r="T14" s="247"/>
      <c r="U14" s="242" t="s">
        <v>305</v>
      </c>
      <c r="V14" s="242" t="s">
        <v>451</v>
      </c>
      <c r="W14" s="246" t="s">
        <v>23</v>
      </c>
      <c r="X14" s="242" t="s">
        <v>219</v>
      </c>
      <c r="Y14" s="170"/>
      <c r="AB14" s="171"/>
    </row>
    <row r="15" spans="1:29" ht="31.9" customHeight="1" x14ac:dyDescent="0.25">
      <c r="B15" s="33"/>
      <c r="C15" s="242"/>
      <c r="D15" s="242"/>
      <c r="E15" s="242"/>
      <c r="F15" s="242"/>
      <c r="G15" s="242"/>
      <c r="H15" s="242"/>
      <c r="I15" s="242"/>
      <c r="J15" s="242"/>
      <c r="K15" s="242"/>
      <c r="L15" s="242"/>
      <c r="M15" s="242"/>
      <c r="N15" s="242"/>
      <c r="O15" s="60" t="s">
        <v>375</v>
      </c>
      <c r="P15" s="60" t="s">
        <v>426</v>
      </c>
      <c r="Q15" s="60" t="s">
        <v>375</v>
      </c>
      <c r="R15" s="60" t="s">
        <v>426</v>
      </c>
      <c r="S15" s="60" t="s">
        <v>375</v>
      </c>
      <c r="T15" s="60" t="s">
        <v>426</v>
      </c>
      <c r="U15" s="242"/>
      <c r="V15" s="242"/>
      <c r="W15" s="246"/>
      <c r="X15" s="242"/>
      <c r="Y15" s="170"/>
      <c r="AA15" s="137"/>
      <c r="AB15" s="137"/>
    </row>
    <row r="16" spans="1:29" s="58" customFormat="1" ht="22.5" x14ac:dyDescent="0.25">
      <c r="B16" s="39"/>
      <c r="C16" s="202" t="s">
        <v>425</v>
      </c>
      <c r="D16" s="202" t="s">
        <v>25</v>
      </c>
      <c r="E16" s="202" t="s">
        <v>424</v>
      </c>
      <c r="F16" s="202" t="s">
        <v>424</v>
      </c>
      <c r="G16" s="202" t="s">
        <v>424</v>
      </c>
      <c r="H16" s="202" t="s">
        <v>5</v>
      </c>
      <c r="I16" s="202" t="s">
        <v>424</v>
      </c>
      <c r="J16" s="202" t="s">
        <v>424</v>
      </c>
      <c r="K16" s="202" t="s">
        <v>424</v>
      </c>
      <c r="L16" s="202" t="s">
        <v>5</v>
      </c>
      <c r="M16" s="202" t="s">
        <v>6</v>
      </c>
      <c r="N16" s="202" t="s">
        <v>424</v>
      </c>
      <c r="O16" s="202" t="s">
        <v>425</v>
      </c>
      <c r="P16" s="202" t="s">
        <v>425</v>
      </c>
      <c r="Q16" s="202" t="s">
        <v>425</v>
      </c>
      <c r="R16" s="202" t="s">
        <v>425</v>
      </c>
      <c r="S16" s="202" t="s">
        <v>425</v>
      </c>
      <c r="T16" s="202" t="s">
        <v>425</v>
      </c>
      <c r="U16" s="202" t="s">
        <v>424</v>
      </c>
      <c r="V16" s="202" t="s">
        <v>423</v>
      </c>
      <c r="W16" s="202" t="s">
        <v>5</v>
      </c>
      <c r="X16" s="202" t="s">
        <v>5</v>
      </c>
      <c r="Y16" s="170"/>
      <c r="AA16" s="179"/>
      <c r="AC16" s="174" t="s">
        <v>281</v>
      </c>
    </row>
    <row r="17" spans="1:38" s="57" customFormat="1" x14ac:dyDescent="0.25">
      <c r="B17" s="40"/>
      <c r="C17" s="203">
        <v>1</v>
      </c>
      <c r="D17" s="204">
        <v>43115</v>
      </c>
      <c r="E17" s="205" t="s">
        <v>7</v>
      </c>
      <c r="F17" s="214" t="s">
        <v>307</v>
      </c>
      <c r="G17" s="207" t="s">
        <v>398</v>
      </c>
      <c r="H17" s="207" t="s">
        <v>34</v>
      </c>
      <c r="I17" s="208">
        <v>3000</v>
      </c>
      <c r="J17" s="207" t="s">
        <v>306</v>
      </c>
      <c r="K17" s="207" t="s">
        <v>399</v>
      </c>
      <c r="L17" s="206" t="s">
        <v>368</v>
      </c>
      <c r="M17" s="206">
        <v>100</v>
      </c>
      <c r="N17" s="209" t="s">
        <v>400</v>
      </c>
      <c r="O17" s="206" t="s">
        <v>368</v>
      </c>
      <c r="P17" s="206">
        <v>100</v>
      </c>
      <c r="Q17" s="206"/>
      <c r="R17" s="206"/>
      <c r="S17" s="206"/>
      <c r="T17" s="206"/>
      <c r="U17" s="206" t="s">
        <v>217</v>
      </c>
      <c r="V17" s="210">
        <v>12345678900</v>
      </c>
      <c r="W17" s="206" t="s">
        <v>218</v>
      </c>
      <c r="X17" s="206" t="s">
        <v>364</v>
      </c>
      <c r="Y17" s="170"/>
      <c r="AA17" s="137"/>
      <c r="AC17" s="57" t="s">
        <v>289</v>
      </c>
      <c r="AD17" s="57" t="s">
        <v>283</v>
      </c>
      <c r="AE17" s="57" t="s">
        <v>282</v>
      </c>
      <c r="AF17" s="57" t="s">
        <v>489</v>
      </c>
      <c r="AG17" s="57" t="s">
        <v>490</v>
      </c>
      <c r="AH17" s="57" t="s">
        <v>287</v>
      </c>
      <c r="AI17" s="57" t="s">
        <v>286</v>
      </c>
      <c r="AJ17" s="57" t="s">
        <v>312</v>
      </c>
      <c r="AK17" s="57" t="s">
        <v>313</v>
      </c>
      <c r="AL17" s="57" t="s">
        <v>484</v>
      </c>
    </row>
    <row r="18" spans="1:38" s="57" customFormat="1" x14ac:dyDescent="0.25">
      <c r="A18" s="120"/>
      <c r="B18" s="40"/>
      <c r="C18" s="211" t="str">
        <f>IF(L18=0,"",1)</f>
        <v/>
      </c>
      <c r="D18" s="121"/>
      <c r="E18" s="218"/>
      <c r="F18" s="219"/>
      <c r="G18" s="219"/>
      <c r="H18" s="219"/>
      <c r="I18" s="123"/>
      <c r="J18" s="219"/>
      <c r="K18" s="219"/>
      <c r="L18" s="219"/>
      <c r="M18" s="119"/>
      <c r="N18" s="122"/>
      <c r="O18" s="117" t="str">
        <f>IF(LEFT($L18,1)="R",VLOOKUP($L18,'Blend Breakout'!$C$33:$I$55,COLUMNS('Blend Breakout'!$C$32:D$32),0),IF(LEFT($L18,1)="H",$L18,""))</f>
        <v/>
      </c>
      <c r="P18" s="117" t="str">
        <f>IF(O18="","",IF(LEFT($L18,1)="R",$M18*VLOOKUP($L18,'Blend Breakout'!$C$33:$I$55,COLUMNS('Blend Breakout'!$C$32:E$32),0),IF(LEFT($L18,1)="H",$M18,"")))</f>
        <v/>
      </c>
      <c r="Q18" s="117" t="str">
        <f>IF(LEFT($L18,1)="R",VLOOKUP($L18,'Blend Breakout'!$C$33:$I$55,COLUMNS('Blend Breakout'!$C$32:F$32),0),"")</f>
        <v/>
      </c>
      <c r="R18" s="117" t="str">
        <f>IF(Q18="","",IF(LEFT($L18,1)="R",$M18*VLOOKUP($L18,'Blend Breakout'!$C$33:$I$55,COLUMNS('Blend Breakout'!$C$32:G$32),0),""))</f>
        <v/>
      </c>
      <c r="S18" s="117" t="str">
        <f>IF(LEFT($L18,1)="R",VLOOKUP($L18,'Blend Breakout'!$C$33:$I$55,COLUMNS('Blend Breakout'!$C$32:H$32),0),"")</f>
        <v/>
      </c>
      <c r="T18" s="117" t="str">
        <f>IF(S18="","",IF(LEFT($L18,1)="R",$M18*VLOOKUP($L18,'Blend Breakout'!$C$33:$I$55,COLUMNS('Blend Breakout'!$C$32:I$32),0),""))</f>
        <v/>
      </c>
      <c r="U18" s="219"/>
      <c r="V18" s="220"/>
      <c r="W18" s="219"/>
      <c r="X18" s="219"/>
      <c r="Y18" s="170"/>
      <c r="AA18" s="180" t="str">
        <f ca="1">IF(SUM(AD18:AL18)&gt;0,"ROW INCOMPLETE OR INVALID DATA ENTERED; ENTER/EDIT DATA IN REQUIRED FIELDS.","")</f>
        <v/>
      </c>
      <c r="AC18" s="59" t="str">
        <f>IF($C18="","N","Y")</f>
        <v>N</v>
      </c>
      <c r="AD18" s="59">
        <f>IF($C18="",0,IF(OR($D18=0,$E18=0,$J18,$K18=0,$F18=0,$G18=0,$H18=0,$I18=0,$L18=0,$M18=0,$N18=0,$U18=0,$V18,$W18=0,$X18=0),1,0))</f>
        <v>0</v>
      </c>
      <c r="AE18" s="59">
        <f t="shared" ref="AE18:AE81" ca="1" si="0">IF(OR(D18=0,AND(D18&gt;=StartDate,D18&lt;=EndDate)),0,1)</f>
        <v>0</v>
      </c>
      <c r="AF18" s="59">
        <f>IF(SUM(P18,R18,T18)&lt;=M18,0,1)</f>
        <v>0</v>
      </c>
      <c r="AG18" s="59">
        <f>IF(L18="Other",IF(OR(O18=0,P18=0,AND(Q18=0,R18&lt;&gt;0),AND(R18=0,Q18&lt;&gt;0),AND(S18=0,T18&lt;&gt;0),AND(T18=0,S18&lt;&gt;0)),1,0),0)</f>
        <v>0</v>
      </c>
      <c r="AH18" s="59">
        <f t="shared" ref="AH18:AH81" si="1">IF(AC18="N",0,IF(COUNTIF(CountryName,H18)&gt;0,0,1))</f>
        <v>0</v>
      </c>
      <c r="AI18" s="59">
        <f t="shared" ref="AI18:AI81" si="2">IF(AC18="N",0,IF(COUNTIF(ClassIIChemicals,L18)&gt;0,0,1))</f>
        <v>0</v>
      </c>
      <c r="AJ18" s="137">
        <f t="shared" ref="AJ18:AJ81" si="3">IF(W18=0,0,IF(COUNTIF(TransactionType,W18)&gt;0,0,1))</f>
        <v>0</v>
      </c>
      <c r="AK18" s="137">
        <f t="shared" ref="AK18:AK81" si="4">IF(X18=0,0,IF(OR(COUNTIF(NewIntendedUses,X18)&gt;0,COUNTIF(UsedIntendedUses,X18)&gt;0,COUNTIF(New_A5Country,X18)&gt;0),0,1))</f>
        <v>0</v>
      </c>
      <c r="AL18" s="57">
        <f>IF('Section 2'!$X18=Lists!$O$8,IF(COUNTIF(A5CountryList,'Section 2'!$H18)&gt;0,0,1),0)</f>
        <v>0</v>
      </c>
    </row>
    <row r="19" spans="1:38" s="57" customFormat="1" x14ac:dyDescent="0.25">
      <c r="B19" s="40"/>
      <c r="C19" s="211" t="str">
        <f>IF(L19=0,"",MAX($C$18:C18)+1)</f>
        <v/>
      </c>
      <c r="D19" s="121"/>
      <c r="E19" s="218"/>
      <c r="F19" s="219"/>
      <c r="G19" s="219"/>
      <c r="H19" s="219"/>
      <c r="I19" s="123"/>
      <c r="J19" s="219"/>
      <c r="K19" s="219"/>
      <c r="L19" s="219"/>
      <c r="M19" s="119"/>
      <c r="N19" s="122"/>
      <c r="O19" s="117" t="str">
        <f>IF(LEFT($L19,1)="R",VLOOKUP($L19,'Blend Breakout'!$C$33:$I$55,COLUMNS('Blend Breakout'!$C$32:D$32),0),IF(LEFT($L19,1)="H",$L19,""))</f>
        <v/>
      </c>
      <c r="P19" s="117" t="str">
        <f>IF(O19="","",IF(LEFT($L19,1)="R",$M19*VLOOKUP($L19,'Blend Breakout'!$C$33:$I$55,COLUMNS('Blend Breakout'!$C$32:E$32),0),IF(LEFT($L19,1)="H",$M19,"")))</f>
        <v/>
      </c>
      <c r="Q19" s="117" t="str">
        <f>IF(LEFT($L19,1)="R",VLOOKUP($L19,'Blend Breakout'!$C$33:$I$55,COLUMNS('Blend Breakout'!$C$32:F$32),0),"")</f>
        <v/>
      </c>
      <c r="R19" s="117" t="str">
        <f>IF(Q19="","",IF(LEFT($L19,1)="R",$M19*VLOOKUP($L19,'Blend Breakout'!$C$33:$I$55,COLUMNS('Blend Breakout'!$C$32:G$32),0),""))</f>
        <v/>
      </c>
      <c r="S19" s="117" t="str">
        <f>IF(LEFT($L19,1)="R",VLOOKUP($L19,'Blend Breakout'!$C$33:$I$55,COLUMNS('Blend Breakout'!$C$32:H$32),0),"")</f>
        <v/>
      </c>
      <c r="T19" s="117" t="str">
        <f>IF(S19="","",IF(LEFT($L19,1)="R",$M19*VLOOKUP($L19,'Blend Breakout'!$C$33:$I$55,COLUMNS('Blend Breakout'!$C$32:I$32),0),""))</f>
        <v/>
      </c>
      <c r="U19" s="219"/>
      <c r="V19" s="220"/>
      <c r="W19" s="219"/>
      <c r="X19" s="219"/>
      <c r="Y19" s="170"/>
      <c r="AA19" s="180" t="str">
        <f t="shared" ref="AA19:AA82" ca="1" si="5">IF(SUM(AD19:AL19)&gt;0,"ROW INCOMPLETE OR INVALID DATA ENTERED; ENTER/EDIT DATA IN REQUIRED FIELDS.","")</f>
        <v/>
      </c>
      <c r="AC19" s="59" t="str">
        <f t="shared" ref="AC19:AC27" si="6">IF($C19="","N","Y")</f>
        <v>N</v>
      </c>
      <c r="AD19" s="59">
        <f t="shared" ref="AD19:AD81" si="7">IF($C19="",0,IF(OR($D19=0,$E19=0,$J19,$K19=0,$F19=0,$G19=0,$H19=0,$I19=0,$L19=0,$M19=0,$N19=0,$U19=0,$V19,$W19=0,$X19=0),1,0))</f>
        <v>0</v>
      </c>
      <c r="AE19" s="59">
        <f t="shared" ca="1" si="0"/>
        <v>0</v>
      </c>
      <c r="AF19" s="59">
        <f t="shared" ref="AF19:AF82" si="8">IF(SUM(P19,R19,T19)&lt;=M19,0,1)</f>
        <v>0</v>
      </c>
      <c r="AG19" s="59">
        <f t="shared" ref="AG19:AG82" si="9">IF(L19="Other",IF(OR(O19=0,P19=0,AND(Q19=0,R19&lt;&gt;0),AND(R19=0,Q19&lt;&gt;0),AND(S19=0,T19&lt;&gt;0),AND(T19=0,S19&lt;&gt;0)),1,0),0)</f>
        <v>0</v>
      </c>
      <c r="AH19" s="59">
        <f t="shared" si="1"/>
        <v>0</v>
      </c>
      <c r="AI19" s="59">
        <f t="shared" si="2"/>
        <v>0</v>
      </c>
      <c r="AJ19" s="137">
        <f t="shared" si="3"/>
        <v>0</v>
      </c>
      <c r="AK19" s="137">
        <f t="shared" si="4"/>
        <v>0</v>
      </c>
      <c r="AL19" s="57">
        <f>IF('Section 2'!$X19=Lists!$O$8,IF(COUNTIF(A5CountryList,'Section 2'!$H19)&gt;0,0,1),0)</f>
        <v>0</v>
      </c>
    </row>
    <row r="20" spans="1:38" s="57" customFormat="1" x14ac:dyDescent="0.25">
      <c r="B20" s="40"/>
      <c r="C20" s="211" t="str">
        <f>IF(L20=0,"",MAX($C$18:C19)+1)</f>
        <v/>
      </c>
      <c r="D20" s="121"/>
      <c r="E20" s="218"/>
      <c r="F20" s="219"/>
      <c r="G20" s="219"/>
      <c r="H20" s="219"/>
      <c r="I20" s="123"/>
      <c r="J20" s="219"/>
      <c r="K20" s="219"/>
      <c r="L20" s="219"/>
      <c r="M20" s="119"/>
      <c r="N20" s="122"/>
      <c r="O20" s="117" t="str">
        <f>IF(LEFT($L20,1)="R",VLOOKUP($L20,'Blend Breakout'!$C$33:$I$55,COLUMNS('Blend Breakout'!$C$32:D$32),0),IF(LEFT($L20,1)="H",$L20,""))</f>
        <v/>
      </c>
      <c r="P20" s="117" t="str">
        <f>IF(O20="","",IF(LEFT($L20,1)="R",$M20*VLOOKUP($L20,'Blend Breakout'!$C$33:$I$55,COLUMNS('Blend Breakout'!$C$32:E$32),0),IF(LEFT($L20,1)="H",$M20,"")))</f>
        <v/>
      </c>
      <c r="Q20" s="117" t="str">
        <f>IF(LEFT($L20,1)="R",VLOOKUP($L20,'Blend Breakout'!$C$33:$I$55,COLUMNS('Blend Breakout'!$C$32:F$32),0),"")</f>
        <v/>
      </c>
      <c r="R20" s="117" t="str">
        <f>IF(Q20="","",IF(LEFT($L20,1)="R",$M20*VLOOKUP($L20,'Blend Breakout'!$C$33:$I$55,COLUMNS('Blend Breakout'!$C$32:G$32),0),""))</f>
        <v/>
      </c>
      <c r="S20" s="117" t="str">
        <f>IF(LEFT($L20,1)="R",VLOOKUP($L20,'Blend Breakout'!$C$33:$I$55,COLUMNS('Blend Breakout'!$C$32:H$32),0),"")</f>
        <v/>
      </c>
      <c r="T20" s="117" t="str">
        <f>IF(S20="","",IF(LEFT($L20,1)="R",$M20*VLOOKUP($L20,'Blend Breakout'!$C$33:$I$55,COLUMNS('Blend Breakout'!$C$32:I$32),0),""))</f>
        <v/>
      </c>
      <c r="U20" s="219"/>
      <c r="V20" s="220"/>
      <c r="W20" s="219"/>
      <c r="X20" s="219"/>
      <c r="Y20" s="170"/>
      <c r="AA20" s="180" t="str">
        <f t="shared" ca="1" si="5"/>
        <v/>
      </c>
      <c r="AC20" s="59" t="str">
        <f t="shared" si="6"/>
        <v>N</v>
      </c>
      <c r="AD20" s="59">
        <f t="shared" si="7"/>
        <v>0</v>
      </c>
      <c r="AE20" s="59">
        <f t="shared" ca="1" si="0"/>
        <v>0</v>
      </c>
      <c r="AF20" s="59">
        <f t="shared" si="8"/>
        <v>0</v>
      </c>
      <c r="AG20" s="59">
        <f t="shared" si="9"/>
        <v>0</v>
      </c>
      <c r="AH20" s="59">
        <f t="shared" si="1"/>
        <v>0</v>
      </c>
      <c r="AI20" s="59">
        <f t="shared" si="2"/>
        <v>0</v>
      </c>
      <c r="AJ20" s="137">
        <f t="shared" si="3"/>
        <v>0</v>
      </c>
      <c r="AK20" s="137">
        <f t="shared" si="4"/>
        <v>0</v>
      </c>
      <c r="AL20" s="57">
        <f>IF('Section 2'!$X20=Lists!$O$8,IF(COUNTIF(A5CountryList,'Section 2'!$H20)&gt;0,0,1),0)</f>
        <v>0</v>
      </c>
    </row>
    <row r="21" spans="1:38" s="57" customFormat="1" x14ac:dyDescent="0.25">
      <c r="B21" s="40"/>
      <c r="C21" s="211" t="str">
        <f>IF(L21=0,"",MAX($C$18:C20)+1)</f>
        <v/>
      </c>
      <c r="D21" s="121"/>
      <c r="E21" s="218"/>
      <c r="F21" s="219"/>
      <c r="G21" s="219"/>
      <c r="H21" s="219"/>
      <c r="I21" s="122"/>
      <c r="J21" s="219"/>
      <c r="K21" s="219"/>
      <c r="L21" s="219"/>
      <c r="M21" s="119"/>
      <c r="N21" s="122"/>
      <c r="O21" s="117" t="str">
        <f>IF(LEFT($L21,1)="R",VLOOKUP($L21,'Blend Breakout'!$C$33:$I$55,COLUMNS('Blend Breakout'!$C$32:D$32),0),IF(LEFT($L21,1)="H",$L21,""))</f>
        <v/>
      </c>
      <c r="P21" s="117" t="str">
        <f>IF(O21="","",IF(LEFT($L21,1)="R",$M21*VLOOKUP($L21,'Blend Breakout'!$C$33:$I$55,COLUMNS('Blend Breakout'!$C$32:E$32),0),IF(LEFT($L21,1)="H",$M21,"")))</f>
        <v/>
      </c>
      <c r="Q21" s="117" t="str">
        <f>IF(LEFT($L21,1)="R",VLOOKUP($L21,'Blend Breakout'!$C$33:$I$55,COLUMNS('Blend Breakout'!$C$32:F$32),0),"")</f>
        <v/>
      </c>
      <c r="R21" s="117" t="str">
        <f>IF(Q21="","",IF(LEFT($L21,1)="R",$M21*VLOOKUP($L21,'Blend Breakout'!$C$33:$I$55,COLUMNS('Blend Breakout'!$C$32:G$32),0),""))</f>
        <v/>
      </c>
      <c r="S21" s="117" t="str">
        <f>IF(LEFT($L21,1)="R",VLOOKUP($L21,'Blend Breakout'!$C$33:$I$55,COLUMNS('Blend Breakout'!$C$32:H$32),0),"")</f>
        <v/>
      </c>
      <c r="T21" s="117" t="str">
        <f>IF(S21="","",IF(LEFT($L21,1)="R",$M21*VLOOKUP($L21,'Blend Breakout'!$C$33:$I$55,COLUMNS('Blend Breakout'!$C$32:I$32),0),""))</f>
        <v/>
      </c>
      <c r="U21" s="219"/>
      <c r="V21" s="220"/>
      <c r="W21" s="219"/>
      <c r="X21" s="219"/>
      <c r="Y21" s="170"/>
      <c r="AA21" s="180" t="str">
        <f t="shared" ca="1" si="5"/>
        <v/>
      </c>
      <c r="AC21" s="59" t="str">
        <f t="shared" si="6"/>
        <v>N</v>
      </c>
      <c r="AD21" s="59">
        <f t="shared" si="7"/>
        <v>0</v>
      </c>
      <c r="AE21" s="59">
        <f t="shared" ca="1" si="0"/>
        <v>0</v>
      </c>
      <c r="AF21" s="59">
        <f t="shared" si="8"/>
        <v>0</v>
      </c>
      <c r="AG21" s="59">
        <f t="shared" si="9"/>
        <v>0</v>
      </c>
      <c r="AH21" s="59">
        <f t="shared" si="1"/>
        <v>0</v>
      </c>
      <c r="AI21" s="59">
        <f t="shared" si="2"/>
        <v>0</v>
      </c>
      <c r="AJ21" s="137">
        <f t="shared" si="3"/>
        <v>0</v>
      </c>
      <c r="AK21" s="137">
        <f t="shared" si="4"/>
        <v>0</v>
      </c>
      <c r="AL21" s="57">
        <f>IF('Section 2'!$X21=Lists!$O$8,IF(COUNTIF(A5CountryList,'Section 2'!$H21)&gt;0,0,1),0)</f>
        <v>0</v>
      </c>
    </row>
    <row r="22" spans="1:38" s="57" customFormat="1" x14ac:dyDescent="0.25">
      <c r="B22" s="40"/>
      <c r="C22" s="211" t="str">
        <f>IF(L22=0,"",MAX($C$18:C21)+1)</f>
        <v/>
      </c>
      <c r="D22" s="121"/>
      <c r="E22" s="218"/>
      <c r="F22" s="219"/>
      <c r="G22" s="219"/>
      <c r="H22" s="219"/>
      <c r="I22" s="122"/>
      <c r="J22" s="219"/>
      <c r="K22" s="219"/>
      <c r="L22" s="219"/>
      <c r="M22" s="119"/>
      <c r="N22" s="122"/>
      <c r="O22" s="117" t="str">
        <f>IF(LEFT($L22,1)="R",VLOOKUP($L22,'Blend Breakout'!$C$33:$I$55,COLUMNS('Blend Breakout'!$C$32:D$32),0),IF(LEFT($L22,1)="H",$L22,""))</f>
        <v/>
      </c>
      <c r="P22" s="117" t="str">
        <f>IF(O22="","",IF(LEFT($L22,1)="R",$M22*VLOOKUP($L22,'Blend Breakout'!$C$33:$I$55,COLUMNS('Blend Breakout'!$C$32:E$32),0),IF(LEFT($L22,1)="H",$M22,"")))</f>
        <v/>
      </c>
      <c r="Q22" s="117" t="str">
        <f>IF(LEFT($L22,1)="R",VLOOKUP($L22,'Blend Breakout'!$C$33:$I$55,COLUMNS('Blend Breakout'!$C$32:F$32),0),"")</f>
        <v/>
      </c>
      <c r="R22" s="117" t="str">
        <f>IF(Q22="","",IF(LEFT($L22,1)="R",$M22*VLOOKUP($L22,'Blend Breakout'!$C$33:$I$55,COLUMNS('Blend Breakout'!$C$32:G$32),0),""))</f>
        <v/>
      </c>
      <c r="S22" s="117" t="str">
        <f>IF(LEFT($L22,1)="R",VLOOKUP($L22,'Blend Breakout'!$C$33:$I$55,COLUMNS('Blend Breakout'!$C$32:H$32),0),"")</f>
        <v/>
      </c>
      <c r="T22" s="117" t="str">
        <f>IF(S22="","",IF(LEFT($L22,1)="R",$M22*VLOOKUP($L22,'Blend Breakout'!$C$33:$I$55,COLUMNS('Blend Breakout'!$C$32:I$32),0),""))</f>
        <v/>
      </c>
      <c r="U22" s="219"/>
      <c r="V22" s="220"/>
      <c r="W22" s="219"/>
      <c r="X22" s="219"/>
      <c r="Y22" s="170"/>
      <c r="AA22" s="180" t="str">
        <f t="shared" ca="1" si="5"/>
        <v/>
      </c>
      <c r="AC22" s="59" t="str">
        <f t="shared" si="6"/>
        <v>N</v>
      </c>
      <c r="AD22" s="59">
        <f t="shared" si="7"/>
        <v>0</v>
      </c>
      <c r="AE22" s="59">
        <f t="shared" ca="1" si="0"/>
        <v>0</v>
      </c>
      <c r="AF22" s="59">
        <f t="shared" si="8"/>
        <v>0</v>
      </c>
      <c r="AG22" s="59">
        <f t="shared" si="9"/>
        <v>0</v>
      </c>
      <c r="AH22" s="59">
        <f t="shared" si="1"/>
        <v>0</v>
      </c>
      <c r="AI22" s="59">
        <f t="shared" si="2"/>
        <v>0</v>
      </c>
      <c r="AJ22" s="137">
        <f t="shared" si="3"/>
        <v>0</v>
      </c>
      <c r="AK22" s="137">
        <f t="shared" si="4"/>
        <v>0</v>
      </c>
      <c r="AL22" s="57">
        <f>IF('Section 2'!$X22=Lists!$O$8,IF(COUNTIF(A5CountryList,'Section 2'!$H22)&gt;0,0,1),0)</f>
        <v>0</v>
      </c>
    </row>
    <row r="23" spans="1:38" s="57" customFormat="1" x14ac:dyDescent="0.25">
      <c r="B23" s="40"/>
      <c r="C23" s="211" t="str">
        <f>IF(L23=0,"",MAX($C$18:C22)+1)</f>
        <v/>
      </c>
      <c r="D23" s="121"/>
      <c r="E23" s="218"/>
      <c r="F23" s="219"/>
      <c r="G23" s="219"/>
      <c r="H23" s="219"/>
      <c r="I23" s="122"/>
      <c r="J23" s="219"/>
      <c r="K23" s="219"/>
      <c r="L23" s="219"/>
      <c r="M23" s="119"/>
      <c r="N23" s="122"/>
      <c r="O23" s="117" t="str">
        <f>IF(LEFT($L23,1)="R",VLOOKUP($L23,'Blend Breakout'!$C$33:$I$55,COLUMNS('Blend Breakout'!$C$32:D$32),0),IF(LEFT($L23,1)="H",$L23,""))</f>
        <v/>
      </c>
      <c r="P23" s="117" t="str">
        <f>IF(O23="","",IF(LEFT($L23,1)="R",$M23*VLOOKUP($L23,'Blend Breakout'!$C$33:$I$55,COLUMNS('Blend Breakout'!$C$32:E$32),0),IF(LEFT($L23,1)="H",$M23,"")))</f>
        <v/>
      </c>
      <c r="Q23" s="117" t="str">
        <f>IF(LEFT($L23,1)="R",VLOOKUP($L23,'Blend Breakout'!$C$33:$I$55,COLUMNS('Blend Breakout'!$C$32:F$32),0),"")</f>
        <v/>
      </c>
      <c r="R23" s="117" t="str">
        <f>IF(Q23="","",IF(LEFT($L23,1)="R",$M23*VLOOKUP($L23,'Blend Breakout'!$C$33:$I$55,COLUMNS('Blend Breakout'!$C$32:G$32),0),""))</f>
        <v/>
      </c>
      <c r="S23" s="117" t="str">
        <f>IF(LEFT($L23,1)="R",VLOOKUP($L23,'Blend Breakout'!$C$33:$I$55,COLUMNS('Blend Breakout'!$C$32:H$32),0),"")</f>
        <v/>
      </c>
      <c r="T23" s="117" t="str">
        <f>IF(S23="","",IF(LEFT($L23,1)="R",$M23*VLOOKUP($L23,'Blend Breakout'!$C$33:$I$55,COLUMNS('Blend Breakout'!$C$32:I$32),0),""))</f>
        <v/>
      </c>
      <c r="U23" s="219"/>
      <c r="V23" s="220"/>
      <c r="W23" s="219"/>
      <c r="X23" s="219"/>
      <c r="Y23" s="170"/>
      <c r="AA23" s="180" t="str">
        <f t="shared" ca="1" si="5"/>
        <v/>
      </c>
      <c r="AC23" s="59" t="str">
        <f t="shared" si="6"/>
        <v>N</v>
      </c>
      <c r="AD23" s="59">
        <f t="shared" si="7"/>
        <v>0</v>
      </c>
      <c r="AE23" s="59">
        <f t="shared" ca="1" si="0"/>
        <v>0</v>
      </c>
      <c r="AF23" s="59">
        <f t="shared" si="8"/>
        <v>0</v>
      </c>
      <c r="AG23" s="59">
        <f t="shared" si="9"/>
        <v>0</v>
      </c>
      <c r="AH23" s="59">
        <f t="shared" si="1"/>
        <v>0</v>
      </c>
      <c r="AI23" s="59">
        <f t="shared" si="2"/>
        <v>0</v>
      </c>
      <c r="AJ23" s="137">
        <f t="shared" si="3"/>
        <v>0</v>
      </c>
      <c r="AK23" s="137">
        <f t="shared" si="4"/>
        <v>0</v>
      </c>
      <c r="AL23" s="57">
        <f>IF('Section 2'!$X23=Lists!$O$8,IF(COUNTIF(A5CountryList,'Section 2'!$H23)&gt;0,0,1),0)</f>
        <v>0</v>
      </c>
    </row>
    <row r="24" spans="1:38" s="57" customFormat="1" x14ac:dyDescent="0.25">
      <c r="B24" s="40"/>
      <c r="C24" s="211" t="str">
        <f>IF(L24=0,"",MAX($C$18:C23)+1)</f>
        <v/>
      </c>
      <c r="D24" s="121"/>
      <c r="E24" s="218"/>
      <c r="F24" s="219"/>
      <c r="G24" s="219"/>
      <c r="H24" s="219"/>
      <c r="I24" s="122"/>
      <c r="J24" s="219"/>
      <c r="K24" s="219"/>
      <c r="L24" s="219"/>
      <c r="M24" s="119"/>
      <c r="N24" s="122"/>
      <c r="O24" s="117" t="str">
        <f>IF(LEFT($L24,1)="R",VLOOKUP($L24,'Blend Breakout'!$C$33:$I$55,COLUMNS('Blend Breakout'!$C$32:D$32),0),IF(LEFT($L24,1)="H",$L24,""))</f>
        <v/>
      </c>
      <c r="P24" s="117" t="str">
        <f>IF(O24="","",IF(LEFT($L24,1)="R",$M24*VLOOKUP($L24,'Blend Breakout'!$C$33:$I$55,COLUMNS('Blend Breakout'!$C$32:E$32),0),IF(LEFT($L24,1)="H",$M24,"")))</f>
        <v/>
      </c>
      <c r="Q24" s="117" t="str">
        <f>IF(LEFT($L24,1)="R",VLOOKUP($L24,'Blend Breakout'!$C$33:$I$55,COLUMNS('Blend Breakout'!$C$32:F$32),0),"")</f>
        <v/>
      </c>
      <c r="R24" s="117" t="str">
        <f>IF(Q24="","",IF(LEFT($L24,1)="R",$M24*VLOOKUP($L24,'Blend Breakout'!$C$33:$I$55,COLUMNS('Blend Breakout'!$C$32:G$32),0),""))</f>
        <v/>
      </c>
      <c r="S24" s="117" t="str">
        <f>IF(LEFT($L24,1)="R",VLOOKUP($L24,'Blend Breakout'!$C$33:$I$55,COLUMNS('Blend Breakout'!$C$32:H$32),0),"")</f>
        <v/>
      </c>
      <c r="T24" s="117" t="str">
        <f>IF(S24="","",IF(LEFT($L24,1)="R",$M24*VLOOKUP($L24,'Blend Breakout'!$C$33:$I$55,COLUMNS('Blend Breakout'!$C$32:I$32),0),""))</f>
        <v/>
      </c>
      <c r="U24" s="219"/>
      <c r="V24" s="220"/>
      <c r="W24" s="219"/>
      <c r="X24" s="219"/>
      <c r="Y24" s="170"/>
      <c r="AA24" s="180" t="str">
        <f t="shared" ca="1" si="5"/>
        <v/>
      </c>
      <c r="AC24" s="59" t="str">
        <f t="shared" si="6"/>
        <v>N</v>
      </c>
      <c r="AD24" s="59">
        <f t="shared" si="7"/>
        <v>0</v>
      </c>
      <c r="AE24" s="59">
        <f t="shared" ca="1" si="0"/>
        <v>0</v>
      </c>
      <c r="AF24" s="59">
        <f t="shared" si="8"/>
        <v>0</v>
      </c>
      <c r="AG24" s="59">
        <f t="shared" si="9"/>
        <v>0</v>
      </c>
      <c r="AH24" s="59">
        <f t="shared" si="1"/>
        <v>0</v>
      </c>
      <c r="AI24" s="59">
        <f t="shared" si="2"/>
        <v>0</v>
      </c>
      <c r="AJ24" s="137">
        <f t="shared" si="3"/>
        <v>0</v>
      </c>
      <c r="AK24" s="137">
        <f t="shared" si="4"/>
        <v>0</v>
      </c>
      <c r="AL24" s="57">
        <f>IF('Section 2'!$X24=Lists!$O$8,IF(COUNTIF(A5CountryList,'Section 2'!$H24)&gt;0,0,1),0)</f>
        <v>0</v>
      </c>
    </row>
    <row r="25" spans="1:38" s="57" customFormat="1" x14ac:dyDescent="0.25">
      <c r="B25" s="40"/>
      <c r="C25" s="211" t="str">
        <f>IF(L25=0,"",MAX($C$18:C24)+1)</f>
        <v/>
      </c>
      <c r="D25" s="121"/>
      <c r="E25" s="218"/>
      <c r="F25" s="219"/>
      <c r="G25" s="219"/>
      <c r="H25" s="219"/>
      <c r="I25" s="122"/>
      <c r="J25" s="219"/>
      <c r="K25" s="219"/>
      <c r="L25" s="219"/>
      <c r="M25" s="119"/>
      <c r="N25" s="122"/>
      <c r="O25" s="117" t="str">
        <f>IF(LEFT($L25,1)="R",VLOOKUP($L25,'Blend Breakout'!$C$33:$I$55,COLUMNS('Blend Breakout'!$C$32:D$32),0),IF(LEFT($L25,1)="H",$L25,""))</f>
        <v/>
      </c>
      <c r="P25" s="117" t="str">
        <f>IF(O25="","",IF(LEFT($L25,1)="R",$M25*VLOOKUP($L25,'Blend Breakout'!$C$33:$I$55,COLUMNS('Blend Breakout'!$C$32:E$32),0),IF(LEFT($L25,1)="H",$M25,"")))</f>
        <v/>
      </c>
      <c r="Q25" s="117" t="str">
        <f>IF(LEFT($L25,1)="R",VLOOKUP($L25,'Blend Breakout'!$C$33:$I$55,COLUMNS('Blend Breakout'!$C$32:F$32),0),"")</f>
        <v/>
      </c>
      <c r="R25" s="117" t="str">
        <f>IF(Q25="","",IF(LEFT($L25,1)="R",$M25*VLOOKUP($L25,'Blend Breakout'!$C$33:$I$55,COLUMNS('Blend Breakout'!$C$32:G$32),0),""))</f>
        <v/>
      </c>
      <c r="S25" s="117" t="str">
        <f>IF(LEFT($L25,1)="R",VLOOKUP($L25,'Blend Breakout'!$C$33:$I$55,COLUMNS('Blend Breakout'!$C$32:H$32),0),"")</f>
        <v/>
      </c>
      <c r="T25" s="117" t="str">
        <f>IF(S25="","",IF(LEFT($L25,1)="R",$M25*VLOOKUP($L25,'Blend Breakout'!$C$33:$I$55,COLUMNS('Blend Breakout'!$C$32:I$32),0),""))</f>
        <v/>
      </c>
      <c r="U25" s="219"/>
      <c r="V25" s="220"/>
      <c r="W25" s="219"/>
      <c r="X25" s="219"/>
      <c r="Y25" s="170"/>
      <c r="AA25" s="180" t="str">
        <f t="shared" ca="1" si="5"/>
        <v/>
      </c>
      <c r="AC25" s="59" t="str">
        <f t="shared" si="6"/>
        <v>N</v>
      </c>
      <c r="AD25" s="59">
        <f t="shared" si="7"/>
        <v>0</v>
      </c>
      <c r="AE25" s="59">
        <f t="shared" ca="1" si="0"/>
        <v>0</v>
      </c>
      <c r="AF25" s="59">
        <f t="shared" si="8"/>
        <v>0</v>
      </c>
      <c r="AG25" s="59">
        <f t="shared" si="9"/>
        <v>0</v>
      </c>
      <c r="AH25" s="59">
        <f t="shared" si="1"/>
        <v>0</v>
      </c>
      <c r="AI25" s="59">
        <f t="shared" si="2"/>
        <v>0</v>
      </c>
      <c r="AJ25" s="137">
        <f t="shared" si="3"/>
        <v>0</v>
      </c>
      <c r="AK25" s="137">
        <f t="shared" si="4"/>
        <v>0</v>
      </c>
      <c r="AL25" s="57">
        <f>IF('Section 2'!$X25=Lists!$O$8,IF(COUNTIF(A5CountryList,'Section 2'!$H25)&gt;0,0,1),0)</f>
        <v>0</v>
      </c>
    </row>
    <row r="26" spans="1:38" s="57" customFormat="1" x14ac:dyDescent="0.25">
      <c r="B26" s="40"/>
      <c r="C26" s="211" t="str">
        <f>IF(L26=0,"",MAX($C$18:C25)+1)</f>
        <v/>
      </c>
      <c r="D26" s="121"/>
      <c r="E26" s="218"/>
      <c r="F26" s="219"/>
      <c r="G26" s="219"/>
      <c r="H26" s="219"/>
      <c r="I26" s="122"/>
      <c r="J26" s="219"/>
      <c r="K26" s="219"/>
      <c r="L26" s="219"/>
      <c r="M26" s="119"/>
      <c r="N26" s="122"/>
      <c r="O26" s="117" t="str">
        <f>IF(LEFT($L26,1)="R",VLOOKUP($L26,'Blend Breakout'!$C$33:$I$55,COLUMNS('Blend Breakout'!$C$32:D$32),0),IF(LEFT($L26,1)="H",$L26,""))</f>
        <v/>
      </c>
      <c r="P26" s="117" t="str">
        <f>IF(O26="","",IF(LEFT($L26,1)="R",$M26*VLOOKUP($L26,'Blend Breakout'!$C$33:$I$55,COLUMNS('Blend Breakout'!$C$32:E$32),0),IF(LEFT($L26,1)="H",$M26,"")))</f>
        <v/>
      </c>
      <c r="Q26" s="117" t="str">
        <f>IF(LEFT($L26,1)="R",VLOOKUP($L26,'Blend Breakout'!$C$33:$I$55,COLUMNS('Blend Breakout'!$C$32:F$32),0),"")</f>
        <v/>
      </c>
      <c r="R26" s="117" t="str">
        <f>IF(Q26="","",IF(LEFT($L26,1)="R",$M26*VLOOKUP($L26,'Blend Breakout'!$C$33:$I$55,COLUMNS('Blend Breakout'!$C$32:G$32),0),""))</f>
        <v/>
      </c>
      <c r="S26" s="117" t="str">
        <f>IF(LEFT($L26,1)="R",VLOOKUP($L26,'Blend Breakout'!$C$33:$I$55,COLUMNS('Blend Breakout'!$C$32:H$32),0),"")</f>
        <v/>
      </c>
      <c r="T26" s="117" t="str">
        <f>IF(S26="","",IF(LEFT($L26,1)="R",$M26*VLOOKUP($L26,'Blend Breakout'!$C$33:$I$55,COLUMNS('Blend Breakout'!$C$32:I$32),0),""))</f>
        <v/>
      </c>
      <c r="U26" s="219"/>
      <c r="V26" s="220"/>
      <c r="W26" s="219"/>
      <c r="X26" s="219"/>
      <c r="Y26" s="170"/>
      <c r="AA26" s="180" t="str">
        <f t="shared" ca="1" si="5"/>
        <v/>
      </c>
      <c r="AC26" s="59" t="str">
        <f t="shared" si="6"/>
        <v>N</v>
      </c>
      <c r="AD26" s="59">
        <f t="shared" si="7"/>
        <v>0</v>
      </c>
      <c r="AE26" s="59">
        <f t="shared" ca="1" si="0"/>
        <v>0</v>
      </c>
      <c r="AF26" s="59">
        <f t="shared" si="8"/>
        <v>0</v>
      </c>
      <c r="AG26" s="59">
        <f t="shared" si="9"/>
        <v>0</v>
      </c>
      <c r="AH26" s="59">
        <f t="shared" si="1"/>
        <v>0</v>
      </c>
      <c r="AI26" s="59">
        <f t="shared" si="2"/>
        <v>0</v>
      </c>
      <c r="AJ26" s="137">
        <f t="shared" si="3"/>
        <v>0</v>
      </c>
      <c r="AK26" s="137">
        <f t="shared" si="4"/>
        <v>0</v>
      </c>
      <c r="AL26" s="57">
        <f>IF('Section 2'!$X26=Lists!$O$8,IF(COUNTIF(A5CountryList,'Section 2'!$H26)&gt;0,0,1),0)</f>
        <v>0</v>
      </c>
    </row>
    <row r="27" spans="1:38" s="57" customFormat="1" x14ac:dyDescent="0.25">
      <c r="B27" s="40"/>
      <c r="C27" s="211" t="str">
        <f>IF(L27=0,"",MAX($C$18:C26)+1)</f>
        <v/>
      </c>
      <c r="D27" s="121"/>
      <c r="E27" s="218"/>
      <c r="F27" s="219"/>
      <c r="G27" s="219"/>
      <c r="H27" s="219"/>
      <c r="I27" s="123"/>
      <c r="J27" s="219"/>
      <c r="K27" s="219"/>
      <c r="L27" s="219"/>
      <c r="M27" s="119"/>
      <c r="N27" s="122"/>
      <c r="O27" s="117" t="str">
        <f>IF(LEFT($L27,1)="R",VLOOKUP($L27,'Blend Breakout'!$C$33:$I$55,COLUMNS('Blend Breakout'!$C$32:D$32),0),IF(LEFT($L27,1)="H",$L27,""))</f>
        <v/>
      </c>
      <c r="P27" s="117" t="str">
        <f>IF(O27="","",IF(LEFT($L27,1)="R",$M27*VLOOKUP($L27,'Blend Breakout'!$C$33:$I$55,COLUMNS('Blend Breakout'!$C$32:E$32),0),IF(LEFT($L27,1)="H",$M27,"")))</f>
        <v/>
      </c>
      <c r="Q27" s="117" t="str">
        <f>IF(LEFT($L27,1)="R",VLOOKUP($L27,'Blend Breakout'!$C$33:$I$55,COLUMNS('Blend Breakout'!$C$32:F$32),0),"")</f>
        <v/>
      </c>
      <c r="R27" s="117" t="str">
        <f>IF(Q27="","",IF(LEFT($L27,1)="R",$M27*VLOOKUP($L27,'Blend Breakout'!$C$33:$I$55,COLUMNS('Blend Breakout'!$C$32:G$32),0),""))</f>
        <v/>
      </c>
      <c r="S27" s="117" t="str">
        <f>IF(LEFT($L27,1)="R",VLOOKUP($L27,'Blend Breakout'!$C$33:$I$55,COLUMNS('Blend Breakout'!$C$32:H$32),0),"")</f>
        <v/>
      </c>
      <c r="T27" s="117" t="str">
        <f>IF(S27="","",IF(LEFT($L27,1)="R",$M27*VLOOKUP($L27,'Blend Breakout'!$C$33:$I$55,COLUMNS('Blend Breakout'!$C$32:I$32),0),""))</f>
        <v/>
      </c>
      <c r="U27" s="219"/>
      <c r="V27" s="220"/>
      <c r="W27" s="219"/>
      <c r="X27" s="219"/>
      <c r="Y27" s="170"/>
      <c r="AA27" s="180" t="str">
        <f t="shared" ca="1" si="5"/>
        <v/>
      </c>
      <c r="AC27" s="59" t="str">
        <f t="shared" si="6"/>
        <v>N</v>
      </c>
      <c r="AD27" s="59">
        <f t="shared" si="7"/>
        <v>0</v>
      </c>
      <c r="AE27" s="59">
        <f t="shared" ca="1" si="0"/>
        <v>0</v>
      </c>
      <c r="AF27" s="59">
        <f t="shared" si="8"/>
        <v>0</v>
      </c>
      <c r="AG27" s="59">
        <f t="shared" si="9"/>
        <v>0</v>
      </c>
      <c r="AH27" s="59">
        <f t="shared" si="1"/>
        <v>0</v>
      </c>
      <c r="AI27" s="59">
        <f t="shared" si="2"/>
        <v>0</v>
      </c>
      <c r="AJ27" s="137">
        <f t="shared" si="3"/>
        <v>0</v>
      </c>
      <c r="AK27" s="137">
        <f t="shared" si="4"/>
        <v>0</v>
      </c>
      <c r="AL27" s="57">
        <f>IF('Section 2'!$X27=Lists!$O$8,IF(COUNTIF(A5CountryList,'Section 2'!$H27)&gt;0,0,1),0)</f>
        <v>0</v>
      </c>
    </row>
    <row r="28" spans="1:38" s="57" customFormat="1" x14ac:dyDescent="0.25">
      <c r="B28" s="40"/>
      <c r="C28" s="211" t="str">
        <f>IF(L28=0,"",MAX($C$18:C27)+1)</f>
        <v/>
      </c>
      <c r="D28" s="121"/>
      <c r="E28" s="218"/>
      <c r="F28" s="219"/>
      <c r="G28" s="219"/>
      <c r="H28" s="219"/>
      <c r="I28" s="122"/>
      <c r="J28" s="219"/>
      <c r="K28" s="219"/>
      <c r="L28" s="219"/>
      <c r="M28" s="119"/>
      <c r="N28" s="122"/>
      <c r="O28" s="117" t="str">
        <f>IF(LEFT($L28,1)="R",VLOOKUP($L28,'Blend Breakout'!$C$33:$I$55,COLUMNS('Blend Breakout'!$C$32:D$32),0),IF(LEFT($L28,1)="H",$L28,""))</f>
        <v/>
      </c>
      <c r="P28" s="117" t="str">
        <f>IF(O28="","",IF(LEFT($L28,1)="R",$M28*VLOOKUP($L28,'Blend Breakout'!$C$33:$I$55,COLUMNS('Blend Breakout'!$C$32:E$32),0),IF(LEFT($L28,1)="H",$M28,"")))</f>
        <v/>
      </c>
      <c r="Q28" s="117" t="str">
        <f>IF(LEFT($L28,1)="R",VLOOKUP($L28,'Blend Breakout'!$C$33:$I$55,COLUMNS('Blend Breakout'!$C$32:F$32),0),"")</f>
        <v/>
      </c>
      <c r="R28" s="117" t="str">
        <f>IF(Q28="","",IF(LEFT($L28,1)="R",$M28*VLOOKUP($L28,'Blend Breakout'!$C$33:$I$55,COLUMNS('Blend Breakout'!$C$32:G$32),0),""))</f>
        <v/>
      </c>
      <c r="S28" s="117" t="str">
        <f>IF(LEFT($L28,1)="R",VLOOKUP($L28,'Blend Breakout'!$C$33:$I$55,COLUMNS('Blend Breakout'!$C$32:H$32),0),"")</f>
        <v/>
      </c>
      <c r="T28" s="117" t="str">
        <f>IF(S28="","",IF(LEFT($L28,1)="R",$M28*VLOOKUP($L28,'Blend Breakout'!$C$33:$I$55,COLUMNS('Blend Breakout'!$C$32:I$32),0),""))</f>
        <v/>
      </c>
      <c r="U28" s="219"/>
      <c r="V28" s="220"/>
      <c r="W28" s="219"/>
      <c r="X28" s="219"/>
      <c r="Y28" s="170"/>
      <c r="AA28" s="180" t="str">
        <f t="shared" ca="1" si="5"/>
        <v/>
      </c>
      <c r="AC28" s="59" t="str">
        <f t="shared" ref="AC28:AC82" si="10">IF($C28="","N","Y")</f>
        <v>N</v>
      </c>
      <c r="AD28" s="59">
        <f t="shared" si="7"/>
        <v>0</v>
      </c>
      <c r="AE28" s="59">
        <f t="shared" ca="1" si="0"/>
        <v>0</v>
      </c>
      <c r="AF28" s="59">
        <f t="shared" si="8"/>
        <v>0</v>
      </c>
      <c r="AG28" s="59">
        <f t="shared" si="9"/>
        <v>0</v>
      </c>
      <c r="AH28" s="59">
        <f t="shared" si="1"/>
        <v>0</v>
      </c>
      <c r="AI28" s="59">
        <f t="shared" si="2"/>
        <v>0</v>
      </c>
      <c r="AJ28" s="137">
        <f t="shared" si="3"/>
        <v>0</v>
      </c>
      <c r="AK28" s="137">
        <f t="shared" si="4"/>
        <v>0</v>
      </c>
      <c r="AL28" s="57">
        <f>IF('Section 2'!$X28=Lists!$O$8,IF(COUNTIF(A5CountryList,'Section 2'!$H28)&gt;0,0,1),0)</f>
        <v>0</v>
      </c>
    </row>
    <row r="29" spans="1:38" s="57" customFormat="1" x14ac:dyDescent="0.25">
      <c r="B29" s="40"/>
      <c r="C29" s="211" t="str">
        <f>IF(L29=0,"",MAX($C$18:C28)+1)</f>
        <v/>
      </c>
      <c r="D29" s="121"/>
      <c r="E29" s="218"/>
      <c r="F29" s="219"/>
      <c r="G29" s="219"/>
      <c r="H29" s="219"/>
      <c r="I29" s="122"/>
      <c r="J29" s="219"/>
      <c r="K29" s="219"/>
      <c r="L29" s="219"/>
      <c r="M29" s="119"/>
      <c r="N29" s="122"/>
      <c r="O29" s="117" t="str">
        <f>IF(LEFT($L29,1)="R",VLOOKUP($L29,'Blend Breakout'!$C$33:$I$55,COLUMNS('Blend Breakout'!$C$32:D$32),0),IF(LEFT($L29,1)="H",$L29,""))</f>
        <v/>
      </c>
      <c r="P29" s="117" t="str">
        <f>IF(O29="","",IF(LEFT($L29,1)="R",$M29*VLOOKUP($L29,'Blend Breakout'!$C$33:$I$55,COLUMNS('Blend Breakout'!$C$32:E$32),0),IF(LEFT($L29,1)="H",$M29,"")))</f>
        <v/>
      </c>
      <c r="Q29" s="117" t="str">
        <f>IF(LEFT($L29,1)="R",VLOOKUP($L29,'Blend Breakout'!$C$33:$I$55,COLUMNS('Blend Breakout'!$C$32:F$32),0),"")</f>
        <v/>
      </c>
      <c r="R29" s="117" t="str">
        <f>IF(Q29="","",IF(LEFT($L29,1)="R",$M29*VLOOKUP($L29,'Blend Breakout'!$C$33:$I$55,COLUMNS('Blend Breakout'!$C$32:G$32),0),""))</f>
        <v/>
      </c>
      <c r="S29" s="117" t="str">
        <f>IF(LEFT($L29,1)="R",VLOOKUP($L29,'Blend Breakout'!$C$33:$I$55,COLUMNS('Blend Breakout'!$C$32:H$32),0),"")</f>
        <v/>
      </c>
      <c r="T29" s="117" t="str">
        <f>IF(S29="","",IF(LEFT($L29,1)="R",$M29*VLOOKUP($L29,'Blend Breakout'!$C$33:$I$55,COLUMNS('Blend Breakout'!$C$32:I$32),0),""))</f>
        <v/>
      </c>
      <c r="U29" s="219"/>
      <c r="V29" s="220"/>
      <c r="W29" s="219"/>
      <c r="X29" s="219"/>
      <c r="Y29" s="170"/>
      <c r="AA29" s="180" t="str">
        <f t="shared" ca="1" si="5"/>
        <v/>
      </c>
      <c r="AC29" s="59" t="str">
        <f t="shared" si="10"/>
        <v>N</v>
      </c>
      <c r="AD29" s="59">
        <f t="shared" si="7"/>
        <v>0</v>
      </c>
      <c r="AE29" s="59">
        <f t="shared" ca="1" si="0"/>
        <v>0</v>
      </c>
      <c r="AF29" s="59">
        <f t="shared" si="8"/>
        <v>0</v>
      </c>
      <c r="AG29" s="59">
        <f t="shared" si="9"/>
        <v>0</v>
      </c>
      <c r="AH29" s="59">
        <f t="shared" si="1"/>
        <v>0</v>
      </c>
      <c r="AI29" s="59">
        <f t="shared" si="2"/>
        <v>0</v>
      </c>
      <c r="AJ29" s="137">
        <f t="shared" si="3"/>
        <v>0</v>
      </c>
      <c r="AK29" s="137">
        <f t="shared" si="4"/>
        <v>0</v>
      </c>
      <c r="AL29" s="57">
        <f>IF('Section 2'!$X29=Lists!$O$8,IF(COUNTIF(A5CountryList,'Section 2'!$H29)&gt;0,0,1),0)</f>
        <v>0</v>
      </c>
    </row>
    <row r="30" spans="1:38" s="57" customFormat="1" x14ac:dyDescent="0.25">
      <c r="B30" s="40"/>
      <c r="C30" s="211" t="str">
        <f>IF(L30=0,"",MAX($C$18:C29)+1)</f>
        <v/>
      </c>
      <c r="D30" s="121"/>
      <c r="E30" s="218"/>
      <c r="F30" s="219"/>
      <c r="G30" s="219"/>
      <c r="H30" s="219"/>
      <c r="I30" s="122"/>
      <c r="J30" s="219"/>
      <c r="K30" s="219"/>
      <c r="L30" s="219"/>
      <c r="M30" s="119"/>
      <c r="N30" s="122"/>
      <c r="O30" s="117" t="str">
        <f>IF(LEFT($L30,1)="R",VLOOKUP($L30,'Blend Breakout'!$C$33:$I$55,COLUMNS('Blend Breakout'!$C$32:D$32),0),IF(LEFT($L30,1)="H",$L30,""))</f>
        <v/>
      </c>
      <c r="P30" s="117" t="str">
        <f>IF(O30="","",IF(LEFT($L30,1)="R",$M30*VLOOKUP($L30,'Blend Breakout'!$C$33:$I$55,COLUMNS('Blend Breakout'!$C$32:E$32),0),IF(LEFT($L30,1)="H",$M30,"")))</f>
        <v/>
      </c>
      <c r="Q30" s="117" t="str">
        <f>IF(LEFT($L30,1)="R",VLOOKUP($L30,'Blend Breakout'!$C$33:$I$55,COLUMNS('Blend Breakout'!$C$32:F$32),0),"")</f>
        <v/>
      </c>
      <c r="R30" s="117" t="str">
        <f>IF(Q30="","",IF(LEFT($L30,1)="R",$M30*VLOOKUP($L30,'Blend Breakout'!$C$33:$I$55,COLUMNS('Blend Breakout'!$C$32:G$32),0),""))</f>
        <v/>
      </c>
      <c r="S30" s="117" t="str">
        <f>IF(LEFT($L30,1)="R",VLOOKUP($L30,'Blend Breakout'!$C$33:$I$55,COLUMNS('Blend Breakout'!$C$32:H$32),0),"")</f>
        <v/>
      </c>
      <c r="T30" s="117" t="str">
        <f>IF(S30="","",IF(LEFT($L30,1)="R",$M30*VLOOKUP($L30,'Blend Breakout'!$C$33:$I$55,COLUMNS('Blend Breakout'!$C$32:I$32),0),""))</f>
        <v/>
      </c>
      <c r="U30" s="219"/>
      <c r="V30" s="220"/>
      <c r="W30" s="219"/>
      <c r="X30" s="219"/>
      <c r="Y30" s="170"/>
      <c r="AA30" s="180" t="str">
        <f t="shared" ca="1" si="5"/>
        <v/>
      </c>
      <c r="AC30" s="59" t="str">
        <f t="shared" si="10"/>
        <v>N</v>
      </c>
      <c r="AD30" s="59">
        <f t="shared" si="7"/>
        <v>0</v>
      </c>
      <c r="AE30" s="59">
        <f t="shared" ca="1" si="0"/>
        <v>0</v>
      </c>
      <c r="AF30" s="59">
        <f t="shared" si="8"/>
        <v>0</v>
      </c>
      <c r="AG30" s="59">
        <f t="shared" si="9"/>
        <v>0</v>
      </c>
      <c r="AH30" s="59">
        <f t="shared" si="1"/>
        <v>0</v>
      </c>
      <c r="AI30" s="59">
        <f t="shared" si="2"/>
        <v>0</v>
      </c>
      <c r="AJ30" s="137">
        <f t="shared" si="3"/>
        <v>0</v>
      </c>
      <c r="AK30" s="137">
        <f t="shared" si="4"/>
        <v>0</v>
      </c>
      <c r="AL30" s="57">
        <f>IF('Section 2'!$X30=Lists!$O$8,IF(COUNTIF(A5CountryList,'Section 2'!$H30)&gt;0,0,1),0)</f>
        <v>0</v>
      </c>
    </row>
    <row r="31" spans="1:38" s="57" customFormat="1" x14ac:dyDescent="0.25">
      <c r="B31" s="40"/>
      <c r="C31" s="211" t="str">
        <f>IF(L31=0,"",MAX($C$18:C30)+1)</f>
        <v/>
      </c>
      <c r="D31" s="121"/>
      <c r="E31" s="218"/>
      <c r="F31" s="219"/>
      <c r="G31" s="219"/>
      <c r="H31" s="219"/>
      <c r="I31" s="122"/>
      <c r="J31" s="219"/>
      <c r="K31" s="219"/>
      <c r="L31" s="219"/>
      <c r="M31" s="119"/>
      <c r="N31" s="122"/>
      <c r="O31" s="117" t="str">
        <f>IF(LEFT($L31,1)="R",VLOOKUP($L31,'Blend Breakout'!$C$33:$I$55,COLUMNS('Blend Breakout'!$C$32:D$32),0),IF(LEFT($L31,1)="H",$L31,""))</f>
        <v/>
      </c>
      <c r="P31" s="117" t="str">
        <f>IF(O31="","",IF(LEFT($L31,1)="R",$M31*VLOOKUP($L31,'Blend Breakout'!$C$33:$I$55,COLUMNS('Blend Breakout'!$C$32:E$32),0),IF(LEFT($L31,1)="H",$M31,"")))</f>
        <v/>
      </c>
      <c r="Q31" s="117" t="str">
        <f>IF(LEFT($L31,1)="R",VLOOKUP($L31,'Blend Breakout'!$C$33:$I$55,COLUMNS('Blend Breakout'!$C$32:F$32),0),"")</f>
        <v/>
      </c>
      <c r="R31" s="117" t="str">
        <f>IF(Q31="","",IF(LEFT($L31,1)="R",$M31*VLOOKUP($L31,'Blend Breakout'!$C$33:$I$55,COLUMNS('Blend Breakout'!$C$32:G$32),0),""))</f>
        <v/>
      </c>
      <c r="S31" s="117" t="str">
        <f>IF(LEFT($L31,1)="R",VLOOKUP($L31,'Blend Breakout'!$C$33:$I$55,COLUMNS('Blend Breakout'!$C$32:H$32),0),"")</f>
        <v/>
      </c>
      <c r="T31" s="117" t="str">
        <f>IF(S31="","",IF(LEFT($L31,1)="R",$M31*VLOOKUP($L31,'Blend Breakout'!$C$33:$I$55,COLUMNS('Blend Breakout'!$C$32:I$32),0),""))</f>
        <v/>
      </c>
      <c r="U31" s="219"/>
      <c r="V31" s="220"/>
      <c r="W31" s="219"/>
      <c r="X31" s="219"/>
      <c r="Y31" s="170"/>
      <c r="AA31" s="180" t="str">
        <f t="shared" ca="1" si="5"/>
        <v/>
      </c>
      <c r="AC31" s="59" t="str">
        <f t="shared" si="10"/>
        <v>N</v>
      </c>
      <c r="AD31" s="59">
        <f t="shared" si="7"/>
        <v>0</v>
      </c>
      <c r="AE31" s="59">
        <f t="shared" ca="1" si="0"/>
        <v>0</v>
      </c>
      <c r="AF31" s="59">
        <f t="shared" si="8"/>
        <v>0</v>
      </c>
      <c r="AG31" s="59">
        <f t="shared" si="9"/>
        <v>0</v>
      </c>
      <c r="AH31" s="59">
        <f t="shared" si="1"/>
        <v>0</v>
      </c>
      <c r="AI31" s="59">
        <f t="shared" si="2"/>
        <v>0</v>
      </c>
      <c r="AJ31" s="137">
        <f t="shared" si="3"/>
        <v>0</v>
      </c>
      <c r="AK31" s="137">
        <f t="shared" si="4"/>
        <v>0</v>
      </c>
      <c r="AL31" s="57">
        <f>IF('Section 2'!$X31=Lists!$O$8,IF(COUNTIF(A5CountryList,'Section 2'!$H31)&gt;0,0,1),0)</f>
        <v>0</v>
      </c>
    </row>
    <row r="32" spans="1:38" s="57" customFormat="1" x14ac:dyDescent="0.25">
      <c r="B32" s="40"/>
      <c r="C32" s="211" t="str">
        <f>IF(L32=0,"",MAX($C$18:C31)+1)</f>
        <v/>
      </c>
      <c r="D32" s="121"/>
      <c r="E32" s="218"/>
      <c r="F32" s="219"/>
      <c r="G32" s="219"/>
      <c r="H32" s="219"/>
      <c r="I32" s="122"/>
      <c r="J32" s="219"/>
      <c r="K32" s="219"/>
      <c r="L32" s="219"/>
      <c r="M32" s="119"/>
      <c r="N32" s="122"/>
      <c r="O32" s="117" t="str">
        <f>IF(LEFT($L32,1)="R",VLOOKUP($L32,'Blend Breakout'!$C$33:$I$55,COLUMNS('Blend Breakout'!$C$32:D$32),0),IF(LEFT($L32,1)="H",$L32,""))</f>
        <v/>
      </c>
      <c r="P32" s="117" t="str">
        <f>IF(O32="","",IF(LEFT($L32,1)="R",$M32*VLOOKUP($L32,'Blend Breakout'!$C$33:$I$55,COLUMNS('Blend Breakout'!$C$32:E$32),0),IF(LEFT($L32,1)="H",$M32,"")))</f>
        <v/>
      </c>
      <c r="Q32" s="117" t="str">
        <f>IF(LEFT($L32,1)="R",VLOOKUP($L32,'Blend Breakout'!$C$33:$I$55,COLUMNS('Blend Breakout'!$C$32:F$32),0),"")</f>
        <v/>
      </c>
      <c r="R32" s="117" t="str">
        <f>IF(Q32="","",IF(LEFT($L32,1)="R",$M32*VLOOKUP($L32,'Blend Breakout'!$C$33:$I$55,COLUMNS('Blend Breakout'!$C$32:G$32),0),""))</f>
        <v/>
      </c>
      <c r="S32" s="117" t="str">
        <f>IF(LEFT($L32,1)="R",VLOOKUP($L32,'Blend Breakout'!$C$33:$I$55,COLUMNS('Blend Breakout'!$C$32:H$32),0),"")</f>
        <v/>
      </c>
      <c r="T32" s="117" t="str">
        <f>IF(S32="","",IF(LEFT($L32,1)="R",$M32*VLOOKUP($L32,'Blend Breakout'!$C$33:$I$55,COLUMNS('Blend Breakout'!$C$32:I$32),0),""))</f>
        <v/>
      </c>
      <c r="U32" s="219"/>
      <c r="V32" s="220"/>
      <c r="W32" s="219"/>
      <c r="X32" s="219"/>
      <c r="Y32" s="170"/>
      <c r="AA32" s="180" t="str">
        <f t="shared" ca="1" si="5"/>
        <v/>
      </c>
      <c r="AC32" s="59" t="str">
        <f t="shared" si="10"/>
        <v>N</v>
      </c>
      <c r="AD32" s="59">
        <f t="shared" si="7"/>
        <v>0</v>
      </c>
      <c r="AE32" s="59">
        <f t="shared" ca="1" si="0"/>
        <v>0</v>
      </c>
      <c r="AF32" s="59">
        <f t="shared" si="8"/>
        <v>0</v>
      </c>
      <c r="AG32" s="59">
        <f t="shared" si="9"/>
        <v>0</v>
      </c>
      <c r="AH32" s="59">
        <f t="shared" si="1"/>
        <v>0</v>
      </c>
      <c r="AI32" s="59">
        <f t="shared" si="2"/>
        <v>0</v>
      </c>
      <c r="AJ32" s="137">
        <f t="shared" si="3"/>
        <v>0</v>
      </c>
      <c r="AK32" s="137">
        <f t="shared" si="4"/>
        <v>0</v>
      </c>
      <c r="AL32" s="57">
        <f>IF('Section 2'!$X32=Lists!$O$8,IF(COUNTIF(A5CountryList,'Section 2'!$H32)&gt;0,0,1),0)</f>
        <v>0</v>
      </c>
    </row>
    <row r="33" spans="2:38" s="57" customFormat="1" x14ac:dyDescent="0.25">
      <c r="B33" s="40"/>
      <c r="C33" s="211" t="str">
        <f>IF(L33=0,"",MAX($C$18:C32)+1)</f>
        <v/>
      </c>
      <c r="D33" s="121"/>
      <c r="E33" s="218"/>
      <c r="F33" s="219"/>
      <c r="G33" s="219"/>
      <c r="H33" s="219"/>
      <c r="I33" s="122"/>
      <c r="J33" s="219"/>
      <c r="K33" s="219"/>
      <c r="L33" s="219"/>
      <c r="M33" s="119"/>
      <c r="N33" s="122"/>
      <c r="O33" s="117" t="str">
        <f>IF(LEFT($L33,1)="R",VLOOKUP($L33,'Blend Breakout'!$C$33:$I$55,COLUMNS('Blend Breakout'!$C$32:D$32),0),IF(LEFT($L33,1)="H",$L33,""))</f>
        <v/>
      </c>
      <c r="P33" s="117" t="str">
        <f>IF(O33="","",IF(LEFT($L33,1)="R",$M33*VLOOKUP($L33,'Blend Breakout'!$C$33:$I$55,COLUMNS('Blend Breakout'!$C$32:E$32),0),IF(LEFT($L33,1)="H",$M33,"")))</f>
        <v/>
      </c>
      <c r="Q33" s="117" t="str">
        <f>IF(LEFT($L33,1)="R",VLOOKUP($L33,'Blend Breakout'!$C$33:$I$55,COLUMNS('Blend Breakout'!$C$32:F$32),0),"")</f>
        <v/>
      </c>
      <c r="R33" s="117" t="str">
        <f>IF(Q33="","",IF(LEFT($L33,1)="R",$M33*VLOOKUP($L33,'Blend Breakout'!$C$33:$I$55,COLUMNS('Blend Breakout'!$C$32:G$32),0),""))</f>
        <v/>
      </c>
      <c r="S33" s="117" t="str">
        <f>IF(LEFT($L33,1)="R",VLOOKUP($L33,'Blend Breakout'!$C$33:$I$55,COLUMNS('Blend Breakout'!$C$32:H$32),0),"")</f>
        <v/>
      </c>
      <c r="T33" s="117" t="str">
        <f>IF(S33="","",IF(LEFT($L33,1)="R",$M33*VLOOKUP($L33,'Blend Breakout'!$C$33:$I$55,COLUMNS('Blend Breakout'!$C$32:I$32),0),""))</f>
        <v/>
      </c>
      <c r="U33" s="219"/>
      <c r="V33" s="220"/>
      <c r="W33" s="219"/>
      <c r="X33" s="219"/>
      <c r="Y33" s="170"/>
      <c r="AA33" s="180" t="str">
        <f t="shared" ca="1" si="5"/>
        <v/>
      </c>
      <c r="AC33" s="59" t="str">
        <f t="shared" si="10"/>
        <v>N</v>
      </c>
      <c r="AD33" s="59">
        <f t="shared" si="7"/>
        <v>0</v>
      </c>
      <c r="AE33" s="59">
        <f t="shared" ca="1" si="0"/>
        <v>0</v>
      </c>
      <c r="AF33" s="59">
        <f t="shared" si="8"/>
        <v>0</v>
      </c>
      <c r="AG33" s="59">
        <f t="shared" si="9"/>
        <v>0</v>
      </c>
      <c r="AH33" s="59">
        <f t="shared" si="1"/>
        <v>0</v>
      </c>
      <c r="AI33" s="59">
        <f t="shared" si="2"/>
        <v>0</v>
      </c>
      <c r="AJ33" s="137">
        <f t="shared" si="3"/>
        <v>0</v>
      </c>
      <c r="AK33" s="137">
        <f t="shared" si="4"/>
        <v>0</v>
      </c>
      <c r="AL33" s="57">
        <f>IF('Section 2'!$X33=Lists!$O$8,IF(COUNTIF(A5CountryList,'Section 2'!$H33)&gt;0,0,1),0)</f>
        <v>0</v>
      </c>
    </row>
    <row r="34" spans="2:38" s="57" customFormat="1" x14ac:dyDescent="0.25">
      <c r="B34" s="40"/>
      <c r="C34" s="211" t="str">
        <f>IF(L34=0,"",MAX($C$18:C33)+1)</f>
        <v/>
      </c>
      <c r="D34" s="121"/>
      <c r="E34" s="218"/>
      <c r="F34" s="219"/>
      <c r="G34" s="219"/>
      <c r="H34" s="219"/>
      <c r="I34" s="122"/>
      <c r="J34" s="219"/>
      <c r="K34" s="219"/>
      <c r="L34" s="219"/>
      <c r="M34" s="119"/>
      <c r="N34" s="122"/>
      <c r="O34" s="117" t="str">
        <f>IF(LEFT($L34,1)="R",VLOOKUP($L34,'Blend Breakout'!$C$33:$I$55,COLUMNS('Blend Breakout'!$C$32:D$32),0),IF(LEFT($L34,1)="H",$L34,""))</f>
        <v/>
      </c>
      <c r="P34" s="117" t="str">
        <f>IF(O34="","",IF(LEFT($L34,1)="R",$M34*VLOOKUP($L34,'Blend Breakout'!$C$33:$I$55,COLUMNS('Blend Breakout'!$C$32:E$32),0),IF(LEFT($L34,1)="H",$M34,"")))</f>
        <v/>
      </c>
      <c r="Q34" s="117" t="str">
        <f>IF(LEFT($L34,1)="R",VLOOKUP($L34,'Blend Breakout'!$C$33:$I$55,COLUMNS('Blend Breakout'!$C$32:F$32),0),"")</f>
        <v/>
      </c>
      <c r="R34" s="117" t="str">
        <f>IF(Q34="","",IF(LEFT($L34,1)="R",$M34*VLOOKUP($L34,'Blend Breakout'!$C$33:$I$55,COLUMNS('Blend Breakout'!$C$32:G$32),0),""))</f>
        <v/>
      </c>
      <c r="S34" s="117" t="str">
        <f>IF(LEFT($L34,1)="R",VLOOKUP($L34,'Blend Breakout'!$C$33:$I$55,COLUMNS('Blend Breakout'!$C$32:H$32),0),"")</f>
        <v/>
      </c>
      <c r="T34" s="117" t="str">
        <f>IF(S34="","",IF(LEFT($L34,1)="R",$M34*VLOOKUP($L34,'Blend Breakout'!$C$33:$I$55,COLUMNS('Blend Breakout'!$C$32:I$32),0),""))</f>
        <v/>
      </c>
      <c r="U34" s="219"/>
      <c r="V34" s="220"/>
      <c r="W34" s="219"/>
      <c r="X34" s="219"/>
      <c r="Y34" s="170"/>
      <c r="AA34" s="180" t="str">
        <f t="shared" ca="1" si="5"/>
        <v/>
      </c>
      <c r="AC34" s="59" t="str">
        <f t="shared" si="10"/>
        <v>N</v>
      </c>
      <c r="AD34" s="59">
        <f t="shared" si="7"/>
        <v>0</v>
      </c>
      <c r="AE34" s="59">
        <f t="shared" ca="1" si="0"/>
        <v>0</v>
      </c>
      <c r="AF34" s="59">
        <f t="shared" si="8"/>
        <v>0</v>
      </c>
      <c r="AG34" s="59">
        <f t="shared" si="9"/>
        <v>0</v>
      </c>
      <c r="AH34" s="59">
        <f t="shared" si="1"/>
        <v>0</v>
      </c>
      <c r="AI34" s="59">
        <f t="shared" si="2"/>
        <v>0</v>
      </c>
      <c r="AJ34" s="137">
        <f t="shared" si="3"/>
        <v>0</v>
      </c>
      <c r="AK34" s="137">
        <f t="shared" si="4"/>
        <v>0</v>
      </c>
      <c r="AL34" s="57">
        <f>IF('Section 2'!$X34=Lists!$O$8,IF(COUNTIF(A5CountryList,'Section 2'!$H34)&gt;0,0,1),0)</f>
        <v>0</v>
      </c>
    </row>
    <row r="35" spans="2:38" s="57" customFormat="1" x14ac:dyDescent="0.25">
      <c r="B35" s="40"/>
      <c r="C35" s="211" t="str">
        <f>IF(L35=0,"",MAX($C$18:C34)+1)</f>
        <v/>
      </c>
      <c r="D35" s="121"/>
      <c r="E35" s="218"/>
      <c r="F35" s="219"/>
      <c r="G35" s="219"/>
      <c r="H35" s="219"/>
      <c r="I35" s="122"/>
      <c r="J35" s="219"/>
      <c r="K35" s="219"/>
      <c r="L35" s="219"/>
      <c r="M35" s="119"/>
      <c r="N35" s="122"/>
      <c r="O35" s="221" t="str">
        <f>IF(LEFT($L35,1)="R",VLOOKUP($L35,'Blend Breakout'!$C$33:$I$55,COLUMNS('Blend Breakout'!$C$32:D$32),0),IF(LEFT($L35,1)="H",$L35,""))</f>
        <v/>
      </c>
      <c r="P35" s="117" t="str">
        <f>IF(O35="","",IF(LEFT($L35,1)="R",$M35*VLOOKUP($L35,'Blend Breakout'!$C$33:$I$55,COLUMNS('Blend Breakout'!$C$32:E$32),0),IF(LEFT($L35,1)="H",$M35,"")))</f>
        <v/>
      </c>
      <c r="Q35" s="221" t="str">
        <f>IF(LEFT($L35,1)="R",VLOOKUP($L35,'Blend Breakout'!$C$33:$I$55,COLUMNS('Blend Breakout'!$C$32:F$32),0),"")</f>
        <v/>
      </c>
      <c r="R35" s="117" t="str">
        <f>IF(Q35="","",IF(LEFT($L35,1)="R",$M35*VLOOKUP($L35,'Blend Breakout'!$C$33:$I$55,COLUMNS('Blend Breakout'!$C$32:G$32),0),""))</f>
        <v/>
      </c>
      <c r="S35" s="221" t="str">
        <f>IF(LEFT($L35,1)="R",VLOOKUP($L35,'Blend Breakout'!$C$33:$I$55,COLUMNS('Blend Breakout'!$C$32:H$32),0),"")</f>
        <v/>
      </c>
      <c r="T35" s="117" t="str">
        <f>IF(S35="","",IF(LEFT($L35,1)="R",$M35*VLOOKUP($L35,'Blend Breakout'!$C$33:$I$55,COLUMNS('Blend Breakout'!$C$32:I$32),0),""))</f>
        <v/>
      </c>
      <c r="U35" s="219"/>
      <c r="V35" s="220"/>
      <c r="W35" s="219"/>
      <c r="X35" s="219"/>
      <c r="Y35" s="170"/>
      <c r="AA35" s="180" t="str">
        <f t="shared" ca="1" si="5"/>
        <v/>
      </c>
      <c r="AC35" s="59" t="str">
        <f t="shared" si="10"/>
        <v>N</v>
      </c>
      <c r="AD35" s="59">
        <f t="shared" si="7"/>
        <v>0</v>
      </c>
      <c r="AE35" s="59">
        <f t="shared" ca="1" si="0"/>
        <v>0</v>
      </c>
      <c r="AF35" s="59">
        <f t="shared" si="8"/>
        <v>0</v>
      </c>
      <c r="AG35" s="59">
        <f t="shared" si="9"/>
        <v>0</v>
      </c>
      <c r="AH35" s="59">
        <f t="shared" si="1"/>
        <v>0</v>
      </c>
      <c r="AI35" s="59">
        <f t="shared" si="2"/>
        <v>0</v>
      </c>
      <c r="AJ35" s="137">
        <f t="shared" si="3"/>
        <v>0</v>
      </c>
      <c r="AK35" s="137">
        <f t="shared" si="4"/>
        <v>0</v>
      </c>
      <c r="AL35" s="57">
        <f>IF('Section 2'!$X35=Lists!$O$8,IF(COUNTIF(A5CountryList,'Section 2'!$H35)&gt;0,0,1),0)</f>
        <v>0</v>
      </c>
    </row>
    <row r="36" spans="2:38" s="57" customFormat="1" x14ac:dyDescent="0.25">
      <c r="B36" s="40"/>
      <c r="C36" s="211" t="str">
        <f>IF(L36=0,"",MAX($C$18:C35)+1)</f>
        <v/>
      </c>
      <c r="D36" s="121"/>
      <c r="E36" s="218"/>
      <c r="F36" s="219"/>
      <c r="G36" s="219"/>
      <c r="H36" s="219"/>
      <c r="I36" s="122"/>
      <c r="J36" s="219"/>
      <c r="K36" s="219"/>
      <c r="L36" s="219"/>
      <c r="M36" s="119"/>
      <c r="N36" s="122"/>
      <c r="O36" s="221" t="str">
        <f>IF(LEFT($L36,1)="R",VLOOKUP($L36,'Blend Breakout'!$C$33:$I$55,COLUMNS('Blend Breakout'!$C$32:D$32),0),IF(LEFT($L36,1)="H",$L36,""))</f>
        <v/>
      </c>
      <c r="P36" s="117" t="str">
        <f>IF(O36="","",IF(LEFT($L36,1)="R",$M36*VLOOKUP($L36,'Blend Breakout'!$C$33:$I$55,COLUMNS('Blend Breakout'!$C$32:E$32),0),IF(LEFT($L36,1)="H",$M36,"")))</f>
        <v/>
      </c>
      <c r="Q36" s="221" t="str">
        <f>IF(LEFT($L36,1)="R",VLOOKUP($L36,'Blend Breakout'!$C$33:$I$55,COLUMNS('Blend Breakout'!$C$32:F$32),0),"")</f>
        <v/>
      </c>
      <c r="R36" s="117" t="str">
        <f>IF(Q36="","",IF(LEFT($L36,1)="R",$M36*VLOOKUP($L36,'Blend Breakout'!$C$33:$I$55,COLUMNS('Blend Breakout'!$C$32:G$32),0),""))</f>
        <v/>
      </c>
      <c r="S36" s="221" t="str">
        <f>IF(LEFT($L36,1)="R",VLOOKUP($L36,'Blend Breakout'!$C$33:$I$55,COLUMNS('Blend Breakout'!$C$32:H$32),0),"")</f>
        <v/>
      </c>
      <c r="T36" s="117" t="str">
        <f>IF(S36="","",IF(LEFT($L36,1)="R",$M36*VLOOKUP($L36,'Blend Breakout'!$C$33:$I$55,COLUMNS('Blend Breakout'!$C$32:I$32),0),""))</f>
        <v/>
      </c>
      <c r="U36" s="219"/>
      <c r="V36" s="220"/>
      <c r="W36" s="219"/>
      <c r="X36" s="219"/>
      <c r="Y36" s="170"/>
      <c r="AA36" s="180" t="str">
        <f t="shared" ca="1" si="5"/>
        <v/>
      </c>
      <c r="AC36" s="59" t="str">
        <f t="shared" si="10"/>
        <v>N</v>
      </c>
      <c r="AD36" s="59">
        <f t="shared" si="7"/>
        <v>0</v>
      </c>
      <c r="AE36" s="59">
        <f t="shared" ca="1" si="0"/>
        <v>0</v>
      </c>
      <c r="AF36" s="59">
        <f t="shared" si="8"/>
        <v>0</v>
      </c>
      <c r="AG36" s="59">
        <f t="shared" si="9"/>
        <v>0</v>
      </c>
      <c r="AH36" s="59">
        <f t="shared" si="1"/>
        <v>0</v>
      </c>
      <c r="AI36" s="59">
        <f t="shared" si="2"/>
        <v>0</v>
      </c>
      <c r="AJ36" s="137">
        <f t="shared" si="3"/>
        <v>0</v>
      </c>
      <c r="AK36" s="137">
        <f t="shared" si="4"/>
        <v>0</v>
      </c>
      <c r="AL36" s="57">
        <f>IF('Section 2'!$X36=Lists!$O$8,IF(COUNTIF(A5CountryList,'Section 2'!$H36)&gt;0,0,1),0)</f>
        <v>0</v>
      </c>
    </row>
    <row r="37" spans="2:38" s="57" customFormat="1" x14ac:dyDescent="0.25">
      <c r="B37" s="40"/>
      <c r="C37" s="211" t="str">
        <f>IF(L37=0,"",MAX($C$18:C36)+1)</f>
        <v/>
      </c>
      <c r="D37" s="121"/>
      <c r="E37" s="218"/>
      <c r="F37" s="219"/>
      <c r="G37" s="219"/>
      <c r="H37" s="219"/>
      <c r="I37" s="122"/>
      <c r="J37" s="219"/>
      <c r="K37" s="219"/>
      <c r="L37" s="219"/>
      <c r="M37" s="119"/>
      <c r="N37" s="122"/>
      <c r="O37" s="221" t="str">
        <f>IF(LEFT($L37,1)="R",VLOOKUP($L37,'Blend Breakout'!$C$33:$I$55,COLUMNS('Blend Breakout'!$C$32:D$32),0),IF(LEFT($L37,1)="H",$L37,""))</f>
        <v/>
      </c>
      <c r="P37" s="117" t="str">
        <f>IF(O37="","",IF(LEFT($L37,1)="R",$M37*VLOOKUP($L37,'Blend Breakout'!$C$33:$I$55,COLUMNS('Blend Breakout'!$C$32:E$32),0),IF(LEFT($L37,1)="H",$M37,"")))</f>
        <v/>
      </c>
      <c r="Q37" s="221" t="str">
        <f>IF(LEFT($L37,1)="R",VLOOKUP($L37,'Blend Breakout'!$C$33:$I$55,COLUMNS('Blend Breakout'!$C$32:F$32),0),"")</f>
        <v/>
      </c>
      <c r="R37" s="117" t="str">
        <f>IF(Q37="","",IF(LEFT($L37,1)="R",$M37*VLOOKUP($L37,'Blend Breakout'!$C$33:$I$55,COLUMNS('Blend Breakout'!$C$32:G$32),0),""))</f>
        <v/>
      </c>
      <c r="S37" s="221" t="str">
        <f>IF(LEFT($L37,1)="R",VLOOKUP($L37,'Blend Breakout'!$C$33:$I$55,COLUMNS('Blend Breakout'!$C$32:H$32),0),"")</f>
        <v/>
      </c>
      <c r="T37" s="117" t="str">
        <f>IF(S37="","",IF(LEFT($L37,1)="R",$M37*VLOOKUP($L37,'Blend Breakout'!$C$33:$I$55,COLUMNS('Blend Breakout'!$C$32:I$32),0),""))</f>
        <v/>
      </c>
      <c r="U37" s="219"/>
      <c r="V37" s="220"/>
      <c r="W37" s="219"/>
      <c r="X37" s="219"/>
      <c r="Y37" s="170"/>
      <c r="AA37" s="180" t="str">
        <f t="shared" ca="1" si="5"/>
        <v/>
      </c>
      <c r="AC37" s="59" t="str">
        <f t="shared" si="10"/>
        <v>N</v>
      </c>
      <c r="AD37" s="59">
        <f t="shared" si="7"/>
        <v>0</v>
      </c>
      <c r="AE37" s="59">
        <f t="shared" ca="1" si="0"/>
        <v>0</v>
      </c>
      <c r="AF37" s="59">
        <f t="shared" si="8"/>
        <v>0</v>
      </c>
      <c r="AG37" s="59">
        <f t="shared" si="9"/>
        <v>0</v>
      </c>
      <c r="AH37" s="59">
        <f t="shared" si="1"/>
        <v>0</v>
      </c>
      <c r="AI37" s="59">
        <f t="shared" si="2"/>
        <v>0</v>
      </c>
      <c r="AJ37" s="137">
        <f t="shared" si="3"/>
        <v>0</v>
      </c>
      <c r="AK37" s="137">
        <f t="shared" si="4"/>
        <v>0</v>
      </c>
      <c r="AL37" s="57">
        <f>IF('Section 2'!$X37=Lists!$O$8,IF(COUNTIF(A5CountryList,'Section 2'!$H37)&gt;0,0,1),0)</f>
        <v>0</v>
      </c>
    </row>
    <row r="38" spans="2:38" s="57" customFormat="1" x14ac:dyDescent="0.25">
      <c r="B38" s="40"/>
      <c r="C38" s="211" t="str">
        <f>IF(L38=0,"",MAX($C$18:C37)+1)</f>
        <v/>
      </c>
      <c r="D38" s="121"/>
      <c r="E38" s="218"/>
      <c r="F38" s="219"/>
      <c r="G38" s="219"/>
      <c r="H38" s="219"/>
      <c r="I38" s="122"/>
      <c r="J38" s="219"/>
      <c r="K38" s="219"/>
      <c r="L38" s="219"/>
      <c r="M38" s="119"/>
      <c r="N38" s="122"/>
      <c r="O38" s="221" t="str">
        <f>IF(LEFT($L38,1)="R",VLOOKUP($L38,'Blend Breakout'!$C$33:$I$55,COLUMNS('Blend Breakout'!$C$32:D$32),0),IF(LEFT($L38,1)="H",$L38,""))</f>
        <v/>
      </c>
      <c r="P38" s="117" t="str">
        <f>IF(O38="","",IF(LEFT($L38,1)="R",$M38*VLOOKUP($L38,'Blend Breakout'!$C$33:$I$55,COLUMNS('Blend Breakout'!$C$32:E$32),0),IF(LEFT($L38,1)="H",$M38,"")))</f>
        <v/>
      </c>
      <c r="Q38" s="221" t="str">
        <f>IF(LEFT($L38,1)="R",VLOOKUP($L38,'Blend Breakout'!$C$33:$I$55,COLUMNS('Blend Breakout'!$C$32:F$32),0),"")</f>
        <v/>
      </c>
      <c r="R38" s="117" t="str">
        <f>IF(Q38="","",IF(LEFT($L38,1)="R",$M38*VLOOKUP($L38,'Blend Breakout'!$C$33:$I$55,COLUMNS('Blend Breakout'!$C$32:G$32),0),""))</f>
        <v/>
      </c>
      <c r="S38" s="221" t="str">
        <f>IF(LEFT($L38,1)="R",VLOOKUP($L38,'Blend Breakout'!$C$33:$I$55,COLUMNS('Blend Breakout'!$C$32:H$32),0),"")</f>
        <v/>
      </c>
      <c r="T38" s="117" t="str">
        <f>IF(S38="","",IF(LEFT($L38,1)="R",$M38*VLOOKUP($L38,'Blend Breakout'!$C$33:$I$55,COLUMNS('Blend Breakout'!$C$32:I$32),0),""))</f>
        <v/>
      </c>
      <c r="U38" s="219"/>
      <c r="V38" s="220"/>
      <c r="W38" s="219"/>
      <c r="X38" s="219"/>
      <c r="Y38" s="170"/>
      <c r="AA38" s="180" t="str">
        <f t="shared" ca="1" si="5"/>
        <v/>
      </c>
      <c r="AC38" s="59" t="str">
        <f t="shared" si="10"/>
        <v>N</v>
      </c>
      <c r="AD38" s="59">
        <f t="shared" si="7"/>
        <v>0</v>
      </c>
      <c r="AE38" s="59">
        <f t="shared" ca="1" si="0"/>
        <v>0</v>
      </c>
      <c r="AF38" s="59">
        <f t="shared" si="8"/>
        <v>0</v>
      </c>
      <c r="AG38" s="59">
        <f t="shared" si="9"/>
        <v>0</v>
      </c>
      <c r="AH38" s="59">
        <f t="shared" si="1"/>
        <v>0</v>
      </c>
      <c r="AI38" s="59">
        <f t="shared" si="2"/>
        <v>0</v>
      </c>
      <c r="AJ38" s="137">
        <f t="shared" si="3"/>
        <v>0</v>
      </c>
      <c r="AK38" s="137">
        <f t="shared" si="4"/>
        <v>0</v>
      </c>
      <c r="AL38" s="57">
        <f>IF('Section 2'!$X38=Lists!$O$8,IF(COUNTIF(A5CountryList,'Section 2'!$H38)&gt;0,0,1),0)</f>
        <v>0</v>
      </c>
    </row>
    <row r="39" spans="2:38" s="57" customFormat="1" x14ac:dyDescent="0.25">
      <c r="B39" s="40"/>
      <c r="C39" s="211" t="str">
        <f>IF(L39=0,"",MAX($C$18:C38)+1)</f>
        <v/>
      </c>
      <c r="D39" s="121"/>
      <c r="E39" s="218"/>
      <c r="F39" s="219"/>
      <c r="G39" s="219"/>
      <c r="H39" s="219"/>
      <c r="I39" s="122"/>
      <c r="J39" s="219"/>
      <c r="K39" s="219"/>
      <c r="L39" s="219"/>
      <c r="M39" s="119"/>
      <c r="N39" s="122"/>
      <c r="O39" s="221" t="str">
        <f>IF(LEFT($L39,1)="R",VLOOKUP($L39,'Blend Breakout'!$C$33:$I$55,COLUMNS('Blend Breakout'!$C$32:D$32),0),IF(LEFT($L39,1)="H",$L39,""))</f>
        <v/>
      </c>
      <c r="P39" s="117" t="str">
        <f>IF(O39="","",IF(LEFT($L39,1)="R",$M39*VLOOKUP($L39,'Blend Breakout'!$C$33:$I$55,COLUMNS('Blend Breakout'!$C$32:E$32),0),IF(LEFT($L39,1)="H",$M39,"")))</f>
        <v/>
      </c>
      <c r="Q39" s="221" t="str">
        <f>IF(LEFT($L39,1)="R",VLOOKUP($L39,'Blend Breakout'!$C$33:$I$55,COLUMNS('Blend Breakout'!$C$32:F$32),0),"")</f>
        <v/>
      </c>
      <c r="R39" s="117" t="str">
        <f>IF(Q39="","",IF(LEFT($L39,1)="R",$M39*VLOOKUP($L39,'Blend Breakout'!$C$33:$I$55,COLUMNS('Blend Breakout'!$C$32:G$32),0),""))</f>
        <v/>
      </c>
      <c r="S39" s="221" t="str">
        <f>IF(LEFT($L39,1)="R",VLOOKUP($L39,'Blend Breakout'!$C$33:$I$55,COLUMNS('Blend Breakout'!$C$32:H$32),0),"")</f>
        <v/>
      </c>
      <c r="T39" s="117" t="str">
        <f>IF(S39="","",IF(LEFT($L39,1)="R",$M39*VLOOKUP($L39,'Blend Breakout'!$C$33:$I$55,COLUMNS('Blend Breakout'!$C$32:I$32),0),""))</f>
        <v/>
      </c>
      <c r="U39" s="219"/>
      <c r="V39" s="220"/>
      <c r="W39" s="219"/>
      <c r="X39" s="219"/>
      <c r="Y39" s="170"/>
      <c r="AA39" s="180" t="str">
        <f t="shared" ca="1" si="5"/>
        <v/>
      </c>
      <c r="AC39" s="59" t="str">
        <f t="shared" si="10"/>
        <v>N</v>
      </c>
      <c r="AD39" s="59">
        <f t="shared" si="7"/>
        <v>0</v>
      </c>
      <c r="AE39" s="59">
        <f t="shared" ca="1" si="0"/>
        <v>0</v>
      </c>
      <c r="AF39" s="59">
        <f t="shared" si="8"/>
        <v>0</v>
      </c>
      <c r="AG39" s="59">
        <f t="shared" si="9"/>
        <v>0</v>
      </c>
      <c r="AH39" s="59">
        <f t="shared" si="1"/>
        <v>0</v>
      </c>
      <c r="AI39" s="59">
        <f t="shared" si="2"/>
        <v>0</v>
      </c>
      <c r="AJ39" s="137">
        <f t="shared" si="3"/>
        <v>0</v>
      </c>
      <c r="AK39" s="137">
        <f t="shared" si="4"/>
        <v>0</v>
      </c>
      <c r="AL39" s="57">
        <f>IF('Section 2'!$X39=Lists!$O$8,IF(COUNTIF(A5CountryList,'Section 2'!$H39)&gt;0,0,1),0)</f>
        <v>0</v>
      </c>
    </row>
    <row r="40" spans="2:38" s="57" customFormat="1" x14ac:dyDescent="0.25">
      <c r="B40" s="40"/>
      <c r="C40" s="211" t="str">
        <f>IF(L40=0,"",MAX($C$18:C39)+1)</f>
        <v/>
      </c>
      <c r="D40" s="121"/>
      <c r="E40" s="218"/>
      <c r="F40" s="219"/>
      <c r="G40" s="219"/>
      <c r="H40" s="219"/>
      <c r="I40" s="122"/>
      <c r="J40" s="219"/>
      <c r="K40" s="219"/>
      <c r="L40" s="219"/>
      <c r="M40" s="119"/>
      <c r="N40" s="122"/>
      <c r="O40" s="221" t="str">
        <f>IF(LEFT($L40,1)="R",VLOOKUP($L40,'Blend Breakout'!$C$33:$I$55,COLUMNS('Blend Breakout'!$C$32:D$32),0),IF(LEFT($L40,1)="H",$L40,""))</f>
        <v/>
      </c>
      <c r="P40" s="117" t="str">
        <f>IF(O40="","",IF(LEFT($L40,1)="R",$M40*VLOOKUP($L40,'Blend Breakout'!$C$33:$I$55,COLUMNS('Blend Breakout'!$C$32:E$32),0),IF(LEFT($L40,1)="H",$M40,"")))</f>
        <v/>
      </c>
      <c r="Q40" s="221" t="str">
        <f>IF(LEFT($L40,1)="R",VLOOKUP($L40,'Blend Breakout'!$C$33:$I$55,COLUMNS('Blend Breakout'!$C$32:F$32),0),"")</f>
        <v/>
      </c>
      <c r="R40" s="117" t="str">
        <f>IF(Q40="","",IF(LEFT($L40,1)="R",$M40*VLOOKUP($L40,'Blend Breakout'!$C$33:$I$55,COLUMNS('Blend Breakout'!$C$32:G$32),0),""))</f>
        <v/>
      </c>
      <c r="S40" s="221" t="str">
        <f>IF(LEFT($L40,1)="R",VLOOKUP($L40,'Blend Breakout'!$C$33:$I$55,COLUMNS('Blend Breakout'!$C$32:H$32),0),"")</f>
        <v/>
      </c>
      <c r="T40" s="117" t="str">
        <f>IF(S40="","",IF(LEFT($L40,1)="R",$M40*VLOOKUP($L40,'Blend Breakout'!$C$33:$I$55,COLUMNS('Blend Breakout'!$C$32:I$32),0),""))</f>
        <v/>
      </c>
      <c r="U40" s="219"/>
      <c r="V40" s="220"/>
      <c r="W40" s="219"/>
      <c r="X40" s="219"/>
      <c r="Y40" s="170"/>
      <c r="AA40" s="180" t="str">
        <f t="shared" ca="1" si="5"/>
        <v/>
      </c>
      <c r="AC40" s="59" t="str">
        <f t="shared" si="10"/>
        <v>N</v>
      </c>
      <c r="AD40" s="59">
        <f t="shared" si="7"/>
        <v>0</v>
      </c>
      <c r="AE40" s="59">
        <f t="shared" ca="1" si="0"/>
        <v>0</v>
      </c>
      <c r="AF40" s="59">
        <f t="shared" si="8"/>
        <v>0</v>
      </c>
      <c r="AG40" s="59">
        <f t="shared" si="9"/>
        <v>0</v>
      </c>
      <c r="AH40" s="59">
        <f t="shared" si="1"/>
        <v>0</v>
      </c>
      <c r="AI40" s="59">
        <f t="shared" si="2"/>
        <v>0</v>
      </c>
      <c r="AJ40" s="137">
        <f t="shared" si="3"/>
        <v>0</v>
      </c>
      <c r="AK40" s="137">
        <f t="shared" si="4"/>
        <v>0</v>
      </c>
      <c r="AL40" s="57">
        <f>IF('Section 2'!$X40=Lists!$O$8,IF(COUNTIF(A5CountryList,'Section 2'!$H40)&gt;0,0,1),0)</f>
        <v>0</v>
      </c>
    </row>
    <row r="41" spans="2:38" s="57" customFormat="1" x14ac:dyDescent="0.25">
      <c r="B41" s="40"/>
      <c r="C41" s="211" t="str">
        <f>IF(L41=0,"",MAX($C$18:C40)+1)</f>
        <v/>
      </c>
      <c r="D41" s="121"/>
      <c r="E41" s="218"/>
      <c r="F41" s="219"/>
      <c r="G41" s="219"/>
      <c r="H41" s="219"/>
      <c r="I41" s="122"/>
      <c r="J41" s="219"/>
      <c r="K41" s="219"/>
      <c r="L41" s="219"/>
      <c r="M41" s="119"/>
      <c r="N41" s="122"/>
      <c r="O41" s="221" t="str">
        <f>IF(LEFT($L41,1)="R",VLOOKUP($L41,'Blend Breakout'!$C$33:$I$55,COLUMNS('Blend Breakout'!$C$32:D$32),0),IF(LEFT($L41,1)="H",$L41,""))</f>
        <v/>
      </c>
      <c r="P41" s="117" t="str">
        <f>IF(O41="","",IF(LEFT($L41,1)="R",$M41*VLOOKUP($L41,'Blend Breakout'!$C$33:$I$55,COLUMNS('Blend Breakout'!$C$32:E$32),0),IF(LEFT($L41,1)="H",$M41,"")))</f>
        <v/>
      </c>
      <c r="Q41" s="221" t="str">
        <f>IF(LEFT($L41,1)="R",VLOOKUP($L41,'Blend Breakout'!$C$33:$I$55,COLUMNS('Blend Breakout'!$C$32:F$32),0),"")</f>
        <v/>
      </c>
      <c r="R41" s="117" t="str">
        <f>IF(Q41="","",IF(LEFT($L41,1)="R",$M41*VLOOKUP($L41,'Blend Breakout'!$C$33:$I$55,COLUMNS('Blend Breakout'!$C$32:G$32),0),""))</f>
        <v/>
      </c>
      <c r="S41" s="221" t="str">
        <f>IF(LEFT($L41,1)="R",VLOOKUP($L41,'Blend Breakout'!$C$33:$I$55,COLUMNS('Blend Breakout'!$C$32:H$32),0),"")</f>
        <v/>
      </c>
      <c r="T41" s="117" t="str">
        <f>IF(S41="","",IF(LEFT($L41,1)="R",$M41*VLOOKUP($L41,'Blend Breakout'!$C$33:$I$55,COLUMNS('Blend Breakout'!$C$32:I$32),0),""))</f>
        <v/>
      </c>
      <c r="U41" s="219"/>
      <c r="V41" s="220"/>
      <c r="W41" s="219"/>
      <c r="X41" s="219"/>
      <c r="Y41" s="170"/>
      <c r="AA41" s="180" t="str">
        <f t="shared" ca="1" si="5"/>
        <v/>
      </c>
      <c r="AC41" s="59" t="str">
        <f t="shared" si="10"/>
        <v>N</v>
      </c>
      <c r="AD41" s="59">
        <f t="shared" si="7"/>
        <v>0</v>
      </c>
      <c r="AE41" s="59">
        <f t="shared" ca="1" si="0"/>
        <v>0</v>
      </c>
      <c r="AF41" s="59">
        <f t="shared" si="8"/>
        <v>0</v>
      </c>
      <c r="AG41" s="59">
        <f t="shared" si="9"/>
        <v>0</v>
      </c>
      <c r="AH41" s="59">
        <f t="shared" si="1"/>
        <v>0</v>
      </c>
      <c r="AI41" s="59">
        <f t="shared" si="2"/>
        <v>0</v>
      </c>
      <c r="AJ41" s="137">
        <f t="shared" si="3"/>
        <v>0</v>
      </c>
      <c r="AK41" s="137">
        <f t="shared" si="4"/>
        <v>0</v>
      </c>
      <c r="AL41" s="57">
        <f>IF('Section 2'!$X41=Lists!$O$8,IF(COUNTIF(A5CountryList,'Section 2'!$H41)&gt;0,0,1),0)</f>
        <v>0</v>
      </c>
    </row>
    <row r="42" spans="2:38" s="57" customFormat="1" x14ac:dyDescent="0.25">
      <c r="B42" s="40"/>
      <c r="C42" s="211" t="str">
        <f>IF(L42=0,"",MAX($C$18:C41)+1)</f>
        <v/>
      </c>
      <c r="D42" s="121"/>
      <c r="E42" s="218"/>
      <c r="F42" s="219"/>
      <c r="G42" s="219"/>
      <c r="H42" s="219"/>
      <c r="I42" s="122"/>
      <c r="J42" s="219"/>
      <c r="K42" s="219"/>
      <c r="L42" s="219"/>
      <c r="M42" s="119"/>
      <c r="N42" s="122"/>
      <c r="O42" s="221" t="str">
        <f>IF(LEFT($L42,1)="R",VLOOKUP($L42,'Blend Breakout'!$C$33:$I$55,COLUMNS('Blend Breakout'!$C$32:D$32),0),IF(LEFT($L42,1)="H",$L42,""))</f>
        <v/>
      </c>
      <c r="P42" s="117" t="str">
        <f>IF(O42="","",IF(LEFT($L42,1)="R",$M42*VLOOKUP($L42,'Blend Breakout'!$C$33:$I$55,COLUMNS('Blend Breakout'!$C$32:E$32),0),IF(LEFT($L42,1)="H",$M42,"")))</f>
        <v/>
      </c>
      <c r="Q42" s="221" t="str">
        <f>IF(LEFT($L42,1)="R",VLOOKUP($L42,'Blend Breakout'!$C$33:$I$55,COLUMNS('Blend Breakout'!$C$32:F$32),0),"")</f>
        <v/>
      </c>
      <c r="R42" s="117" t="str">
        <f>IF(Q42="","",IF(LEFT($L42,1)="R",$M42*VLOOKUP($L42,'Blend Breakout'!$C$33:$I$55,COLUMNS('Blend Breakout'!$C$32:G$32),0),""))</f>
        <v/>
      </c>
      <c r="S42" s="221" t="str">
        <f>IF(LEFT($L42,1)="R",VLOOKUP($L42,'Blend Breakout'!$C$33:$I$55,COLUMNS('Blend Breakout'!$C$32:H$32),0),"")</f>
        <v/>
      </c>
      <c r="T42" s="117" t="str">
        <f>IF(S42="","",IF(LEFT($L42,1)="R",$M42*VLOOKUP($L42,'Blend Breakout'!$C$33:$I$55,COLUMNS('Blend Breakout'!$C$32:I$32),0),""))</f>
        <v/>
      </c>
      <c r="U42" s="219"/>
      <c r="V42" s="220"/>
      <c r="W42" s="219"/>
      <c r="X42" s="219"/>
      <c r="Y42" s="170"/>
      <c r="AA42" s="180" t="str">
        <f t="shared" ca="1" si="5"/>
        <v/>
      </c>
      <c r="AC42" s="59" t="str">
        <f t="shared" si="10"/>
        <v>N</v>
      </c>
      <c r="AD42" s="59">
        <f t="shared" si="7"/>
        <v>0</v>
      </c>
      <c r="AE42" s="59">
        <f t="shared" ca="1" si="0"/>
        <v>0</v>
      </c>
      <c r="AF42" s="59">
        <f t="shared" si="8"/>
        <v>0</v>
      </c>
      <c r="AG42" s="59">
        <f t="shared" si="9"/>
        <v>0</v>
      </c>
      <c r="AH42" s="59">
        <f t="shared" si="1"/>
        <v>0</v>
      </c>
      <c r="AI42" s="59">
        <f t="shared" si="2"/>
        <v>0</v>
      </c>
      <c r="AJ42" s="137">
        <f t="shared" si="3"/>
        <v>0</v>
      </c>
      <c r="AK42" s="137">
        <f t="shared" si="4"/>
        <v>0</v>
      </c>
      <c r="AL42" s="57">
        <f>IF('Section 2'!$X42=Lists!$O$8,IF(COUNTIF(A5CountryList,'Section 2'!$H42)&gt;0,0,1),0)</f>
        <v>0</v>
      </c>
    </row>
    <row r="43" spans="2:38" s="57" customFormat="1" x14ac:dyDescent="0.25">
      <c r="B43" s="40"/>
      <c r="C43" s="211" t="str">
        <f>IF(L43=0,"",MAX($C$18:C42)+1)</f>
        <v/>
      </c>
      <c r="D43" s="121"/>
      <c r="E43" s="218"/>
      <c r="F43" s="219"/>
      <c r="G43" s="219"/>
      <c r="H43" s="219"/>
      <c r="I43" s="122"/>
      <c r="J43" s="219"/>
      <c r="K43" s="219"/>
      <c r="L43" s="219"/>
      <c r="M43" s="119"/>
      <c r="N43" s="122"/>
      <c r="O43" s="221" t="str">
        <f>IF(LEFT($L43,1)="R",VLOOKUP($L43,'Blend Breakout'!$C$33:$I$55,COLUMNS('Blend Breakout'!$C$32:D$32),0),IF(LEFT($L43,1)="H",$L43,""))</f>
        <v/>
      </c>
      <c r="P43" s="117" t="str">
        <f>IF(O43="","",IF(LEFT($L43,1)="R",$M43*VLOOKUP($L43,'Blend Breakout'!$C$33:$I$55,COLUMNS('Blend Breakout'!$C$32:E$32),0),IF(LEFT($L43,1)="H",$M43,"")))</f>
        <v/>
      </c>
      <c r="Q43" s="221" t="str">
        <f>IF(LEFT($L43,1)="R",VLOOKUP($L43,'Blend Breakout'!$C$33:$I$55,COLUMNS('Blend Breakout'!$C$32:F$32),0),"")</f>
        <v/>
      </c>
      <c r="R43" s="117" t="str">
        <f>IF(Q43="","",IF(LEFT($L43,1)="R",$M43*VLOOKUP($L43,'Blend Breakout'!$C$33:$I$55,COLUMNS('Blend Breakout'!$C$32:G$32),0),""))</f>
        <v/>
      </c>
      <c r="S43" s="221" t="str">
        <f>IF(LEFT($L43,1)="R",VLOOKUP($L43,'Blend Breakout'!$C$33:$I$55,COLUMNS('Blend Breakout'!$C$32:H$32),0),"")</f>
        <v/>
      </c>
      <c r="T43" s="117" t="str">
        <f>IF(S43="","",IF(LEFT($L43,1)="R",$M43*VLOOKUP($L43,'Blend Breakout'!$C$33:$I$55,COLUMNS('Blend Breakout'!$C$32:I$32),0),""))</f>
        <v/>
      </c>
      <c r="U43" s="219"/>
      <c r="V43" s="220"/>
      <c r="W43" s="219"/>
      <c r="X43" s="219"/>
      <c r="Y43" s="170"/>
      <c r="AA43" s="180" t="str">
        <f t="shared" ca="1" si="5"/>
        <v/>
      </c>
      <c r="AC43" s="59" t="str">
        <f t="shared" si="10"/>
        <v>N</v>
      </c>
      <c r="AD43" s="59">
        <f t="shared" si="7"/>
        <v>0</v>
      </c>
      <c r="AE43" s="59">
        <f t="shared" ca="1" si="0"/>
        <v>0</v>
      </c>
      <c r="AF43" s="59">
        <f t="shared" si="8"/>
        <v>0</v>
      </c>
      <c r="AG43" s="59">
        <f t="shared" si="9"/>
        <v>0</v>
      </c>
      <c r="AH43" s="59">
        <f t="shared" si="1"/>
        <v>0</v>
      </c>
      <c r="AI43" s="59">
        <f t="shared" si="2"/>
        <v>0</v>
      </c>
      <c r="AJ43" s="137">
        <f t="shared" si="3"/>
        <v>0</v>
      </c>
      <c r="AK43" s="137">
        <f t="shared" si="4"/>
        <v>0</v>
      </c>
      <c r="AL43" s="57">
        <f>IF('Section 2'!$X43=Lists!$O$8,IF(COUNTIF(A5CountryList,'Section 2'!$H43)&gt;0,0,1),0)</f>
        <v>0</v>
      </c>
    </row>
    <row r="44" spans="2:38" s="57" customFormat="1" x14ac:dyDescent="0.25">
      <c r="B44" s="40"/>
      <c r="C44" s="211" t="str">
        <f>IF(L44=0,"",MAX($C$18:C43)+1)</f>
        <v/>
      </c>
      <c r="D44" s="121"/>
      <c r="E44" s="218"/>
      <c r="F44" s="219"/>
      <c r="G44" s="219"/>
      <c r="H44" s="219"/>
      <c r="I44" s="122"/>
      <c r="J44" s="219"/>
      <c r="K44" s="219"/>
      <c r="L44" s="219"/>
      <c r="M44" s="119"/>
      <c r="N44" s="122"/>
      <c r="O44" s="221" t="str">
        <f>IF(LEFT($L44,1)="R",VLOOKUP($L44,'Blend Breakout'!$C$33:$I$55,COLUMNS('Blend Breakout'!$C$32:D$32),0),IF(LEFT($L44,1)="H",$L44,""))</f>
        <v/>
      </c>
      <c r="P44" s="117" t="str">
        <f>IF(O44="","",IF(LEFT($L44,1)="R",$M44*VLOOKUP($L44,'Blend Breakout'!$C$33:$I$55,COLUMNS('Blend Breakout'!$C$32:E$32),0),IF(LEFT($L44,1)="H",$M44,"")))</f>
        <v/>
      </c>
      <c r="Q44" s="221" t="str">
        <f>IF(LEFT($L44,1)="R",VLOOKUP($L44,'Blend Breakout'!$C$33:$I$55,COLUMNS('Blend Breakout'!$C$32:F$32),0),"")</f>
        <v/>
      </c>
      <c r="R44" s="117" t="str">
        <f>IF(Q44="","",IF(LEFT($L44,1)="R",$M44*VLOOKUP($L44,'Blend Breakout'!$C$33:$I$55,COLUMNS('Blend Breakout'!$C$32:G$32),0),""))</f>
        <v/>
      </c>
      <c r="S44" s="221" t="str">
        <f>IF(LEFT($L44,1)="R",VLOOKUP($L44,'Blend Breakout'!$C$33:$I$55,COLUMNS('Blend Breakout'!$C$32:H$32),0),"")</f>
        <v/>
      </c>
      <c r="T44" s="117" t="str">
        <f>IF(S44="","",IF(LEFT($L44,1)="R",$M44*VLOOKUP($L44,'Blend Breakout'!$C$33:$I$55,COLUMNS('Blend Breakout'!$C$32:I$32),0),""))</f>
        <v/>
      </c>
      <c r="U44" s="219"/>
      <c r="V44" s="220"/>
      <c r="W44" s="219"/>
      <c r="X44" s="219"/>
      <c r="Y44" s="170"/>
      <c r="AA44" s="180" t="str">
        <f t="shared" ca="1" si="5"/>
        <v/>
      </c>
      <c r="AC44" s="59" t="str">
        <f t="shared" si="10"/>
        <v>N</v>
      </c>
      <c r="AD44" s="59">
        <f t="shared" si="7"/>
        <v>0</v>
      </c>
      <c r="AE44" s="59">
        <f t="shared" ca="1" si="0"/>
        <v>0</v>
      </c>
      <c r="AF44" s="59">
        <f t="shared" si="8"/>
        <v>0</v>
      </c>
      <c r="AG44" s="59">
        <f t="shared" si="9"/>
        <v>0</v>
      </c>
      <c r="AH44" s="59">
        <f t="shared" si="1"/>
        <v>0</v>
      </c>
      <c r="AI44" s="59">
        <f t="shared" si="2"/>
        <v>0</v>
      </c>
      <c r="AJ44" s="137">
        <f t="shared" si="3"/>
        <v>0</v>
      </c>
      <c r="AK44" s="137">
        <f t="shared" si="4"/>
        <v>0</v>
      </c>
      <c r="AL44" s="57">
        <f>IF('Section 2'!$X44=Lists!$O$8,IF(COUNTIF(A5CountryList,'Section 2'!$H44)&gt;0,0,1),0)</f>
        <v>0</v>
      </c>
    </row>
    <row r="45" spans="2:38" s="57" customFormat="1" x14ac:dyDescent="0.25">
      <c r="B45" s="40"/>
      <c r="C45" s="211" t="str">
        <f>IF(L45=0,"",MAX($C$18:C44)+1)</f>
        <v/>
      </c>
      <c r="D45" s="121"/>
      <c r="E45" s="218"/>
      <c r="F45" s="219"/>
      <c r="G45" s="219"/>
      <c r="H45" s="219"/>
      <c r="I45" s="122"/>
      <c r="J45" s="219"/>
      <c r="K45" s="219"/>
      <c r="L45" s="219"/>
      <c r="M45" s="119"/>
      <c r="N45" s="122"/>
      <c r="O45" s="221" t="str">
        <f>IF(LEFT($L45,1)="R",VLOOKUP($L45,'Blend Breakout'!$C$33:$I$55,COLUMNS('Blend Breakout'!$C$32:D$32),0),IF(LEFT($L45,1)="H",$L45,""))</f>
        <v/>
      </c>
      <c r="P45" s="117" t="str">
        <f>IF(O45="","",IF(LEFT($L45,1)="R",$M45*VLOOKUP($L45,'Blend Breakout'!$C$33:$I$55,COLUMNS('Blend Breakout'!$C$32:E$32),0),IF(LEFT($L45,1)="H",$M45,"")))</f>
        <v/>
      </c>
      <c r="Q45" s="221" t="str">
        <f>IF(LEFT($L45,1)="R",VLOOKUP($L45,'Blend Breakout'!$C$33:$I$55,COLUMNS('Blend Breakout'!$C$32:F$32),0),"")</f>
        <v/>
      </c>
      <c r="R45" s="117" t="str">
        <f>IF(Q45="","",IF(LEFT($L45,1)="R",$M45*VLOOKUP($L45,'Blend Breakout'!$C$33:$I$55,COLUMNS('Blend Breakout'!$C$32:G$32),0),""))</f>
        <v/>
      </c>
      <c r="S45" s="221" t="str">
        <f>IF(LEFT($L45,1)="R",VLOOKUP($L45,'Blend Breakout'!$C$33:$I$55,COLUMNS('Blend Breakout'!$C$32:H$32),0),"")</f>
        <v/>
      </c>
      <c r="T45" s="117" t="str">
        <f>IF(S45="","",IF(LEFT($L45,1)="R",$M45*VLOOKUP($L45,'Blend Breakout'!$C$33:$I$55,COLUMNS('Blend Breakout'!$C$32:I$32),0),""))</f>
        <v/>
      </c>
      <c r="U45" s="219"/>
      <c r="V45" s="220"/>
      <c r="W45" s="219"/>
      <c r="X45" s="219"/>
      <c r="Y45" s="170"/>
      <c r="AA45" s="180" t="str">
        <f t="shared" ca="1" si="5"/>
        <v/>
      </c>
      <c r="AC45" s="59" t="str">
        <f t="shared" si="10"/>
        <v>N</v>
      </c>
      <c r="AD45" s="59">
        <f t="shared" si="7"/>
        <v>0</v>
      </c>
      <c r="AE45" s="59">
        <f t="shared" ca="1" si="0"/>
        <v>0</v>
      </c>
      <c r="AF45" s="59">
        <f t="shared" si="8"/>
        <v>0</v>
      </c>
      <c r="AG45" s="59">
        <f t="shared" si="9"/>
        <v>0</v>
      </c>
      <c r="AH45" s="59">
        <f t="shared" si="1"/>
        <v>0</v>
      </c>
      <c r="AI45" s="59">
        <f t="shared" si="2"/>
        <v>0</v>
      </c>
      <c r="AJ45" s="137">
        <f t="shared" si="3"/>
        <v>0</v>
      </c>
      <c r="AK45" s="137">
        <f t="shared" si="4"/>
        <v>0</v>
      </c>
      <c r="AL45" s="57">
        <f>IF('Section 2'!$X45=Lists!$O$8,IF(COUNTIF(A5CountryList,'Section 2'!$H45)&gt;0,0,1),0)</f>
        <v>0</v>
      </c>
    </row>
    <row r="46" spans="2:38" s="57" customFormat="1" x14ac:dyDescent="0.25">
      <c r="B46" s="40"/>
      <c r="C46" s="211" t="str">
        <f>IF(L46=0,"",MAX($C$18:C45)+1)</f>
        <v/>
      </c>
      <c r="D46" s="121"/>
      <c r="E46" s="218"/>
      <c r="F46" s="219"/>
      <c r="G46" s="219"/>
      <c r="H46" s="219"/>
      <c r="I46" s="122"/>
      <c r="J46" s="219"/>
      <c r="K46" s="219"/>
      <c r="L46" s="219"/>
      <c r="M46" s="119"/>
      <c r="N46" s="122"/>
      <c r="O46" s="221" t="str">
        <f>IF(LEFT($L46,1)="R",VLOOKUP($L46,'Blend Breakout'!$C$33:$I$55,COLUMNS('Blend Breakout'!$C$32:D$32),0),IF(LEFT($L46,1)="H",$L46,""))</f>
        <v/>
      </c>
      <c r="P46" s="117" t="str">
        <f>IF(O46="","",IF(LEFT($L46,1)="R",$M46*VLOOKUP($L46,'Blend Breakout'!$C$33:$I$55,COLUMNS('Blend Breakout'!$C$32:E$32),0),IF(LEFT($L46,1)="H",$M46,"")))</f>
        <v/>
      </c>
      <c r="Q46" s="221" t="str">
        <f>IF(LEFT($L46,1)="R",VLOOKUP($L46,'Blend Breakout'!$C$33:$I$55,COLUMNS('Blend Breakout'!$C$32:F$32),0),"")</f>
        <v/>
      </c>
      <c r="R46" s="117" t="str">
        <f>IF(Q46="","",IF(LEFT($L46,1)="R",$M46*VLOOKUP($L46,'Blend Breakout'!$C$33:$I$55,COLUMNS('Blend Breakout'!$C$32:G$32),0),""))</f>
        <v/>
      </c>
      <c r="S46" s="221" t="str">
        <f>IF(LEFT($L46,1)="R",VLOOKUP($L46,'Blend Breakout'!$C$33:$I$55,COLUMNS('Blend Breakout'!$C$32:H$32),0),"")</f>
        <v/>
      </c>
      <c r="T46" s="117" t="str">
        <f>IF(S46="","",IF(LEFT($L46,1)="R",$M46*VLOOKUP($L46,'Blend Breakout'!$C$33:$I$55,COLUMNS('Blend Breakout'!$C$32:I$32),0),""))</f>
        <v/>
      </c>
      <c r="U46" s="219"/>
      <c r="V46" s="220"/>
      <c r="W46" s="219"/>
      <c r="X46" s="219"/>
      <c r="Y46" s="170"/>
      <c r="AA46" s="180" t="str">
        <f t="shared" ca="1" si="5"/>
        <v/>
      </c>
      <c r="AC46" s="59" t="str">
        <f t="shared" si="10"/>
        <v>N</v>
      </c>
      <c r="AD46" s="59">
        <f t="shared" si="7"/>
        <v>0</v>
      </c>
      <c r="AE46" s="59">
        <f t="shared" ca="1" si="0"/>
        <v>0</v>
      </c>
      <c r="AF46" s="59">
        <f t="shared" si="8"/>
        <v>0</v>
      </c>
      <c r="AG46" s="59">
        <f t="shared" si="9"/>
        <v>0</v>
      </c>
      <c r="AH46" s="59">
        <f t="shared" si="1"/>
        <v>0</v>
      </c>
      <c r="AI46" s="59">
        <f t="shared" si="2"/>
        <v>0</v>
      </c>
      <c r="AJ46" s="137">
        <f t="shared" si="3"/>
        <v>0</v>
      </c>
      <c r="AK46" s="137">
        <f t="shared" si="4"/>
        <v>0</v>
      </c>
      <c r="AL46" s="57">
        <f>IF('Section 2'!$X46=Lists!$O$8,IF(COUNTIF(A5CountryList,'Section 2'!$H46)&gt;0,0,1),0)</f>
        <v>0</v>
      </c>
    </row>
    <row r="47" spans="2:38" s="57" customFormat="1" x14ac:dyDescent="0.25">
      <c r="B47" s="40"/>
      <c r="C47" s="211" t="str">
        <f>IF(L47=0,"",MAX($C$18:C46)+1)</f>
        <v/>
      </c>
      <c r="D47" s="121"/>
      <c r="E47" s="218"/>
      <c r="F47" s="219"/>
      <c r="G47" s="219"/>
      <c r="H47" s="219"/>
      <c r="I47" s="122"/>
      <c r="J47" s="219"/>
      <c r="K47" s="219"/>
      <c r="L47" s="219"/>
      <c r="M47" s="119"/>
      <c r="N47" s="122"/>
      <c r="O47" s="221" t="str">
        <f>IF(LEFT($L47,1)="R",VLOOKUP($L47,'Blend Breakout'!$C$33:$I$55,COLUMNS('Blend Breakout'!$C$32:D$32),0),IF(LEFT($L47,1)="H",$L47,""))</f>
        <v/>
      </c>
      <c r="P47" s="117" t="str">
        <f>IF(O47="","",IF(LEFT($L47,1)="R",$M47*VLOOKUP($L47,'Blend Breakout'!$C$33:$I$55,COLUMNS('Blend Breakout'!$C$32:E$32),0),IF(LEFT($L47,1)="H",$M47,"")))</f>
        <v/>
      </c>
      <c r="Q47" s="221" t="str">
        <f>IF(LEFT($L47,1)="R",VLOOKUP($L47,'Blend Breakout'!$C$33:$I$55,COLUMNS('Blend Breakout'!$C$32:F$32),0),"")</f>
        <v/>
      </c>
      <c r="R47" s="117" t="str">
        <f>IF(Q47="","",IF(LEFT($L47,1)="R",$M47*VLOOKUP($L47,'Blend Breakout'!$C$33:$I$55,COLUMNS('Blend Breakout'!$C$32:G$32),0),""))</f>
        <v/>
      </c>
      <c r="S47" s="221" t="str">
        <f>IF(LEFT($L47,1)="R",VLOOKUP($L47,'Blend Breakout'!$C$33:$I$55,COLUMNS('Blend Breakout'!$C$32:H$32),0),"")</f>
        <v/>
      </c>
      <c r="T47" s="117" t="str">
        <f>IF(S47="","",IF(LEFT($L47,1)="R",$M47*VLOOKUP($L47,'Blend Breakout'!$C$33:$I$55,COLUMNS('Blend Breakout'!$C$32:I$32),0),""))</f>
        <v/>
      </c>
      <c r="U47" s="219"/>
      <c r="V47" s="220"/>
      <c r="W47" s="219"/>
      <c r="X47" s="219"/>
      <c r="Y47" s="170"/>
      <c r="AA47" s="180" t="str">
        <f t="shared" ca="1" si="5"/>
        <v/>
      </c>
      <c r="AC47" s="59" t="str">
        <f t="shared" si="10"/>
        <v>N</v>
      </c>
      <c r="AD47" s="59">
        <f t="shared" si="7"/>
        <v>0</v>
      </c>
      <c r="AE47" s="59">
        <f t="shared" ca="1" si="0"/>
        <v>0</v>
      </c>
      <c r="AF47" s="59">
        <f t="shared" si="8"/>
        <v>0</v>
      </c>
      <c r="AG47" s="59">
        <f t="shared" si="9"/>
        <v>0</v>
      </c>
      <c r="AH47" s="59">
        <f t="shared" si="1"/>
        <v>0</v>
      </c>
      <c r="AI47" s="59">
        <f t="shared" si="2"/>
        <v>0</v>
      </c>
      <c r="AJ47" s="137">
        <f t="shared" si="3"/>
        <v>0</v>
      </c>
      <c r="AK47" s="137">
        <f t="shared" si="4"/>
        <v>0</v>
      </c>
      <c r="AL47" s="57">
        <f>IF('Section 2'!$X47=Lists!$O$8,IF(COUNTIF(A5CountryList,'Section 2'!$H47)&gt;0,0,1),0)</f>
        <v>0</v>
      </c>
    </row>
    <row r="48" spans="2:38" s="57" customFormat="1" x14ac:dyDescent="0.25">
      <c r="B48" s="40"/>
      <c r="C48" s="211" t="str">
        <f>IF(L48=0,"",MAX($C$18:C47)+1)</f>
        <v/>
      </c>
      <c r="D48" s="121"/>
      <c r="E48" s="218"/>
      <c r="F48" s="219"/>
      <c r="G48" s="219"/>
      <c r="H48" s="219"/>
      <c r="I48" s="122"/>
      <c r="J48" s="219"/>
      <c r="K48" s="219"/>
      <c r="L48" s="219"/>
      <c r="M48" s="119"/>
      <c r="N48" s="122"/>
      <c r="O48" s="221" t="str">
        <f>IF(LEFT($L48,1)="R",VLOOKUP($L48,'Blend Breakout'!$C$33:$I$55,COLUMNS('Blend Breakout'!$C$32:D$32),0),IF(LEFT($L48,1)="H",$L48,""))</f>
        <v/>
      </c>
      <c r="P48" s="117" t="str">
        <f>IF(O48="","",IF(LEFT($L48,1)="R",$M48*VLOOKUP($L48,'Blend Breakout'!$C$33:$I$55,COLUMNS('Blend Breakout'!$C$32:E$32),0),IF(LEFT($L48,1)="H",$M48,"")))</f>
        <v/>
      </c>
      <c r="Q48" s="221" t="str">
        <f>IF(LEFT($L48,1)="R",VLOOKUP($L48,'Blend Breakout'!$C$33:$I$55,COLUMNS('Blend Breakout'!$C$32:F$32),0),"")</f>
        <v/>
      </c>
      <c r="R48" s="117" t="str">
        <f>IF(Q48="","",IF(LEFT($L48,1)="R",$M48*VLOOKUP($L48,'Blend Breakout'!$C$33:$I$55,COLUMNS('Blend Breakout'!$C$32:G$32),0),""))</f>
        <v/>
      </c>
      <c r="S48" s="221" t="str">
        <f>IF(LEFT($L48,1)="R",VLOOKUP($L48,'Blend Breakout'!$C$33:$I$55,COLUMNS('Blend Breakout'!$C$32:H$32),0),"")</f>
        <v/>
      </c>
      <c r="T48" s="117" t="str">
        <f>IF(S48="","",IF(LEFT($L48,1)="R",$M48*VLOOKUP($L48,'Blend Breakout'!$C$33:$I$55,COLUMNS('Blend Breakout'!$C$32:I$32),0),""))</f>
        <v/>
      </c>
      <c r="U48" s="219"/>
      <c r="V48" s="220"/>
      <c r="W48" s="219"/>
      <c r="X48" s="219"/>
      <c r="Y48" s="170"/>
      <c r="AA48" s="180" t="str">
        <f t="shared" ca="1" si="5"/>
        <v/>
      </c>
      <c r="AC48" s="59" t="str">
        <f t="shared" si="10"/>
        <v>N</v>
      </c>
      <c r="AD48" s="59">
        <f t="shared" si="7"/>
        <v>0</v>
      </c>
      <c r="AE48" s="59">
        <f t="shared" ca="1" si="0"/>
        <v>0</v>
      </c>
      <c r="AF48" s="59">
        <f t="shared" si="8"/>
        <v>0</v>
      </c>
      <c r="AG48" s="59">
        <f t="shared" si="9"/>
        <v>0</v>
      </c>
      <c r="AH48" s="59">
        <f t="shared" si="1"/>
        <v>0</v>
      </c>
      <c r="AI48" s="59">
        <f t="shared" si="2"/>
        <v>0</v>
      </c>
      <c r="AJ48" s="137">
        <f t="shared" si="3"/>
        <v>0</v>
      </c>
      <c r="AK48" s="137">
        <f t="shared" si="4"/>
        <v>0</v>
      </c>
      <c r="AL48" s="57">
        <f>IF('Section 2'!$X48=Lists!$O$8,IF(COUNTIF(A5CountryList,'Section 2'!$H48)&gt;0,0,1),0)</f>
        <v>0</v>
      </c>
    </row>
    <row r="49" spans="2:38" s="57" customFormat="1" x14ac:dyDescent="0.25">
      <c r="B49" s="40"/>
      <c r="C49" s="211" t="str">
        <f>IF(L49=0,"",MAX($C$18:C48)+1)</f>
        <v/>
      </c>
      <c r="D49" s="121"/>
      <c r="E49" s="218"/>
      <c r="F49" s="219"/>
      <c r="G49" s="219"/>
      <c r="H49" s="219"/>
      <c r="I49" s="122"/>
      <c r="J49" s="219"/>
      <c r="K49" s="219"/>
      <c r="L49" s="219"/>
      <c r="M49" s="119"/>
      <c r="N49" s="122"/>
      <c r="O49" s="221" t="str">
        <f>IF(LEFT($L49,1)="R",VLOOKUP($L49,'Blend Breakout'!$C$33:$I$55,COLUMNS('Blend Breakout'!$C$32:D$32),0),IF(LEFT($L49,1)="H",$L49,""))</f>
        <v/>
      </c>
      <c r="P49" s="117" t="str">
        <f>IF(O49="","",IF(LEFT($L49,1)="R",$M49*VLOOKUP($L49,'Blend Breakout'!$C$33:$I$55,COLUMNS('Blend Breakout'!$C$32:E$32),0),IF(LEFT($L49,1)="H",$M49,"")))</f>
        <v/>
      </c>
      <c r="Q49" s="221" t="str">
        <f>IF(LEFT($L49,1)="R",VLOOKUP($L49,'Blend Breakout'!$C$33:$I$55,COLUMNS('Blend Breakout'!$C$32:F$32),0),"")</f>
        <v/>
      </c>
      <c r="R49" s="117" t="str">
        <f>IF(Q49="","",IF(LEFT($L49,1)="R",$M49*VLOOKUP($L49,'Blend Breakout'!$C$33:$I$55,COLUMNS('Blend Breakout'!$C$32:G$32),0),""))</f>
        <v/>
      </c>
      <c r="S49" s="221" t="str">
        <f>IF(LEFT($L49,1)="R",VLOOKUP($L49,'Blend Breakout'!$C$33:$I$55,COLUMNS('Blend Breakout'!$C$32:H$32),0),"")</f>
        <v/>
      </c>
      <c r="T49" s="117" t="str">
        <f>IF(S49="","",IF(LEFT($L49,1)="R",$M49*VLOOKUP($L49,'Blend Breakout'!$C$33:$I$55,COLUMNS('Blend Breakout'!$C$32:I$32),0),""))</f>
        <v/>
      </c>
      <c r="U49" s="219"/>
      <c r="V49" s="220"/>
      <c r="W49" s="219"/>
      <c r="X49" s="219"/>
      <c r="Y49" s="170"/>
      <c r="AA49" s="180" t="str">
        <f t="shared" ca="1" si="5"/>
        <v/>
      </c>
      <c r="AC49" s="59" t="str">
        <f t="shared" si="10"/>
        <v>N</v>
      </c>
      <c r="AD49" s="59">
        <f t="shared" si="7"/>
        <v>0</v>
      </c>
      <c r="AE49" s="59">
        <f t="shared" ca="1" si="0"/>
        <v>0</v>
      </c>
      <c r="AF49" s="59">
        <f t="shared" si="8"/>
        <v>0</v>
      </c>
      <c r="AG49" s="59">
        <f t="shared" si="9"/>
        <v>0</v>
      </c>
      <c r="AH49" s="59">
        <f t="shared" si="1"/>
        <v>0</v>
      </c>
      <c r="AI49" s="59">
        <f t="shared" si="2"/>
        <v>0</v>
      </c>
      <c r="AJ49" s="137">
        <f t="shared" si="3"/>
        <v>0</v>
      </c>
      <c r="AK49" s="137">
        <f t="shared" si="4"/>
        <v>0</v>
      </c>
      <c r="AL49" s="57">
        <f>IF('Section 2'!$X49=Lists!$O$8,IF(COUNTIF(A5CountryList,'Section 2'!$H49)&gt;0,0,1),0)</f>
        <v>0</v>
      </c>
    </row>
    <row r="50" spans="2:38" s="57" customFormat="1" x14ac:dyDescent="0.25">
      <c r="B50" s="40"/>
      <c r="C50" s="211" t="str">
        <f>IF(L50=0,"",MAX($C$18:C49)+1)</f>
        <v/>
      </c>
      <c r="D50" s="121"/>
      <c r="E50" s="218"/>
      <c r="F50" s="219"/>
      <c r="G50" s="219"/>
      <c r="H50" s="219"/>
      <c r="I50" s="122"/>
      <c r="J50" s="219"/>
      <c r="K50" s="219"/>
      <c r="L50" s="219"/>
      <c r="M50" s="119"/>
      <c r="N50" s="122"/>
      <c r="O50" s="221" t="str">
        <f>IF(LEFT($L50,1)="R",VLOOKUP($L50,'Blend Breakout'!$C$33:$I$55,COLUMNS('Blend Breakout'!$C$32:D$32),0),IF(LEFT($L50,1)="H",$L50,""))</f>
        <v/>
      </c>
      <c r="P50" s="117" t="str">
        <f>IF(O50="","",IF(LEFT($L50,1)="R",$M50*VLOOKUP($L50,'Blend Breakout'!$C$33:$I$55,COLUMNS('Blend Breakout'!$C$32:E$32),0),IF(LEFT($L50,1)="H",$M50,"")))</f>
        <v/>
      </c>
      <c r="Q50" s="221" t="str">
        <f>IF(LEFT($L50,1)="R",VLOOKUP($L50,'Blend Breakout'!$C$33:$I$55,COLUMNS('Blend Breakout'!$C$32:F$32),0),"")</f>
        <v/>
      </c>
      <c r="R50" s="117" t="str">
        <f>IF(Q50="","",IF(LEFT($L50,1)="R",$M50*VLOOKUP($L50,'Blend Breakout'!$C$33:$I$55,COLUMNS('Blend Breakout'!$C$32:G$32),0),""))</f>
        <v/>
      </c>
      <c r="S50" s="221" t="str">
        <f>IF(LEFT($L50,1)="R",VLOOKUP($L50,'Blend Breakout'!$C$33:$I$55,COLUMNS('Blend Breakout'!$C$32:H$32),0),"")</f>
        <v/>
      </c>
      <c r="T50" s="117" t="str">
        <f>IF(S50="","",IF(LEFT($L50,1)="R",$M50*VLOOKUP($L50,'Blend Breakout'!$C$33:$I$55,COLUMNS('Blend Breakout'!$C$32:I$32),0),""))</f>
        <v/>
      </c>
      <c r="U50" s="219"/>
      <c r="V50" s="220"/>
      <c r="W50" s="219"/>
      <c r="X50" s="219"/>
      <c r="Y50" s="170"/>
      <c r="AA50" s="180" t="str">
        <f t="shared" ca="1" si="5"/>
        <v/>
      </c>
      <c r="AC50" s="59" t="str">
        <f t="shared" si="10"/>
        <v>N</v>
      </c>
      <c r="AD50" s="59">
        <f t="shared" si="7"/>
        <v>0</v>
      </c>
      <c r="AE50" s="59">
        <f t="shared" ca="1" si="0"/>
        <v>0</v>
      </c>
      <c r="AF50" s="59">
        <f t="shared" si="8"/>
        <v>0</v>
      </c>
      <c r="AG50" s="59">
        <f t="shared" si="9"/>
        <v>0</v>
      </c>
      <c r="AH50" s="59">
        <f t="shared" si="1"/>
        <v>0</v>
      </c>
      <c r="AI50" s="59">
        <f t="shared" si="2"/>
        <v>0</v>
      </c>
      <c r="AJ50" s="137">
        <f t="shared" si="3"/>
        <v>0</v>
      </c>
      <c r="AK50" s="137">
        <f t="shared" si="4"/>
        <v>0</v>
      </c>
      <c r="AL50" s="57">
        <f>IF('Section 2'!$X50=Lists!$O$8,IF(COUNTIF(A5CountryList,'Section 2'!$H50)&gt;0,0,1),0)</f>
        <v>0</v>
      </c>
    </row>
    <row r="51" spans="2:38" s="57" customFormat="1" x14ac:dyDescent="0.25">
      <c r="B51" s="40"/>
      <c r="C51" s="211" t="str">
        <f>IF(L51=0,"",MAX($C$18:C50)+1)</f>
        <v/>
      </c>
      <c r="D51" s="121"/>
      <c r="E51" s="218"/>
      <c r="F51" s="219"/>
      <c r="G51" s="219"/>
      <c r="H51" s="219"/>
      <c r="I51" s="122"/>
      <c r="J51" s="219"/>
      <c r="K51" s="219"/>
      <c r="L51" s="219"/>
      <c r="M51" s="119"/>
      <c r="N51" s="122"/>
      <c r="O51" s="221" t="str">
        <f>IF(LEFT($L51,1)="R",VLOOKUP($L51,'Blend Breakout'!$C$33:$I$55,COLUMNS('Blend Breakout'!$C$32:D$32),0),IF(LEFT($L51,1)="H",$L51,""))</f>
        <v/>
      </c>
      <c r="P51" s="117" t="str">
        <f>IF(O51="","",IF(LEFT($L51,1)="R",$M51*VLOOKUP($L51,'Blend Breakout'!$C$33:$I$55,COLUMNS('Blend Breakout'!$C$32:E$32),0),IF(LEFT($L51,1)="H",$M51,"")))</f>
        <v/>
      </c>
      <c r="Q51" s="221" t="str">
        <f>IF(LEFT($L51,1)="R",VLOOKUP($L51,'Blend Breakout'!$C$33:$I$55,COLUMNS('Blend Breakout'!$C$32:F$32),0),"")</f>
        <v/>
      </c>
      <c r="R51" s="117" t="str">
        <f>IF(Q51="","",IF(LEFT($L51,1)="R",$M51*VLOOKUP($L51,'Blend Breakout'!$C$33:$I$55,COLUMNS('Blend Breakout'!$C$32:G$32),0),""))</f>
        <v/>
      </c>
      <c r="S51" s="221" t="str">
        <f>IF(LEFT($L51,1)="R",VLOOKUP($L51,'Blend Breakout'!$C$33:$I$55,COLUMNS('Blend Breakout'!$C$32:H$32),0),"")</f>
        <v/>
      </c>
      <c r="T51" s="117" t="str">
        <f>IF(S51="","",IF(LEFT($L51,1)="R",$M51*VLOOKUP($L51,'Blend Breakout'!$C$33:$I$55,COLUMNS('Blend Breakout'!$C$32:I$32),0),""))</f>
        <v/>
      </c>
      <c r="U51" s="219"/>
      <c r="V51" s="220"/>
      <c r="W51" s="219"/>
      <c r="X51" s="219"/>
      <c r="Y51" s="170"/>
      <c r="AA51" s="180" t="str">
        <f t="shared" ca="1" si="5"/>
        <v/>
      </c>
      <c r="AC51" s="59" t="str">
        <f t="shared" si="10"/>
        <v>N</v>
      </c>
      <c r="AD51" s="59">
        <f t="shared" si="7"/>
        <v>0</v>
      </c>
      <c r="AE51" s="59">
        <f t="shared" ca="1" si="0"/>
        <v>0</v>
      </c>
      <c r="AF51" s="59">
        <f t="shared" si="8"/>
        <v>0</v>
      </c>
      <c r="AG51" s="59">
        <f t="shared" si="9"/>
        <v>0</v>
      </c>
      <c r="AH51" s="59">
        <f t="shared" si="1"/>
        <v>0</v>
      </c>
      <c r="AI51" s="59">
        <f t="shared" si="2"/>
        <v>0</v>
      </c>
      <c r="AJ51" s="137">
        <f t="shared" si="3"/>
        <v>0</v>
      </c>
      <c r="AK51" s="137">
        <f t="shared" si="4"/>
        <v>0</v>
      </c>
      <c r="AL51" s="57">
        <f>IF('Section 2'!$X51=Lists!$O$8,IF(COUNTIF(A5CountryList,'Section 2'!$H51)&gt;0,0,1),0)</f>
        <v>0</v>
      </c>
    </row>
    <row r="52" spans="2:38" s="57" customFormat="1" x14ac:dyDescent="0.25">
      <c r="B52" s="40"/>
      <c r="C52" s="211" t="str">
        <f>IF(L52=0,"",MAX($C$18:C51)+1)</f>
        <v/>
      </c>
      <c r="D52" s="121"/>
      <c r="E52" s="218"/>
      <c r="F52" s="219"/>
      <c r="G52" s="219"/>
      <c r="H52" s="219"/>
      <c r="I52" s="122"/>
      <c r="J52" s="219"/>
      <c r="K52" s="219"/>
      <c r="L52" s="219"/>
      <c r="M52" s="119"/>
      <c r="N52" s="122"/>
      <c r="O52" s="221" t="str">
        <f>IF(LEFT($L52,1)="R",VLOOKUP($L52,'Blend Breakout'!$C$33:$I$55,COLUMNS('Blend Breakout'!$C$32:D$32),0),IF(LEFT($L52,1)="H",$L52,""))</f>
        <v/>
      </c>
      <c r="P52" s="117" t="str">
        <f>IF(O52="","",IF(LEFT($L52,1)="R",$M52*VLOOKUP($L52,'Blend Breakout'!$C$33:$I$55,COLUMNS('Blend Breakout'!$C$32:E$32),0),IF(LEFT($L52,1)="H",$M52,"")))</f>
        <v/>
      </c>
      <c r="Q52" s="221" t="str">
        <f>IF(LEFT($L52,1)="R",VLOOKUP($L52,'Blend Breakout'!$C$33:$I$55,COLUMNS('Blend Breakout'!$C$32:F$32),0),"")</f>
        <v/>
      </c>
      <c r="R52" s="117" t="str">
        <f>IF(Q52="","",IF(LEFT($L52,1)="R",$M52*VLOOKUP($L52,'Blend Breakout'!$C$33:$I$55,COLUMNS('Blend Breakout'!$C$32:G$32),0),""))</f>
        <v/>
      </c>
      <c r="S52" s="221" t="str">
        <f>IF(LEFT($L52,1)="R",VLOOKUP($L52,'Blend Breakout'!$C$33:$I$55,COLUMNS('Blend Breakout'!$C$32:H$32),0),"")</f>
        <v/>
      </c>
      <c r="T52" s="117" t="str">
        <f>IF(S52="","",IF(LEFT($L52,1)="R",$M52*VLOOKUP($L52,'Blend Breakout'!$C$33:$I$55,COLUMNS('Blend Breakout'!$C$32:I$32),0),""))</f>
        <v/>
      </c>
      <c r="U52" s="219"/>
      <c r="V52" s="220"/>
      <c r="W52" s="219"/>
      <c r="X52" s="219"/>
      <c r="Y52" s="170"/>
      <c r="AA52" s="180" t="str">
        <f t="shared" ca="1" si="5"/>
        <v/>
      </c>
      <c r="AC52" s="59" t="str">
        <f t="shared" si="10"/>
        <v>N</v>
      </c>
      <c r="AD52" s="59">
        <f t="shared" si="7"/>
        <v>0</v>
      </c>
      <c r="AE52" s="59">
        <f t="shared" ca="1" si="0"/>
        <v>0</v>
      </c>
      <c r="AF52" s="59">
        <f t="shared" si="8"/>
        <v>0</v>
      </c>
      <c r="AG52" s="59">
        <f t="shared" si="9"/>
        <v>0</v>
      </c>
      <c r="AH52" s="59">
        <f t="shared" si="1"/>
        <v>0</v>
      </c>
      <c r="AI52" s="59">
        <f t="shared" si="2"/>
        <v>0</v>
      </c>
      <c r="AJ52" s="137">
        <f t="shared" si="3"/>
        <v>0</v>
      </c>
      <c r="AK52" s="137">
        <f t="shared" si="4"/>
        <v>0</v>
      </c>
      <c r="AL52" s="57">
        <f>IF('Section 2'!$X52=Lists!$O$8,IF(COUNTIF(A5CountryList,'Section 2'!$H52)&gt;0,0,1),0)</f>
        <v>0</v>
      </c>
    </row>
    <row r="53" spans="2:38" s="57" customFormat="1" x14ac:dyDescent="0.25">
      <c r="B53" s="40"/>
      <c r="C53" s="211" t="str">
        <f>IF(L53=0,"",MAX($C$18:C52)+1)</f>
        <v/>
      </c>
      <c r="D53" s="121"/>
      <c r="E53" s="218"/>
      <c r="F53" s="219"/>
      <c r="G53" s="219"/>
      <c r="H53" s="219"/>
      <c r="I53" s="122"/>
      <c r="J53" s="219"/>
      <c r="K53" s="219"/>
      <c r="L53" s="219"/>
      <c r="M53" s="119"/>
      <c r="N53" s="122"/>
      <c r="O53" s="221" t="str">
        <f>IF(LEFT($L53,1)="R",VLOOKUP($L53,'Blend Breakout'!$C$33:$I$55,COLUMNS('Blend Breakout'!$C$32:D$32),0),IF(LEFT($L53,1)="H",$L53,""))</f>
        <v/>
      </c>
      <c r="P53" s="117" t="str">
        <f>IF(O53="","",IF(LEFT($L53,1)="R",$M53*VLOOKUP($L53,'Blend Breakout'!$C$33:$I$55,COLUMNS('Blend Breakout'!$C$32:E$32),0),IF(LEFT($L53,1)="H",$M53,"")))</f>
        <v/>
      </c>
      <c r="Q53" s="221" t="str">
        <f>IF(LEFT($L53,1)="R",VLOOKUP($L53,'Blend Breakout'!$C$33:$I$55,COLUMNS('Blend Breakout'!$C$32:F$32),0),"")</f>
        <v/>
      </c>
      <c r="R53" s="117" t="str">
        <f>IF(Q53="","",IF(LEFT($L53,1)="R",$M53*VLOOKUP($L53,'Blend Breakout'!$C$33:$I$55,COLUMNS('Blend Breakout'!$C$32:G$32),0),""))</f>
        <v/>
      </c>
      <c r="S53" s="221" t="str">
        <f>IF(LEFT($L53,1)="R",VLOOKUP($L53,'Blend Breakout'!$C$33:$I$55,COLUMNS('Blend Breakout'!$C$32:H$32),0),"")</f>
        <v/>
      </c>
      <c r="T53" s="117" t="str">
        <f>IF(S53="","",IF(LEFT($L53,1)="R",$M53*VLOOKUP($L53,'Blend Breakout'!$C$33:$I$55,COLUMNS('Blend Breakout'!$C$32:I$32),0),""))</f>
        <v/>
      </c>
      <c r="U53" s="219"/>
      <c r="V53" s="220"/>
      <c r="W53" s="219"/>
      <c r="X53" s="219"/>
      <c r="Y53" s="170"/>
      <c r="AA53" s="180" t="str">
        <f t="shared" ca="1" si="5"/>
        <v/>
      </c>
      <c r="AC53" s="59" t="str">
        <f t="shared" si="10"/>
        <v>N</v>
      </c>
      <c r="AD53" s="59">
        <f t="shared" si="7"/>
        <v>0</v>
      </c>
      <c r="AE53" s="59">
        <f t="shared" ca="1" si="0"/>
        <v>0</v>
      </c>
      <c r="AF53" s="59">
        <f t="shared" si="8"/>
        <v>0</v>
      </c>
      <c r="AG53" s="59">
        <f t="shared" si="9"/>
        <v>0</v>
      </c>
      <c r="AH53" s="59">
        <f t="shared" si="1"/>
        <v>0</v>
      </c>
      <c r="AI53" s="59">
        <f t="shared" si="2"/>
        <v>0</v>
      </c>
      <c r="AJ53" s="137">
        <f t="shared" si="3"/>
        <v>0</v>
      </c>
      <c r="AK53" s="137">
        <f t="shared" si="4"/>
        <v>0</v>
      </c>
      <c r="AL53" s="57">
        <f>IF('Section 2'!$X53=Lists!$O$8,IF(COUNTIF(A5CountryList,'Section 2'!$H53)&gt;0,0,1),0)</f>
        <v>0</v>
      </c>
    </row>
    <row r="54" spans="2:38" s="57" customFormat="1" x14ac:dyDescent="0.25">
      <c r="B54" s="40"/>
      <c r="C54" s="211" t="str">
        <f>IF(L54=0,"",MAX($C$18:C53)+1)</f>
        <v/>
      </c>
      <c r="D54" s="121"/>
      <c r="E54" s="218"/>
      <c r="F54" s="219"/>
      <c r="G54" s="219"/>
      <c r="H54" s="219"/>
      <c r="I54" s="122"/>
      <c r="J54" s="219"/>
      <c r="K54" s="219"/>
      <c r="L54" s="219"/>
      <c r="M54" s="119"/>
      <c r="N54" s="122"/>
      <c r="O54" s="221" t="str">
        <f>IF(LEFT($L54,1)="R",VLOOKUP($L54,'Blend Breakout'!$C$33:$I$55,COLUMNS('Blend Breakout'!$C$32:D$32),0),IF(LEFT($L54,1)="H",$L54,""))</f>
        <v/>
      </c>
      <c r="P54" s="117" t="str">
        <f>IF(O54="","",IF(LEFT($L54,1)="R",$M54*VLOOKUP($L54,'Blend Breakout'!$C$33:$I$55,COLUMNS('Blend Breakout'!$C$32:E$32),0),IF(LEFT($L54,1)="H",$M54,"")))</f>
        <v/>
      </c>
      <c r="Q54" s="221" t="str">
        <f>IF(LEFT($L54,1)="R",VLOOKUP($L54,'Blend Breakout'!$C$33:$I$55,COLUMNS('Blend Breakout'!$C$32:F$32),0),"")</f>
        <v/>
      </c>
      <c r="R54" s="117" t="str">
        <f>IF(Q54="","",IF(LEFT($L54,1)="R",$M54*VLOOKUP($L54,'Blend Breakout'!$C$33:$I$55,COLUMNS('Blend Breakout'!$C$32:G$32),0),""))</f>
        <v/>
      </c>
      <c r="S54" s="221" t="str">
        <f>IF(LEFT($L54,1)="R",VLOOKUP($L54,'Blend Breakout'!$C$33:$I$55,COLUMNS('Blend Breakout'!$C$32:H$32),0),"")</f>
        <v/>
      </c>
      <c r="T54" s="117" t="str">
        <f>IF(S54="","",IF(LEFT($L54,1)="R",$M54*VLOOKUP($L54,'Blend Breakout'!$C$33:$I$55,COLUMNS('Blend Breakout'!$C$32:I$32),0),""))</f>
        <v/>
      </c>
      <c r="U54" s="219"/>
      <c r="V54" s="220"/>
      <c r="W54" s="219"/>
      <c r="X54" s="219"/>
      <c r="Y54" s="170"/>
      <c r="AA54" s="180" t="str">
        <f t="shared" ca="1" si="5"/>
        <v/>
      </c>
      <c r="AC54" s="59" t="str">
        <f t="shared" si="10"/>
        <v>N</v>
      </c>
      <c r="AD54" s="59">
        <f t="shared" si="7"/>
        <v>0</v>
      </c>
      <c r="AE54" s="59">
        <f t="shared" ca="1" si="0"/>
        <v>0</v>
      </c>
      <c r="AF54" s="59">
        <f t="shared" si="8"/>
        <v>0</v>
      </c>
      <c r="AG54" s="59">
        <f t="shared" si="9"/>
        <v>0</v>
      </c>
      <c r="AH54" s="59">
        <f t="shared" si="1"/>
        <v>0</v>
      </c>
      <c r="AI54" s="59">
        <f t="shared" si="2"/>
        <v>0</v>
      </c>
      <c r="AJ54" s="137">
        <f t="shared" si="3"/>
        <v>0</v>
      </c>
      <c r="AK54" s="137">
        <f t="shared" si="4"/>
        <v>0</v>
      </c>
      <c r="AL54" s="57">
        <f>IF('Section 2'!$X54=Lists!$O$8,IF(COUNTIF(A5CountryList,'Section 2'!$H54)&gt;0,0,1),0)</f>
        <v>0</v>
      </c>
    </row>
    <row r="55" spans="2:38" s="57" customFormat="1" x14ac:dyDescent="0.25">
      <c r="B55" s="40"/>
      <c r="C55" s="211" t="str">
        <f>IF(L55=0,"",MAX($C$18:C54)+1)</f>
        <v/>
      </c>
      <c r="D55" s="121"/>
      <c r="E55" s="218"/>
      <c r="F55" s="219"/>
      <c r="G55" s="219"/>
      <c r="H55" s="219"/>
      <c r="I55" s="122"/>
      <c r="J55" s="219"/>
      <c r="K55" s="219"/>
      <c r="L55" s="219"/>
      <c r="M55" s="119"/>
      <c r="N55" s="122"/>
      <c r="O55" s="221" t="str">
        <f>IF(LEFT($L55,1)="R",VLOOKUP($L55,'Blend Breakout'!$C$33:$I$55,COLUMNS('Blend Breakout'!$C$32:D$32),0),IF(LEFT($L55,1)="H",$L55,""))</f>
        <v/>
      </c>
      <c r="P55" s="117" t="str">
        <f>IF(O55="","",IF(LEFT($L55,1)="R",$M55*VLOOKUP($L55,'Blend Breakout'!$C$33:$I$55,COLUMNS('Blend Breakout'!$C$32:E$32),0),IF(LEFT($L55,1)="H",$M55,"")))</f>
        <v/>
      </c>
      <c r="Q55" s="221" t="str">
        <f>IF(LEFT($L55,1)="R",VLOOKUP($L55,'Blend Breakout'!$C$33:$I$55,COLUMNS('Blend Breakout'!$C$32:F$32),0),"")</f>
        <v/>
      </c>
      <c r="R55" s="117" t="str">
        <f>IF(Q55="","",IF(LEFT($L55,1)="R",$M55*VLOOKUP($L55,'Blend Breakout'!$C$33:$I$55,COLUMNS('Blend Breakout'!$C$32:G$32),0),""))</f>
        <v/>
      </c>
      <c r="S55" s="221" t="str">
        <f>IF(LEFT($L55,1)="R",VLOOKUP($L55,'Blend Breakout'!$C$33:$I$55,COLUMNS('Blend Breakout'!$C$32:H$32),0),"")</f>
        <v/>
      </c>
      <c r="T55" s="117" t="str">
        <f>IF(S55="","",IF(LEFT($L55,1)="R",$M55*VLOOKUP($L55,'Blend Breakout'!$C$33:$I$55,COLUMNS('Blend Breakout'!$C$32:I$32),0),""))</f>
        <v/>
      </c>
      <c r="U55" s="219"/>
      <c r="V55" s="220"/>
      <c r="W55" s="219"/>
      <c r="X55" s="219"/>
      <c r="Y55" s="170"/>
      <c r="AA55" s="180" t="str">
        <f t="shared" ca="1" si="5"/>
        <v/>
      </c>
      <c r="AC55" s="59" t="str">
        <f t="shared" si="10"/>
        <v>N</v>
      </c>
      <c r="AD55" s="59">
        <f t="shared" si="7"/>
        <v>0</v>
      </c>
      <c r="AE55" s="59">
        <f t="shared" ca="1" si="0"/>
        <v>0</v>
      </c>
      <c r="AF55" s="59">
        <f t="shared" si="8"/>
        <v>0</v>
      </c>
      <c r="AG55" s="59">
        <f t="shared" si="9"/>
        <v>0</v>
      </c>
      <c r="AH55" s="59">
        <f t="shared" si="1"/>
        <v>0</v>
      </c>
      <c r="AI55" s="59">
        <f t="shared" si="2"/>
        <v>0</v>
      </c>
      <c r="AJ55" s="137">
        <f t="shared" si="3"/>
        <v>0</v>
      </c>
      <c r="AK55" s="137">
        <f t="shared" si="4"/>
        <v>0</v>
      </c>
      <c r="AL55" s="57">
        <f>IF('Section 2'!$X55=Lists!$O$8,IF(COUNTIF(A5CountryList,'Section 2'!$H55)&gt;0,0,1),0)</f>
        <v>0</v>
      </c>
    </row>
    <row r="56" spans="2:38" s="57" customFormat="1" x14ac:dyDescent="0.25">
      <c r="B56" s="40"/>
      <c r="C56" s="211" t="str">
        <f>IF(L56=0,"",MAX($C$18:C55)+1)</f>
        <v/>
      </c>
      <c r="D56" s="121"/>
      <c r="E56" s="218"/>
      <c r="F56" s="219"/>
      <c r="G56" s="219"/>
      <c r="H56" s="219"/>
      <c r="I56" s="122"/>
      <c r="J56" s="219"/>
      <c r="K56" s="219"/>
      <c r="L56" s="219"/>
      <c r="M56" s="119"/>
      <c r="N56" s="122"/>
      <c r="O56" s="221" t="str">
        <f>IF(LEFT($L56,1)="R",VLOOKUP($L56,'Blend Breakout'!$C$33:$I$55,COLUMNS('Blend Breakout'!$C$32:D$32),0),IF(LEFT($L56,1)="H",$L56,""))</f>
        <v/>
      </c>
      <c r="P56" s="117" t="str">
        <f>IF(O56="","",IF(LEFT($L56,1)="R",$M56*VLOOKUP($L56,'Blend Breakout'!$C$33:$I$55,COLUMNS('Blend Breakout'!$C$32:E$32),0),IF(LEFT($L56,1)="H",$M56,"")))</f>
        <v/>
      </c>
      <c r="Q56" s="221" t="str">
        <f>IF(LEFT($L56,1)="R",VLOOKUP($L56,'Blend Breakout'!$C$33:$I$55,COLUMNS('Blend Breakout'!$C$32:F$32),0),"")</f>
        <v/>
      </c>
      <c r="R56" s="117" t="str">
        <f>IF(Q56="","",IF(LEFT($L56,1)="R",$M56*VLOOKUP($L56,'Blend Breakout'!$C$33:$I$55,COLUMNS('Blend Breakout'!$C$32:G$32),0),""))</f>
        <v/>
      </c>
      <c r="S56" s="221" t="str">
        <f>IF(LEFT($L56,1)="R",VLOOKUP($L56,'Blend Breakout'!$C$33:$I$55,COLUMNS('Blend Breakout'!$C$32:H$32),0),"")</f>
        <v/>
      </c>
      <c r="T56" s="117" t="str">
        <f>IF(S56="","",IF(LEFT($L56,1)="R",$M56*VLOOKUP($L56,'Blend Breakout'!$C$33:$I$55,COLUMNS('Blend Breakout'!$C$32:I$32),0),""))</f>
        <v/>
      </c>
      <c r="U56" s="219"/>
      <c r="V56" s="220"/>
      <c r="W56" s="219"/>
      <c r="X56" s="219"/>
      <c r="Y56" s="170"/>
      <c r="AA56" s="180" t="str">
        <f t="shared" ca="1" si="5"/>
        <v/>
      </c>
      <c r="AC56" s="59" t="str">
        <f t="shared" si="10"/>
        <v>N</v>
      </c>
      <c r="AD56" s="59">
        <f t="shared" si="7"/>
        <v>0</v>
      </c>
      <c r="AE56" s="59">
        <f t="shared" ca="1" si="0"/>
        <v>0</v>
      </c>
      <c r="AF56" s="59">
        <f t="shared" si="8"/>
        <v>0</v>
      </c>
      <c r="AG56" s="59">
        <f t="shared" si="9"/>
        <v>0</v>
      </c>
      <c r="AH56" s="59">
        <f t="shared" si="1"/>
        <v>0</v>
      </c>
      <c r="AI56" s="59">
        <f t="shared" si="2"/>
        <v>0</v>
      </c>
      <c r="AJ56" s="137">
        <f t="shared" si="3"/>
        <v>0</v>
      </c>
      <c r="AK56" s="137">
        <f t="shared" si="4"/>
        <v>0</v>
      </c>
      <c r="AL56" s="57">
        <f>IF('Section 2'!$X56=Lists!$O$8,IF(COUNTIF(A5CountryList,'Section 2'!$H56)&gt;0,0,1),0)</f>
        <v>0</v>
      </c>
    </row>
    <row r="57" spans="2:38" s="57" customFormat="1" x14ac:dyDescent="0.25">
      <c r="B57" s="40"/>
      <c r="C57" s="211" t="str">
        <f>IF(L57=0,"",MAX($C$18:C56)+1)</f>
        <v/>
      </c>
      <c r="D57" s="121"/>
      <c r="E57" s="218"/>
      <c r="F57" s="219"/>
      <c r="G57" s="219"/>
      <c r="H57" s="219"/>
      <c r="I57" s="122"/>
      <c r="J57" s="219"/>
      <c r="K57" s="219"/>
      <c r="L57" s="219"/>
      <c r="M57" s="119"/>
      <c r="N57" s="122"/>
      <c r="O57" s="221" t="str">
        <f>IF(LEFT($L57,1)="R",VLOOKUP($L57,'Blend Breakout'!$C$33:$I$55,COLUMNS('Blend Breakout'!$C$32:D$32),0),IF(LEFT($L57,1)="H",$L57,""))</f>
        <v/>
      </c>
      <c r="P57" s="117" t="str">
        <f>IF(O57="","",IF(LEFT($L57,1)="R",$M57*VLOOKUP($L57,'Blend Breakout'!$C$33:$I$55,COLUMNS('Blend Breakout'!$C$32:E$32),0),IF(LEFT($L57,1)="H",$M57,"")))</f>
        <v/>
      </c>
      <c r="Q57" s="221" t="str">
        <f>IF(LEFT($L57,1)="R",VLOOKUP($L57,'Blend Breakout'!$C$33:$I$55,COLUMNS('Blend Breakout'!$C$32:F$32),0),"")</f>
        <v/>
      </c>
      <c r="R57" s="117" t="str">
        <f>IF(Q57="","",IF(LEFT($L57,1)="R",$M57*VLOOKUP($L57,'Blend Breakout'!$C$33:$I$55,COLUMNS('Blend Breakout'!$C$32:G$32),0),""))</f>
        <v/>
      </c>
      <c r="S57" s="221" t="str">
        <f>IF(LEFT($L57,1)="R",VLOOKUP($L57,'Blend Breakout'!$C$33:$I$55,COLUMNS('Blend Breakout'!$C$32:H$32),0),"")</f>
        <v/>
      </c>
      <c r="T57" s="117" t="str">
        <f>IF(S57="","",IF(LEFT($L57,1)="R",$M57*VLOOKUP($L57,'Blend Breakout'!$C$33:$I$55,COLUMNS('Blend Breakout'!$C$32:I$32),0),""))</f>
        <v/>
      </c>
      <c r="U57" s="219"/>
      <c r="V57" s="220"/>
      <c r="W57" s="219"/>
      <c r="X57" s="219"/>
      <c r="Y57" s="170"/>
      <c r="AA57" s="180" t="str">
        <f t="shared" ca="1" si="5"/>
        <v/>
      </c>
      <c r="AC57" s="59" t="str">
        <f t="shared" si="10"/>
        <v>N</v>
      </c>
      <c r="AD57" s="59">
        <f t="shared" si="7"/>
        <v>0</v>
      </c>
      <c r="AE57" s="59">
        <f t="shared" ca="1" si="0"/>
        <v>0</v>
      </c>
      <c r="AF57" s="59">
        <f t="shared" si="8"/>
        <v>0</v>
      </c>
      <c r="AG57" s="59">
        <f t="shared" si="9"/>
        <v>0</v>
      </c>
      <c r="AH57" s="59">
        <f t="shared" si="1"/>
        <v>0</v>
      </c>
      <c r="AI57" s="59">
        <f t="shared" si="2"/>
        <v>0</v>
      </c>
      <c r="AJ57" s="137">
        <f t="shared" si="3"/>
        <v>0</v>
      </c>
      <c r="AK57" s="137">
        <f t="shared" si="4"/>
        <v>0</v>
      </c>
      <c r="AL57" s="57">
        <f>IF('Section 2'!$X57=Lists!$O$8,IF(COUNTIF(A5CountryList,'Section 2'!$H57)&gt;0,0,1),0)</f>
        <v>0</v>
      </c>
    </row>
    <row r="58" spans="2:38" s="57" customFormat="1" x14ac:dyDescent="0.25">
      <c r="B58" s="40"/>
      <c r="C58" s="211" t="str">
        <f>IF(L58=0,"",MAX($C$18:C57)+1)</f>
        <v/>
      </c>
      <c r="D58" s="121"/>
      <c r="E58" s="218"/>
      <c r="F58" s="219"/>
      <c r="G58" s="219"/>
      <c r="H58" s="219"/>
      <c r="I58" s="122"/>
      <c r="J58" s="219"/>
      <c r="K58" s="219"/>
      <c r="L58" s="219"/>
      <c r="M58" s="119"/>
      <c r="N58" s="122"/>
      <c r="O58" s="221" t="str">
        <f>IF(LEFT($L58,1)="R",VLOOKUP($L58,'Blend Breakout'!$C$33:$I$55,COLUMNS('Blend Breakout'!$C$32:D$32),0),IF(LEFT($L58,1)="H",$L58,""))</f>
        <v/>
      </c>
      <c r="P58" s="117" t="str">
        <f>IF(O58="","",IF(LEFT($L58,1)="R",$M58*VLOOKUP($L58,'Blend Breakout'!$C$33:$I$55,COLUMNS('Blend Breakout'!$C$32:E$32),0),IF(LEFT($L58,1)="H",$M58,"")))</f>
        <v/>
      </c>
      <c r="Q58" s="221" t="str">
        <f>IF(LEFT($L58,1)="R",VLOOKUP($L58,'Blend Breakout'!$C$33:$I$55,COLUMNS('Blend Breakout'!$C$32:F$32),0),"")</f>
        <v/>
      </c>
      <c r="R58" s="117" t="str">
        <f>IF(Q58="","",IF(LEFT($L58,1)="R",$M58*VLOOKUP($L58,'Blend Breakout'!$C$33:$I$55,COLUMNS('Blend Breakout'!$C$32:G$32),0),""))</f>
        <v/>
      </c>
      <c r="S58" s="221" t="str">
        <f>IF(LEFT($L58,1)="R",VLOOKUP($L58,'Blend Breakout'!$C$33:$I$55,COLUMNS('Blend Breakout'!$C$32:H$32),0),"")</f>
        <v/>
      </c>
      <c r="T58" s="117" t="str">
        <f>IF(S58="","",IF(LEFT($L58,1)="R",$M58*VLOOKUP($L58,'Blend Breakout'!$C$33:$I$55,COLUMNS('Blend Breakout'!$C$32:I$32),0),""))</f>
        <v/>
      </c>
      <c r="U58" s="219"/>
      <c r="V58" s="220"/>
      <c r="W58" s="219"/>
      <c r="X58" s="219"/>
      <c r="Y58" s="170"/>
      <c r="AA58" s="180" t="str">
        <f t="shared" ca="1" si="5"/>
        <v/>
      </c>
      <c r="AC58" s="59" t="str">
        <f t="shared" si="10"/>
        <v>N</v>
      </c>
      <c r="AD58" s="59">
        <f t="shared" si="7"/>
        <v>0</v>
      </c>
      <c r="AE58" s="59">
        <f t="shared" ca="1" si="0"/>
        <v>0</v>
      </c>
      <c r="AF58" s="59">
        <f t="shared" si="8"/>
        <v>0</v>
      </c>
      <c r="AG58" s="59">
        <f t="shared" si="9"/>
        <v>0</v>
      </c>
      <c r="AH58" s="59">
        <f t="shared" si="1"/>
        <v>0</v>
      </c>
      <c r="AI58" s="59">
        <f t="shared" si="2"/>
        <v>0</v>
      </c>
      <c r="AJ58" s="137">
        <f t="shared" si="3"/>
        <v>0</v>
      </c>
      <c r="AK58" s="137">
        <f t="shared" si="4"/>
        <v>0</v>
      </c>
      <c r="AL58" s="57">
        <f>IF('Section 2'!$X58=Lists!$O$8,IF(COUNTIF(A5CountryList,'Section 2'!$H58)&gt;0,0,1),0)</f>
        <v>0</v>
      </c>
    </row>
    <row r="59" spans="2:38" s="57" customFormat="1" x14ac:dyDescent="0.25">
      <c r="B59" s="40"/>
      <c r="C59" s="211" t="str">
        <f>IF(L59=0,"",MAX($C$18:C58)+1)</f>
        <v/>
      </c>
      <c r="D59" s="121"/>
      <c r="E59" s="218"/>
      <c r="F59" s="219"/>
      <c r="G59" s="219"/>
      <c r="H59" s="219"/>
      <c r="I59" s="122"/>
      <c r="J59" s="219"/>
      <c r="K59" s="219"/>
      <c r="L59" s="219"/>
      <c r="M59" s="119"/>
      <c r="N59" s="122"/>
      <c r="O59" s="221" t="str">
        <f>IF(LEFT($L59,1)="R",VLOOKUP($L59,'Blend Breakout'!$C$33:$I$55,COLUMNS('Blend Breakout'!$C$32:D$32),0),IF(LEFT($L59,1)="H",$L59,""))</f>
        <v/>
      </c>
      <c r="P59" s="117" t="str">
        <f>IF(O59="","",IF(LEFT($L59,1)="R",$M59*VLOOKUP($L59,'Blend Breakout'!$C$33:$I$55,COLUMNS('Blend Breakout'!$C$32:E$32),0),IF(LEFT($L59,1)="H",$M59,"")))</f>
        <v/>
      </c>
      <c r="Q59" s="221" t="str">
        <f>IF(LEFT($L59,1)="R",VLOOKUP($L59,'Blend Breakout'!$C$33:$I$55,COLUMNS('Blend Breakout'!$C$32:F$32),0),"")</f>
        <v/>
      </c>
      <c r="R59" s="117" t="str">
        <f>IF(Q59="","",IF(LEFT($L59,1)="R",$M59*VLOOKUP($L59,'Blend Breakout'!$C$33:$I$55,COLUMNS('Blend Breakout'!$C$32:G$32),0),""))</f>
        <v/>
      </c>
      <c r="S59" s="221" t="str">
        <f>IF(LEFT($L59,1)="R",VLOOKUP($L59,'Blend Breakout'!$C$33:$I$55,COLUMNS('Blend Breakout'!$C$32:H$32),0),"")</f>
        <v/>
      </c>
      <c r="T59" s="117" t="str">
        <f>IF(S59="","",IF(LEFT($L59,1)="R",$M59*VLOOKUP($L59,'Blend Breakout'!$C$33:$I$55,COLUMNS('Blend Breakout'!$C$32:I$32),0),""))</f>
        <v/>
      </c>
      <c r="U59" s="219"/>
      <c r="V59" s="220"/>
      <c r="W59" s="219"/>
      <c r="X59" s="219"/>
      <c r="Y59" s="170"/>
      <c r="AA59" s="180" t="str">
        <f t="shared" ca="1" si="5"/>
        <v/>
      </c>
      <c r="AC59" s="59" t="str">
        <f t="shared" si="10"/>
        <v>N</v>
      </c>
      <c r="AD59" s="59">
        <f t="shared" si="7"/>
        <v>0</v>
      </c>
      <c r="AE59" s="59">
        <f t="shared" ca="1" si="0"/>
        <v>0</v>
      </c>
      <c r="AF59" s="59">
        <f t="shared" si="8"/>
        <v>0</v>
      </c>
      <c r="AG59" s="59">
        <f t="shared" si="9"/>
        <v>0</v>
      </c>
      <c r="AH59" s="59">
        <f t="shared" si="1"/>
        <v>0</v>
      </c>
      <c r="AI59" s="59">
        <f t="shared" si="2"/>
        <v>0</v>
      </c>
      <c r="AJ59" s="137">
        <f t="shared" si="3"/>
        <v>0</v>
      </c>
      <c r="AK59" s="137">
        <f t="shared" si="4"/>
        <v>0</v>
      </c>
      <c r="AL59" s="57">
        <f>IF('Section 2'!$X59=Lists!$O$8,IF(COUNTIF(A5CountryList,'Section 2'!$H59)&gt;0,0,1),0)</f>
        <v>0</v>
      </c>
    </row>
    <row r="60" spans="2:38" s="57" customFormat="1" x14ac:dyDescent="0.25">
      <c r="B60" s="40"/>
      <c r="C60" s="211" t="str">
        <f>IF(L60=0,"",MAX($C$18:C59)+1)</f>
        <v/>
      </c>
      <c r="D60" s="121"/>
      <c r="E60" s="218"/>
      <c r="F60" s="219"/>
      <c r="G60" s="219"/>
      <c r="H60" s="219"/>
      <c r="I60" s="122"/>
      <c r="J60" s="219"/>
      <c r="K60" s="219"/>
      <c r="L60" s="219"/>
      <c r="M60" s="119"/>
      <c r="N60" s="122"/>
      <c r="O60" s="221" t="str">
        <f>IF(LEFT($L60,1)="R",VLOOKUP($L60,'Blend Breakout'!$C$33:$I$55,COLUMNS('Blend Breakout'!$C$32:D$32),0),IF(LEFT($L60,1)="H",$L60,""))</f>
        <v/>
      </c>
      <c r="P60" s="117" t="str">
        <f>IF(O60="","",IF(LEFT($L60,1)="R",$M60*VLOOKUP($L60,'Blend Breakout'!$C$33:$I$55,COLUMNS('Blend Breakout'!$C$32:E$32),0),IF(LEFT($L60,1)="H",$M60,"")))</f>
        <v/>
      </c>
      <c r="Q60" s="221" t="str">
        <f>IF(LEFT($L60,1)="R",VLOOKUP($L60,'Blend Breakout'!$C$33:$I$55,COLUMNS('Blend Breakout'!$C$32:F$32),0),"")</f>
        <v/>
      </c>
      <c r="R60" s="117" t="str">
        <f>IF(Q60="","",IF(LEFT($L60,1)="R",$M60*VLOOKUP($L60,'Blend Breakout'!$C$33:$I$55,COLUMNS('Blend Breakout'!$C$32:G$32),0),""))</f>
        <v/>
      </c>
      <c r="S60" s="221" t="str">
        <f>IF(LEFT($L60,1)="R",VLOOKUP($L60,'Blend Breakout'!$C$33:$I$55,COLUMNS('Blend Breakout'!$C$32:H$32),0),"")</f>
        <v/>
      </c>
      <c r="T60" s="117" t="str">
        <f>IF(S60="","",IF(LEFT($L60,1)="R",$M60*VLOOKUP($L60,'Blend Breakout'!$C$33:$I$55,COLUMNS('Blend Breakout'!$C$32:I$32),0),""))</f>
        <v/>
      </c>
      <c r="U60" s="219"/>
      <c r="V60" s="220"/>
      <c r="W60" s="219"/>
      <c r="X60" s="219"/>
      <c r="Y60" s="170"/>
      <c r="AA60" s="180" t="str">
        <f t="shared" ca="1" si="5"/>
        <v/>
      </c>
      <c r="AC60" s="59" t="str">
        <f t="shared" si="10"/>
        <v>N</v>
      </c>
      <c r="AD60" s="59">
        <f t="shared" si="7"/>
        <v>0</v>
      </c>
      <c r="AE60" s="59">
        <f t="shared" ca="1" si="0"/>
        <v>0</v>
      </c>
      <c r="AF60" s="59">
        <f t="shared" si="8"/>
        <v>0</v>
      </c>
      <c r="AG60" s="59">
        <f t="shared" si="9"/>
        <v>0</v>
      </c>
      <c r="AH60" s="59">
        <f t="shared" si="1"/>
        <v>0</v>
      </c>
      <c r="AI60" s="59">
        <f t="shared" si="2"/>
        <v>0</v>
      </c>
      <c r="AJ60" s="137">
        <f t="shared" si="3"/>
        <v>0</v>
      </c>
      <c r="AK60" s="137">
        <f t="shared" si="4"/>
        <v>0</v>
      </c>
      <c r="AL60" s="57">
        <f>IF('Section 2'!$X60=Lists!$O$8,IF(COUNTIF(A5CountryList,'Section 2'!$H60)&gt;0,0,1),0)</f>
        <v>0</v>
      </c>
    </row>
    <row r="61" spans="2:38" s="57" customFormat="1" x14ac:dyDescent="0.25">
      <c r="B61" s="40"/>
      <c r="C61" s="211" t="str">
        <f>IF(L61=0,"",MAX($C$18:C60)+1)</f>
        <v/>
      </c>
      <c r="D61" s="121"/>
      <c r="E61" s="218"/>
      <c r="F61" s="219"/>
      <c r="G61" s="219"/>
      <c r="H61" s="219"/>
      <c r="I61" s="122"/>
      <c r="J61" s="219"/>
      <c r="K61" s="219"/>
      <c r="L61" s="219"/>
      <c r="M61" s="119"/>
      <c r="N61" s="122"/>
      <c r="O61" s="221" t="str">
        <f>IF(LEFT($L61,1)="R",VLOOKUP($L61,'Blend Breakout'!$C$33:$I$55,COLUMNS('Blend Breakout'!$C$32:D$32),0),IF(LEFT($L61,1)="H",$L61,""))</f>
        <v/>
      </c>
      <c r="P61" s="117" t="str">
        <f>IF(O61="","",IF(LEFT($L61,1)="R",$M61*VLOOKUP($L61,'Blend Breakout'!$C$33:$I$55,COLUMNS('Blend Breakout'!$C$32:E$32),0),IF(LEFT($L61,1)="H",$M61,"")))</f>
        <v/>
      </c>
      <c r="Q61" s="221" t="str">
        <f>IF(LEFT($L61,1)="R",VLOOKUP($L61,'Blend Breakout'!$C$33:$I$55,COLUMNS('Blend Breakout'!$C$32:F$32),0),"")</f>
        <v/>
      </c>
      <c r="R61" s="117" t="str">
        <f>IF(Q61="","",IF(LEFT($L61,1)="R",$M61*VLOOKUP($L61,'Blend Breakout'!$C$33:$I$55,COLUMNS('Blend Breakout'!$C$32:G$32),0),""))</f>
        <v/>
      </c>
      <c r="S61" s="221" t="str">
        <f>IF(LEFT($L61,1)="R",VLOOKUP($L61,'Blend Breakout'!$C$33:$I$55,COLUMNS('Blend Breakout'!$C$32:H$32),0),"")</f>
        <v/>
      </c>
      <c r="T61" s="117" t="str">
        <f>IF(S61="","",IF(LEFT($L61,1)="R",$M61*VLOOKUP($L61,'Blend Breakout'!$C$33:$I$55,COLUMNS('Blend Breakout'!$C$32:I$32),0),""))</f>
        <v/>
      </c>
      <c r="U61" s="219"/>
      <c r="V61" s="220"/>
      <c r="W61" s="219"/>
      <c r="X61" s="219"/>
      <c r="Y61" s="170"/>
      <c r="AA61" s="180" t="str">
        <f t="shared" ca="1" si="5"/>
        <v/>
      </c>
      <c r="AC61" s="59" t="str">
        <f t="shared" si="10"/>
        <v>N</v>
      </c>
      <c r="AD61" s="59">
        <f t="shared" si="7"/>
        <v>0</v>
      </c>
      <c r="AE61" s="59">
        <f t="shared" ca="1" si="0"/>
        <v>0</v>
      </c>
      <c r="AF61" s="59">
        <f t="shared" si="8"/>
        <v>0</v>
      </c>
      <c r="AG61" s="59">
        <f t="shared" si="9"/>
        <v>0</v>
      </c>
      <c r="AH61" s="59">
        <f t="shared" si="1"/>
        <v>0</v>
      </c>
      <c r="AI61" s="59">
        <f t="shared" si="2"/>
        <v>0</v>
      </c>
      <c r="AJ61" s="137">
        <f t="shared" si="3"/>
        <v>0</v>
      </c>
      <c r="AK61" s="137">
        <f t="shared" si="4"/>
        <v>0</v>
      </c>
      <c r="AL61" s="57">
        <f>IF('Section 2'!$X61=Lists!$O$8,IF(COUNTIF(A5CountryList,'Section 2'!$H61)&gt;0,0,1),0)</f>
        <v>0</v>
      </c>
    </row>
    <row r="62" spans="2:38" s="57" customFormat="1" x14ac:dyDescent="0.25">
      <c r="B62" s="40"/>
      <c r="C62" s="211" t="str">
        <f>IF(L62=0,"",MAX($C$18:C61)+1)</f>
        <v/>
      </c>
      <c r="D62" s="121"/>
      <c r="E62" s="218"/>
      <c r="F62" s="219"/>
      <c r="G62" s="219"/>
      <c r="H62" s="219"/>
      <c r="I62" s="122"/>
      <c r="J62" s="219"/>
      <c r="K62" s="219"/>
      <c r="L62" s="219"/>
      <c r="M62" s="119"/>
      <c r="N62" s="122"/>
      <c r="O62" s="221" t="str">
        <f>IF(LEFT($L62,1)="R",VLOOKUP($L62,'Blend Breakout'!$C$33:$I$55,COLUMNS('Blend Breakout'!$C$32:D$32),0),IF(LEFT($L62,1)="H",$L62,""))</f>
        <v/>
      </c>
      <c r="P62" s="117" t="str">
        <f>IF(O62="","",IF(LEFT($L62,1)="R",$M62*VLOOKUP($L62,'Blend Breakout'!$C$33:$I$55,COLUMNS('Blend Breakout'!$C$32:E$32),0),IF(LEFT($L62,1)="H",$M62,"")))</f>
        <v/>
      </c>
      <c r="Q62" s="221" t="str">
        <f>IF(LEFT($L62,1)="R",VLOOKUP($L62,'Blend Breakout'!$C$33:$I$55,COLUMNS('Blend Breakout'!$C$32:F$32),0),"")</f>
        <v/>
      </c>
      <c r="R62" s="117" t="str">
        <f>IF(Q62="","",IF(LEFT($L62,1)="R",$M62*VLOOKUP($L62,'Blend Breakout'!$C$33:$I$55,COLUMNS('Blend Breakout'!$C$32:G$32),0),""))</f>
        <v/>
      </c>
      <c r="S62" s="221" t="str">
        <f>IF(LEFT($L62,1)="R",VLOOKUP($L62,'Blend Breakout'!$C$33:$I$55,COLUMNS('Blend Breakout'!$C$32:H$32),0),"")</f>
        <v/>
      </c>
      <c r="T62" s="117" t="str">
        <f>IF(S62="","",IF(LEFT($L62,1)="R",$M62*VLOOKUP($L62,'Blend Breakout'!$C$33:$I$55,COLUMNS('Blend Breakout'!$C$32:I$32),0),""))</f>
        <v/>
      </c>
      <c r="U62" s="219"/>
      <c r="V62" s="220"/>
      <c r="W62" s="219"/>
      <c r="X62" s="219"/>
      <c r="Y62" s="170"/>
      <c r="AA62" s="180" t="str">
        <f t="shared" ca="1" si="5"/>
        <v/>
      </c>
      <c r="AC62" s="59" t="str">
        <f t="shared" si="10"/>
        <v>N</v>
      </c>
      <c r="AD62" s="59">
        <f t="shared" si="7"/>
        <v>0</v>
      </c>
      <c r="AE62" s="59">
        <f t="shared" ca="1" si="0"/>
        <v>0</v>
      </c>
      <c r="AF62" s="59">
        <f t="shared" si="8"/>
        <v>0</v>
      </c>
      <c r="AG62" s="59">
        <f t="shared" si="9"/>
        <v>0</v>
      </c>
      <c r="AH62" s="59">
        <f t="shared" si="1"/>
        <v>0</v>
      </c>
      <c r="AI62" s="59">
        <f t="shared" si="2"/>
        <v>0</v>
      </c>
      <c r="AJ62" s="137">
        <f t="shared" si="3"/>
        <v>0</v>
      </c>
      <c r="AK62" s="137">
        <f t="shared" si="4"/>
        <v>0</v>
      </c>
      <c r="AL62" s="57">
        <f>IF('Section 2'!$X62=Lists!$O$8,IF(COUNTIF(A5CountryList,'Section 2'!$H62)&gt;0,0,1),0)</f>
        <v>0</v>
      </c>
    </row>
    <row r="63" spans="2:38" s="57" customFormat="1" x14ac:dyDescent="0.25">
      <c r="B63" s="40"/>
      <c r="C63" s="211" t="str">
        <f>IF(L63=0,"",MAX($C$18:C62)+1)</f>
        <v/>
      </c>
      <c r="D63" s="121"/>
      <c r="E63" s="218"/>
      <c r="F63" s="219"/>
      <c r="G63" s="219"/>
      <c r="H63" s="219"/>
      <c r="I63" s="122"/>
      <c r="J63" s="219"/>
      <c r="K63" s="219"/>
      <c r="L63" s="219"/>
      <c r="M63" s="119"/>
      <c r="N63" s="122"/>
      <c r="O63" s="221" t="str">
        <f>IF(LEFT($L63,1)="R",VLOOKUP($L63,'Blend Breakout'!$C$33:$I$55,COLUMNS('Blend Breakout'!$C$32:D$32),0),IF(LEFT($L63,1)="H",$L63,""))</f>
        <v/>
      </c>
      <c r="P63" s="117" t="str">
        <f>IF(O63="","",IF(LEFT($L63,1)="R",$M63*VLOOKUP($L63,'Blend Breakout'!$C$33:$I$55,COLUMNS('Blend Breakout'!$C$32:E$32),0),IF(LEFT($L63,1)="H",$M63,"")))</f>
        <v/>
      </c>
      <c r="Q63" s="221" t="str">
        <f>IF(LEFT($L63,1)="R",VLOOKUP($L63,'Blend Breakout'!$C$33:$I$55,COLUMNS('Blend Breakout'!$C$32:F$32),0),"")</f>
        <v/>
      </c>
      <c r="R63" s="117" t="str">
        <f>IF(Q63="","",IF(LEFT($L63,1)="R",$M63*VLOOKUP($L63,'Blend Breakout'!$C$33:$I$55,COLUMNS('Blend Breakout'!$C$32:G$32),0),""))</f>
        <v/>
      </c>
      <c r="S63" s="221" t="str">
        <f>IF(LEFT($L63,1)="R",VLOOKUP($L63,'Blend Breakout'!$C$33:$I$55,COLUMNS('Blend Breakout'!$C$32:H$32),0),"")</f>
        <v/>
      </c>
      <c r="T63" s="117" t="str">
        <f>IF(S63="","",IF(LEFT($L63,1)="R",$M63*VLOOKUP($L63,'Blend Breakout'!$C$33:$I$55,COLUMNS('Blend Breakout'!$C$32:I$32),0),""))</f>
        <v/>
      </c>
      <c r="U63" s="219"/>
      <c r="V63" s="220"/>
      <c r="W63" s="219"/>
      <c r="X63" s="219"/>
      <c r="Y63" s="170"/>
      <c r="AA63" s="180" t="str">
        <f t="shared" ca="1" si="5"/>
        <v/>
      </c>
      <c r="AC63" s="59" t="str">
        <f t="shared" si="10"/>
        <v>N</v>
      </c>
      <c r="AD63" s="59">
        <f t="shared" si="7"/>
        <v>0</v>
      </c>
      <c r="AE63" s="59">
        <f t="shared" ca="1" si="0"/>
        <v>0</v>
      </c>
      <c r="AF63" s="59">
        <f t="shared" si="8"/>
        <v>0</v>
      </c>
      <c r="AG63" s="59">
        <f t="shared" si="9"/>
        <v>0</v>
      </c>
      <c r="AH63" s="59">
        <f t="shared" si="1"/>
        <v>0</v>
      </c>
      <c r="AI63" s="59">
        <f t="shared" si="2"/>
        <v>0</v>
      </c>
      <c r="AJ63" s="137">
        <f t="shared" si="3"/>
        <v>0</v>
      </c>
      <c r="AK63" s="137">
        <f t="shared" si="4"/>
        <v>0</v>
      </c>
      <c r="AL63" s="57">
        <f>IF('Section 2'!$X63=Lists!$O$8,IF(COUNTIF(A5CountryList,'Section 2'!$H63)&gt;0,0,1),0)</f>
        <v>0</v>
      </c>
    </row>
    <row r="64" spans="2:38" s="57" customFormat="1" x14ac:dyDescent="0.25">
      <c r="B64" s="40"/>
      <c r="C64" s="211" t="str">
        <f>IF(L64=0,"",MAX($C$18:C63)+1)</f>
        <v/>
      </c>
      <c r="D64" s="121"/>
      <c r="E64" s="218"/>
      <c r="F64" s="219"/>
      <c r="G64" s="219"/>
      <c r="H64" s="219"/>
      <c r="I64" s="122"/>
      <c r="J64" s="219"/>
      <c r="K64" s="219"/>
      <c r="L64" s="219"/>
      <c r="M64" s="119"/>
      <c r="N64" s="122"/>
      <c r="O64" s="221" t="str">
        <f>IF(LEFT($L64,1)="R",VLOOKUP($L64,'Blend Breakout'!$C$33:$I$55,COLUMNS('Blend Breakout'!$C$32:D$32),0),IF(LEFT($L64,1)="H",$L64,""))</f>
        <v/>
      </c>
      <c r="P64" s="117" t="str">
        <f>IF(O64="","",IF(LEFT($L64,1)="R",$M64*VLOOKUP($L64,'Blend Breakout'!$C$33:$I$55,COLUMNS('Blend Breakout'!$C$32:E$32),0),IF(LEFT($L64,1)="H",$M64,"")))</f>
        <v/>
      </c>
      <c r="Q64" s="221" t="str">
        <f>IF(LEFT($L64,1)="R",VLOOKUP($L64,'Blend Breakout'!$C$33:$I$55,COLUMNS('Blend Breakout'!$C$32:F$32),0),"")</f>
        <v/>
      </c>
      <c r="R64" s="117" t="str">
        <f>IF(Q64="","",IF(LEFT($L64,1)="R",$M64*VLOOKUP($L64,'Blend Breakout'!$C$33:$I$55,COLUMNS('Blend Breakout'!$C$32:G$32),0),""))</f>
        <v/>
      </c>
      <c r="S64" s="221" t="str">
        <f>IF(LEFT($L64,1)="R",VLOOKUP($L64,'Blend Breakout'!$C$33:$I$55,COLUMNS('Blend Breakout'!$C$32:H$32),0),"")</f>
        <v/>
      </c>
      <c r="T64" s="117" t="str">
        <f>IF(S64="","",IF(LEFT($L64,1)="R",$M64*VLOOKUP($L64,'Blend Breakout'!$C$33:$I$55,COLUMNS('Blend Breakout'!$C$32:I$32),0),""))</f>
        <v/>
      </c>
      <c r="U64" s="219"/>
      <c r="V64" s="220"/>
      <c r="W64" s="219"/>
      <c r="X64" s="219"/>
      <c r="Y64" s="170"/>
      <c r="AA64" s="180" t="str">
        <f t="shared" ca="1" si="5"/>
        <v/>
      </c>
      <c r="AC64" s="59" t="str">
        <f t="shared" si="10"/>
        <v>N</v>
      </c>
      <c r="AD64" s="59">
        <f t="shared" si="7"/>
        <v>0</v>
      </c>
      <c r="AE64" s="59">
        <f t="shared" ca="1" si="0"/>
        <v>0</v>
      </c>
      <c r="AF64" s="59">
        <f t="shared" si="8"/>
        <v>0</v>
      </c>
      <c r="AG64" s="59">
        <f t="shared" si="9"/>
        <v>0</v>
      </c>
      <c r="AH64" s="59">
        <f t="shared" si="1"/>
        <v>0</v>
      </c>
      <c r="AI64" s="59">
        <f t="shared" si="2"/>
        <v>0</v>
      </c>
      <c r="AJ64" s="137">
        <f t="shared" si="3"/>
        <v>0</v>
      </c>
      <c r="AK64" s="137">
        <f t="shared" si="4"/>
        <v>0</v>
      </c>
      <c r="AL64" s="57">
        <f>IF('Section 2'!$X64=Lists!$O$8,IF(COUNTIF(A5CountryList,'Section 2'!$H64)&gt;0,0,1),0)</f>
        <v>0</v>
      </c>
    </row>
    <row r="65" spans="2:38" s="57" customFormat="1" x14ac:dyDescent="0.25">
      <c r="B65" s="40"/>
      <c r="C65" s="211" t="str">
        <f>IF(L65=0,"",MAX($C$18:C64)+1)</f>
        <v/>
      </c>
      <c r="D65" s="121"/>
      <c r="E65" s="218"/>
      <c r="F65" s="219"/>
      <c r="G65" s="219"/>
      <c r="H65" s="219"/>
      <c r="I65" s="122"/>
      <c r="J65" s="219"/>
      <c r="K65" s="219"/>
      <c r="L65" s="219"/>
      <c r="M65" s="119"/>
      <c r="N65" s="122"/>
      <c r="O65" s="221" t="str">
        <f>IF(LEFT($L65,1)="R",VLOOKUP($L65,'Blend Breakout'!$C$33:$I$55,COLUMNS('Blend Breakout'!$C$32:D$32),0),IF(LEFT($L65,1)="H",$L65,""))</f>
        <v/>
      </c>
      <c r="P65" s="117" t="str">
        <f>IF(O65="","",IF(LEFT($L65,1)="R",$M65*VLOOKUP($L65,'Blend Breakout'!$C$33:$I$55,COLUMNS('Blend Breakout'!$C$32:E$32),0),IF(LEFT($L65,1)="H",$M65,"")))</f>
        <v/>
      </c>
      <c r="Q65" s="221" t="str">
        <f>IF(LEFT($L65,1)="R",VLOOKUP($L65,'Blend Breakout'!$C$33:$I$55,COLUMNS('Blend Breakout'!$C$32:F$32),0),"")</f>
        <v/>
      </c>
      <c r="R65" s="117" t="str">
        <f>IF(Q65="","",IF(LEFT($L65,1)="R",$M65*VLOOKUP($L65,'Blend Breakout'!$C$33:$I$55,COLUMNS('Blend Breakout'!$C$32:G$32),0),""))</f>
        <v/>
      </c>
      <c r="S65" s="221" t="str">
        <f>IF(LEFT($L65,1)="R",VLOOKUP($L65,'Blend Breakout'!$C$33:$I$55,COLUMNS('Blend Breakout'!$C$32:H$32),0),"")</f>
        <v/>
      </c>
      <c r="T65" s="117" t="str">
        <f>IF(S65="","",IF(LEFT($L65,1)="R",$M65*VLOOKUP($L65,'Blend Breakout'!$C$33:$I$55,COLUMNS('Blend Breakout'!$C$32:I$32),0),""))</f>
        <v/>
      </c>
      <c r="U65" s="219"/>
      <c r="V65" s="220"/>
      <c r="W65" s="219"/>
      <c r="X65" s="219"/>
      <c r="Y65" s="170"/>
      <c r="AA65" s="180" t="str">
        <f t="shared" ca="1" si="5"/>
        <v/>
      </c>
      <c r="AC65" s="59" t="str">
        <f t="shared" si="10"/>
        <v>N</v>
      </c>
      <c r="AD65" s="59">
        <f t="shared" si="7"/>
        <v>0</v>
      </c>
      <c r="AE65" s="59">
        <f t="shared" ca="1" si="0"/>
        <v>0</v>
      </c>
      <c r="AF65" s="59">
        <f t="shared" si="8"/>
        <v>0</v>
      </c>
      <c r="AG65" s="59">
        <f t="shared" si="9"/>
        <v>0</v>
      </c>
      <c r="AH65" s="59">
        <f t="shared" si="1"/>
        <v>0</v>
      </c>
      <c r="AI65" s="59">
        <f t="shared" si="2"/>
        <v>0</v>
      </c>
      <c r="AJ65" s="137">
        <f t="shared" si="3"/>
        <v>0</v>
      </c>
      <c r="AK65" s="137">
        <f t="shared" si="4"/>
        <v>0</v>
      </c>
      <c r="AL65" s="57">
        <f>IF('Section 2'!$X65=Lists!$O$8,IF(COUNTIF(A5CountryList,'Section 2'!$H65)&gt;0,0,1),0)</f>
        <v>0</v>
      </c>
    </row>
    <row r="66" spans="2:38" s="57" customFormat="1" x14ac:dyDescent="0.25">
      <c r="B66" s="40"/>
      <c r="C66" s="211" t="str">
        <f>IF(L66=0,"",MAX($C$18:C65)+1)</f>
        <v/>
      </c>
      <c r="D66" s="121"/>
      <c r="E66" s="218"/>
      <c r="F66" s="219"/>
      <c r="G66" s="219"/>
      <c r="H66" s="219"/>
      <c r="I66" s="122"/>
      <c r="J66" s="219"/>
      <c r="K66" s="219"/>
      <c r="L66" s="219"/>
      <c r="M66" s="119"/>
      <c r="N66" s="122"/>
      <c r="O66" s="221" t="str">
        <f>IF(LEFT($L66,1)="R",VLOOKUP($L66,'Blend Breakout'!$C$33:$I$55,COLUMNS('Blend Breakout'!$C$32:D$32),0),IF(LEFT($L66,1)="H",$L66,""))</f>
        <v/>
      </c>
      <c r="P66" s="117" t="str">
        <f>IF(O66="","",IF(LEFT($L66,1)="R",$M66*VLOOKUP($L66,'Blend Breakout'!$C$33:$I$55,COLUMNS('Blend Breakout'!$C$32:E$32),0),IF(LEFT($L66,1)="H",$M66,"")))</f>
        <v/>
      </c>
      <c r="Q66" s="221" t="str">
        <f>IF(LEFT($L66,1)="R",VLOOKUP($L66,'Blend Breakout'!$C$33:$I$55,COLUMNS('Blend Breakout'!$C$32:F$32),0),"")</f>
        <v/>
      </c>
      <c r="R66" s="117" t="str">
        <f>IF(Q66="","",IF(LEFT($L66,1)="R",$M66*VLOOKUP($L66,'Blend Breakout'!$C$33:$I$55,COLUMNS('Blend Breakout'!$C$32:G$32),0),""))</f>
        <v/>
      </c>
      <c r="S66" s="221" t="str">
        <f>IF(LEFT($L66,1)="R",VLOOKUP($L66,'Blend Breakout'!$C$33:$I$55,COLUMNS('Blend Breakout'!$C$32:H$32),0),"")</f>
        <v/>
      </c>
      <c r="T66" s="117" t="str">
        <f>IF(S66="","",IF(LEFT($L66,1)="R",$M66*VLOOKUP($L66,'Blend Breakout'!$C$33:$I$55,COLUMNS('Blend Breakout'!$C$32:I$32),0),""))</f>
        <v/>
      </c>
      <c r="U66" s="219"/>
      <c r="V66" s="220"/>
      <c r="W66" s="219"/>
      <c r="X66" s="219"/>
      <c r="Y66" s="170"/>
      <c r="AA66" s="180" t="str">
        <f t="shared" ca="1" si="5"/>
        <v/>
      </c>
      <c r="AC66" s="59" t="str">
        <f t="shared" si="10"/>
        <v>N</v>
      </c>
      <c r="AD66" s="59">
        <f t="shared" si="7"/>
        <v>0</v>
      </c>
      <c r="AE66" s="59">
        <f t="shared" ca="1" si="0"/>
        <v>0</v>
      </c>
      <c r="AF66" s="59">
        <f t="shared" si="8"/>
        <v>0</v>
      </c>
      <c r="AG66" s="59">
        <f t="shared" si="9"/>
        <v>0</v>
      </c>
      <c r="AH66" s="59">
        <f t="shared" si="1"/>
        <v>0</v>
      </c>
      <c r="AI66" s="59">
        <f t="shared" si="2"/>
        <v>0</v>
      </c>
      <c r="AJ66" s="137">
        <f t="shared" si="3"/>
        <v>0</v>
      </c>
      <c r="AK66" s="137">
        <f t="shared" si="4"/>
        <v>0</v>
      </c>
      <c r="AL66" s="57">
        <f>IF('Section 2'!$X66=Lists!$O$8,IF(COUNTIF(A5CountryList,'Section 2'!$H66)&gt;0,0,1),0)</f>
        <v>0</v>
      </c>
    </row>
    <row r="67" spans="2:38" s="57" customFormat="1" x14ac:dyDescent="0.25">
      <c r="B67" s="40"/>
      <c r="C67" s="211" t="str">
        <f>IF(L67=0,"",MAX($C$18:C66)+1)</f>
        <v/>
      </c>
      <c r="D67" s="121"/>
      <c r="E67" s="218"/>
      <c r="F67" s="219"/>
      <c r="G67" s="219"/>
      <c r="H67" s="219"/>
      <c r="I67" s="122"/>
      <c r="J67" s="219"/>
      <c r="K67" s="219"/>
      <c r="L67" s="219"/>
      <c r="M67" s="119"/>
      <c r="N67" s="122"/>
      <c r="O67" s="221" t="str">
        <f>IF(LEFT($L67,1)="R",VLOOKUP($L67,'Blend Breakout'!$C$33:$I$55,COLUMNS('Blend Breakout'!$C$32:D$32),0),IF(LEFT($L67,1)="H",$L67,""))</f>
        <v/>
      </c>
      <c r="P67" s="117" t="str">
        <f>IF(O67="","",IF(LEFT($L67,1)="R",$M67*VLOOKUP($L67,'Blend Breakout'!$C$33:$I$55,COLUMNS('Blend Breakout'!$C$32:E$32),0),IF(LEFT($L67,1)="H",$M67,"")))</f>
        <v/>
      </c>
      <c r="Q67" s="221" t="str">
        <f>IF(LEFT($L67,1)="R",VLOOKUP($L67,'Blend Breakout'!$C$33:$I$55,COLUMNS('Blend Breakout'!$C$32:F$32),0),"")</f>
        <v/>
      </c>
      <c r="R67" s="117" t="str">
        <f>IF(Q67="","",IF(LEFT($L67,1)="R",$M67*VLOOKUP($L67,'Blend Breakout'!$C$33:$I$55,COLUMNS('Blend Breakout'!$C$32:G$32),0),""))</f>
        <v/>
      </c>
      <c r="S67" s="221" t="str">
        <f>IF(LEFT($L67,1)="R",VLOOKUP($L67,'Blend Breakout'!$C$33:$I$55,COLUMNS('Blend Breakout'!$C$32:H$32),0),"")</f>
        <v/>
      </c>
      <c r="T67" s="117" t="str">
        <f>IF(S67="","",IF(LEFT($L67,1)="R",$M67*VLOOKUP($L67,'Blend Breakout'!$C$33:$I$55,COLUMNS('Blend Breakout'!$C$32:I$32),0),""))</f>
        <v/>
      </c>
      <c r="U67" s="219"/>
      <c r="V67" s="220"/>
      <c r="W67" s="219"/>
      <c r="X67" s="219"/>
      <c r="Y67" s="170"/>
      <c r="AA67" s="180" t="str">
        <f t="shared" ca="1" si="5"/>
        <v/>
      </c>
      <c r="AC67" s="59" t="str">
        <f t="shared" si="10"/>
        <v>N</v>
      </c>
      <c r="AD67" s="59">
        <f t="shared" si="7"/>
        <v>0</v>
      </c>
      <c r="AE67" s="59">
        <f t="shared" ca="1" si="0"/>
        <v>0</v>
      </c>
      <c r="AF67" s="59">
        <f t="shared" si="8"/>
        <v>0</v>
      </c>
      <c r="AG67" s="59">
        <f t="shared" si="9"/>
        <v>0</v>
      </c>
      <c r="AH67" s="59">
        <f t="shared" si="1"/>
        <v>0</v>
      </c>
      <c r="AI67" s="59">
        <f t="shared" si="2"/>
        <v>0</v>
      </c>
      <c r="AJ67" s="137">
        <f t="shared" si="3"/>
        <v>0</v>
      </c>
      <c r="AK67" s="137">
        <f t="shared" si="4"/>
        <v>0</v>
      </c>
      <c r="AL67" s="57">
        <f>IF('Section 2'!$X67=Lists!$O$8,IF(COUNTIF(A5CountryList,'Section 2'!$H67)&gt;0,0,1),0)</f>
        <v>0</v>
      </c>
    </row>
    <row r="68" spans="2:38" s="57" customFormat="1" x14ac:dyDescent="0.25">
      <c r="B68" s="40"/>
      <c r="C68" s="211" t="str">
        <f>IF(L68=0,"",MAX($C$18:C67)+1)</f>
        <v/>
      </c>
      <c r="D68" s="121"/>
      <c r="E68" s="218"/>
      <c r="F68" s="219"/>
      <c r="G68" s="219"/>
      <c r="H68" s="219"/>
      <c r="I68" s="122"/>
      <c r="J68" s="219"/>
      <c r="K68" s="219"/>
      <c r="L68" s="219"/>
      <c r="M68" s="119"/>
      <c r="N68" s="122"/>
      <c r="O68" s="221" t="str">
        <f>IF(LEFT($L68,1)="R",VLOOKUP($L68,'Blend Breakout'!$C$33:$I$55,COLUMNS('Blend Breakout'!$C$32:D$32),0),IF(LEFT($L68,1)="H",$L68,""))</f>
        <v/>
      </c>
      <c r="P68" s="117" t="str">
        <f>IF(O68="","",IF(LEFT($L68,1)="R",$M68*VLOOKUP($L68,'Blend Breakout'!$C$33:$I$55,COLUMNS('Blend Breakout'!$C$32:E$32),0),IF(LEFT($L68,1)="H",$M68,"")))</f>
        <v/>
      </c>
      <c r="Q68" s="221" t="str">
        <f>IF(LEFT($L68,1)="R",VLOOKUP($L68,'Blend Breakout'!$C$33:$I$55,COLUMNS('Blend Breakout'!$C$32:F$32),0),"")</f>
        <v/>
      </c>
      <c r="R68" s="117" t="str">
        <f>IF(Q68="","",IF(LEFT($L68,1)="R",$M68*VLOOKUP($L68,'Blend Breakout'!$C$33:$I$55,COLUMNS('Blend Breakout'!$C$32:G$32),0),""))</f>
        <v/>
      </c>
      <c r="S68" s="221" t="str">
        <f>IF(LEFT($L68,1)="R",VLOOKUP($L68,'Blend Breakout'!$C$33:$I$55,COLUMNS('Blend Breakout'!$C$32:H$32),0),"")</f>
        <v/>
      </c>
      <c r="T68" s="117" t="str">
        <f>IF(S68="","",IF(LEFT($L68,1)="R",$M68*VLOOKUP($L68,'Blend Breakout'!$C$33:$I$55,COLUMNS('Blend Breakout'!$C$32:I$32),0),""))</f>
        <v/>
      </c>
      <c r="U68" s="219"/>
      <c r="V68" s="220"/>
      <c r="W68" s="219"/>
      <c r="X68" s="219"/>
      <c r="Y68" s="170"/>
      <c r="AA68" s="180" t="str">
        <f t="shared" ca="1" si="5"/>
        <v/>
      </c>
      <c r="AC68" s="59" t="str">
        <f t="shared" si="10"/>
        <v>N</v>
      </c>
      <c r="AD68" s="59">
        <f t="shared" si="7"/>
        <v>0</v>
      </c>
      <c r="AE68" s="59">
        <f t="shared" ca="1" si="0"/>
        <v>0</v>
      </c>
      <c r="AF68" s="59">
        <f t="shared" si="8"/>
        <v>0</v>
      </c>
      <c r="AG68" s="59">
        <f t="shared" si="9"/>
        <v>0</v>
      </c>
      <c r="AH68" s="59">
        <f t="shared" si="1"/>
        <v>0</v>
      </c>
      <c r="AI68" s="59">
        <f t="shared" si="2"/>
        <v>0</v>
      </c>
      <c r="AJ68" s="137">
        <f t="shared" si="3"/>
        <v>0</v>
      </c>
      <c r="AK68" s="137">
        <f t="shared" si="4"/>
        <v>0</v>
      </c>
      <c r="AL68" s="57">
        <f>IF('Section 2'!$X68=Lists!$O$8,IF(COUNTIF(A5CountryList,'Section 2'!$H68)&gt;0,0,1),0)</f>
        <v>0</v>
      </c>
    </row>
    <row r="69" spans="2:38" s="57" customFormat="1" x14ac:dyDescent="0.25">
      <c r="B69" s="40"/>
      <c r="C69" s="211" t="str">
        <f>IF(L69=0,"",MAX($C$18:C68)+1)</f>
        <v/>
      </c>
      <c r="D69" s="121"/>
      <c r="E69" s="218"/>
      <c r="F69" s="219"/>
      <c r="G69" s="219"/>
      <c r="H69" s="219"/>
      <c r="I69" s="122"/>
      <c r="J69" s="219"/>
      <c r="K69" s="219"/>
      <c r="L69" s="219"/>
      <c r="M69" s="119"/>
      <c r="N69" s="122"/>
      <c r="O69" s="221" t="str">
        <f>IF(LEFT($L69,1)="R",VLOOKUP($L69,'Blend Breakout'!$C$33:$I$55,COLUMNS('Blend Breakout'!$C$32:D$32),0),IF(LEFT($L69,1)="H",$L69,""))</f>
        <v/>
      </c>
      <c r="P69" s="117" t="str">
        <f>IF(O69="","",IF(LEFT($L69,1)="R",$M69*VLOOKUP($L69,'Blend Breakout'!$C$33:$I$55,COLUMNS('Blend Breakout'!$C$32:E$32),0),IF(LEFT($L69,1)="H",$M69,"")))</f>
        <v/>
      </c>
      <c r="Q69" s="221" t="str">
        <f>IF(LEFT($L69,1)="R",VLOOKUP($L69,'Blend Breakout'!$C$33:$I$55,COLUMNS('Blend Breakout'!$C$32:F$32),0),"")</f>
        <v/>
      </c>
      <c r="R69" s="117" t="str">
        <f>IF(Q69="","",IF(LEFT($L69,1)="R",$M69*VLOOKUP($L69,'Blend Breakout'!$C$33:$I$55,COLUMNS('Blend Breakout'!$C$32:G$32),0),""))</f>
        <v/>
      </c>
      <c r="S69" s="221" t="str">
        <f>IF(LEFT($L69,1)="R",VLOOKUP($L69,'Blend Breakout'!$C$33:$I$55,COLUMNS('Blend Breakout'!$C$32:H$32),0),"")</f>
        <v/>
      </c>
      <c r="T69" s="117" t="str">
        <f>IF(S69="","",IF(LEFT($L69,1)="R",$M69*VLOOKUP($L69,'Blend Breakout'!$C$33:$I$55,COLUMNS('Blend Breakout'!$C$32:I$32),0),""))</f>
        <v/>
      </c>
      <c r="U69" s="219"/>
      <c r="V69" s="220"/>
      <c r="W69" s="219"/>
      <c r="X69" s="219"/>
      <c r="Y69" s="170"/>
      <c r="AA69" s="180" t="str">
        <f t="shared" ca="1" si="5"/>
        <v/>
      </c>
      <c r="AC69" s="59" t="str">
        <f t="shared" si="10"/>
        <v>N</v>
      </c>
      <c r="AD69" s="59">
        <f t="shared" si="7"/>
        <v>0</v>
      </c>
      <c r="AE69" s="59">
        <f t="shared" ca="1" si="0"/>
        <v>0</v>
      </c>
      <c r="AF69" s="59">
        <f t="shared" si="8"/>
        <v>0</v>
      </c>
      <c r="AG69" s="59">
        <f t="shared" si="9"/>
        <v>0</v>
      </c>
      <c r="AH69" s="59">
        <f t="shared" si="1"/>
        <v>0</v>
      </c>
      <c r="AI69" s="59">
        <f t="shared" si="2"/>
        <v>0</v>
      </c>
      <c r="AJ69" s="137">
        <f t="shared" si="3"/>
        <v>0</v>
      </c>
      <c r="AK69" s="137">
        <f t="shared" si="4"/>
        <v>0</v>
      </c>
      <c r="AL69" s="57">
        <f>IF('Section 2'!$X69=Lists!$O$8,IF(COUNTIF(A5CountryList,'Section 2'!$H69)&gt;0,0,1),0)</f>
        <v>0</v>
      </c>
    </row>
    <row r="70" spans="2:38" s="57" customFormat="1" x14ac:dyDescent="0.25">
      <c r="B70" s="40"/>
      <c r="C70" s="211" t="str">
        <f>IF(L70=0,"",MAX($C$18:C69)+1)</f>
        <v/>
      </c>
      <c r="D70" s="121"/>
      <c r="E70" s="218"/>
      <c r="F70" s="219"/>
      <c r="G70" s="219"/>
      <c r="H70" s="219"/>
      <c r="I70" s="122"/>
      <c r="J70" s="219"/>
      <c r="K70" s="219"/>
      <c r="L70" s="219"/>
      <c r="M70" s="119"/>
      <c r="N70" s="122"/>
      <c r="O70" s="221" t="str">
        <f>IF(LEFT($L70,1)="R",VLOOKUP($L70,'Blend Breakout'!$C$33:$I$55,COLUMNS('Blend Breakout'!$C$32:D$32),0),IF(LEFT($L70,1)="H",$L70,""))</f>
        <v/>
      </c>
      <c r="P70" s="117" t="str">
        <f>IF(O70="","",IF(LEFT($L70,1)="R",$M70*VLOOKUP($L70,'Blend Breakout'!$C$33:$I$55,COLUMNS('Blend Breakout'!$C$32:E$32),0),IF(LEFT($L70,1)="H",$M70,"")))</f>
        <v/>
      </c>
      <c r="Q70" s="221" t="str">
        <f>IF(LEFT($L70,1)="R",VLOOKUP($L70,'Blend Breakout'!$C$33:$I$55,COLUMNS('Blend Breakout'!$C$32:F$32),0),"")</f>
        <v/>
      </c>
      <c r="R70" s="117" t="str">
        <f>IF(Q70="","",IF(LEFT($L70,1)="R",$M70*VLOOKUP($L70,'Blend Breakout'!$C$33:$I$55,COLUMNS('Blend Breakout'!$C$32:G$32),0),""))</f>
        <v/>
      </c>
      <c r="S70" s="221" t="str">
        <f>IF(LEFT($L70,1)="R",VLOOKUP($L70,'Blend Breakout'!$C$33:$I$55,COLUMNS('Blend Breakout'!$C$32:H$32),0),"")</f>
        <v/>
      </c>
      <c r="T70" s="117" t="str">
        <f>IF(S70="","",IF(LEFT($L70,1)="R",$M70*VLOOKUP($L70,'Blend Breakout'!$C$33:$I$55,COLUMNS('Blend Breakout'!$C$32:I$32),0),""))</f>
        <v/>
      </c>
      <c r="U70" s="219"/>
      <c r="V70" s="220"/>
      <c r="W70" s="219"/>
      <c r="X70" s="219"/>
      <c r="Y70" s="170"/>
      <c r="AA70" s="180" t="str">
        <f t="shared" ca="1" si="5"/>
        <v/>
      </c>
      <c r="AC70" s="59" t="str">
        <f t="shared" si="10"/>
        <v>N</v>
      </c>
      <c r="AD70" s="59">
        <f t="shared" si="7"/>
        <v>0</v>
      </c>
      <c r="AE70" s="59">
        <f t="shared" ca="1" si="0"/>
        <v>0</v>
      </c>
      <c r="AF70" s="59">
        <f t="shared" si="8"/>
        <v>0</v>
      </c>
      <c r="AG70" s="59">
        <f t="shared" si="9"/>
        <v>0</v>
      </c>
      <c r="AH70" s="59">
        <f t="shared" si="1"/>
        <v>0</v>
      </c>
      <c r="AI70" s="59">
        <f t="shared" si="2"/>
        <v>0</v>
      </c>
      <c r="AJ70" s="137">
        <f t="shared" si="3"/>
        <v>0</v>
      </c>
      <c r="AK70" s="137">
        <f t="shared" si="4"/>
        <v>0</v>
      </c>
      <c r="AL70" s="57">
        <f>IF('Section 2'!$X70=Lists!$O$8,IF(COUNTIF(A5CountryList,'Section 2'!$H70)&gt;0,0,1),0)</f>
        <v>0</v>
      </c>
    </row>
    <row r="71" spans="2:38" s="57" customFormat="1" x14ac:dyDescent="0.25">
      <c r="B71" s="40"/>
      <c r="C71" s="211" t="str">
        <f>IF(L71=0,"",MAX($C$18:C70)+1)</f>
        <v/>
      </c>
      <c r="D71" s="121"/>
      <c r="E71" s="218"/>
      <c r="F71" s="219"/>
      <c r="G71" s="219"/>
      <c r="H71" s="219"/>
      <c r="I71" s="122"/>
      <c r="J71" s="219"/>
      <c r="K71" s="219"/>
      <c r="L71" s="219"/>
      <c r="M71" s="119"/>
      <c r="N71" s="122"/>
      <c r="O71" s="221" t="str">
        <f>IF(LEFT($L71,1)="R",VLOOKUP($L71,'Blend Breakout'!$C$33:$I$55,COLUMNS('Blend Breakout'!$C$32:D$32),0),IF(LEFT($L71,1)="H",$L71,""))</f>
        <v/>
      </c>
      <c r="P71" s="117" t="str">
        <f>IF(O71="","",IF(LEFT($L71,1)="R",$M71*VLOOKUP($L71,'Blend Breakout'!$C$33:$I$55,COLUMNS('Blend Breakout'!$C$32:E$32),0),IF(LEFT($L71,1)="H",$M71,"")))</f>
        <v/>
      </c>
      <c r="Q71" s="221" t="str">
        <f>IF(LEFT($L71,1)="R",VLOOKUP($L71,'Blend Breakout'!$C$33:$I$55,COLUMNS('Blend Breakout'!$C$32:F$32),0),"")</f>
        <v/>
      </c>
      <c r="R71" s="117" t="str">
        <f>IF(Q71="","",IF(LEFT($L71,1)="R",$M71*VLOOKUP($L71,'Blend Breakout'!$C$33:$I$55,COLUMNS('Blend Breakout'!$C$32:G$32),0),""))</f>
        <v/>
      </c>
      <c r="S71" s="221" t="str">
        <f>IF(LEFT($L71,1)="R",VLOOKUP($L71,'Blend Breakout'!$C$33:$I$55,COLUMNS('Blend Breakout'!$C$32:H$32),0),"")</f>
        <v/>
      </c>
      <c r="T71" s="117" t="str">
        <f>IF(S71="","",IF(LEFT($L71,1)="R",$M71*VLOOKUP($L71,'Blend Breakout'!$C$33:$I$55,COLUMNS('Blend Breakout'!$C$32:I$32),0),""))</f>
        <v/>
      </c>
      <c r="U71" s="219"/>
      <c r="V71" s="220"/>
      <c r="W71" s="219"/>
      <c r="X71" s="219"/>
      <c r="Y71" s="170"/>
      <c r="AA71" s="180" t="str">
        <f t="shared" ca="1" si="5"/>
        <v/>
      </c>
      <c r="AC71" s="59" t="str">
        <f t="shared" si="10"/>
        <v>N</v>
      </c>
      <c r="AD71" s="59">
        <f t="shared" si="7"/>
        <v>0</v>
      </c>
      <c r="AE71" s="59">
        <f t="shared" ca="1" si="0"/>
        <v>0</v>
      </c>
      <c r="AF71" s="59">
        <f t="shared" si="8"/>
        <v>0</v>
      </c>
      <c r="AG71" s="59">
        <f t="shared" si="9"/>
        <v>0</v>
      </c>
      <c r="AH71" s="59">
        <f t="shared" si="1"/>
        <v>0</v>
      </c>
      <c r="AI71" s="59">
        <f t="shared" si="2"/>
        <v>0</v>
      </c>
      <c r="AJ71" s="137">
        <f t="shared" si="3"/>
        <v>0</v>
      </c>
      <c r="AK71" s="137">
        <f t="shared" si="4"/>
        <v>0</v>
      </c>
      <c r="AL71" s="57">
        <f>IF('Section 2'!$X71=Lists!$O$8,IF(COUNTIF(A5CountryList,'Section 2'!$H71)&gt;0,0,1),0)</f>
        <v>0</v>
      </c>
    </row>
    <row r="72" spans="2:38" s="57" customFormat="1" x14ac:dyDescent="0.25">
      <c r="B72" s="40"/>
      <c r="C72" s="211" t="str">
        <f>IF(L72=0,"",MAX($C$18:C71)+1)</f>
        <v/>
      </c>
      <c r="D72" s="121"/>
      <c r="E72" s="218"/>
      <c r="F72" s="219"/>
      <c r="G72" s="219"/>
      <c r="H72" s="219"/>
      <c r="I72" s="122"/>
      <c r="J72" s="219"/>
      <c r="K72" s="219"/>
      <c r="L72" s="219"/>
      <c r="M72" s="119"/>
      <c r="N72" s="122"/>
      <c r="O72" s="221" t="str">
        <f>IF(LEFT($L72,1)="R",VLOOKUP($L72,'Blend Breakout'!$C$33:$I$55,COLUMNS('Blend Breakout'!$C$32:D$32),0),IF(LEFT($L72,1)="H",$L72,""))</f>
        <v/>
      </c>
      <c r="P72" s="117" t="str">
        <f>IF(O72="","",IF(LEFT($L72,1)="R",$M72*VLOOKUP($L72,'Blend Breakout'!$C$33:$I$55,COLUMNS('Blend Breakout'!$C$32:E$32),0),IF(LEFT($L72,1)="H",$M72,"")))</f>
        <v/>
      </c>
      <c r="Q72" s="221" t="str">
        <f>IF(LEFT($L72,1)="R",VLOOKUP($L72,'Blend Breakout'!$C$33:$I$55,COLUMNS('Blend Breakout'!$C$32:F$32),0),"")</f>
        <v/>
      </c>
      <c r="R72" s="117" t="str">
        <f>IF(Q72="","",IF(LEFT($L72,1)="R",$M72*VLOOKUP($L72,'Blend Breakout'!$C$33:$I$55,COLUMNS('Blend Breakout'!$C$32:G$32),0),""))</f>
        <v/>
      </c>
      <c r="S72" s="221" t="str">
        <f>IF(LEFT($L72,1)="R",VLOOKUP($L72,'Blend Breakout'!$C$33:$I$55,COLUMNS('Blend Breakout'!$C$32:H$32),0),"")</f>
        <v/>
      </c>
      <c r="T72" s="117" t="str">
        <f>IF(S72="","",IF(LEFT($L72,1)="R",$M72*VLOOKUP($L72,'Blend Breakout'!$C$33:$I$55,COLUMNS('Blend Breakout'!$C$32:I$32),0),""))</f>
        <v/>
      </c>
      <c r="U72" s="219"/>
      <c r="V72" s="220"/>
      <c r="W72" s="219"/>
      <c r="X72" s="219"/>
      <c r="Y72" s="170"/>
      <c r="AA72" s="180" t="str">
        <f t="shared" ca="1" si="5"/>
        <v/>
      </c>
      <c r="AC72" s="59" t="str">
        <f t="shared" si="10"/>
        <v>N</v>
      </c>
      <c r="AD72" s="59">
        <f t="shared" si="7"/>
        <v>0</v>
      </c>
      <c r="AE72" s="59">
        <f t="shared" ca="1" si="0"/>
        <v>0</v>
      </c>
      <c r="AF72" s="59">
        <f t="shared" si="8"/>
        <v>0</v>
      </c>
      <c r="AG72" s="59">
        <f t="shared" si="9"/>
        <v>0</v>
      </c>
      <c r="AH72" s="59">
        <f t="shared" si="1"/>
        <v>0</v>
      </c>
      <c r="AI72" s="59">
        <f t="shared" si="2"/>
        <v>0</v>
      </c>
      <c r="AJ72" s="137">
        <f t="shared" si="3"/>
        <v>0</v>
      </c>
      <c r="AK72" s="137">
        <f t="shared" si="4"/>
        <v>0</v>
      </c>
      <c r="AL72" s="57">
        <f>IF('Section 2'!$X72=Lists!$O$8,IF(COUNTIF(A5CountryList,'Section 2'!$H72)&gt;0,0,1),0)</f>
        <v>0</v>
      </c>
    </row>
    <row r="73" spans="2:38" s="57" customFormat="1" x14ac:dyDescent="0.25">
      <c r="B73" s="40"/>
      <c r="C73" s="211" t="str">
        <f>IF(L73=0,"",MAX($C$18:C72)+1)</f>
        <v/>
      </c>
      <c r="D73" s="121"/>
      <c r="E73" s="218"/>
      <c r="F73" s="219"/>
      <c r="G73" s="219"/>
      <c r="H73" s="219"/>
      <c r="I73" s="122"/>
      <c r="J73" s="219"/>
      <c r="K73" s="219"/>
      <c r="L73" s="219"/>
      <c r="M73" s="119"/>
      <c r="N73" s="122"/>
      <c r="O73" s="221" t="str">
        <f>IF(LEFT($L73,1)="R",VLOOKUP($L73,'Blend Breakout'!$C$33:$I$55,COLUMNS('Blend Breakout'!$C$32:D$32),0),IF(LEFT($L73,1)="H",$L73,""))</f>
        <v/>
      </c>
      <c r="P73" s="117" t="str">
        <f>IF(O73="","",IF(LEFT($L73,1)="R",$M73*VLOOKUP($L73,'Blend Breakout'!$C$33:$I$55,COLUMNS('Blend Breakout'!$C$32:E$32),0),IF(LEFT($L73,1)="H",$M73,"")))</f>
        <v/>
      </c>
      <c r="Q73" s="221" t="str">
        <f>IF(LEFT($L73,1)="R",VLOOKUP($L73,'Blend Breakout'!$C$33:$I$55,COLUMNS('Blend Breakout'!$C$32:F$32),0),"")</f>
        <v/>
      </c>
      <c r="R73" s="117" t="str">
        <f>IF(Q73="","",IF(LEFT($L73,1)="R",$M73*VLOOKUP($L73,'Blend Breakout'!$C$33:$I$55,COLUMNS('Blend Breakout'!$C$32:G$32),0),""))</f>
        <v/>
      </c>
      <c r="S73" s="221" t="str">
        <f>IF(LEFT($L73,1)="R",VLOOKUP($L73,'Blend Breakout'!$C$33:$I$55,COLUMNS('Blend Breakout'!$C$32:H$32),0),"")</f>
        <v/>
      </c>
      <c r="T73" s="117" t="str">
        <f>IF(S73="","",IF(LEFT($L73,1)="R",$M73*VLOOKUP($L73,'Blend Breakout'!$C$33:$I$55,COLUMNS('Blend Breakout'!$C$32:I$32),0),""))</f>
        <v/>
      </c>
      <c r="U73" s="219"/>
      <c r="V73" s="220"/>
      <c r="W73" s="219"/>
      <c r="X73" s="219"/>
      <c r="Y73" s="170"/>
      <c r="AA73" s="180" t="str">
        <f t="shared" ca="1" si="5"/>
        <v/>
      </c>
      <c r="AC73" s="59" t="str">
        <f t="shared" si="10"/>
        <v>N</v>
      </c>
      <c r="AD73" s="59">
        <f t="shared" si="7"/>
        <v>0</v>
      </c>
      <c r="AE73" s="59">
        <f t="shared" ca="1" si="0"/>
        <v>0</v>
      </c>
      <c r="AF73" s="59">
        <f t="shared" si="8"/>
        <v>0</v>
      </c>
      <c r="AG73" s="59">
        <f t="shared" si="9"/>
        <v>0</v>
      </c>
      <c r="AH73" s="59">
        <f t="shared" si="1"/>
        <v>0</v>
      </c>
      <c r="AI73" s="59">
        <f t="shared" si="2"/>
        <v>0</v>
      </c>
      <c r="AJ73" s="137">
        <f t="shared" si="3"/>
        <v>0</v>
      </c>
      <c r="AK73" s="137">
        <f t="shared" si="4"/>
        <v>0</v>
      </c>
      <c r="AL73" s="57">
        <f>IF('Section 2'!$X73=Lists!$O$8,IF(COUNTIF(A5CountryList,'Section 2'!$H73)&gt;0,0,1),0)</f>
        <v>0</v>
      </c>
    </row>
    <row r="74" spans="2:38" s="57" customFormat="1" x14ac:dyDescent="0.25">
      <c r="B74" s="40"/>
      <c r="C74" s="211" t="str">
        <f>IF(L74=0,"",MAX($C$18:C73)+1)</f>
        <v/>
      </c>
      <c r="D74" s="121"/>
      <c r="E74" s="218"/>
      <c r="F74" s="219"/>
      <c r="G74" s="219"/>
      <c r="H74" s="219"/>
      <c r="I74" s="122"/>
      <c r="J74" s="219"/>
      <c r="K74" s="219"/>
      <c r="L74" s="219"/>
      <c r="M74" s="119"/>
      <c r="N74" s="122"/>
      <c r="O74" s="221" t="str">
        <f>IF(LEFT($L74,1)="R",VLOOKUP($L74,'Blend Breakout'!$C$33:$I$55,COLUMNS('Blend Breakout'!$C$32:D$32),0),IF(LEFT($L74,1)="H",$L74,""))</f>
        <v/>
      </c>
      <c r="P74" s="117" t="str">
        <f>IF(O74="","",IF(LEFT($L74,1)="R",$M74*VLOOKUP($L74,'Blend Breakout'!$C$33:$I$55,COLUMNS('Blend Breakout'!$C$32:E$32),0),IF(LEFT($L74,1)="H",$M74,"")))</f>
        <v/>
      </c>
      <c r="Q74" s="221" t="str">
        <f>IF(LEFT($L74,1)="R",VLOOKUP($L74,'Blend Breakout'!$C$33:$I$55,COLUMNS('Blend Breakout'!$C$32:F$32),0),"")</f>
        <v/>
      </c>
      <c r="R74" s="117" t="str">
        <f>IF(Q74="","",IF(LEFT($L74,1)="R",$M74*VLOOKUP($L74,'Blend Breakout'!$C$33:$I$55,COLUMNS('Blend Breakout'!$C$32:G$32),0),""))</f>
        <v/>
      </c>
      <c r="S74" s="221" t="str">
        <f>IF(LEFT($L74,1)="R",VLOOKUP($L74,'Blend Breakout'!$C$33:$I$55,COLUMNS('Blend Breakout'!$C$32:H$32),0),"")</f>
        <v/>
      </c>
      <c r="T74" s="117" t="str">
        <f>IF(S74="","",IF(LEFT($L74,1)="R",$M74*VLOOKUP($L74,'Blend Breakout'!$C$33:$I$55,COLUMNS('Blend Breakout'!$C$32:I$32),0),""))</f>
        <v/>
      </c>
      <c r="U74" s="219"/>
      <c r="V74" s="220"/>
      <c r="W74" s="219"/>
      <c r="X74" s="219"/>
      <c r="Y74" s="170"/>
      <c r="AA74" s="180" t="str">
        <f t="shared" ca="1" si="5"/>
        <v/>
      </c>
      <c r="AC74" s="59" t="str">
        <f t="shared" si="10"/>
        <v>N</v>
      </c>
      <c r="AD74" s="59">
        <f t="shared" si="7"/>
        <v>0</v>
      </c>
      <c r="AE74" s="59">
        <f t="shared" ca="1" si="0"/>
        <v>0</v>
      </c>
      <c r="AF74" s="59">
        <f t="shared" si="8"/>
        <v>0</v>
      </c>
      <c r="AG74" s="59">
        <f t="shared" si="9"/>
        <v>0</v>
      </c>
      <c r="AH74" s="59">
        <f t="shared" si="1"/>
        <v>0</v>
      </c>
      <c r="AI74" s="59">
        <f t="shared" si="2"/>
        <v>0</v>
      </c>
      <c r="AJ74" s="137">
        <f t="shared" si="3"/>
        <v>0</v>
      </c>
      <c r="AK74" s="137">
        <f t="shared" si="4"/>
        <v>0</v>
      </c>
      <c r="AL74" s="57">
        <f>IF('Section 2'!$X74=Lists!$O$8,IF(COUNTIF(A5CountryList,'Section 2'!$H74)&gt;0,0,1),0)</f>
        <v>0</v>
      </c>
    </row>
    <row r="75" spans="2:38" s="57" customFormat="1" x14ac:dyDescent="0.25">
      <c r="B75" s="40"/>
      <c r="C75" s="211" t="str">
        <f>IF(L75=0,"",MAX($C$18:C74)+1)</f>
        <v/>
      </c>
      <c r="D75" s="121"/>
      <c r="E75" s="218"/>
      <c r="F75" s="219"/>
      <c r="G75" s="219"/>
      <c r="H75" s="219"/>
      <c r="I75" s="122"/>
      <c r="J75" s="219"/>
      <c r="K75" s="219"/>
      <c r="L75" s="219"/>
      <c r="M75" s="119"/>
      <c r="N75" s="122"/>
      <c r="O75" s="221" t="str">
        <f>IF(LEFT($L75,1)="R",VLOOKUP($L75,'Blend Breakout'!$C$33:$I$55,COLUMNS('Blend Breakout'!$C$32:D$32),0),IF(LEFT($L75,1)="H",$L75,""))</f>
        <v/>
      </c>
      <c r="P75" s="117" t="str">
        <f>IF(O75="","",IF(LEFT($L75,1)="R",$M75*VLOOKUP($L75,'Blend Breakout'!$C$33:$I$55,COLUMNS('Blend Breakout'!$C$32:E$32),0),IF(LEFT($L75,1)="H",$M75,"")))</f>
        <v/>
      </c>
      <c r="Q75" s="221" t="str">
        <f>IF(LEFT($L75,1)="R",VLOOKUP($L75,'Blend Breakout'!$C$33:$I$55,COLUMNS('Blend Breakout'!$C$32:F$32),0),"")</f>
        <v/>
      </c>
      <c r="R75" s="117" t="str">
        <f>IF(Q75="","",IF(LEFT($L75,1)="R",$M75*VLOOKUP($L75,'Blend Breakout'!$C$33:$I$55,COLUMNS('Blend Breakout'!$C$32:G$32),0),""))</f>
        <v/>
      </c>
      <c r="S75" s="221" t="str">
        <f>IF(LEFT($L75,1)="R",VLOOKUP($L75,'Blend Breakout'!$C$33:$I$55,COLUMNS('Blend Breakout'!$C$32:H$32),0),"")</f>
        <v/>
      </c>
      <c r="T75" s="117" t="str">
        <f>IF(S75="","",IF(LEFT($L75,1)="R",$M75*VLOOKUP($L75,'Blend Breakout'!$C$33:$I$55,COLUMNS('Blend Breakout'!$C$32:I$32),0),""))</f>
        <v/>
      </c>
      <c r="U75" s="219"/>
      <c r="V75" s="220"/>
      <c r="W75" s="219"/>
      <c r="X75" s="219"/>
      <c r="Y75" s="170"/>
      <c r="AA75" s="180" t="str">
        <f t="shared" ca="1" si="5"/>
        <v/>
      </c>
      <c r="AC75" s="59" t="str">
        <f t="shared" si="10"/>
        <v>N</v>
      </c>
      <c r="AD75" s="59">
        <f t="shared" si="7"/>
        <v>0</v>
      </c>
      <c r="AE75" s="59">
        <f t="shared" ca="1" si="0"/>
        <v>0</v>
      </c>
      <c r="AF75" s="59">
        <f t="shared" si="8"/>
        <v>0</v>
      </c>
      <c r="AG75" s="59">
        <f t="shared" si="9"/>
        <v>0</v>
      </c>
      <c r="AH75" s="59">
        <f t="shared" si="1"/>
        <v>0</v>
      </c>
      <c r="AI75" s="59">
        <f t="shared" si="2"/>
        <v>0</v>
      </c>
      <c r="AJ75" s="137">
        <f t="shared" si="3"/>
        <v>0</v>
      </c>
      <c r="AK75" s="137">
        <f t="shared" si="4"/>
        <v>0</v>
      </c>
      <c r="AL75" s="57">
        <f>IF('Section 2'!$X75=Lists!$O$8,IF(COUNTIF(A5CountryList,'Section 2'!$H75)&gt;0,0,1),0)</f>
        <v>0</v>
      </c>
    </row>
    <row r="76" spans="2:38" s="57" customFormat="1" x14ac:dyDescent="0.25">
      <c r="B76" s="40"/>
      <c r="C76" s="211" t="str">
        <f>IF(L76=0,"",MAX($C$18:C75)+1)</f>
        <v/>
      </c>
      <c r="D76" s="121"/>
      <c r="E76" s="218"/>
      <c r="F76" s="219"/>
      <c r="G76" s="219"/>
      <c r="H76" s="219"/>
      <c r="I76" s="122"/>
      <c r="J76" s="219"/>
      <c r="K76" s="219"/>
      <c r="L76" s="219"/>
      <c r="M76" s="119"/>
      <c r="N76" s="122"/>
      <c r="O76" s="221" t="str">
        <f>IF(LEFT($L76,1)="R",VLOOKUP($L76,'Blend Breakout'!$C$33:$I$55,COLUMNS('Blend Breakout'!$C$32:D$32),0),IF(LEFT($L76,1)="H",$L76,""))</f>
        <v/>
      </c>
      <c r="P76" s="117" t="str">
        <f>IF(O76="","",IF(LEFT($L76,1)="R",$M76*VLOOKUP($L76,'Blend Breakout'!$C$33:$I$55,COLUMNS('Blend Breakout'!$C$32:E$32),0),IF(LEFT($L76,1)="H",$M76,"")))</f>
        <v/>
      </c>
      <c r="Q76" s="221" t="str">
        <f>IF(LEFT($L76,1)="R",VLOOKUP($L76,'Blend Breakout'!$C$33:$I$55,COLUMNS('Blend Breakout'!$C$32:F$32),0),"")</f>
        <v/>
      </c>
      <c r="R76" s="117" t="str">
        <f>IF(Q76="","",IF(LEFT($L76,1)="R",$M76*VLOOKUP($L76,'Blend Breakout'!$C$33:$I$55,COLUMNS('Blend Breakout'!$C$32:G$32),0),""))</f>
        <v/>
      </c>
      <c r="S76" s="221" t="str">
        <f>IF(LEFT($L76,1)="R",VLOOKUP($L76,'Blend Breakout'!$C$33:$I$55,COLUMNS('Blend Breakout'!$C$32:H$32),0),"")</f>
        <v/>
      </c>
      <c r="T76" s="117" t="str">
        <f>IF(S76="","",IF(LEFT($L76,1)="R",$M76*VLOOKUP($L76,'Blend Breakout'!$C$33:$I$55,COLUMNS('Blend Breakout'!$C$32:I$32),0),""))</f>
        <v/>
      </c>
      <c r="U76" s="219"/>
      <c r="V76" s="220"/>
      <c r="W76" s="219"/>
      <c r="X76" s="219"/>
      <c r="Y76" s="170"/>
      <c r="AA76" s="180" t="str">
        <f t="shared" ca="1" si="5"/>
        <v/>
      </c>
      <c r="AC76" s="59" t="str">
        <f t="shared" si="10"/>
        <v>N</v>
      </c>
      <c r="AD76" s="59">
        <f t="shared" si="7"/>
        <v>0</v>
      </c>
      <c r="AE76" s="59">
        <f t="shared" ca="1" si="0"/>
        <v>0</v>
      </c>
      <c r="AF76" s="59">
        <f t="shared" si="8"/>
        <v>0</v>
      </c>
      <c r="AG76" s="59">
        <f t="shared" si="9"/>
        <v>0</v>
      </c>
      <c r="AH76" s="59">
        <f t="shared" si="1"/>
        <v>0</v>
      </c>
      <c r="AI76" s="59">
        <f t="shared" si="2"/>
        <v>0</v>
      </c>
      <c r="AJ76" s="137">
        <f t="shared" si="3"/>
        <v>0</v>
      </c>
      <c r="AK76" s="137">
        <f t="shared" si="4"/>
        <v>0</v>
      </c>
      <c r="AL76" s="57">
        <f>IF('Section 2'!$X76=Lists!$O$8,IF(COUNTIF(A5CountryList,'Section 2'!$H76)&gt;0,0,1),0)</f>
        <v>0</v>
      </c>
    </row>
    <row r="77" spans="2:38" s="57" customFormat="1" x14ac:dyDescent="0.25">
      <c r="B77" s="40"/>
      <c r="C77" s="211" t="str">
        <f>IF(L77=0,"",MAX($C$18:C76)+1)</f>
        <v/>
      </c>
      <c r="D77" s="121"/>
      <c r="E77" s="218"/>
      <c r="F77" s="219"/>
      <c r="G77" s="219"/>
      <c r="H77" s="219"/>
      <c r="I77" s="122"/>
      <c r="J77" s="219"/>
      <c r="K77" s="219"/>
      <c r="L77" s="219"/>
      <c r="M77" s="119"/>
      <c r="N77" s="122"/>
      <c r="O77" s="221" t="str">
        <f>IF(LEFT($L77,1)="R",VLOOKUP($L77,'Blend Breakout'!$C$33:$I$55,COLUMNS('Blend Breakout'!$C$32:D$32),0),IF(LEFT($L77,1)="H",$L77,""))</f>
        <v/>
      </c>
      <c r="P77" s="117" t="str">
        <f>IF(O77="","",IF(LEFT($L77,1)="R",$M77*VLOOKUP($L77,'Blend Breakout'!$C$33:$I$55,COLUMNS('Blend Breakout'!$C$32:E$32),0),IF(LEFT($L77,1)="H",$M77,"")))</f>
        <v/>
      </c>
      <c r="Q77" s="221" t="str">
        <f>IF(LEFT($L77,1)="R",VLOOKUP($L77,'Blend Breakout'!$C$33:$I$55,COLUMNS('Blend Breakout'!$C$32:F$32),0),"")</f>
        <v/>
      </c>
      <c r="R77" s="117" t="str">
        <f>IF(Q77="","",IF(LEFT($L77,1)="R",$M77*VLOOKUP($L77,'Blend Breakout'!$C$33:$I$55,COLUMNS('Blend Breakout'!$C$32:G$32),0),""))</f>
        <v/>
      </c>
      <c r="S77" s="221" t="str">
        <f>IF(LEFT($L77,1)="R",VLOOKUP($L77,'Blend Breakout'!$C$33:$I$55,COLUMNS('Blend Breakout'!$C$32:H$32),0),"")</f>
        <v/>
      </c>
      <c r="T77" s="117" t="str">
        <f>IF(S77="","",IF(LEFT($L77,1)="R",$M77*VLOOKUP($L77,'Blend Breakout'!$C$33:$I$55,COLUMNS('Blend Breakout'!$C$32:I$32),0),""))</f>
        <v/>
      </c>
      <c r="U77" s="219"/>
      <c r="V77" s="220"/>
      <c r="W77" s="219"/>
      <c r="X77" s="219"/>
      <c r="Y77" s="170"/>
      <c r="AA77" s="180" t="str">
        <f t="shared" ca="1" si="5"/>
        <v/>
      </c>
      <c r="AC77" s="59" t="str">
        <f t="shared" si="10"/>
        <v>N</v>
      </c>
      <c r="AD77" s="59">
        <f t="shared" si="7"/>
        <v>0</v>
      </c>
      <c r="AE77" s="59">
        <f t="shared" ca="1" si="0"/>
        <v>0</v>
      </c>
      <c r="AF77" s="59">
        <f t="shared" si="8"/>
        <v>0</v>
      </c>
      <c r="AG77" s="59">
        <f t="shared" si="9"/>
        <v>0</v>
      </c>
      <c r="AH77" s="59">
        <f t="shared" si="1"/>
        <v>0</v>
      </c>
      <c r="AI77" s="59">
        <f t="shared" si="2"/>
        <v>0</v>
      </c>
      <c r="AJ77" s="137">
        <f t="shared" si="3"/>
        <v>0</v>
      </c>
      <c r="AK77" s="137">
        <f t="shared" si="4"/>
        <v>0</v>
      </c>
      <c r="AL77" s="57">
        <f>IF('Section 2'!$X77=Lists!$O$8,IF(COUNTIF(A5CountryList,'Section 2'!$H77)&gt;0,0,1),0)</f>
        <v>0</v>
      </c>
    </row>
    <row r="78" spans="2:38" s="57" customFormat="1" x14ac:dyDescent="0.25">
      <c r="B78" s="40"/>
      <c r="C78" s="211" t="str">
        <f>IF(L78=0,"",MAX($C$18:C77)+1)</f>
        <v/>
      </c>
      <c r="D78" s="121"/>
      <c r="E78" s="218"/>
      <c r="F78" s="219"/>
      <c r="G78" s="219"/>
      <c r="H78" s="219"/>
      <c r="I78" s="122"/>
      <c r="J78" s="219"/>
      <c r="K78" s="219"/>
      <c r="L78" s="219"/>
      <c r="M78" s="119"/>
      <c r="N78" s="122"/>
      <c r="O78" s="221" t="str">
        <f>IF(LEFT($L78,1)="R",VLOOKUP($L78,'Blend Breakout'!$C$33:$I$55,COLUMNS('Blend Breakout'!$C$32:D$32),0),IF(LEFT($L78,1)="H",$L78,""))</f>
        <v/>
      </c>
      <c r="P78" s="117" t="str">
        <f>IF(O78="","",IF(LEFT($L78,1)="R",$M78*VLOOKUP($L78,'Blend Breakout'!$C$33:$I$55,COLUMNS('Blend Breakout'!$C$32:E$32),0),IF(LEFT($L78,1)="H",$M78,"")))</f>
        <v/>
      </c>
      <c r="Q78" s="221" t="str">
        <f>IF(LEFT($L78,1)="R",VLOOKUP($L78,'Blend Breakout'!$C$33:$I$55,COLUMNS('Blend Breakout'!$C$32:F$32),0),"")</f>
        <v/>
      </c>
      <c r="R78" s="117" t="str">
        <f>IF(Q78="","",IF(LEFT($L78,1)="R",$M78*VLOOKUP($L78,'Blend Breakout'!$C$33:$I$55,COLUMNS('Blend Breakout'!$C$32:G$32),0),""))</f>
        <v/>
      </c>
      <c r="S78" s="221" t="str">
        <f>IF(LEFT($L78,1)="R",VLOOKUP($L78,'Blend Breakout'!$C$33:$I$55,COLUMNS('Blend Breakout'!$C$32:H$32),0),"")</f>
        <v/>
      </c>
      <c r="T78" s="117" t="str">
        <f>IF(S78="","",IF(LEFT($L78,1)="R",$M78*VLOOKUP($L78,'Blend Breakout'!$C$33:$I$55,COLUMNS('Blend Breakout'!$C$32:I$32),0),""))</f>
        <v/>
      </c>
      <c r="U78" s="219"/>
      <c r="V78" s="220"/>
      <c r="W78" s="219"/>
      <c r="X78" s="219"/>
      <c r="Y78" s="170"/>
      <c r="AA78" s="180" t="str">
        <f t="shared" ca="1" si="5"/>
        <v/>
      </c>
      <c r="AC78" s="59" t="str">
        <f t="shared" si="10"/>
        <v>N</v>
      </c>
      <c r="AD78" s="59">
        <f t="shared" si="7"/>
        <v>0</v>
      </c>
      <c r="AE78" s="59">
        <f t="shared" ca="1" si="0"/>
        <v>0</v>
      </c>
      <c r="AF78" s="59">
        <f t="shared" si="8"/>
        <v>0</v>
      </c>
      <c r="AG78" s="59">
        <f t="shared" si="9"/>
        <v>0</v>
      </c>
      <c r="AH78" s="59">
        <f t="shared" si="1"/>
        <v>0</v>
      </c>
      <c r="AI78" s="59">
        <f t="shared" si="2"/>
        <v>0</v>
      </c>
      <c r="AJ78" s="137">
        <f t="shared" si="3"/>
        <v>0</v>
      </c>
      <c r="AK78" s="137">
        <f t="shared" si="4"/>
        <v>0</v>
      </c>
      <c r="AL78" s="57">
        <f>IF('Section 2'!$X78=Lists!$O$8,IF(COUNTIF(A5CountryList,'Section 2'!$H78)&gt;0,0,1),0)</f>
        <v>0</v>
      </c>
    </row>
    <row r="79" spans="2:38" s="57" customFormat="1" x14ac:dyDescent="0.25">
      <c r="B79" s="40"/>
      <c r="C79" s="211" t="str">
        <f>IF(L79=0,"",MAX($C$18:C78)+1)</f>
        <v/>
      </c>
      <c r="D79" s="121"/>
      <c r="E79" s="218"/>
      <c r="F79" s="219"/>
      <c r="G79" s="219"/>
      <c r="H79" s="219"/>
      <c r="I79" s="122"/>
      <c r="J79" s="219"/>
      <c r="K79" s="219"/>
      <c r="L79" s="219"/>
      <c r="M79" s="119"/>
      <c r="N79" s="122"/>
      <c r="O79" s="221" t="str">
        <f>IF(LEFT($L79,1)="R",VLOOKUP($L79,'Blend Breakout'!$C$33:$I$55,COLUMNS('Blend Breakout'!$C$32:D$32),0),IF(LEFT($L79,1)="H",$L79,""))</f>
        <v/>
      </c>
      <c r="P79" s="117" t="str">
        <f>IF(O79="","",IF(LEFT($L79,1)="R",$M79*VLOOKUP($L79,'Blend Breakout'!$C$33:$I$55,COLUMNS('Blend Breakout'!$C$32:E$32),0),IF(LEFT($L79,1)="H",$M79,"")))</f>
        <v/>
      </c>
      <c r="Q79" s="221" t="str">
        <f>IF(LEFT($L79,1)="R",VLOOKUP($L79,'Blend Breakout'!$C$33:$I$55,COLUMNS('Blend Breakout'!$C$32:F$32),0),"")</f>
        <v/>
      </c>
      <c r="R79" s="117" t="str">
        <f>IF(Q79="","",IF(LEFT($L79,1)="R",$M79*VLOOKUP($L79,'Blend Breakout'!$C$33:$I$55,COLUMNS('Blend Breakout'!$C$32:G$32),0),""))</f>
        <v/>
      </c>
      <c r="S79" s="221" t="str">
        <f>IF(LEFT($L79,1)="R",VLOOKUP($L79,'Blend Breakout'!$C$33:$I$55,COLUMNS('Blend Breakout'!$C$32:H$32),0),"")</f>
        <v/>
      </c>
      <c r="T79" s="117" t="str">
        <f>IF(S79="","",IF(LEFT($L79,1)="R",$M79*VLOOKUP($L79,'Blend Breakout'!$C$33:$I$55,COLUMNS('Blend Breakout'!$C$32:I$32),0),""))</f>
        <v/>
      </c>
      <c r="U79" s="219"/>
      <c r="V79" s="220"/>
      <c r="W79" s="219"/>
      <c r="X79" s="219"/>
      <c r="Y79" s="170"/>
      <c r="AA79" s="180" t="str">
        <f t="shared" ca="1" si="5"/>
        <v/>
      </c>
      <c r="AC79" s="59" t="str">
        <f t="shared" si="10"/>
        <v>N</v>
      </c>
      <c r="AD79" s="59">
        <f t="shared" si="7"/>
        <v>0</v>
      </c>
      <c r="AE79" s="59">
        <f t="shared" ca="1" si="0"/>
        <v>0</v>
      </c>
      <c r="AF79" s="59">
        <f t="shared" si="8"/>
        <v>0</v>
      </c>
      <c r="AG79" s="59">
        <f t="shared" si="9"/>
        <v>0</v>
      </c>
      <c r="AH79" s="59">
        <f t="shared" si="1"/>
        <v>0</v>
      </c>
      <c r="AI79" s="59">
        <f t="shared" si="2"/>
        <v>0</v>
      </c>
      <c r="AJ79" s="137">
        <f t="shared" si="3"/>
        <v>0</v>
      </c>
      <c r="AK79" s="137">
        <f t="shared" si="4"/>
        <v>0</v>
      </c>
      <c r="AL79" s="57">
        <f>IF('Section 2'!$X79=Lists!$O$8,IF(COUNTIF(A5CountryList,'Section 2'!$H79)&gt;0,0,1),0)</f>
        <v>0</v>
      </c>
    </row>
    <row r="80" spans="2:38" s="57" customFormat="1" x14ac:dyDescent="0.25">
      <c r="B80" s="40"/>
      <c r="C80" s="211" t="str">
        <f>IF(L80=0,"",MAX($C$18:C79)+1)</f>
        <v/>
      </c>
      <c r="D80" s="121"/>
      <c r="E80" s="218"/>
      <c r="F80" s="219"/>
      <c r="G80" s="219"/>
      <c r="H80" s="219"/>
      <c r="I80" s="122"/>
      <c r="J80" s="219"/>
      <c r="K80" s="219"/>
      <c r="L80" s="219"/>
      <c r="M80" s="119"/>
      <c r="N80" s="122"/>
      <c r="O80" s="221" t="str">
        <f>IF(LEFT($L80,1)="R",VLOOKUP($L80,'Blend Breakout'!$C$33:$I$55,COLUMNS('Blend Breakout'!$C$32:D$32),0),IF(LEFT($L80,1)="H",$L80,""))</f>
        <v/>
      </c>
      <c r="P80" s="117" t="str">
        <f>IF(O80="","",IF(LEFT($L80,1)="R",$M80*VLOOKUP($L80,'Blend Breakout'!$C$33:$I$55,COLUMNS('Blend Breakout'!$C$32:E$32),0),IF(LEFT($L80,1)="H",$M80,"")))</f>
        <v/>
      </c>
      <c r="Q80" s="221" t="str">
        <f>IF(LEFT($L80,1)="R",VLOOKUP($L80,'Blend Breakout'!$C$33:$I$55,COLUMNS('Blend Breakout'!$C$32:F$32),0),"")</f>
        <v/>
      </c>
      <c r="R80" s="117" t="str">
        <f>IF(Q80="","",IF(LEFT($L80,1)="R",$M80*VLOOKUP($L80,'Blend Breakout'!$C$33:$I$55,COLUMNS('Blend Breakout'!$C$32:G$32),0),""))</f>
        <v/>
      </c>
      <c r="S80" s="221" t="str">
        <f>IF(LEFT($L80,1)="R",VLOOKUP($L80,'Blend Breakout'!$C$33:$I$55,COLUMNS('Blend Breakout'!$C$32:H$32),0),"")</f>
        <v/>
      </c>
      <c r="T80" s="117" t="str">
        <f>IF(S80="","",IF(LEFT($L80,1)="R",$M80*VLOOKUP($L80,'Blend Breakout'!$C$33:$I$55,COLUMNS('Blend Breakout'!$C$32:I$32),0),""))</f>
        <v/>
      </c>
      <c r="U80" s="219"/>
      <c r="V80" s="220"/>
      <c r="W80" s="219"/>
      <c r="X80" s="219"/>
      <c r="Y80" s="170"/>
      <c r="AA80" s="180" t="str">
        <f t="shared" ca="1" si="5"/>
        <v/>
      </c>
      <c r="AC80" s="59" t="str">
        <f t="shared" si="10"/>
        <v>N</v>
      </c>
      <c r="AD80" s="59">
        <f t="shared" si="7"/>
        <v>0</v>
      </c>
      <c r="AE80" s="59">
        <f t="shared" ca="1" si="0"/>
        <v>0</v>
      </c>
      <c r="AF80" s="59">
        <f t="shared" si="8"/>
        <v>0</v>
      </c>
      <c r="AG80" s="59">
        <f t="shared" si="9"/>
        <v>0</v>
      </c>
      <c r="AH80" s="59">
        <f t="shared" si="1"/>
        <v>0</v>
      </c>
      <c r="AI80" s="59">
        <f t="shared" si="2"/>
        <v>0</v>
      </c>
      <c r="AJ80" s="137">
        <f t="shared" si="3"/>
        <v>0</v>
      </c>
      <c r="AK80" s="137">
        <f t="shared" si="4"/>
        <v>0</v>
      </c>
      <c r="AL80" s="57">
        <f>IF('Section 2'!$X80=Lists!$O$8,IF(COUNTIF(A5CountryList,'Section 2'!$H80)&gt;0,0,1),0)</f>
        <v>0</v>
      </c>
    </row>
    <row r="81" spans="2:38" s="57" customFormat="1" x14ac:dyDescent="0.25">
      <c r="B81" s="40"/>
      <c r="C81" s="211" t="str">
        <f>IF(L81=0,"",MAX($C$18:C80)+1)</f>
        <v/>
      </c>
      <c r="D81" s="121"/>
      <c r="E81" s="218"/>
      <c r="F81" s="219"/>
      <c r="G81" s="219"/>
      <c r="H81" s="219"/>
      <c r="I81" s="122"/>
      <c r="J81" s="219"/>
      <c r="K81" s="219"/>
      <c r="L81" s="219"/>
      <c r="M81" s="119"/>
      <c r="N81" s="122"/>
      <c r="O81" s="221" t="str">
        <f>IF(LEFT($L81,1)="R",VLOOKUP($L81,'Blend Breakout'!$C$33:$I$55,COLUMNS('Blend Breakout'!$C$32:D$32),0),IF(LEFT($L81,1)="H",$L81,""))</f>
        <v/>
      </c>
      <c r="P81" s="117" t="str">
        <f>IF(O81="","",IF(LEFT($L81,1)="R",$M81*VLOOKUP($L81,'Blend Breakout'!$C$33:$I$55,COLUMNS('Blend Breakout'!$C$32:E$32),0),IF(LEFT($L81,1)="H",$M81,"")))</f>
        <v/>
      </c>
      <c r="Q81" s="221" t="str">
        <f>IF(LEFT($L81,1)="R",VLOOKUP($L81,'Blend Breakout'!$C$33:$I$55,COLUMNS('Blend Breakout'!$C$32:F$32),0),"")</f>
        <v/>
      </c>
      <c r="R81" s="117" t="str">
        <f>IF(Q81="","",IF(LEFT($L81,1)="R",$M81*VLOOKUP($L81,'Blend Breakout'!$C$33:$I$55,COLUMNS('Blend Breakout'!$C$32:G$32),0),""))</f>
        <v/>
      </c>
      <c r="S81" s="221" t="str">
        <f>IF(LEFT($L81,1)="R",VLOOKUP($L81,'Blend Breakout'!$C$33:$I$55,COLUMNS('Blend Breakout'!$C$32:H$32),0),"")</f>
        <v/>
      </c>
      <c r="T81" s="117" t="str">
        <f>IF(S81="","",IF(LEFT($L81,1)="R",$M81*VLOOKUP($L81,'Blend Breakout'!$C$33:$I$55,COLUMNS('Blend Breakout'!$C$32:I$32),0),""))</f>
        <v/>
      </c>
      <c r="U81" s="219"/>
      <c r="V81" s="220"/>
      <c r="W81" s="219"/>
      <c r="X81" s="219"/>
      <c r="Y81" s="170"/>
      <c r="AA81" s="180" t="str">
        <f t="shared" ca="1" si="5"/>
        <v/>
      </c>
      <c r="AC81" s="59" t="str">
        <f t="shared" si="10"/>
        <v>N</v>
      </c>
      <c r="AD81" s="59">
        <f t="shared" si="7"/>
        <v>0</v>
      </c>
      <c r="AE81" s="59">
        <f t="shared" ca="1" si="0"/>
        <v>0</v>
      </c>
      <c r="AF81" s="59">
        <f t="shared" si="8"/>
        <v>0</v>
      </c>
      <c r="AG81" s="59">
        <f t="shared" si="9"/>
        <v>0</v>
      </c>
      <c r="AH81" s="59">
        <f t="shared" si="1"/>
        <v>0</v>
      </c>
      <c r="AI81" s="59">
        <f t="shared" si="2"/>
        <v>0</v>
      </c>
      <c r="AJ81" s="137">
        <f t="shared" si="3"/>
        <v>0</v>
      </c>
      <c r="AK81" s="137">
        <f t="shared" si="4"/>
        <v>0</v>
      </c>
      <c r="AL81" s="57">
        <f>IF('Section 2'!$X81=Lists!$O$8,IF(COUNTIF(A5CountryList,'Section 2'!$H81)&gt;0,0,1),0)</f>
        <v>0</v>
      </c>
    </row>
    <row r="82" spans="2:38" s="57" customFormat="1" x14ac:dyDescent="0.25">
      <c r="B82" s="40"/>
      <c r="C82" s="211" t="str">
        <f>IF(L82=0,"",MAX($C$18:C81)+1)</f>
        <v/>
      </c>
      <c r="D82" s="121"/>
      <c r="E82" s="218"/>
      <c r="F82" s="219"/>
      <c r="G82" s="219"/>
      <c r="H82" s="219"/>
      <c r="I82" s="122"/>
      <c r="J82" s="219"/>
      <c r="K82" s="219"/>
      <c r="L82" s="219"/>
      <c r="M82" s="119"/>
      <c r="N82" s="122"/>
      <c r="O82" s="221" t="str">
        <f>IF(LEFT($L82,1)="R",VLOOKUP($L82,'Blend Breakout'!$C$33:$I$55,COLUMNS('Blend Breakout'!$C$32:D$32),0),IF(LEFT($L82,1)="H",$L82,""))</f>
        <v/>
      </c>
      <c r="P82" s="117" t="str">
        <f>IF(O82="","",IF(LEFT($L82,1)="R",$M82*VLOOKUP($L82,'Blend Breakout'!$C$33:$I$55,COLUMNS('Blend Breakout'!$C$32:E$32),0),IF(LEFT($L82,1)="H",$M82,"")))</f>
        <v/>
      </c>
      <c r="Q82" s="221" t="str">
        <f>IF(LEFT($L82,1)="R",VLOOKUP($L82,'Blend Breakout'!$C$33:$I$55,COLUMNS('Blend Breakout'!$C$32:F$32),0),"")</f>
        <v/>
      </c>
      <c r="R82" s="117" t="str">
        <f>IF(Q82="","",IF(LEFT($L82,1)="R",$M82*VLOOKUP($L82,'Blend Breakout'!$C$33:$I$55,COLUMNS('Blend Breakout'!$C$32:G$32),0),""))</f>
        <v/>
      </c>
      <c r="S82" s="221" t="str">
        <f>IF(LEFT($L82,1)="R",VLOOKUP($L82,'Blend Breakout'!$C$33:$I$55,COLUMNS('Blend Breakout'!$C$32:H$32),0),"")</f>
        <v/>
      </c>
      <c r="T82" s="117" t="str">
        <f>IF(S82="","",IF(LEFT($L82,1)="R",$M82*VLOOKUP($L82,'Blend Breakout'!$C$33:$I$55,COLUMNS('Blend Breakout'!$C$32:I$32),0),""))</f>
        <v/>
      </c>
      <c r="U82" s="219"/>
      <c r="V82" s="220"/>
      <c r="W82" s="219"/>
      <c r="X82" s="219"/>
      <c r="Y82" s="170"/>
      <c r="AA82" s="180" t="str">
        <f t="shared" ca="1" si="5"/>
        <v/>
      </c>
      <c r="AC82" s="59" t="str">
        <f t="shared" si="10"/>
        <v>N</v>
      </c>
      <c r="AD82" s="59">
        <f t="shared" ref="AD82:AD145" si="11">IF($C82="",0,IF(OR($D82=0,$E82=0,$J82,$K82=0,$F82=0,$G82=0,$H82=0,$I82=0,$L82=0,$M82=0,$N82=0,$U82=0,$V82,$W82=0,$X82=0),1,0))</f>
        <v>0</v>
      </c>
      <c r="AE82" s="59">
        <f t="shared" ref="AE82:AE145" ca="1" si="12">IF(OR(D82=0,AND(D82&gt;=StartDate,D82&lt;=EndDate)),0,1)</f>
        <v>0</v>
      </c>
      <c r="AF82" s="59">
        <f t="shared" si="8"/>
        <v>0</v>
      </c>
      <c r="AG82" s="59">
        <f t="shared" si="9"/>
        <v>0</v>
      </c>
      <c r="AH82" s="59">
        <f t="shared" ref="AH82:AH145" si="13">IF(AC82="N",0,IF(COUNTIF(CountryName,H82)&gt;0,0,1))</f>
        <v>0</v>
      </c>
      <c r="AI82" s="59">
        <f t="shared" ref="AI82:AI145" si="14">IF(AC82="N",0,IF(COUNTIF(ClassIIChemicals,L82)&gt;0,0,1))</f>
        <v>0</v>
      </c>
      <c r="AJ82" s="137">
        <f t="shared" ref="AJ82:AJ145" si="15">IF(W82=0,0,IF(COUNTIF(TransactionType,W82)&gt;0,0,1))</f>
        <v>0</v>
      </c>
      <c r="AK82" s="137">
        <f t="shared" ref="AK82:AK145" si="16">IF(X82=0,0,IF(OR(COUNTIF(NewIntendedUses,X82)&gt;0,COUNTIF(UsedIntendedUses,X82)&gt;0,COUNTIF(New_A5Country,X82)&gt;0),0,1))</f>
        <v>0</v>
      </c>
      <c r="AL82" s="57">
        <f>IF('Section 2'!$X82=Lists!$O$8,IF(COUNTIF(A5CountryList,'Section 2'!$H82)&gt;0,0,1),0)</f>
        <v>0</v>
      </c>
    </row>
    <row r="83" spans="2:38" s="57" customFormat="1" x14ac:dyDescent="0.25">
      <c r="B83" s="40"/>
      <c r="C83" s="211" t="str">
        <f>IF(L83=0,"",MAX($C$18:C82)+1)</f>
        <v/>
      </c>
      <c r="D83" s="121"/>
      <c r="E83" s="218"/>
      <c r="F83" s="219"/>
      <c r="G83" s="219"/>
      <c r="H83" s="219"/>
      <c r="I83" s="122"/>
      <c r="J83" s="219"/>
      <c r="K83" s="219"/>
      <c r="L83" s="219"/>
      <c r="M83" s="119"/>
      <c r="N83" s="122"/>
      <c r="O83" s="221" t="str">
        <f>IF(LEFT($L83,1)="R",VLOOKUP($L83,'Blend Breakout'!$C$33:$I$55,COLUMNS('Blend Breakout'!$C$32:D$32),0),IF(LEFT($L83,1)="H",$L83,""))</f>
        <v/>
      </c>
      <c r="P83" s="117" t="str">
        <f>IF(O83="","",IF(LEFT($L83,1)="R",$M83*VLOOKUP($L83,'Blend Breakout'!$C$33:$I$55,COLUMNS('Blend Breakout'!$C$32:E$32),0),IF(LEFT($L83,1)="H",$M83,"")))</f>
        <v/>
      </c>
      <c r="Q83" s="221" t="str">
        <f>IF(LEFT($L83,1)="R",VLOOKUP($L83,'Blend Breakout'!$C$33:$I$55,COLUMNS('Blend Breakout'!$C$32:F$32),0),"")</f>
        <v/>
      </c>
      <c r="R83" s="117" t="str">
        <f>IF(Q83="","",IF(LEFT($L83,1)="R",$M83*VLOOKUP($L83,'Blend Breakout'!$C$33:$I$55,COLUMNS('Blend Breakout'!$C$32:G$32),0),""))</f>
        <v/>
      </c>
      <c r="S83" s="221" t="str">
        <f>IF(LEFT($L83,1)="R",VLOOKUP($L83,'Blend Breakout'!$C$33:$I$55,COLUMNS('Blend Breakout'!$C$32:H$32),0),"")</f>
        <v/>
      </c>
      <c r="T83" s="117" t="str">
        <f>IF(S83="","",IF(LEFT($L83,1)="R",$M83*VLOOKUP($L83,'Blend Breakout'!$C$33:$I$55,COLUMNS('Blend Breakout'!$C$32:I$32),0),""))</f>
        <v/>
      </c>
      <c r="U83" s="219"/>
      <c r="V83" s="220"/>
      <c r="W83" s="219"/>
      <c r="X83" s="219"/>
      <c r="Y83" s="170"/>
      <c r="AA83" s="180" t="str">
        <f t="shared" ref="AA83:AA146" ca="1" si="17">IF(SUM(AD83:AL83)&gt;0,"ROW INCOMPLETE OR INVALID DATA ENTERED; ENTER/EDIT DATA IN REQUIRED FIELDS.","")</f>
        <v/>
      </c>
      <c r="AC83" s="59" t="str">
        <f t="shared" ref="AC83:AC146" si="18">IF($C83="","N","Y")</f>
        <v>N</v>
      </c>
      <c r="AD83" s="59">
        <f t="shared" si="11"/>
        <v>0</v>
      </c>
      <c r="AE83" s="59">
        <f t="shared" ca="1" si="12"/>
        <v>0</v>
      </c>
      <c r="AF83" s="59">
        <f t="shared" ref="AF83:AF146" si="19">IF(SUM(P83,R83,T83)&lt;=M83,0,1)</f>
        <v>0</v>
      </c>
      <c r="AG83" s="59">
        <f t="shared" ref="AG83:AG146" si="20">IF(L83="Other",IF(OR(O83=0,P83=0,AND(Q83=0,R83&lt;&gt;0),AND(R83=0,Q83&lt;&gt;0),AND(S83=0,T83&lt;&gt;0),AND(T83=0,S83&lt;&gt;0)),1,0),0)</f>
        <v>0</v>
      </c>
      <c r="AH83" s="59">
        <f t="shared" si="13"/>
        <v>0</v>
      </c>
      <c r="AI83" s="59">
        <f t="shared" si="14"/>
        <v>0</v>
      </c>
      <c r="AJ83" s="137">
        <f t="shared" si="15"/>
        <v>0</v>
      </c>
      <c r="AK83" s="137">
        <f t="shared" si="16"/>
        <v>0</v>
      </c>
      <c r="AL83" s="57">
        <f>IF('Section 2'!$X83=Lists!$O$8,IF(COUNTIF(A5CountryList,'Section 2'!$H83)&gt;0,0,1),0)</f>
        <v>0</v>
      </c>
    </row>
    <row r="84" spans="2:38" s="57" customFormat="1" x14ac:dyDescent="0.25">
      <c r="B84" s="40"/>
      <c r="C84" s="211" t="str">
        <f>IF(L84=0,"",MAX($C$18:C83)+1)</f>
        <v/>
      </c>
      <c r="D84" s="121"/>
      <c r="E84" s="218"/>
      <c r="F84" s="219"/>
      <c r="G84" s="219"/>
      <c r="H84" s="219"/>
      <c r="I84" s="122"/>
      <c r="J84" s="219"/>
      <c r="K84" s="219"/>
      <c r="L84" s="219"/>
      <c r="M84" s="119"/>
      <c r="N84" s="122"/>
      <c r="O84" s="221" t="str">
        <f>IF(LEFT($L84,1)="R",VLOOKUP($L84,'Blend Breakout'!$C$33:$I$55,COLUMNS('Blend Breakout'!$C$32:D$32),0),IF(LEFT($L84,1)="H",$L84,""))</f>
        <v/>
      </c>
      <c r="P84" s="117" t="str">
        <f>IF(O84="","",IF(LEFT($L84,1)="R",$M84*VLOOKUP($L84,'Blend Breakout'!$C$33:$I$55,COLUMNS('Blend Breakout'!$C$32:E$32),0),IF(LEFT($L84,1)="H",$M84,"")))</f>
        <v/>
      </c>
      <c r="Q84" s="221" t="str">
        <f>IF(LEFT($L84,1)="R",VLOOKUP($L84,'Blend Breakout'!$C$33:$I$55,COLUMNS('Blend Breakout'!$C$32:F$32),0),"")</f>
        <v/>
      </c>
      <c r="R84" s="117" t="str">
        <f>IF(Q84="","",IF(LEFT($L84,1)="R",$M84*VLOOKUP($L84,'Blend Breakout'!$C$33:$I$55,COLUMNS('Blend Breakout'!$C$32:G$32),0),""))</f>
        <v/>
      </c>
      <c r="S84" s="221" t="str">
        <f>IF(LEFT($L84,1)="R",VLOOKUP($L84,'Blend Breakout'!$C$33:$I$55,COLUMNS('Blend Breakout'!$C$32:H$32),0),"")</f>
        <v/>
      </c>
      <c r="T84" s="117" t="str">
        <f>IF(S84="","",IF(LEFT($L84,1)="R",$M84*VLOOKUP($L84,'Blend Breakout'!$C$33:$I$55,COLUMNS('Blend Breakout'!$C$32:I$32),0),""))</f>
        <v/>
      </c>
      <c r="U84" s="219"/>
      <c r="V84" s="220"/>
      <c r="W84" s="219"/>
      <c r="X84" s="219"/>
      <c r="Y84" s="170"/>
      <c r="AA84" s="180" t="str">
        <f t="shared" ca="1" si="17"/>
        <v/>
      </c>
      <c r="AC84" s="59" t="str">
        <f t="shared" si="18"/>
        <v>N</v>
      </c>
      <c r="AD84" s="59">
        <f t="shared" si="11"/>
        <v>0</v>
      </c>
      <c r="AE84" s="59">
        <f t="shared" ca="1" si="12"/>
        <v>0</v>
      </c>
      <c r="AF84" s="59">
        <f t="shared" si="19"/>
        <v>0</v>
      </c>
      <c r="AG84" s="59">
        <f t="shared" si="20"/>
        <v>0</v>
      </c>
      <c r="AH84" s="59">
        <f t="shared" si="13"/>
        <v>0</v>
      </c>
      <c r="AI84" s="59">
        <f t="shared" si="14"/>
        <v>0</v>
      </c>
      <c r="AJ84" s="137">
        <f t="shared" si="15"/>
        <v>0</v>
      </c>
      <c r="AK84" s="137">
        <f t="shared" si="16"/>
        <v>0</v>
      </c>
      <c r="AL84" s="57">
        <f>IF('Section 2'!$X84=Lists!$O$8,IF(COUNTIF(A5CountryList,'Section 2'!$H84)&gt;0,0,1),0)</f>
        <v>0</v>
      </c>
    </row>
    <row r="85" spans="2:38" s="57" customFormat="1" x14ac:dyDescent="0.25">
      <c r="B85" s="40"/>
      <c r="C85" s="211" t="str">
        <f>IF(L85=0,"",MAX($C$18:C84)+1)</f>
        <v/>
      </c>
      <c r="D85" s="121"/>
      <c r="E85" s="218"/>
      <c r="F85" s="219"/>
      <c r="G85" s="219"/>
      <c r="H85" s="219"/>
      <c r="I85" s="122"/>
      <c r="J85" s="219"/>
      <c r="K85" s="219"/>
      <c r="L85" s="219"/>
      <c r="M85" s="119"/>
      <c r="N85" s="122"/>
      <c r="O85" s="221" t="str">
        <f>IF(LEFT($L85,1)="R",VLOOKUP($L85,'Blend Breakout'!$C$33:$I$55,COLUMNS('Blend Breakout'!$C$32:D$32),0),IF(LEFT($L85,1)="H",$L85,""))</f>
        <v/>
      </c>
      <c r="P85" s="117" t="str">
        <f>IF(O85="","",IF(LEFT($L85,1)="R",$M85*VLOOKUP($L85,'Blend Breakout'!$C$33:$I$55,COLUMNS('Blend Breakout'!$C$32:E$32),0),IF(LEFT($L85,1)="H",$M85,"")))</f>
        <v/>
      </c>
      <c r="Q85" s="221" t="str">
        <f>IF(LEFT($L85,1)="R",VLOOKUP($L85,'Blend Breakout'!$C$33:$I$55,COLUMNS('Blend Breakout'!$C$32:F$32),0),"")</f>
        <v/>
      </c>
      <c r="R85" s="117" t="str">
        <f>IF(Q85="","",IF(LEFT($L85,1)="R",$M85*VLOOKUP($L85,'Blend Breakout'!$C$33:$I$55,COLUMNS('Blend Breakout'!$C$32:G$32),0),""))</f>
        <v/>
      </c>
      <c r="S85" s="221" t="str">
        <f>IF(LEFT($L85,1)="R",VLOOKUP($L85,'Blend Breakout'!$C$33:$I$55,COLUMNS('Blend Breakout'!$C$32:H$32),0),"")</f>
        <v/>
      </c>
      <c r="T85" s="117" t="str">
        <f>IF(S85="","",IF(LEFT($L85,1)="R",$M85*VLOOKUP($L85,'Blend Breakout'!$C$33:$I$55,COLUMNS('Blend Breakout'!$C$32:I$32),0),""))</f>
        <v/>
      </c>
      <c r="U85" s="219"/>
      <c r="V85" s="220"/>
      <c r="W85" s="219"/>
      <c r="X85" s="219"/>
      <c r="Y85" s="170"/>
      <c r="AA85" s="180" t="str">
        <f t="shared" ca="1" si="17"/>
        <v/>
      </c>
      <c r="AC85" s="59" t="str">
        <f t="shared" si="18"/>
        <v>N</v>
      </c>
      <c r="AD85" s="59">
        <f t="shared" si="11"/>
        <v>0</v>
      </c>
      <c r="AE85" s="59">
        <f t="shared" ca="1" si="12"/>
        <v>0</v>
      </c>
      <c r="AF85" s="59">
        <f t="shared" si="19"/>
        <v>0</v>
      </c>
      <c r="AG85" s="59">
        <f t="shared" si="20"/>
        <v>0</v>
      </c>
      <c r="AH85" s="59">
        <f t="shared" si="13"/>
        <v>0</v>
      </c>
      <c r="AI85" s="59">
        <f t="shared" si="14"/>
        <v>0</v>
      </c>
      <c r="AJ85" s="137">
        <f t="shared" si="15"/>
        <v>0</v>
      </c>
      <c r="AK85" s="137">
        <f t="shared" si="16"/>
        <v>0</v>
      </c>
      <c r="AL85" s="57">
        <f>IF('Section 2'!$X85=Lists!$O$8,IF(COUNTIF(A5CountryList,'Section 2'!$H85)&gt;0,0,1),0)</f>
        <v>0</v>
      </c>
    </row>
    <row r="86" spans="2:38" s="57" customFormat="1" x14ac:dyDescent="0.25">
      <c r="B86" s="40"/>
      <c r="C86" s="211" t="str">
        <f>IF(L86=0,"",MAX($C$18:C85)+1)</f>
        <v/>
      </c>
      <c r="D86" s="121"/>
      <c r="E86" s="218"/>
      <c r="F86" s="219"/>
      <c r="G86" s="219"/>
      <c r="H86" s="219"/>
      <c r="I86" s="122"/>
      <c r="J86" s="219"/>
      <c r="K86" s="219"/>
      <c r="L86" s="219"/>
      <c r="M86" s="119"/>
      <c r="N86" s="122"/>
      <c r="O86" s="221" t="str">
        <f>IF(LEFT($L86,1)="R",VLOOKUP($L86,'Blend Breakout'!$C$33:$I$55,COLUMNS('Blend Breakout'!$C$32:D$32),0),IF(LEFT($L86,1)="H",$L86,""))</f>
        <v/>
      </c>
      <c r="P86" s="117" t="str">
        <f>IF(O86="","",IF(LEFT($L86,1)="R",$M86*VLOOKUP($L86,'Blend Breakout'!$C$33:$I$55,COLUMNS('Blend Breakout'!$C$32:E$32),0),IF(LEFT($L86,1)="H",$M86,"")))</f>
        <v/>
      </c>
      <c r="Q86" s="221" t="str">
        <f>IF(LEFT($L86,1)="R",VLOOKUP($L86,'Blend Breakout'!$C$33:$I$55,COLUMNS('Blend Breakout'!$C$32:F$32),0),"")</f>
        <v/>
      </c>
      <c r="R86" s="117" t="str">
        <f>IF(Q86="","",IF(LEFT($L86,1)="R",$M86*VLOOKUP($L86,'Blend Breakout'!$C$33:$I$55,COLUMNS('Blend Breakout'!$C$32:G$32),0),""))</f>
        <v/>
      </c>
      <c r="S86" s="221" t="str">
        <f>IF(LEFT($L86,1)="R",VLOOKUP($L86,'Blend Breakout'!$C$33:$I$55,COLUMNS('Blend Breakout'!$C$32:H$32),0),"")</f>
        <v/>
      </c>
      <c r="T86" s="117" t="str">
        <f>IF(S86="","",IF(LEFT($L86,1)="R",$M86*VLOOKUP($L86,'Blend Breakout'!$C$33:$I$55,COLUMNS('Blend Breakout'!$C$32:I$32),0),""))</f>
        <v/>
      </c>
      <c r="U86" s="219"/>
      <c r="V86" s="220"/>
      <c r="W86" s="219"/>
      <c r="X86" s="219"/>
      <c r="Y86" s="170"/>
      <c r="AA86" s="180" t="str">
        <f t="shared" ca="1" si="17"/>
        <v/>
      </c>
      <c r="AC86" s="59" t="str">
        <f t="shared" si="18"/>
        <v>N</v>
      </c>
      <c r="AD86" s="59">
        <f t="shared" si="11"/>
        <v>0</v>
      </c>
      <c r="AE86" s="59">
        <f t="shared" ca="1" si="12"/>
        <v>0</v>
      </c>
      <c r="AF86" s="59">
        <f t="shared" si="19"/>
        <v>0</v>
      </c>
      <c r="AG86" s="59">
        <f t="shared" si="20"/>
        <v>0</v>
      </c>
      <c r="AH86" s="59">
        <f t="shared" si="13"/>
        <v>0</v>
      </c>
      <c r="AI86" s="59">
        <f t="shared" si="14"/>
        <v>0</v>
      </c>
      <c r="AJ86" s="137">
        <f t="shared" si="15"/>
        <v>0</v>
      </c>
      <c r="AK86" s="137">
        <f t="shared" si="16"/>
        <v>0</v>
      </c>
      <c r="AL86" s="57">
        <f>IF('Section 2'!$X86=Lists!$O$8,IF(COUNTIF(A5CountryList,'Section 2'!$H86)&gt;0,0,1),0)</f>
        <v>0</v>
      </c>
    </row>
    <row r="87" spans="2:38" s="57" customFormat="1" x14ac:dyDescent="0.25">
      <c r="B87" s="40"/>
      <c r="C87" s="211" t="str">
        <f>IF(L87=0,"",MAX($C$18:C86)+1)</f>
        <v/>
      </c>
      <c r="D87" s="121"/>
      <c r="E87" s="218"/>
      <c r="F87" s="219"/>
      <c r="G87" s="219"/>
      <c r="H87" s="219"/>
      <c r="I87" s="122"/>
      <c r="J87" s="219"/>
      <c r="K87" s="219"/>
      <c r="L87" s="219"/>
      <c r="M87" s="119"/>
      <c r="N87" s="122"/>
      <c r="O87" s="221" t="str">
        <f>IF(LEFT($L87,1)="R",VLOOKUP($L87,'Blend Breakout'!$C$33:$I$55,COLUMNS('Blend Breakout'!$C$32:D$32),0),IF(LEFT($L87,1)="H",$L87,""))</f>
        <v/>
      </c>
      <c r="P87" s="117" t="str">
        <f>IF(O87="","",IF(LEFT($L87,1)="R",$M87*VLOOKUP($L87,'Blend Breakout'!$C$33:$I$55,COLUMNS('Blend Breakout'!$C$32:E$32),0),IF(LEFT($L87,1)="H",$M87,"")))</f>
        <v/>
      </c>
      <c r="Q87" s="221" t="str">
        <f>IF(LEFT($L87,1)="R",VLOOKUP($L87,'Blend Breakout'!$C$33:$I$55,COLUMNS('Blend Breakout'!$C$32:F$32),0),"")</f>
        <v/>
      </c>
      <c r="R87" s="117" t="str">
        <f>IF(Q87="","",IF(LEFT($L87,1)="R",$M87*VLOOKUP($L87,'Blend Breakout'!$C$33:$I$55,COLUMNS('Blend Breakout'!$C$32:G$32),0),""))</f>
        <v/>
      </c>
      <c r="S87" s="221" t="str">
        <f>IF(LEFT($L87,1)="R",VLOOKUP($L87,'Blend Breakout'!$C$33:$I$55,COLUMNS('Blend Breakout'!$C$32:H$32),0),"")</f>
        <v/>
      </c>
      <c r="T87" s="117" t="str">
        <f>IF(S87="","",IF(LEFT($L87,1)="R",$M87*VLOOKUP($L87,'Blend Breakout'!$C$33:$I$55,COLUMNS('Blend Breakout'!$C$32:I$32),0),""))</f>
        <v/>
      </c>
      <c r="U87" s="219"/>
      <c r="V87" s="220"/>
      <c r="W87" s="219"/>
      <c r="X87" s="219"/>
      <c r="Y87" s="170"/>
      <c r="AA87" s="180" t="str">
        <f t="shared" ca="1" si="17"/>
        <v/>
      </c>
      <c r="AC87" s="59" t="str">
        <f t="shared" si="18"/>
        <v>N</v>
      </c>
      <c r="AD87" s="59">
        <f t="shared" si="11"/>
        <v>0</v>
      </c>
      <c r="AE87" s="59">
        <f t="shared" ca="1" si="12"/>
        <v>0</v>
      </c>
      <c r="AF87" s="59">
        <f t="shared" si="19"/>
        <v>0</v>
      </c>
      <c r="AG87" s="59">
        <f t="shared" si="20"/>
        <v>0</v>
      </c>
      <c r="AH87" s="59">
        <f t="shared" si="13"/>
        <v>0</v>
      </c>
      <c r="AI87" s="59">
        <f t="shared" si="14"/>
        <v>0</v>
      </c>
      <c r="AJ87" s="137">
        <f t="shared" si="15"/>
        <v>0</v>
      </c>
      <c r="AK87" s="137">
        <f t="shared" si="16"/>
        <v>0</v>
      </c>
      <c r="AL87" s="57">
        <f>IF('Section 2'!$X87=Lists!$O$8,IF(COUNTIF(A5CountryList,'Section 2'!$H87)&gt;0,0,1),0)</f>
        <v>0</v>
      </c>
    </row>
    <row r="88" spans="2:38" s="57" customFormat="1" x14ac:dyDescent="0.25">
      <c r="B88" s="40"/>
      <c r="C88" s="211" t="str">
        <f>IF(L88=0,"",MAX($C$18:C87)+1)</f>
        <v/>
      </c>
      <c r="D88" s="121"/>
      <c r="E88" s="218"/>
      <c r="F88" s="219"/>
      <c r="G88" s="219"/>
      <c r="H88" s="219"/>
      <c r="I88" s="122"/>
      <c r="J88" s="219"/>
      <c r="K88" s="219"/>
      <c r="L88" s="219"/>
      <c r="M88" s="119"/>
      <c r="N88" s="122"/>
      <c r="O88" s="221" t="str">
        <f>IF(LEFT($L88,1)="R",VLOOKUP($L88,'Blend Breakout'!$C$33:$I$55,COLUMNS('Blend Breakout'!$C$32:D$32),0),IF(LEFT($L88,1)="H",$L88,""))</f>
        <v/>
      </c>
      <c r="P88" s="117" t="str">
        <f>IF(O88="","",IF(LEFT($L88,1)="R",$M88*VLOOKUP($L88,'Blend Breakout'!$C$33:$I$55,COLUMNS('Blend Breakout'!$C$32:E$32),0),IF(LEFT($L88,1)="H",$M88,"")))</f>
        <v/>
      </c>
      <c r="Q88" s="221" t="str">
        <f>IF(LEFT($L88,1)="R",VLOOKUP($L88,'Blend Breakout'!$C$33:$I$55,COLUMNS('Blend Breakout'!$C$32:F$32),0),"")</f>
        <v/>
      </c>
      <c r="R88" s="117" t="str">
        <f>IF(Q88="","",IF(LEFT($L88,1)="R",$M88*VLOOKUP($L88,'Blend Breakout'!$C$33:$I$55,COLUMNS('Blend Breakout'!$C$32:G$32),0),""))</f>
        <v/>
      </c>
      <c r="S88" s="221" t="str">
        <f>IF(LEFT($L88,1)="R",VLOOKUP($L88,'Blend Breakout'!$C$33:$I$55,COLUMNS('Blend Breakout'!$C$32:H$32),0),"")</f>
        <v/>
      </c>
      <c r="T88" s="117" t="str">
        <f>IF(S88="","",IF(LEFT($L88,1)="R",$M88*VLOOKUP($L88,'Blend Breakout'!$C$33:$I$55,COLUMNS('Blend Breakout'!$C$32:I$32),0),""))</f>
        <v/>
      </c>
      <c r="U88" s="219"/>
      <c r="V88" s="220"/>
      <c r="W88" s="219"/>
      <c r="X88" s="219"/>
      <c r="Y88" s="170"/>
      <c r="AA88" s="180" t="str">
        <f t="shared" ca="1" si="17"/>
        <v/>
      </c>
      <c r="AC88" s="59" t="str">
        <f t="shared" si="18"/>
        <v>N</v>
      </c>
      <c r="AD88" s="59">
        <f t="shared" si="11"/>
        <v>0</v>
      </c>
      <c r="AE88" s="59">
        <f t="shared" ca="1" si="12"/>
        <v>0</v>
      </c>
      <c r="AF88" s="59">
        <f t="shared" si="19"/>
        <v>0</v>
      </c>
      <c r="AG88" s="59">
        <f t="shared" si="20"/>
        <v>0</v>
      </c>
      <c r="AH88" s="59">
        <f t="shared" si="13"/>
        <v>0</v>
      </c>
      <c r="AI88" s="59">
        <f t="shared" si="14"/>
        <v>0</v>
      </c>
      <c r="AJ88" s="137">
        <f t="shared" si="15"/>
        <v>0</v>
      </c>
      <c r="AK88" s="137">
        <f t="shared" si="16"/>
        <v>0</v>
      </c>
      <c r="AL88" s="57">
        <f>IF('Section 2'!$X88=Lists!$O$8,IF(COUNTIF(A5CountryList,'Section 2'!$H88)&gt;0,0,1),0)</f>
        <v>0</v>
      </c>
    </row>
    <row r="89" spans="2:38" s="57" customFormat="1" x14ac:dyDescent="0.25">
      <c r="B89" s="40"/>
      <c r="C89" s="211" t="str">
        <f>IF(L89=0,"",MAX($C$18:C88)+1)</f>
        <v/>
      </c>
      <c r="D89" s="121"/>
      <c r="E89" s="218"/>
      <c r="F89" s="219"/>
      <c r="G89" s="219"/>
      <c r="H89" s="219"/>
      <c r="I89" s="122"/>
      <c r="J89" s="219"/>
      <c r="K89" s="219"/>
      <c r="L89" s="219"/>
      <c r="M89" s="119"/>
      <c r="N89" s="122"/>
      <c r="O89" s="221" t="str">
        <f>IF(LEFT($L89,1)="R",VLOOKUP($L89,'Blend Breakout'!$C$33:$I$55,COLUMNS('Blend Breakout'!$C$32:D$32),0),IF(LEFT($L89,1)="H",$L89,""))</f>
        <v/>
      </c>
      <c r="P89" s="117" t="str">
        <f>IF(O89="","",IF(LEFT($L89,1)="R",$M89*VLOOKUP($L89,'Blend Breakout'!$C$33:$I$55,COLUMNS('Blend Breakout'!$C$32:E$32),0),IF(LEFT($L89,1)="H",$M89,"")))</f>
        <v/>
      </c>
      <c r="Q89" s="221" t="str">
        <f>IF(LEFT($L89,1)="R",VLOOKUP($L89,'Blend Breakout'!$C$33:$I$55,COLUMNS('Blend Breakout'!$C$32:F$32),0),"")</f>
        <v/>
      </c>
      <c r="R89" s="117" t="str">
        <f>IF(Q89="","",IF(LEFT($L89,1)="R",$M89*VLOOKUP($L89,'Blend Breakout'!$C$33:$I$55,COLUMNS('Blend Breakout'!$C$32:G$32),0),""))</f>
        <v/>
      </c>
      <c r="S89" s="221" t="str">
        <f>IF(LEFT($L89,1)="R",VLOOKUP($L89,'Blend Breakout'!$C$33:$I$55,COLUMNS('Blend Breakout'!$C$32:H$32),0),"")</f>
        <v/>
      </c>
      <c r="T89" s="117" t="str">
        <f>IF(S89="","",IF(LEFT($L89,1)="R",$M89*VLOOKUP($L89,'Blend Breakout'!$C$33:$I$55,COLUMNS('Blend Breakout'!$C$32:I$32),0),""))</f>
        <v/>
      </c>
      <c r="U89" s="219"/>
      <c r="V89" s="220"/>
      <c r="W89" s="219"/>
      <c r="X89" s="219"/>
      <c r="Y89" s="170"/>
      <c r="AA89" s="180" t="str">
        <f t="shared" ca="1" si="17"/>
        <v/>
      </c>
      <c r="AC89" s="59" t="str">
        <f t="shared" si="18"/>
        <v>N</v>
      </c>
      <c r="AD89" s="59">
        <f t="shared" si="11"/>
        <v>0</v>
      </c>
      <c r="AE89" s="59">
        <f t="shared" ca="1" si="12"/>
        <v>0</v>
      </c>
      <c r="AF89" s="59">
        <f t="shared" si="19"/>
        <v>0</v>
      </c>
      <c r="AG89" s="59">
        <f t="shared" si="20"/>
        <v>0</v>
      </c>
      <c r="AH89" s="59">
        <f t="shared" si="13"/>
        <v>0</v>
      </c>
      <c r="AI89" s="59">
        <f t="shared" si="14"/>
        <v>0</v>
      </c>
      <c r="AJ89" s="137">
        <f t="shared" si="15"/>
        <v>0</v>
      </c>
      <c r="AK89" s="137">
        <f t="shared" si="16"/>
        <v>0</v>
      </c>
      <c r="AL89" s="57">
        <f>IF('Section 2'!$X89=Lists!$O$8,IF(COUNTIF(A5CountryList,'Section 2'!$H89)&gt;0,0,1),0)</f>
        <v>0</v>
      </c>
    </row>
    <row r="90" spans="2:38" s="57" customFormat="1" x14ac:dyDescent="0.25">
      <c r="B90" s="40"/>
      <c r="C90" s="211" t="str">
        <f>IF(L90=0,"",MAX($C$18:C89)+1)</f>
        <v/>
      </c>
      <c r="D90" s="121"/>
      <c r="E90" s="218"/>
      <c r="F90" s="219"/>
      <c r="G90" s="219"/>
      <c r="H90" s="219"/>
      <c r="I90" s="122"/>
      <c r="J90" s="219"/>
      <c r="K90" s="219"/>
      <c r="L90" s="219"/>
      <c r="M90" s="119"/>
      <c r="N90" s="122"/>
      <c r="O90" s="221" t="str">
        <f>IF(LEFT($L90,1)="R",VLOOKUP($L90,'Blend Breakout'!$C$33:$I$55,COLUMNS('Blend Breakout'!$C$32:D$32),0),IF(LEFT($L90,1)="H",$L90,""))</f>
        <v/>
      </c>
      <c r="P90" s="117" t="str">
        <f>IF(O90="","",IF(LEFT($L90,1)="R",$M90*VLOOKUP($L90,'Blend Breakout'!$C$33:$I$55,COLUMNS('Blend Breakout'!$C$32:E$32),0),IF(LEFT($L90,1)="H",$M90,"")))</f>
        <v/>
      </c>
      <c r="Q90" s="221" t="str">
        <f>IF(LEFT($L90,1)="R",VLOOKUP($L90,'Blend Breakout'!$C$33:$I$55,COLUMNS('Blend Breakout'!$C$32:F$32),0),"")</f>
        <v/>
      </c>
      <c r="R90" s="117" t="str">
        <f>IF(Q90="","",IF(LEFT($L90,1)="R",$M90*VLOOKUP($L90,'Blend Breakout'!$C$33:$I$55,COLUMNS('Blend Breakout'!$C$32:G$32),0),""))</f>
        <v/>
      </c>
      <c r="S90" s="221" t="str">
        <f>IF(LEFT($L90,1)="R",VLOOKUP($L90,'Blend Breakout'!$C$33:$I$55,COLUMNS('Blend Breakout'!$C$32:H$32),0),"")</f>
        <v/>
      </c>
      <c r="T90" s="117" t="str">
        <f>IF(S90="","",IF(LEFT($L90,1)="R",$M90*VLOOKUP($L90,'Blend Breakout'!$C$33:$I$55,COLUMNS('Blend Breakout'!$C$32:I$32),0),""))</f>
        <v/>
      </c>
      <c r="U90" s="219"/>
      <c r="V90" s="220"/>
      <c r="W90" s="219"/>
      <c r="X90" s="219"/>
      <c r="Y90" s="170"/>
      <c r="AA90" s="180" t="str">
        <f t="shared" ca="1" si="17"/>
        <v/>
      </c>
      <c r="AC90" s="59" t="str">
        <f t="shared" si="18"/>
        <v>N</v>
      </c>
      <c r="AD90" s="59">
        <f t="shared" si="11"/>
        <v>0</v>
      </c>
      <c r="AE90" s="59">
        <f t="shared" ca="1" si="12"/>
        <v>0</v>
      </c>
      <c r="AF90" s="59">
        <f t="shared" si="19"/>
        <v>0</v>
      </c>
      <c r="AG90" s="59">
        <f t="shared" si="20"/>
        <v>0</v>
      </c>
      <c r="AH90" s="59">
        <f t="shared" si="13"/>
        <v>0</v>
      </c>
      <c r="AI90" s="59">
        <f t="shared" si="14"/>
        <v>0</v>
      </c>
      <c r="AJ90" s="137">
        <f t="shared" si="15"/>
        <v>0</v>
      </c>
      <c r="AK90" s="137">
        <f t="shared" si="16"/>
        <v>0</v>
      </c>
      <c r="AL90" s="57">
        <f>IF('Section 2'!$X90=Lists!$O$8,IF(COUNTIF(A5CountryList,'Section 2'!$H90)&gt;0,0,1),0)</f>
        <v>0</v>
      </c>
    </row>
    <row r="91" spans="2:38" s="57" customFormat="1" x14ac:dyDescent="0.25">
      <c r="B91" s="40"/>
      <c r="C91" s="211" t="str">
        <f>IF(L91=0,"",MAX($C$18:C90)+1)</f>
        <v/>
      </c>
      <c r="D91" s="121"/>
      <c r="E91" s="218"/>
      <c r="F91" s="219"/>
      <c r="G91" s="219"/>
      <c r="H91" s="219"/>
      <c r="I91" s="122"/>
      <c r="J91" s="219"/>
      <c r="K91" s="219"/>
      <c r="L91" s="219"/>
      <c r="M91" s="119"/>
      <c r="N91" s="122"/>
      <c r="O91" s="221" t="str">
        <f>IF(LEFT($L91,1)="R",VLOOKUP($L91,'Blend Breakout'!$C$33:$I$55,COLUMNS('Blend Breakout'!$C$32:D$32),0),IF(LEFT($L91,1)="H",$L91,""))</f>
        <v/>
      </c>
      <c r="P91" s="117" t="str">
        <f>IF(O91="","",IF(LEFT($L91,1)="R",$M91*VLOOKUP($L91,'Blend Breakout'!$C$33:$I$55,COLUMNS('Blend Breakout'!$C$32:E$32),0),IF(LEFT($L91,1)="H",$M91,"")))</f>
        <v/>
      </c>
      <c r="Q91" s="221" t="str">
        <f>IF(LEFT($L91,1)="R",VLOOKUP($L91,'Blend Breakout'!$C$33:$I$55,COLUMNS('Blend Breakout'!$C$32:F$32),0),"")</f>
        <v/>
      </c>
      <c r="R91" s="117" t="str">
        <f>IF(Q91="","",IF(LEFT($L91,1)="R",$M91*VLOOKUP($L91,'Blend Breakout'!$C$33:$I$55,COLUMNS('Blend Breakout'!$C$32:G$32),0),""))</f>
        <v/>
      </c>
      <c r="S91" s="221" t="str">
        <f>IF(LEFT($L91,1)="R",VLOOKUP($L91,'Blend Breakout'!$C$33:$I$55,COLUMNS('Blend Breakout'!$C$32:H$32),0),"")</f>
        <v/>
      </c>
      <c r="T91" s="117" t="str">
        <f>IF(S91="","",IF(LEFT($L91,1)="R",$M91*VLOOKUP($L91,'Blend Breakout'!$C$33:$I$55,COLUMNS('Blend Breakout'!$C$32:I$32),0),""))</f>
        <v/>
      </c>
      <c r="U91" s="219"/>
      <c r="V91" s="220"/>
      <c r="W91" s="219"/>
      <c r="X91" s="219"/>
      <c r="Y91" s="170"/>
      <c r="AA91" s="180" t="str">
        <f t="shared" ca="1" si="17"/>
        <v/>
      </c>
      <c r="AC91" s="59" t="str">
        <f t="shared" si="18"/>
        <v>N</v>
      </c>
      <c r="AD91" s="59">
        <f t="shared" si="11"/>
        <v>0</v>
      </c>
      <c r="AE91" s="59">
        <f t="shared" ca="1" si="12"/>
        <v>0</v>
      </c>
      <c r="AF91" s="59">
        <f t="shared" si="19"/>
        <v>0</v>
      </c>
      <c r="AG91" s="59">
        <f t="shared" si="20"/>
        <v>0</v>
      </c>
      <c r="AH91" s="59">
        <f t="shared" si="13"/>
        <v>0</v>
      </c>
      <c r="AI91" s="59">
        <f t="shared" si="14"/>
        <v>0</v>
      </c>
      <c r="AJ91" s="137">
        <f t="shared" si="15"/>
        <v>0</v>
      </c>
      <c r="AK91" s="137">
        <f t="shared" si="16"/>
        <v>0</v>
      </c>
      <c r="AL91" s="57">
        <f>IF('Section 2'!$X91=Lists!$O$8,IF(COUNTIF(A5CountryList,'Section 2'!$H91)&gt;0,0,1),0)</f>
        <v>0</v>
      </c>
    </row>
    <row r="92" spans="2:38" s="57" customFormat="1" x14ac:dyDescent="0.25">
      <c r="B92" s="40"/>
      <c r="C92" s="211" t="str">
        <f>IF(L92=0,"",MAX($C$18:C91)+1)</f>
        <v/>
      </c>
      <c r="D92" s="121"/>
      <c r="E92" s="218"/>
      <c r="F92" s="219"/>
      <c r="G92" s="219"/>
      <c r="H92" s="219"/>
      <c r="I92" s="122"/>
      <c r="J92" s="219"/>
      <c r="K92" s="219"/>
      <c r="L92" s="219"/>
      <c r="M92" s="119"/>
      <c r="N92" s="122"/>
      <c r="O92" s="221" t="str">
        <f>IF(LEFT($L92,1)="R",VLOOKUP($L92,'Blend Breakout'!$C$33:$I$55,COLUMNS('Blend Breakout'!$C$32:D$32),0),IF(LEFT($L92,1)="H",$L92,""))</f>
        <v/>
      </c>
      <c r="P92" s="117" t="str">
        <f>IF(O92="","",IF(LEFT($L92,1)="R",$M92*VLOOKUP($L92,'Blend Breakout'!$C$33:$I$55,COLUMNS('Blend Breakout'!$C$32:E$32),0),IF(LEFT($L92,1)="H",$M92,"")))</f>
        <v/>
      </c>
      <c r="Q92" s="221" t="str">
        <f>IF(LEFT($L92,1)="R",VLOOKUP($L92,'Blend Breakout'!$C$33:$I$55,COLUMNS('Blend Breakout'!$C$32:F$32),0),"")</f>
        <v/>
      </c>
      <c r="R92" s="117" t="str">
        <f>IF(Q92="","",IF(LEFT($L92,1)="R",$M92*VLOOKUP($L92,'Blend Breakout'!$C$33:$I$55,COLUMNS('Blend Breakout'!$C$32:G$32),0),""))</f>
        <v/>
      </c>
      <c r="S92" s="221" t="str">
        <f>IF(LEFT($L92,1)="R",VLOOKUP($L92,'Blend Breakout'!$C$33:$I$55,COLUMNS('Blend Breakout'!$C$32:H$32),0),"")</f>
        <v/>
      </c>
      <c r="T92" s="117" t="str">
        <f>IF(S92="","",IF(LEFT($L92,1)="R",$M92*VLOOKUP($L92,'Blend Breakout'!$C$33:$I$55,COLUMNS('Blend Breakout'!$C$32:I$32),0),""))</f>
        <v/>
      </c>
      <c r="U92" s="219"/>
      <c r="V92" s="220"/>
      <c r="W92" s="219"/>
      <c r="X92" s="219"/>
      <c r="Y92" s="170"/>
      <c r="AA92" s="180" t="str">
        <f t="shared" ca="1" si="17"/>
        <v/>
      </c>
      <c r="AC92" s="59" t="str">
        <f t="shared" si="18"/>
        <v>N</v>
      </c>
      <c r="AD92" s="59">
        <f t="shared" si="11"/>
        <v>0</v>
      </c>
      <c r="AE92" s="59">
        <f t="shared" ca="1" si="12"/>
        <v>0</v>
      </c>
      <c r="AF92" s="59">
        <f t="shared" si="19"/>
        <v>0</v>
      </c>
      <c r="AG92" s="59">
        <f t="shared" si="20"/>
        <v>0</v>
      </c>
      <c r="AH92" s="59">
        <f t="shared" si="13"/>
        <v>0</v>
      </c>
      <c r="AI92" s="59">
        <f t="shared" si="14"/>
        <v>0</v>
      </c>
      <c r="AJ92" s="137">
        <f t="shared" si="15"/>
        <v>0</v>
      </c>
      <c r="AK92" s="137">
        <f t="shared" si="16"/>
        <v>0</v>
      </c>
      <c r="AL92" s="57">
        <f>IF('Section 2'!$X92=Lists!$O$8,IF(COUNTIF(A5CountryList,'Section 2'!$H92)&gt;0,0,1),0)</f>
        <v>0</v>
      </c>
    </row>
    <row r="93" spans="2:38" s="57" customFormat="1" x14ac:dyDescent="0.25">
      <c r="B93" s="40"/>
      <c r="C93" s="211" t="str">
        <f>IF(L93=0,"",MAX($C$18:C92)+1)</f>
        <v/>
      </c>
      <c r="D93" s="121"/>
      <c r="E93" s="218"/>
      <c r="F93" s="219"/>
      <c r="G93" s="219"/>
      <c r="H93" s="219"/>
      <c r="I93" s="122"/>
      <c r="J93" s="219"/>
      <c r="K93" s="219"/>
      <c r="L93" s="219"/>
      <c r="M93" s="119"/>
      <c r="N93" s="122"/>
      <c r="O93" s="221" t="str">
        <f>IF(LEFT($L93,1)="R",VLOOKUP($L93,'Blend Breakout'!$C$33:$I$55,COLUMNS('Blend Breakout'!$C$32:D$32),0),IF(LEFT($L93,1)="H",$L93,""))</f>
        <v/>
      </c>
      <c r="P93" s="117" t="str">
        <f>IF(O93="","",IF(LEFT($L93,1)="R",$M93*VLOOKUP($L93,'Blend Breakout'!$C$33:$I$55,COLUMNS('Blend Breakout'!$C$32:E$32),0),IF(LEFT($L93,1)="H",$M93,"")))</f>
        <v/>
      </c>
      <c r="Q93" s="221" t="str">
        <f>IF(LEFT($L93,1)="R",VLOOKUP($L93,'Blend Breakout'!$C$33:$I$55,COLUMNS('Blend Breakout'!$C$32:F$32),0),"")</f>
        <v/>
      </c>
      <c r="R93" s="117" t="str">
        <f>IF(Q93="","",IF(LEFT($L93,1)="R",$M93*VLOOKUP($L93,'Blend Breakout'!$C$33:$I$55,COLUMNS('Blend Breakout'!$C$32:G$32),0),""))</f>
        <v/>
      </c>
      <c r="S93" s="221" t="str">
        <f>IF(LEFT($L93,1)="R",VLOOKUP($L93,'Blend Breakout'!$C$33:$I$55,COLUMNS('Blend Breakout'!$C$32:H$32),0),"")</f>
        <v/>
      </c>
      <c r="T93" s="117" t="str">
        <f>IF(S93="","",IF(LEFT($L93,1)="R",$M93*VLOOKUP($L93,'Blend Breakout'!$C$33:$I$55,COLUMNS('Blend Breakout'!$C$32:I$32),0),""))</f>
        <v/>
      </c>
      <c r="U93" s="219"/>
      <c r="V93" s="220"/>
      <c r="W93" s="219"/>
      <c r="X93" s="219"/>
      <c r="Y93" s="170"/>
      <c r="AA93" s="180" t="str">
        <f t="shared" ca="1" si="17"/>
        <v/>
      </c>
      <c r="AC93" s="59" t="str">
        <f t="shared" si="18"/>
        <v>N</v>
      </c>
      <c r="AD93" s="59">
        <f t="shared" si="11"/>
        <v>0</v>
      </c>
      <c r="AE93" s="59">
        <f t="shared" ca="1" si="12"/>
        <v>0</v>
      </c>
      <c r="AF93" s="59">
        <f t="shared" si="19"/>
        <v>0</v>
      </c>
      <c r="AG93" s="59">
        <f t="shared" si="20"/>
        <v>0</v>
      </c>
      <c r="AH93" s="59">
        <f t="shared" si="13"/>
        <v>0</v>
      </c>
      <c r="AI93" s="59">
        <f t="shared" si="14"/>
        <v>0</v>
      </c>
      <c r="AJ93" s="137">
        <f t="shared" si="15"/>
        <v>0</v>
      </c>
      <c r="AK93" s="137">
        <f t="shared" si="16"/>
        <v>0</v>
      </c>
      <c r="AL93" s="57">
        <f>IF('Section 2'!$X93=Lists!$O$8,IF(COUNTIF(A5CountryList,'Section 2'!$H93)&gt;0,0,1),0)</f>
        <v>0</v>
      </c>
    </row>
    <row r="94" spans="2:38" s="57" customFormat="1" x14ac:dyDescent="0.25">
      <c r="B94" s="40"/>
      <c r="C94" s="211" t="str">
        <f>IF(L94=0,"",MAX($C$18:C93)+1)</f>
        <v/>
      </c>
      <c r="D94" s="121"/>
      <c r="E94" s="218"/>
      <c r="F94" s="219"/>
      <c r="G94" s="219"/>
      <c r="H94" s="219"/>
      <c r="I94" s="122"/>
      <c r="J94" s="219"/>
      <c r="K94" s="219"/>
      <c r="L94" s="219"/>
      <c r="M94" s="119"/>
      <c r="N94" s="122"/>
      <c r="O94" s="221" t="str">
        <f>IF(LEFT($L94,1)="R",VLOOKUP($L94,'Blend Breakout'!$C$33:$I$55,COLUMNS('Blend Breakout'!$C$32:D$32),0),IF(LEFT($L94,1)="H",$L94,""))</f>
        <v/>
      </c>
      <c r="P94" s="117" t="str">
        <f>IF(O94="","",IF(LEFT($L94,1)="R",$M94*VLOOKUP($L94,'Blend Breakout'!$C$33:$I$55,COLUMNS('Blend Breakout'!$C$32:E$32),0),IF(LEFT($L94,1)="H",$M94,"")))</f>
        <v/>
      </c>
      <c r="Q94" s="221" t="str">
        <f>IF(LEFT($L94,1)="R",VLOOKUP($L94,'Blend Breakout'!$C$33:$I$55,COLUMNS('Blend Breakout'!$C$32:F$32),0),"")</f>
        <v/>
      </c>
      <c r="R94" s="117" t="str">
        <f>IF(Q94="","",IF(LEFT($L94,1)="R",$M94*VLOOKUP($L94,'Blend Breakout'!$C$33:$I$55,COLUMNS('Blend Breakout'!$C$32:G$32),0),""))</f>
        <v/>
      </c>
      <c r="S94" s="221" t="str">
        <f>IF(LEFT($L94,1)="R",VLOOKUP($L94,'Blend Breakout'!$C$33:$I$55,COLUMNS('Blend Breakout'!$C$32:H$32),0),"")</f>
        <v/>
      </c>
      <c r="T94" s="117" t="str">
        <f>IF(S94="","",IF(LEFT($L94,1)="R",$M94*VLOOKUP($L94,'Blend Breakout'!$C$33:$I$55,COLUMNS('Blend Breakout'!$C$32:I$32),0),""))</f>
        <v/>
      </c>
      <c r="U94" s="219"/>
      <c r="V94" s="220"/>
      <c r="W94" s="219"/>
      <c r="X94" s="219"/>
      <c r="Y94" s="170"/>
      <c r="AA94" s="180" t="str">
        <f t="shared" ca="1" si="17"/>
        <v/>
      </c>
      <c r="AC94" s="59" t="str">
        <f t="shared" si="18"/>
        <v>N</v>
      </c>
      <c r="AD94" s="59">
        <f t="shared" si="11"/>
        <v>0</v>
      </c>
      <c r="AE94" s="59">
        <f t="shared" ca="1" si="12"/>
        <v>0</v>
      </c>
      <c r="AF94" s="59">
        <f t="shared" si="19"/>
        <v>0</v>
      </c>
      <c r="AG94" s="59">
        <f t="shared" si="20"/>
        <v>0</v>
      </c>
      <c r="AH94" s="59">
        <f t="shared" si="13"/>
        <v>0</v>
      </c>
      <c r="AI94" s="59">
        <f t="shared" si="14"/>
        <v>0</v>
      </c>
      <c r="AJ94" s="137">
        <f t="shared" si="15"/>
        <v>0</v>
      </c>
      <c r="AK94" s="137">
        <f t="shared" si="16"/>
        <v>0</v>
      </c>
      <c r="AL94" s="57">
        <f>IF('Section 2'!$X94=Lists!$O$8,IF(COUNTIF(A5CountryList,'Section 2'!$H94)&gt;0,0,1),0)</f>
        <v>0</v>
      </c>
    </row>
    <row r="95" spans="2:38" s="57" customFormat="1" x14ac:dyDescent="0.25">
      <c r="B95" s="40"/>
      <c r="C95" s="211" t="str">
        <f>IF(L95=0,"",MAX($C$18:C94)+1)</f>
        <v/>
      </c>
      <c r="D95" s="121"/>
      <c r="E95" s="218"/>
      <c r="F95" s="219"/>
      <c r="G95" s="219"/>
      <c r="H95" s="219"/>
      <c r="I95" s="122"/>
      <c r="J95" s="219"/>
      <c r="K95" s="219"/>
      <c r="L95" s="219"/>
      <c r="M95" s="119"/>
      <c r="N95" s="122"/>
      <c r="O95" s="221" t="str">
        <f>IF(LEFT($L95,1)="R",VLOOKUP($L95,'Blend Breakout'!$C$33:$I$55,COLUMNS('Blend Breakout'!$C$32:D$32),0),IF(LEFT($L95,1)="H",$L95,""))</f>
        <v/>
      </c>
      <c r="P95" s="117" t="str">
        <f>IF(O95="","",IF(LEFT($L95,1)="R",$M95*VLOOKUP($L95,'Blend Breakout'!$C$33:$I$55,COLUMNS('Blend Breakout'!$C$32:E$32),0),IF(LEFT($L95,1)="H",$M95,"")))</f>
        <v/>
      </c>
      <c r="Q95" s="221" t="str">
        <f>IF(LEFT($L95,1)="R",VLOOKUP($L95,'Blend Breakout'!$C$33:$I$55,COLUMNS('Blend Breakout'!$C$32:F$32),0),"")</f>
        <v/>
      </c>
      <c r="R95" s="117" t="str">
        <f>IF(Q95="","",IF(LEFT($L95,1)="R",$M95*VLOOKUP($L95,'Blend Breakout'!$C$33:$I$55,COLUMNS('Blend Breakout'!$C$32:G$32),0),""))</f>
        <v/>
      </c>
      <c r="S95" s="221" t="str">
        <f>IF(LEFT($L95,1)="R",VLOOKUP($L95,'Blend Breakout'!$C$33:$I$55,COLUMNS('Blend Breakout'!$C$32:H$32),0),"")</f>
        <v/>
      </c>
      <c r="T95" s="117" t="str">
        <f>IF(S95="","",IF(LEFT($L95,1)="R",$M95*VLOOKUP($L95,'Blend Breakout'!$C$33:$I$55,COLUMNS('Blend Breakout'!$C$32:I$32),0),""))</f>
        <v/>
      </c>
      <c r="U95" s="219"/>
      <c r="V95" s="220"/>
      <c r="W95" s="219"/>
      <c r="X95" s="219"/>
      <c r="Y95" s="170"/>
      <c r="AA95" s="180" t="str">
        <f t="shared" ca="1" si="17"/>
        <v/>
      </c>
      <c r="AC95" s="59" t="str">
        <f t="shared" si="18"/>
        <v>N</v>
      </c>
      <c r="AD95" s="59">
        <f t="shared" si="11"/>
        <v>0</v>
      </c>
      <c r="AE95" s="59">
        <f t="shared" ca="1" si="12"/>
        <v>0</v>
      </c>
      <c r="AF95" s="59">
        <f t="shared" si="19"/>
        <v>0</v>
      </c>
      <c r="AG95" s="59">
        <f t="shared" si="20"/>
        <v>0</v>
      </c>
      <c r="AH95" s="59">
        <f t="shared" si="13"/>
        <v>0</v>
      </c>
      <c r="AI95" s="59">
        <f t="shared" si="14"/>
        <v>0</v>
      </c>
      <c r="AJ95" s="137">
        <f t="shared" si="15"/>
        <v>0</v>
      </c>
      <c r="AK95" s="137">
        <f t="shared" si="16"/>
        <v>0</v>
      </c>
      <c r="AL95" s="57">
        <f>IF('Section 2'!$X95=Lists!$O$8,IF(COUNTIF(A5CountryList,'Section 2'!$H95)&gt;0,0,1),0)</f>
        <v>0</v>
      </c>
    </row>
    <row r="96" spans="2:38" s="57" customFormat="1" x14ac:dyDescent="0.25">
      <c r="B96" s="40"/>
      <c r="C96" s="211" t="str">
        <f>IF(L96=0,"",MAX($C$18:C95)+1)</f>
        <v/>
      </c>
      <c r="D96" s="121"/>
      <c r="E96" s="218"/>
      <c r="F96" s="219"/>
      <c r="G96" s="219"/>
      <c r="H96" s="219"/>
      <c r="I96" s="122"/>
      <c r="J96" s="219"/>
      <c r="K96" s="219"/>
      <c r="L96" s="219"/>
      <c r="M96" s="119"/>
      <c r="N96" s="122"/>
      <c r="O96" s="221" t="str">
        <f>IF(LEFT($L96,1)="R",VLOOKUP($L96,'Blend Breakout'!$C$33:$I$55,COLUMNS('Blend Breakout'!$C$32:D$32),0),IF(LEFT($L96,1)="H",$L96,""))</f>
        <v/>
      </c>
      <c r="P96" s="117" t="str">
        <f>IF(O96="","",IF(LEFT($L96,1)="R",$M96*VLOOKUP($L96,'Blend Breakout'!$C$33:$I$55,COLUMNS('Blend Breakout'!$C$32:E$32),0),IF(LEFT($L96,1)="H",$M96,"")))</f>
        <v/>
      </c>
      <c r="Q96" s="221" t="str">
        <f>IF(LEFT($L96,1)="R",VLOOKUP($L96,'Blend Breakout'!$C$33:$I$55,COLUMNS('Blend Breakout'!$C$32:F$32),0),"")</f>
        <v/>
      </c>
      <c r="R96" s="117" t="str">
        <f>IF(Q96="","",IF(LEFT($L96,1)="R",$M96*VLOOKUP($L96,'Blend Breakout'!$C$33:$I$55,COLUMNS('Blend Breakout'!$C$32:G$32),0),""))</f>
        <v/>
      </c>
      <c r="S96" s="221" t="str">
        <f>IF(LEFT($L96,1)="R",VLOOKUP($L96,'Blend Breakout'!$C$33:$I$55,COLUMNS('Blend Breakout'!$C$32:H$32),0),"")</f>
        <v/>
      </c>
      <c r="T96" s="117" t="str">
        <f>IF(S96="","",IF(LEFT($L96,1)="R",$M96*VLOOKUP($L96,'Blend Breakout'!$C$33:$I$55,COLUMNS('Blend Breakout'!$C$32:I$32),0),""))</f>
        <v/>
      </c>
      <c r="U96" s="219"/>
      <c r="V96" s="220"/>
      <c r="W96" s="219"/>
      <c r="X96" s="219"/>
      <c r="Y96" s="170"/>
      <c r="AA96" s="180" t="str">
        <f t="shared" ca="1" si="17"/>
        <v/>
      </c>
      <c r="AC96" s="59" t="str">
        <f t="shared" si="18"/>
        <v>N</v>
      </c>
      <c r="AD96" s="59">
        <f t="shared" si="11"/>
        <v>0</v>
      </c>
      <c r="AE96" s="59">
        <f t="shared" ca="1" si="12"/>
        <v>0</v>
      </c>
      <c r="AF96" s="59">
        <f t="shared" si="19"/>
        <v>0</v>
      </c>
      <c r="AG96" s="59">
        <f t="shared" si="20"/>
        <v>0</v>
      </c>
      <c r="AH96" s="59">
        <f t="shared" si="13"/>
        <v>0</v>
      </c>
      <c r="AI96" s="59">
        <f t="shared" si="14"/>
        <v>0</v>
      </c>
      <c r="AJ96" s="137">
        <f t="shared" si="15"/>
        <v>0</v>
      </c>
      <c r="AK96" s="137">
        <f t="shared" si="16"/>
        <v>0</v>
      </c>
      <c r="AL96" s="57">
        <f>IF('Section 2'!$X96=Lists!$O$8,IF(COUNTIF(A5CountryList,'Section 2'!$H96)&gt;0,0,1),0)</f>
        <v>0</v>
      </c>
    </row>
    <row r="97" spans="2:38" s="57" customFormat="1" x14ac:dyDescent="0.25">
      <c r="B97" s="40"/>
      <c r="C97" s="211" t="str">
        <f>IF(L97=0,"",MAX($C$18:C96)+1)</f>
        <v/>
      </c>
      <c r="D97" s="121"/>
      <c r="E97" s="218"/>
      <c r="F97" s="219"/>
      <c r="G97" s="219"/>
      <c r="H97" s="219"/>
      <c r="I97" s="122"/>
      <c r="J97" s="219"/>
      <c r="K97" s="219"/>
      <c r="L97" s="219"/>
      <c r="M97" s="119"/>
      <c r="N97" s="122"/>
      <c r="O97" s="221" t="str">
        <f>IF(LEFT($L97,1)="R",VLOOKUP($L97,'Blend Breakout'!$C$33:$I$55,COLUMNS('Blend Breakout'!$C$32:D$32),0),IF(LEFT($L97,1)="H",$L97,""))</f>
        <v/>
      </c>
      <c r="P97" s="117" t="str">
        <f>IF(O97="","",IF(LEFT($L97,1)="R",$M97*VLOOKUP($L97,'Blend Breakout'!$C$33:$I$55,COLUMNS('Blend Breakout'!$C$32:E$32),0),IF(LEFT($L97,1)="H",$M97,"")))</f>
        <v/>
      </c>
      <c r="Q97" s="221" t="str">
        <f>IF(LEFT($L97,1)="R",VLOOKUP($L97,'Blend Breakout'!$C$33:$I$55,COLUMNS('Blend Breakout'!$C$32:F$32),0),"")</f>
        <v/>
      </c>
      <c r="R97" s="117" t="str">
        <f>IF(Q97="","",IF(LEFT($L97,1)="R",$M97*VLOOKUP($L97,'Blend Breakout'!$C$33:$I$55,COLUMNS('Blend Breakout'!$C$32:G$32),0),""))</f>
        <v/>
      </c>
      <c r="S97" s="221" t="str">
        <f>IF(LEFT($L97,1)="R",VLOOKUP($L97,'Blend Breakout'!$C$33:$I$55,COLUMNS('Blend Breakout'!$C$32:H$32),0),"")</f>
        <v/>
      </c>
      <c r="T97" s="117" t="str">
        <f>IF(S97="","",IF(LEFT($L97,1)="R",$M97*VLOOKUP($L97,'Blend Breakout'!$C$33:$I$55,COLUMNS('Blend Breakout'!$C$32:I$32),0),""))</f>
        <v/>
      </c>
      <c r="U97" s="219"/>
      <c r="V97" s="220"/>
      <c r="W97" s="219"/>
      <c r="X97" s="219"/>
      <c r="Y97" s="170"/>
      <c r="AA97" s="180" t="str">
        <f t="shared" ca="1" si="17"/>
        <v/>
      </c>
      <c r="AC97" s="59" t="str">
        <f t="shared" si="18"/>
        <v>N</v>
      </c>
      <c r="AD97" s="59">
        <f t="shared" si="11"/>
        <v>0</v>
      </c>
      <c r="AE97" s="59">
        <f t="shared" ca="1" si="12"/>
        <v>0</v>
      </c>
      <c r="AF97" s="59">
        <f t="shared" si="19"/>
        <v>0</v>
      </c>
      <c r="AG97" s="59">
        <f t="shared" si="20"/>
        <v>0</v>
      </c>
      <c r="AH97" s="59">
        <f t="shared" si="13"/>
        <v>0</v>
      </c>
      <c r="AI97" s="59">
        <f t="shared" si="14"/>
        <v>0</v>
      </c>
      <c r="AJ97" s="137">
        <f t="shared" si="15"/>
        <v>0</v>
      </c>
      <c r="AK97" s="137">
        <f t="shared" si="16"/>
        <v>0</v>
      </c>
      <c r="AL97" s="57">
        <f>IF('Section 2'!$X97=Lists!$O$8,IF(COUNTIF(A5CountryList,'Section 2'!$H97)&gt;0,0,1),0)</f>
        <v>0</v>
      </c>
    </row>
    <row r="98" spans="2:38" s="57" customFormat="1" x14ac:dyDescent="0.25">
      <c r="B98" s="40"/>
      <c r="C98" s="211" t="str">
        <f>IF(L98=0,"",MAX($C$18:C97)+1)</f>
        <v/>
      </c>
      <c r="D98" s="121"/>
      <c r="E98" s="218"/>
      <c r="F98" s="219"/>
      <c r="G98" s="219"/>
      <c r="H98" s="219"/>
      <c r="I98" s="122"/>
      <c r="J98" s="219"/>
      <c r="K98" s="219"/>
      <c r="L98" s="219"/>
      <c r="M98" s="119"/>
      <c r="N98" s="122"/>
      <c r="O98" s="221" t="str">
        <f>IF(LEFT($L98,1)="R",VLOOKUP($L98,'Blend Breakout'!$C$33:$I$55,COLUMNS('Blend Breakout'!$C$32:D$32),0),IF(LEFT($L98,1)="H",$L98,""))</f>
        <v/>
      </c>
      <c r="P98" s="117" t="str">
        <f>IF(O98="","",IF(LEFT($L98,1)="R",$M98*VLOOKUP($L98,'Blend Breakout'!$C$33:$I$55,COLUMNS('Blend Breakout'!$C$32:E$32),0),IF(LEFT($L98,1)="H",$M98,"")))</f>
        <v/>
      </c>
      <c r="Q98" s="221" t="str">
        <f>IF(LEFT($L98,1)="R",VLOOKUP($L98,'Blend Breakout'!$C$33:$I$55,COLUMNS('Blend Breakout'!$C$32:F$32),0),"")</f>
        <v/>
      </c>
      <c r="R98" s="117" t="str">
        <f>IF(Q98="","",IF(LEFT($L98,1)="R",$M98*VLOOKUP($L98,'Blend Breakout'!$C$33:$I$55,COLUMNS('Blend Breakout'!$C$32:G$32),0),""))</f>
        <v/>
      </c>
      <c r="S98" s="221" t="str">
        <f>IF(LEFT($L98,1)="R",VLOOKUP($L98,'Blend Breakout'!$C$33:$I$55,COLUMNS('Blend Breakout'!$C$32:H$32),0),"")</f>
        <v/>
      </c>
      <c r="T98" s="117" t="str">
        <f>IF(S98="","",IF(LEFT($L98,1)="R",$M98*VLOOKUP($L98,'Blend Breakout'!$C$33:$I$55,COLUMNS('Blend Breakout'!$C$32:I$32),0),""))</f>
        <v/>
      </c>
      <c r="U98" s="219"/>
      <c r="V98" s="220"/>
      <c r="W98" s="219"/>
      <c r="X98" s="219"/>
      <c r="Y98" s="170"/>
      <c r="AA98" s="180" t="str">
        <f t="shared" ca="1" si="17"/>
        <v/>
      </c>
      <c r="AC98" s="59" t="str">
        <f t="shared" si="18"/>
        <v>N</v>
      </c>
      <c r="AD98" s="59">
        <f t="shared" si="11"/>
        <v>0</v>
      </c>
      <c r="AE98" s="59">
        <f t="shared" ca="1" si="12"/>
        <v>0</v>
      </c>
      <c r="AF98" s="59">
        <f t="shared" si="19"/>
        <v>0</v>
      </c>
      <c r="AG98" s="59">
        <f t="shared" si="20"/>
        <v>0</v>
      </c>
      <c r="AH98" s="59">
        <f t="shared" si="13"/>
        <v>0</v>
      </c>
      <c r="AI98" s="59">
        <f t="shared" si="14"/>
        <v>0</v>
      </c>
      <c r="AJ98" s="137">
        <f t="shared" si="15"/>
        <v>0</v>
      </c>
      <c r="AK98" s="137">
        <f t="shared" si="16"/>
        <v>0</v>
      </c>
      <c r="AL98" s="57">
        <f>IF('Section 2'!$X98=Lists!$O$8,IF(COUNTIF(A5CountryList,'Section 2'!$H98)&gt;0,0,1),0)</f>
        <v>0</v>
      </c>
    </row>
    <row r="99" spans="2:38" s="57" customFormat="1" x14ac:dyDescent="0.25">
      <c r="B99" s="40"/>
      <c r="C99" s="211" t="str">
        <f>IF(L99=0,"",MAX($C$18:C98)+1)</f>
        <v/>
      </c>
      <c r="D99" s="121"/>
      <c r="E99" s="218"/>
      <c r="F99" s="219"/>
      <c r="G99" s="219"/>
      <c r="H99" s="219"/>
      <c r="I99" s="122"/>
      <c r="J99" s="219"/>
      <c r="K99" s="219"/>
      <c r="L99" s="219"/>
      <c r="M99" s="119"/>
      <c r="N99" s="122"/>
      <c r="O99" s="221" t="str">
        <f>IF(LEFT($L99,1)="R",VLOOKUP($L99,'Blend Breakout'!$C$33:$I$55,COLUMNS('Blend Breakout'!$C$32:D$32),0),IF(LEFT($L99,1)="H",$L99,""))</f>
        <v/>
      </c>
      <c r="P99" s="117" t="str">
        <f>IF(O99="","",IF(LEFT($L99,1)="R",$M99*VLOOKUP($L99,'Blend Breakout'!$C$33:$I$55,COLUMNS('Blend Breakout'!$C$32:E$32),0),IF(LEFT($L99,1)="H",$M99,"")))</f>
        <v/>
      </c>
      <c r="Q99" s="221" t="str">
        <f>IF(LEFT($L99,1)="R",VLOOKUP($L99,'Blend Breakout'!$C$33:$I$55,COLUMNS('Blend Breakout'!$C$32:F$32),0),"")</f>
        <v/>
      </c>
      <c r="R99" s="117" t="str">
        <f>IF(Q99="","",IF(LEFT($L99,1)="R",$M99*VLOOKUP($L99,'Blend Breakout'!$C$33:$I$55,COLUMNS('Blend Breakout'!$C$32:G$32),0),""))</f>
        <v/>
      </c>
      <c r="S99" s="221" t="str">
        <f>IF(LEFT($L99,1)="R",VLOOKUP($L99,'Blend Breakout'!$C$33:$I$55,COLUMNS('Blend Breakout'!$C$32:H$32),0),"")</f>
        <v/>
      </c>
      <c r="T99" s="117" t="str">
        <f>IF(S99="","",IF(LEFT($L99,1)="R",$M99*VLOOKUP($L99,'Blend Breakout'!$C$33:$I$55,COLUMNS('Blend Breakout'!$C$32:I$32),0),""))</f>
        <v/>
      </c>
      <c r="U99" s="219"/>
      <c r="V99" s="220"/>
      <c r="W99" s="219"/>
      <c r="X99" s="219"/>
      <c r="Y99" s="170"/>
      <c r="AA99" s="180" t="str">
        <f t="shared" ca="1" si="17"/>
        <v/>
      </c>
      <c r="AC99" s="59" t="str">
        <f t="shared" si="18"/>
        <v>N</v>
      </c>
      <c r="AD99" s="59">
        <f t="shared" si="11"/>
        <v>0</v>
      </c>
      <c r="AE99" s="59">
        <f t="shared" ca="1" si="12"/>
        <v>0</v>
      </c>
      <c r="AF99" s="59">
        <f t="shared" si="19"/>
        <v>0</v>
      </c>
      <c r="AG99" s="59">
        <f t="shared" si="20"/>
        <v>0</v>
      </c>
      <c r="AH99" s="59">
        <f t="shared" si="13"/>
        <v>0</v>
      </c>
      <c r="AI99" s="59">
        <f t="shared" si="14"/>
        <v>0</v>
      </c>
      <c r="AJ99" s="137">
        <f t="shared" si="15"/>
        <v>0</v>
      </c>
      <c r="AK99" s="137">
        <f t="shared" si="16"/>
        <v>0</v>
      </c>
      <c r="AL99" s="57">
        <f>IF('Section 2'!$X99=Lists!$O$8,IF(COUNTIF(A5CountryList,'Section 2'!$H99)&gt;0,0,1),0)</f>
        <v>0</v>
      </c>
    </row>
    <row r="100" spans="2:38" s="57" customFormat="1" x14ac:dyDescent="0.25">
      <c r="B100" s="40"/>
      <c r="C100" s="211" t="str">
        <f>IF(L100=0,"",MAX($C$18:C99)+1)</f>
        <v/>
      </c>
      <c r="D100" s="121"/>
      <c r="E100" s="218"/>
      <c r="F100" s="219"/>
      <c r="G100" s="219"/>
      <c r="H100" s="219"/>
      <c r="I100" s="122"/>
      <c r="J100" s="219"/>
      <c r="K100" s="219"/>
      <c r="L100" s="219"/>
      <c r="M100" s="119"/>
      <c r="N100" s="122"/>
      <c r="O100" s="221" t="str">
        <f>IF(LEFT($L100,1)="R",VLOOKUP($L100,'Blend Breakout'!$C$33:$I$55,COLUMNS('Blend Breakout'!$C$32:D$32),0),IF(LEFT($L100,1)="H",$L100,""))</f>
        <v/>
      </c>
      <c r="P100" s="117" t="str">
        <f>IF(O100="","",IF(LEFT($L100,1)="R",$M100*VLOOKUP($L100,'Blend Breakout'!$C$33:$I$55,COLUMNS('Blend Breakout'!$C$32:E$32),0),IF(LEFT($L100,1)="H",$M100,"")))</f>
        <v/>
      </c>
      <c r="Q100" s="221" t="str">
        <f>IF(LEFT($L100,1)="R",VLOOKUP($L100,'Blend Breakout'!$C$33:$I$55,COLUMNS('Blend Breakout'!$C$32:F$32),0),"")</f>
        <v/>
      </c>
      <c r="R100" s="117" t="str">
        <f>IF(Q100="","",IF(LEFT($L100,1)="R",$M100*VLOOKUP($L100,'Blend Breakout'!$C$33:$I$55,COLUMNS('Blend Breakout'!$C$32:G$32),0),""))</f>
        <v/>
      </c>
      <c r="S100" s="221" t="str">
        <f>IF(LEFT($L100,1)="R",VLOOKUP($L100,'Blend Breakout'!$C$33:$I$55,COLUMNS('Blend Breakout'!$C$32:H$32),0),"")</f>
        <v/>
      </c>
      <c r="T100" s="117" t="str">
        <f>IF(S100="","",IF(LEFT($L100,1)="R",$M100*VLOOKUP($L100,'Blend Breakout'!$C$33:$I$55,COLUMNS('Blend Breakout'!$C$32:I$32),0),""))</f>
        <v/>
      </c>
      <c r="U100" s="219"/>
      <c r="V100" s="220"/>
      <c r="W100" s="219"/>
      <c r="X100" s="219"/>
      <c r="Y100" s="170"/>
      <c r="AA100" s="180" t="str">
        <f t="shared" ca="1" si="17"/>
        <v/>
      </c>
      <c r="AC100" s="59" t="str">
        <f t="shared" si="18"/>
        <v>N</v>
      </c>
      <c r="AD100" s="59">
        <f t="shared" si="11"/>
        <v>0</v>
      </c>
      <c r="AE100" s="59">
        <f t="shared" ca="1" si="12"/>
        <v>0</v>
      </c>
      <c r="AF100" s="59">
        <f t="shared" si="19"/>
        <v>0</v>
      </c>
      <c r="AG100" s="59">
        <f t="shared" si="20"/>
        <v>0</v>
      </c>
      <c r="AH100" s="59">
        <f t="shared" si="13"/>
        <v>0</v>
      </c>
      <c r="AI100" s="59">
        <f t="shared" si="14"/>
        <v>0</v>
      </c>
      <c r="AJ100" s="137">
        <f t="shared" si="15"/>
        <v>0</v>
      </c>
      <c r="AK100" s="137">
        <f t="shared" si="16"/>
        <v>0</v>
      </c>
      <c r="AL100" s="57">
        <f>IF('Section 2'!$X100=Lists!$O$8,IF(COUNTIF(A5CountryList,'Section 2'!$H100)&gt;0,0,1),0)</f>
        <v>0</v>
      </c>
    </row>
    <row r="101" spans="2:38" s="57" customFormat="1" x14ac:dyDescent="0.25">
      <c r="B101" s="40"/>
      <c r="C101" s="211" t="str">
        <f>IF(L101=0,"",MAX($C$18:C100)+1)</f>
        <v/>
      </c>
      <c r="D101" s="121"/>
      <c r="E101" s="218"/>
      <c r="F101" s="219"/>
      <c r="G101" s="219"/>
      <c r="H101" s="219"/>
      <c r="I101" s="122"/>
      <c r="J101" s="219"/>
      <c r="K101" s="219"/>
      <c r="L101" s="219"/>
      <c r="M101" s="119"/>
      <c r="N101" s="122"/>
      <c r="O101" s="221" t="str">
        <f>IF(LEFT($L101,1)="R",VLOOKUP($L101,'Blend Breakout'!$C$33:$I$55,COLUMNS('Blend Breakout'!$C$32:D$32),0),IF(LEFT($L101,1)="H",$L101,""))</f>
        <v/>
      </c>
      <c r="P101" s="117" t="str">
        <f>IF(O101="","",IF(LEFT($L101,1)="R",$M101*VLOOKUP($L101,'Blend Breakout'!$C$33:$I$55,COLUMNS('Blend Breakout'!$C$32:E$32),0),IF(LEFT($L101,1)="H",$M101,"")))</f>
        <v/>
      </c>
      <c r="Q101" s="221" t="str">
        <f>IF(LEFT($L101,1)="R",VLOOKUP($L101,'Blend Breakout'!$C$33:$I$55,COLUMNS('Blend Breakout'!$C$32:F$32),0),"")</f>
        <v/>
      </c>
      <c r="R101" s="117" t="str">
        <f>IF(Q101="","",IF(LEFT($L101,1)="R",$M101*VLOOKUP($L101,'Blend Breakout'!$C$33:$I$55,COLUMNS('Blend Breakout'!$C$32:G$32),0),""))</f>
        <v/>
      </c>
      <c r="S101" s="221" t="str">
        <f>IF(LEFT($L101,1)="R",VLOOKUP($L101,'Blend Breakout'!$C$33:$I$55,COLUMNS('Blend Breakout'!$C$32:H$32),0),"")</f>
        <v/>
      </c>
      <c r="T101" s="117" t="str">
        <f>IF(S101="","",IF(LEFT($L101,1)="R",$M101*VLOOKUP($L101,'Blend Breakout'!$C$33:$I$55,COLUMNS('Blend Breakout'!$C$32:I$32),0),""))</f>
        <v/>
      </c>
      <c r="U101" s="219"/>
      <c r="V101" s="220"/>
      <c r="W101" s="219"/>
      <c r="X101" s="219"/>
      <c r="Y101" s="170"/>
      <c r="AA101" s="180" t="str">
        <f t="shared" ca="1" si="17"/>
        <v/>
      </c>
      <c r="AC101" s="59" t="str">
        <f t="shared" si="18"/>
        <v>N</v>
      </c>
      <c r="AD101" s="59">
        <f t="shared" si="11"/>
        <v>0</v>
      </c>
      <c r="AE101" s="59">
        <f t="shared" ca="1" si="12"/>
        <v>0</v>
      </c>
      <c r="AF101" s="59">
        <f t="shared" si="19"/>
        <v>0</v>
      </c>
      <c r="AG101" s="59">
        <f t="shared" si="20"/>
        <v>0</v>
      </c>
      <c r="AH101" s="59">
        <f t="shared" si="13"/>
        <v>0</v>
      </c>
      <c r="AI101" s="59">
        <f t="shared" si="14"/>
        <v>0</v>
      </c>
      <c r="AJ101" s="137">
        <f t="shared" si="15"/>
        <v>0</v>
      </c>
      <c r="AK101" s="137">
        <f t="shared" si="16"/>
        <v>0</v>
      </c>
      <c r="AL101" s="57">
        <f>IF('Section 2'!$X101=Lists!$O$8,IF(COUNTIF(A5CountryList,'Section 2'!$H101)&gt;0,0,1),0)</f>
        <v>0</v>
      </c>
    </row>
    <row r="102" spans="2:38" s="57" customFormat="1" x14ac:dyDescent="0.25">
      <c r="B102" s="40"/>
      <c r="C102" s="211" t="str">
        <f>IF(L102=0,"",MAX($C$18:C101)+1)</f>
        <v/>
      </c>
      <c r="D102" s="121"/>
      <c r="E102" s="218"/>
      <c r="F102" s="219"/>
      <c r="G102" s="219"/>
      <c r="H102" s="219"/>
      <c r="I102" s="122"/>
      <c r="J102" s="219"/>
      <c r="K102" s="219"/>
      <c r="L102" s="219"/>
      <c r="M102" s="119"/>
      <c r="N102" s="122"/>
      <c r="O102" s="221" t="str">
        <f>IF(LEFT($L102,1)="R",VLOOKUP($L102,'Blend Breakout'!$C$33:$I$55,COLUMNS('Blend Breakout'!$C$32:D$32),0),IF(LEFT($L102,1)="H",$L102,""))</f>
        <v/>
      </c>
      <c r="P102" s="117" t="str">
        <f>IF(O102="","",IF(LEFT($L102,1)="R",$M102*VLOOKUP($L102,'Blend Breakout'!$C$33:$I$55,COLUMNS('Blend Breakout'!$C$32:E$32),0),IF(LEFT($L102,1)="H",$M102,"")))</f>
        <v/>
      </c>
      <c r="Q102" s="221" t="str">
        <f>IF(LEFT($L102,1)="R",VLOOKUP($L102,'Blend Breakout'!$C$33:$I$55,COLUMNS('Blend Breakout'!$C$32:F$32),0),"")</f>
        <v/>
      </c>
      <c r="R102" s="117" t="str">
        <f>IF(Q102="","",IF(LEFT($L102,1)="R",$M102*VLOOKUP($L102,'Blend Breakout'!$C$33:$I$55,COLUMNS('Blend Breakout'!$C$32:G$32),0),""))</f>
        <v/>
      </c>
      <c r="S102" s="221" t="str">
        <f>IF(LEFT($L102,1)="R",VLOOKUP($L102,'Blend Breakout'!$C$33:$I$55,COLUMNS('Blend Breakout'!$C$32:H$32),0),"")</f>
        <v/>
      </c>
      <c r="T102" s="117" t="str">
        <f>IF(S102="","",IF(LEFT($L102,1)="R",$M102*VLOOKUP($L102,'Blend Breakout'!$C$33:$I$55,COLUMNS('Blend Breakout'!$C$32:I$32),0),""))</f>
        <v/>
      </c>
      <c r="U102" s="219"/>
      <c r="V102" s="220"/>
      <c r="W102" s="219"/>
      <c r="X102" s="219"/>
      <c r="Y102" s="170"/>
      <c r="AA102" s="180" t="str">
        <f t="shared" ca="1" si="17"/>
        <v/>
      </c>
      <c r="AC102" s="59" t="str">
        <f t="shared" si="18"/>
        <v>N</v>
      </c>
      <c r="AD102" s="59">
        <f t="shared" si="11"/>
        <v>0</v>
      </c>
      <c r="AE102" s="59">
        <f t="shared" ca="1" si="12"/>
        <v>0</v>
      </c>
      <c r="AF102" s="59">
        <f t="shared" si="19"/>
        <v>0</v>
      </c>
      <c r="AG102" s="59">
        <f t="shared" si="20"/>
        <v>0</v>
      </c>
      <c r="AH102" s="59">
        <f t="shared" si="13"/>
        <v>0</v>
      </c>
      <c r="AI102" s="59">
        <f t="shared" si="14"/>
        <v>0</v>
      </c>
      <c r="AJ102" s="137">
        <f t="shared" si="15"/>
        <v>0</v>
      </c>
      <c r="AK102" s="137">
        <f t="shared" si="16"/>
        <v>0</v>
      </c>
      <c r="AL102" s="57">
        <f>IF('Section 2'!$X102=Lists!$O$8,IF(COUNTIF(A5CountryList,'Section 2'!$H102)&gt;0,0,1),0)</f>
        <v>0</v>
      </c>
    </row>
    <row r="103" spans="2:38" s="57" customFormat="1" x14ac:dyDescent="0.25">
      <c r="B103" s="40"/>
      <c r="C103" s="211" t="str">
        <f>IF(L103=0,"",MAX($C$18:C102)+1)</f>
        <v/>
      </c>
      <c r="D103" s="121"/>
      <c r="E103" s="218"/>
      <c r="F103" s="219"/>
      <c r="G103" s="219"/>
      <c r="H103" s="219"/>
      <c r="I103" s="122"/>
      <c r="J103" s="219"/>
      <c r="K103" s="219"/>
      <c r="L103" s="219"/>
      <c r="M103" s="119"/>
      <c r="N103" s="122"/>
      <c r="O103" s="221" t="str">
        <f>IF(LEFT($L103,1)="R",VLOOKUP($L103,'Blend Breakout'!$C$33:$I$55,COLUMNS('Blend Breakout'!$C$32:D$32),0),IF(LEFT($L103,1)="H",$L103,""))</f>
        <v/>
      </c>
      <c r="P103" s="117" t="str">
        <f>IF(O103="","",IF(LEFT($L103,1)="R",$M103*VLOOKUP($L103,'Blend Breakout'!$C$33:$I$55,COLUMNS('Blend Breakout'!$C$32:E$32),0),IF(LEFT($L103,1)="H",$M103,"")))</f>
        <v/>
      </c>
      <c r="Q103" s="221" t="str">
        <f>IF(LEFT($L103,1)="R",VLOOKUP($L103,'Blend Breakout'!$C$33:$I$55,COLUMNS('Blend Breakout'!$C$32:F$32),0),"")</f>
        <v/>
      </c>
      <c r="R103" s="117" t="str">
        <f>IF(Q103="","",IF(LEFT($L103,1)="R",$M103*VLOOKUP($L103,'Blend Breakout'!$C$33:$I$55,COLUMNS('Blend Breakout'!$C$32:G$32),0),""))</f>
        <v/>
      </c>
      <c r="S103" s="221" t="str">
        <f>IF(LEFT($L103,1)="R",VLOOKUP($L103,'Blend Breakout'!$C$33:$I$55,COLUMNS('Blend Breakout'!$C$32:H$32),0),"")</f>
        <v/>
      </c>
      <c r="T103" s="117" t="str">
        <f>IF(S103="","",IF(LEFT($L103,1)="R",$M103*VLOOKUP($L103,'Blend Breakout'!$C$33:$I$55,COLUMNS('Blend Breakout'!$C$32:I$32),0),""))</f>
        <v/>
      </c>
      <c r="U103" s="219"/>
      <c r="V103" s="220"/>
      <c r="W103" s="219"/>
      <c r="X103" s="219"/>
      <c r="Y103" s="170"/>
      <c r="AA103" s="180" t="str">
        <f t="shared" ca="1" si="17"/>
        <v/>
      </c>
      <c r="AC103" s="59" t="str">
        <f t="shared" si="18"/>
        <v>N</v>
      </c>
      <c r="AD103" s="59">
        <f t="shared" si="11"/>
        <v>0</v>
      </c>
      <c r="AE103" s="59">
        <f t="shared" ca="1" si="12"/>
        <v>0</v>
      </c>
      <c r="AF103" s="59">
        <f t="shared" si="19"/>
        <v>0</v>
      </c>
      <c r="AG103" s="59">
        <f t="shared" si="20"/>
        <v>0</v>
      </c>
      <c r="AH103" s="59">
        <f t="shared" si="13"/>
        <v>0</v>
      </c>
      <c r="AI103" s="59">
        <f t="shared" si="14"/>
        <v>0</v>
      </c>
      <c r="AJ103" s="137">
        <f t="shared" si="15"/>
        <v>0</v>
      </c>
      <c r="AK103" s="137">
        <f t="shared" si="16"/>
        <v>0</v>
      </c>
      <c r="AL103" s="57">
        <f>IF('Section 2'!$X103=Lists!$O$8,IF(COUNTIF(A5CountryList,'Section 2'!$H103)&gt;0,0,1),0)</f>
        <v>0</v>
      </c>
    </row>
    <row r="104" spans="2:38" s="57" customFormat="1" x14ac:dyDescent="0.25">
      <c r="B104" s="40"/>
      <c r="C104" s="211" t="str">
        <f>IF(L104=0,"",MAX($C$18:C103)+1)</f>
        <v/>
      </c>
      <c r="D104" s="121"/>
      <c r="E104" s="218"/>
      <c r="F104" s="219"/>
      <c r="G104" s="219"/>
      <c r="H104" s="219"/>
      <c r="I104" s="122"/>
      <c r="J104" s="219"/>
      <c r="K104" s="219"/>
      <c r="L104" s="219"/>
      <c r="M104" s="119"/>
      <c r="N104" s="122"/>
      <c r="O104" s="221" t="str">
        <f>IF(LEFT($L104,1)="R",VLOOKUP($L104,'Blend Breakout'!$C$33:$I$55,COLUMNS('Blend Breakout'!$C$32:D$32),0),IF(LEFT($L104,1)="H",$L104,""))</f>
        <v/>
      </c>
      <c r="P104" s="117" t="str">
        <f>IF(O104="","",IF(LEFT($L104,1)="R",$M104*VLOOKUP($L104,'Blend Breakout'!$C$33:$I$55,COLUMNS('Blend Breakout'!$C$32:E$32),0),IF(LEFT($L104,1)="H",$M104,"")))</f>
        <v/>
      </c>
      <c r="Q104" s="221" t="str">
        <f>IF(LEFT($L104,1)="R",VLOOKUP($L104,'Blend Breakout'!$C$33:$I$55,COLUMNS('Blend Breakout'!$C$32:F$32),0),"")</f>
        <v/>
      </c>
      <c r="R104" s="117" t="str">
        <f>IF(Q104="","",IF(LEFT($L104,1)="R",$M104*VLOOKUP($L104,'Blend Breakout'!$C$33:$I$55,COLUMNS('Blend Breakout'!$C$32:G$32),0),""))</f>
        <v/>
      </c>
      <c r="S104" s="221" t="str">
        <f>IF(LEFT($L104,1)="R",VLOOKUP($L104,'Blend Breakout'!$C$33:$I$55,COLUMNS('Blend Breakout'!$C$32:H$32),0),"")</f>
        <v/>
      </c>
      <c r="T104" s="117" t="str">
        <f>IF(S104="","",IF(LEFT($L104,1)="R",$M104*VLOOKUP($L104,'Blend Breakout'!$C$33:$I$55,COLUMNS('Blend Breakout'!$C$32:I$32),0),""))</f>
        <v/>
      </c>
      <c r="U104" s="219"/>
      <c r="V104" s="220"/>
      <c r="W104" s="219"/>
      <c r="X104" s="219"/>
      <c r="Y104" s="170"/>
      <c r="AA104" s="180" t="str">
        <f t="shared" ca="1" si="17"/>
        <v/>
      </c>
      <c r="AC104" s="59" t="str">
        <f t="shared" si="18"/>
        <v>N</v>
      </c>
      <c r="AD104" s="59">
        <f t="shared" si="11"/>
        <v>0</v>
      </c>
      <c r="AE104" s="59">
        <f t="shared" ca="1" si="12"/>
        <v>0</v>
      </c>
      <c r="AF104" s="59">
        <f t="shared" si="19"/>
        <v>0</v>
      </c>
      <c r="AG104" s="59">
        <f t="shared" si="20"/>
        <v>0</v>
      </c>
      <c r="AH104" s="59">
        <f t="shared" si="13"/>
        <v>0</v>
      </c>
      <c r="AI104" s="59">
        <f t="shared" si="14"/>
        <v>0</v>
      </c>
      <c r="AJ104" s="137">
        <f t="shared" si="15"/>
        <v>0</v>
      </c>
      <c r="AK104" s="137">
        <f t="shared" si="16"/>
        <v>0</v>
      </c>
      <c r="AL104" s="57">
        <f>IF('Section 2'!$X104=Lists!$O$8,IF(COUNTIF(A5CountryList,'Section 2'!$H104)&gt;0,0,1),0)</f>
        <v>0</v>
      </c>
    </row>
    <row r="105" spans="2:38" s="57" customFormat="1" x14ac:dyDescent="0.25">
      <c r="B105" s="40"/>
      <c r="C105" s="211" t="str">
        <f>IF(L105=0,"",MAX($C$18:C104)+1)</f>
        <v/>
      </c>
      <c r="D105" s="121"/>
      <c r="E105" s="218"/>
      <c r="F105" s="219"/>
      <c r="G105" s="219"/>
      <c r="H105" s="219"/>
      <c r="I105" s="122"/>
      <c r="J105" s="219"/>
      <c r="K105" s="219"/>
      <c r="L105" s="219"/>
      <c r="M105" s="119"/>
      <c r="N105" s="122"/>
      <c r="O105" s="221" t="str">
        <f>IF(LEFT($L105,1)="R",VLOOKUP($L105,'Blend Breakout'!$C$33:$I$55,COLUMNS('Blend Breakout'!$C$32:D$32),0),IF(LEFT($L105,1)="H",$L105,""))</f>
        <v/>
      </c>
      <c r="P105" s="117" t="str">
        <f>IF(O105="","",IF(LEFT($L105,1)="R",$M105*VLOOKUP($L105,'Blend Breakout'!$C$33:$I$55,COLUMNS('Blend Breakout'!$C$32:E$32),0),IF(LEFT($L105,1)="H",$M105,"")))</f>
        <v/>
      </c>
      <c r="Q105" s="221" t="str">
        <f>IF(LEFT($L105,1)="R",VLOOKUP($L105,'Blend Breakout'!$C$33:$I$55,COLUMNS('Blend Breakout'!$C$32:F$32),0),"")</f>
        <v/>
      </c>
      <c r="R105" s="117" t="str">
        <f>IF(Q105="","",IF(LEFT($L105,1)="R",$M105*VLOOKUP($L105,'Blend Breakout'!$C$33:$I$55,COLUMNS('Blend Breakout'!$C$32:G$32),0),""))</f>
        <v/>
      </c>
      <c r="S105" s="221" t="str">
        <f>IF(LEFT($L105,1)="R",VLOOKUP($L105,'Blend Breakout'!$C$33:$I$55,COLUMNS('Blend Breakout'!$C$32:H$32),0),"")</f>
        <v/>
      </c>
      <c r="T105" s="117" t="str">
        <f>IF(S105="","",IF(LEFT($L105,1)="R",$M105*VLOOKUP($L105,'Blend Breakout'!$C$33:$I$55,COLUMNS('Blend Breakout'!$C$32:I$32),0),""))</f>
        <v/>
      </c>
      <c r="U105" s="219"/>
      <c r="V105" s="220"/>
      <c r="W105" s="219"/>
      <c r="X105" s="219"/>
      <c r="Y105" s="170"/>
      <c r="AA105" s="180" t="str">
        <f t="shared" ca="1" si="17"/>
        <v/>
      </c>
      <c r="AC105" s="59" t="str">
        <f t="shared" si="18"/>
        <v>N</v>
      </c>
      <c r="AD105" s="59">
        <f t="shared" si="11"/>
        <v>0</v>
      </c>
      <c r="AE105" s="59">
        <f t="shared" ca="1" si="12"/>
        <v>0</v>
      </c>
      <c r="AF105" s="59">
        <f t="shared" si="19"/>
        <v>0</v>
      </c>
      <c r="AG105" s="59">
        <f t="shared" si="20"/>
        <v>0</v>
      </c>
      <c r="AH105" s="59">
        <f t="shared" si="13"/>
        <v>0</v>
      </c>
      <c r="AI105" s="59">
        <f t="shared" si="14"/>
        <v>0</v>
      </c>
      <c r="AJ105" s="137">
        <f t="shared" si="15"/>
        <v>0</v>
      </c>
      <c r="AK105" s="137">
        <f t="shared" si="16"/>
        <v>0</v>
      </c>
      <c r="AL105" s="57">
        <f>IF('Section 2'!$X105=Lists!$O$8,IF(COUNTIF(A5CountryList,'Section 2'!$H105)&gt;0,0,1),0)</f>
        <v>0</v>
      </c>
    </row>
    <row r="106" spans="2:38" s="57" customFormat="1" x14ac:dyDescent="0.25">
      <c r="B106" s="40"/>
      <c r="C106" s="211" t="str">
        <f>IF(L106=0,"",MAX($C$18:C105)+1)</f>
        <v/>
      </c>
      <c r="D106" s="121"/>
      <c r="E106" s="218"/>
      <c r="F106" s="219"/>
      <c r="G106" s="219"/>
      <c r="H106" s="219"/>
      <c r="I106" s="122"/>
      <c r="J106" s="219"/>
      <c r="K106" s="219"/>
      <c r="L106" s="219"/>
      <c r="M106" s="119"/>
      <c r="N106" s="122"/>
      <c r="O106" s="221" t="str">
        <f>IF(LEFT($L106,1)="R",VLOOKUP($L106,'Blend Breakout'!$C$33:$I$55,COLUMNS('Blend Breakout'!$C$32:D$32),0),IF(LEFT($L106,1)="H",$L106,""))</f>
        <v/>
      </c>
      <c r="P106" s="117" t="str">
        <f>IF(O106="","",IF(LEFT($L106,1)="R",$M106*VLOOKUP($L106,'Blend Breakout'!$C$33:$I$55,COLUMNS('Blend Breakout'!$C$32:E$32),0),IF(LEFT($L106,1)="H",$M106,"")))</f>
        <v/>
      </c>
      <c r="Q106" s="221" t="str">
        <f>IF(LEFT($L106,1)="R",VLOOKUP($L106,'Blend Breakout'!$C$33:$I$55,COLUMNS('Blend Breakout'!$C$32:F$32),0),"")</f>
        <v/>
      </c>
      <c r="R106" s="117" t="str">
        <f>IF(Q106="","",IF(LEFT($L106,1)="R",$M106*VLOOKUP($L106,'Blend Breakout'!$C$33:$I$55,COLUMNS('Blend Breakout'!$C$32:G$32),0),""))</f>
        <v/>
      </c>
      <c r="S106" s="221" t="str">
        <f>IF(LEFT($L106,1)="R",VLOOKUP($L106,'Blend Breakout'!$C$33:$I$55,COLUMNS('Blend Breakout'!$C$32:H$32),0),"")</f>
        <v/>
      </c>
      <c r="T106" s="117" t="str">
        <f>IF(S106="","",IF(LEFT($L106,1)="R",$M106*VLOOKUP($L106,'Blend Breakout'!$C$33:$I$55,COLUMNS('Blend Breakout'!$C$32:I$32),0),""))</f>
        <v/>
      </c>
      <c r="U106" s="219"/>
      <c r="V106" s="220"/>
      <c r="W106" s="219"/>
      <c r="X106" s="219"/>
      <c r="Y106" s="170"/>
      <c r="AA106" s="180" t="str">
        <f t="shared" ca="1" si="17"/>
        <v/>
      </c>
      <c r="AC106" s="59" t="str">
        <f t="shared" si="18"/>
        <v>N</v>
      </c>
      <c r="AD106" s="59">
        <f t="shared" si="11"/>
        <v>0</v>
      </c>
      <c r="AE106" s="59">
        <f t="shared" ca="1" si="12"/>
        <v>0</v>
      </c>
      <c r="AF106" s="59">
        <f t="shared" si="19"/>
        <v>0</v>
      </c>
      <c r="AG106" s="59">
        <f t="shared" si="20"/>
        <v>0</v>
      </c>
      <c r="AH106" s="59">
        <f t="shared" si="13"/>
        <v>0</v>
      </c>
      <c r="AI106" s="59">
        <f t="shared" si="14"/>
        <v>0</v>
      </c>
      <c r="AJ106" s="137">
        <f t="shared" si="15"/>
        <v>0</v>
      </c>
      <c r="AK106" s="137">
        <f t="shared" si="16"/>
        <v>0</v>
      </c>
      <c r="AL106" s="57">
        <f>IF('Section 2'!$X106=Lists!$O$8,IF(COUNTIF(A5CountryList,'Section 2'!$H106)&gt;0,0,1),0)</f>
        <v>0</v>
      </c>
    </row>
    <row r="107" spans="2:38" s="57" customFormat="1" x14ac:dyDescent="0.25">
      <c r="B107" s="40"/>
      <c r="C107" s="211" t="str">
        <f>IF(L107=0,"",MAX($C$18:C106)+1)</f>
        <v/>
      </c>
      <c r="D107" s="121"/>
      <c r="E107" s="218"/>
      <c r="F107" s="219"/>
      <c r="G107" s="219"/>
      <c r="H107" s="219"/>
      <c r="I107" s="122"/>
      <c r="J107" s="219"/>
      <c r="K107" s="219"/>
      <c r="L107" s="219"/>
      <c r="M107" s="119"/>
      <c r="N107" s="122"/>
      <c r="O107" s="221" t="str">
        <f>IF(LEFT($L107,1)="R",VLOOKUP($L107,'Blend Breakout'!$C$33:$I$55,COLUMNS('Blend Breakout'!$C$32:D$32),0),IF(LEFT($L107,1)="H",$L107,""))</f>
        <v/>
      </c>
      <c r="P107" s="117" t="str">
        <f>IF(O107="","",IF(LEFT($L107,1)="R",$M107*VLOOKUP($L107,'Blend Breakout'!$C$33:$I$55,COLUMNS('Blend Breakout'!$C$32:E$32),0),IF(LEFT($L107,1)="H",$M107,"")))</f>
        <v/>
      </c>
      <c r="Q107" s="221" t="str">
        <f>IF(LEFT($L107,1)="R",VLOOKUP($L107,'Blend Breakout'!$C$33:$I$55,COLUMNS('Blend Breakout'!$C$32:F$32),0),"")</f>
        <v/>
      </c>
      <c r="R107" s="117" t="str">
        <f>IF(Q107="","",IF(LEFT($L107,1)="R",$M107*VLOOKUP($L107,'Blend Breakout'!$C$33:$I$55,COLUMNS('Blend Breakout'!$C$32:G$32),0),""))</f>
        <v/>
      </c>
      <c r="S107" s="221" t="str">
        <f>IF(LEFT($L107,1)="R",VLOOKUP($L107,'Blend Breakout'!$C$33:$I$55,COLUMNS('Blend Breakout'!$C$32:H$32),0),"")</f>
        <v/>
      </c>
      <c r="T107" s="117" t="str">
        <f>IF(S107="","",IF(LEFT($L107,1)="R",$M107*VLOOKUP($L107,'Blend Breakout'!$C$33:$I$55,COLUMNS('Blend Breakout'!$C$32:I$32),0),""))</f>
        <v/>
      </c>
      <c r="U107" s="219"/>
      <c r="V107" s="220"/>
      <c r="W107" s="219"/>
      <c r="X107" s="219"/>
      <c r="Y107" s="170"/>
      <c r="AA107" s="180" t="str">
        <f t="shared" ca="1" si="17"/>
        <v/>
      </c>
      <c r="AC107" s="59" t="str">
        <f t="shared" si="18"/>
        <v>N</v>
      </c>
      <c r="AD107" s="59">
        <f t="shared" si="11"/>
        <v>0</v>
      </c>
      <c r="AE107" s="59">
        <f t="shared" ca="1" si="12"/>
        <v>0</v>
      </c>
      <c r="AF107" s="59">
        <f t="shared" si="19"/>
        <v>0</v>
      </c>
      <c r="AG107" s="59">
        <f t="shared" si="20"/>
        <v>0</v>
      </c>
      <c r="AH107" s="59">
        <f t="shared" si="13"/>
        <v>0</v>
      </c>
      <c r="AI107" s="59">
        <f t="shared" si="14"/>
        <v>0</v>
      </c>
      <c r="AJ107" s="137">
        <f t="shared" si="15"/>
        <v>0</v>
      </c>
      <c r="AK107" s="137">
        <f t="shared" si="16"/>
        <v>0</v>
      </c>
      <c r="AL107" s="57">
        <f>IF('Section 2'!$X107=Lists!$O$8,IF(COUNTIF(A5CountryList,'Section 2'!$H107)&gt;0,0,1),0)</f>
        <v>0</v>
      </c>
    </row>
    <row r="108" spans="2:38" s="57" customFormat="1" x14ac:dyDescent="0.25">
      <c r="B108" s="40"/>
      <c r="C108" s="211" t="str">
        <f>IF(L108=0,"",MAX($C$18:C107)+1)</f>
        <v/>
      </c>
      <c r="D108" s="121"/>
      <c r="E108" s="218"/>
      <c r="F108" s="219"/>
      <c r="G108" s="219"/>
      <c r="H108" s="219"/>
      <c r="I108" s="122"/>
      <c r="J108" s="219"/>
      <c r="K108" s="219"/>
      <c r="L108" s="219"/>
      <c r="M108" s="119"/>
      <c r="N108" s="122"/>
      <c r="O108" s="221" t="str">
        <f>IF(LEFT($L108,1)="R",VLOOKUP($L108,'Blend Breakout'!$C$33:$I$55,COLUMNS('Blend Breakout'!$C$32:D$32),0),IF(LEFT($L108,1)="H",$L108,""))</f>
        <v/>
      </c>
      <c r="P108" s="117" t="str">
        <f>IF(O108="","",IF(LEFT($L108,1)="R",$M108*VLOOKUP($L108,'Blend Breakout'!$C$33:$I$55,COLUMNS('Blend Breakout'!$C$32:E$32),0),IF(LEFT($L108,1)="H",$M108,"")))</f>
        <v/>
      </c>
      <c r="Q108" s="221" t="str">
        <f>IF(LEFT($L108,1)="R",VLOOKUP($L108,'Blend Breakout'!$C$33:$I$55,COLUMNS('Blend Breakout'!$C$32:F$32),0),"")</f>
        <v/>
      </c>
      <c r="R108" s="117" t="str">
        <f>IF(Q108="","",IF(LEFT($L108,1)="R",$M108*VLOOKUP($L108,'Blend Breakout'!$C$33:$I$55,COLUMNS('Blend Breakout'!$C$32:G$32),0),""))</f>
        <v/>
      </c>
      <c r="S108" s="221" t="str">
        <f>IF(LEFT($L108,1)="R",VLOOKUP($L108,'Blend Breakout'!$C$33:$I$55,COLUMNS('Blend Breakout'!$C$32:H$32),0),"")</f>
        <v/>
      </c>
      <c r="T108" s="117" t="str">
        <f>IF(S108="","",IF(LEFT($L108,1)="R",$M108*VLOOKUP($L108,'Blend Breakout'!$C$33:$I$55,COLUMNS('Blend Breakout'!$C$32:I$32),0),""))</f>
        <v/>
      </c>
      <c r="U108" s="219"/>
      <c r="V108" s="220"/>
      <c r="W108" s="219"/>
      <c r="X108" s="219"/>
      <c r="Y108" s="170"/>
      <c r="AA108" s="180" t="str">
        <f t="shared" ca="1" si="17"/>
        <v/>
      </c>
      <c r="AC108" s="59" t="str">
        <f t="shared" si="18"/>
        <v>N</v>
      </c>
      <c r="AD108" s="59">
        <f t="shared" si="11"/>
        <v>0</v>
      </c>
      <c r="AE108" s="59">
        <f t="shared" ca="1" si="12"/>
        <v>0</v>
      </c>
      <c r="AF108" s="59">
        <f t="shared" si="19"/>
        <v>0</v>
      </c>
      <c r="AG108" s="59">
        <f t="shared" si="20"/>
        <v>0</v>
      </c>
      <c r="AH108" s="59">
        <f t="shared" si="13"/>
        <v>0</v>
      </c>
      <c r="AI108" s="59">
        <f t="shared" si="14"/>
        <v>0</v>
      </c>
      <c r="AJ108" s="137">
        <f t="shared" si="15"/>
        <v>0</v>
      </c>
      <c r="AK108" s="137">
        <f t="shared" si="16"/>
        <v>0</v>
      </c>
      <c r="AL108" s="57">
        <f>IF('Section 2'!$X108=Lists!$O$8,IF(COUNTIF(A5CountryList,'Section 2'!$H108)&gt;0,0,1),0)</f>
        <v>0</v>
      </c>
    </row>
    <row r="109" spans="2:38" s="57" customFormat="1" x14ac:dyDescent="0.25">
      <c r="B109" s="40"/>
      <c r="C109" s="211" t="str">
        <f>IF(L109=0,"",MAX($C$18:C108)+1)</f>
        <v/>
      </c>
      <c r="D109" s="121"/>
      <c r="E109" s="218"/>
      <c r="F109" s="219"/>
      <c r="G109" s="219"/>
      <c r="H109" s="219"/>
      <c r="I109" s="122"/>
      <c r="J109" s="219"/>
      <c r="K109" s="219"/>
      <c r="L109" s="219"/>
      <c r="M109" s="119"/>
      <c r="N109" s="122"/>
      <c r="O109" s="221" t="str">
        <f>IF(LEFT($L109,1)="R",VLOOKUP($L109,'Blend Breakout'!$C$33:$I$55,COLUMNS('Blend Breakout'!$C$32:D$32),0),IF(LEFT($L109,1)="H",$L109,""))</f>
        <v/>
      </c>
      <c r="P109" s="117" t="str">
        <f>IF(O109="","",IF(LEFT($L109,1)="R",$M109*VLOOKUP($L109,'Blend Breakout'!$C$33:$I$55,COLUMNS('Blend Breakout'!$C$32:E$32),0),IF(LEFT($L109,1)="H",$M109,"")))</f>
        <v/>
      </c>
      <c r="Q109" s="221" t="str">
        <f>IF(LEFT($L109,1)="R",VLOOKUP($L109,'Blend Breakout'!$C$33:$I$55,COLUMNS('Blend Breakout'!$C$32:F$32),0),"")</f>
        <v/>
      </c>
      <c r="R109" s="117" t="str">
        <f>IF(Q109="","",IF(LEFT($L109,1)="R",$M109*VLOOKUP($L109,'Blend Breakout'!$C$33:$I$55,COLUMNS('Blend Breakout'!$C$32:G$32),0),""))</f>
        <v/>
      </c>
      <c r="S109" s="221" t="str">
        <f>IF(LEFT($L109,1)="R",VLOOKUP($L109,'Blend Breakout'!$C$33:$I$55,COLUMNS('Blend Breakout'!$C$32:H$32),0),"")</f>
        <v/>
      </c>
      <c r="T109" s="117" t="str">
        <f>IF(S109="","",IF(LEFT($L109,1)="R",$M109*VLOOKUP($L109,'Blend Breakout'!$C$33:$I$55,COLUMNS('Blend Breakout'!$C$32:I$32),0),""))</f>
        <v/>
      </c>
      <c r="U109" s="219"/>
      <c r="V109" s="220"/>
      <c r="W109" s="219"/>
      <c r="X109" s="219"/>
      <c r="Y109" s="170"/>
      <c r="AA109" s="180" t="str">
        <f t="shared" ca="1" si="17"/>
        <v/>
      </c>
      <c r="AC109" s="59" t="str">
        <f t="shared" si="18"/>
        <v>N</v>
      </c>
      <c r="AD109" s="59">
        <f t="shared" si="11"/>
        <v>0</v>
      </c>
      <c r="AE109" s="59">
        <f t="shared" ca="1" si="12"/>
        <v>0</v>
      </c>
      <c r="AF109" s="59">
        <f t="shared" si="19"/>
        <v>0</v>
      </c>
      <c r="AG109" s="59">
        <f t="shared" si="20"/>
        <v>0</v>
      </c>
      <c r="AH109" s="59">
        <f t="shared" si="13"/>
        <v>0</v>
      </c>
      <c r="AI109" s="59">
        <f t="shared" si="14"/>
        <v>0</v>
      </c>
      <c r="AJ109" s="137">
        <f t="shared" si="15"/>
        <v>0</v>
      </c>
      <c r="AK109" s="137">
        <f t="shared" si="16"/>
        <v>0</v>
      </c>
      <c r="AL109" s="57">
        <f>IF('Section 2'!$X109=Lists!$O$8,IF(COUNTIF(A5CountryList,'Section 2'!$H109)&gt;0,0,1),0)</f>
        <v>0</v>
      </c>
    </row>
    <row r="110" spans="2:38" s="57" customFormat="1" x14ac:dyDescent="0.25">
      <c r="B110" s="40"/>
      <c r="C110" s="211" t="str">
        <f>IF(L110=0,"",MAX($C$18:C109)+1)</f>
        <v/>
      </c>
      <c r="D110" s="121"/>
      <c r="E110" s="218"/>
      <c r="F110" s="219"/>
      <c r="G110" s="219"/>
      <c r="H110" s="219"/>
      <c r="I110" s="122"/>
      <c r="J110" s="219"/>
      <c r="K110" s="219"/>
      <c r="L110" s="219"/>
      <c r="M110" s="119"/>
      <c r="N110" s="122"/>
      <c r="O110" s="221" t="str">
        <f>IF(LEFT($L110,1)="R",VLOOKUP($L110,'Blend Breakout'!$C$33:$I$55,COLUMNS('Blend Breakout'!$C$32:D$32),0),IF(LEFT($L110,1)="H",$L110,""))</f>
        <v/>
      </c>
      <c r="P110" s="117" t="str">
        <f>IF(O110="","",IF(LEFT($L110,1)="R",$M110*VLOOKUP($L110,'Blend Breakout'!$C$33:$I$55,COLUMNS('Blend Breakout'!$C$32:E$32),0),IF(LEFT($L110,1)="H",$M110,"")))</f>
        <v/>
      </c>
      <c r="Q110" s="221" t="str">
        <f>IF(LEFT($L110,1)="R",VLOOKUP($L110,'Blend Breakout'!$C$33:$I$55,COLUMNS('Blend Breakout'!$C$32:F$32),0),"")</f>
        <v/>
      </c>
      <c r="R110" s="117" t="str">
        <f>IF(Q110="","",IF(LEFT($L110,1)="R",$M110*VLOOKUP($L110,'Blend Breakout'!$C$33:$I$55,COLUMNS('Blend Breakout'!$C$32:G$32),0),""))</f>
        <v/>
      </c>
      <c r="S110" s="221" t="str">
        <f>IF(LEFT($L110,1)="R",VLOOKUP($L110,'Blend Breakout'!$C$33:$I$55,COLUMNS('Blend Breakout'!$C$32:H$32),0),"")</f>
        <v/>
      </c>
      <c r="T110" s="117" t="str">
        <f>IF(S110="","",IF(LEFT($L110,1)="R",$M110*VLOOKUP($L110,'Blend Breakout'!$C$33:$I$55,COLUMNS('Blend Breakout'!$C$32:I$32),0),""))</f>
        <v/>
      </c>
      <c r="U110" s="219"/>
      <c r="V110" s="220"/>
      <c r="W110" s="219"/>
      <c r="X110" s="219"/>
      <c r="Y110" s="170"/>
      <c r="AA110" s="180" t="str">
        <f t="shared" ca="1" si="17"/>
        <v/>
      </c>
      <c r="AC110" s="59" t="str">
        <f t="shared" si="18"/>
        <v>N</v>
      </c>
      <c r="AD110" s="59">
        <f t="shared" si="11"/>
        <v>0</v>
      </c>
      <c r="AE110" s="59">
        <f t="shared" ca="1" si="12"/>
        <v>0</v>
      </c>
      <c r="AF110" s="59">
        <f t="shared" si="19"/>
        <v>0</v>
      </c>
      <c r="AG110" s="59">
        <f t="shared" si="20"/>
        <v>0</v>
      </c>
      <c r="AH110" s="59">
        <f t="shared" si="13"/>
        <v>0</v>
      </c>
      <c r="AI110" s="59">
        <f t="shared" si="14"/>
        <v>0</v>
      </c>
      <c r="AJ110" s="137">
        <f t="shared" si="15"/>
        <v>0</v>
      </c>
      <c r="AK110" s="137">
        <f t="shared" si="16"/>
        <v>0</v>
      </c>
      <c r="AL110" s="57">
        <f>IF('Section 2'!$X110=Lists!$O$8,IF(COUNTIF(A5CountryList,'Section 2'!$H110)&gt;0,0,1),0)</f>
        <v>0</v>
      </c>
    </row>
    <row r="111" spans="2:38" s="57" customFormat="1" x14ac:dyDescent="0.25">
      <c r="B111" s="40"/>
      <c r="C111" s="211" t="str">
        <f>IF(L111=0,"",MAX($C$18:C110)+1)</f>
        <v/>
      </c>
      <c r="D111" s="121"/>
      <c r="E111" s="218"/>
      <c r="F111" s="219"/>
      <c r="G111" s="219"/>
      <c r="H111" s="219"/>
      <c r="I111" s="122"/>
      <c r="J111" s="219"/>
      <c r="K111" s="219"/>
      <c r="L111" s="219"/>
      <c r="M111" s="119"/>
      <c r="N111" s="122"/>
      <c r="O111" s="221" t="str">
        <f>IF(LEFT($L111,1)="R",VLOOKUP($L111,'Blend Breakout'!$C$33:$I$55,COLUMNS('Blend Breakout'!$C$32:D$32),0),IF(LEFT($L111,1)="H",$L111,""))</f>
        <v/>
      </c>
      <c r="P111" s="117" t="str">
        <f>IF(O111="","",IF(LEFT($L111,1)="R",$M111*VLOOKUP($L111,'Blend Breakout'!$C$33:$I$55,COLUMNS('Blend Breakout'!$C$32:E$32),0),IF(LEFT($L111,1)="H",$M111,"")))</f>
        <v/>
      </c>
      <c r="Q111" s="221" t="str">
        <f>IF(LEFT($L111,1)="R",VLOOKUP($L111,'Blend Breakout'!$C$33:$I$55,COLUMNS('Blend Breakout'!$C$32:F$32),0),"")</f>
        <v/>
      </c>
      <c r="R111" s="117" t="str">
        <f>IF(Q111="","",IF(LEFT($L111,1)="R",$M111*VLOOKUP($L111,'Blend Breakout'!$C$33:$I$55,COLUMNS('Blend Breakout'!$C$32:G$32),0),""))</f>
        <v/>
      </c>
      <c r="S111" s="221" t="str">
        <f>IF(LEFT($L111,1)="R",VLOOKUP($L111,'Blend Breakout'!$C$33:$I$55,COLUMNS('Blend Breakout'!$C$32:H$32),0),"")</f>
        <v/>
      </c>
      <c r="T111" s="117" t="str">
        <f>IF(S111="","",IF(LEFT($L111,1)="R",$M111*VLOOKUP($L111,'Blend Breakout'!$C$33:$I$55,COLUMNS('Blend Breakout'!$C$32:I$32),0),""))</f>
        <v/>
      </c>
      <c r="U111" s="219"/>
      <c r="V111" s="220"/>
      <c r="W111" s="219"/>
      <c r="X111" s="219"/>
      <c r="Y111" s="170"/>
      <c r="AA111" s="180" t="str">
        <f t="shared" ca="1" si="17"/>
        <v/>
      </c>
      <c r="AC111" s="59" t="str">
        <f t="shared" si="18"/>
        <v>N</v>
      </c>
      <c r="AD111" s="59">
        <f t="shared" si="11"/>
        <v>0</v>
      </c>
      <c r="AE111" s="59">
        <f t="shared" ca="1" si="12"/>
        <v>0</v>
      </c>
      <c r="AF111" s="59">
        <f t="shared" si="19"/>
        <v>0</v>
      </c>
      <c r="AG111" s="59">
        <f t="shared" si="20"/>
        <v>0</v>
      </c>
      <c r="AH111" s="59">
        <f t="shared" si="13"/>
        <v>0</v>
      </c>
      <c r="AI111" s="59">
        <f t="shared" si="14"/>
        <v>0</v>
      </c>
      <c r="AJ111" s="137">
        <f t="shared" si="15"/>
        <v>0</v>
      </c>
      <c r="AK111" s="137">
        <f t="shared" si="16"/>
        <v>0</v>
      </c>
      <c r="AL111" s="57">
        <f>IF('Section 2'!$X111=Lists!$O$8,IF(COUNTIF(A5CountryList,'Section 2'!$H111)&gt;0,0,1),0)</f>
        <v>0</v>
      </c>
    </row>
    <row r="112" spans="2:38" s="57" customFormat="1" x14ac:dyDescent="0.25">
      <c r="B112" s="40"/>
      <c r="C112" s="211" t="str">
        <f>IF(L112=0,"",MAX($C$18:C111)+1)</f>
        <v/>
      </c>
      <c r="D112" s="121"/>
      <c r="E112" s="218"/>
      <c r="F112" s="219"/>
      <c r="G112" s="219"/>
      <c r="H112" s="219"/>
      <c r="I112" s="122"/>
      <c r="J112" s="219"/>
      <c r="K112" s="219"/>
      <c r="L112" s="219"/>
      <c r="M112" s="119"/>
      <c r="N112" s="122"/>
      <c r="O112" s="221" t="str">
        <f>IF(LEFT($L112,1)="R",VLOOKUP($L112,'Blend Breakout'!$C$33:$I$55,COLUMNS('Blend Breakout'!$C$32:D$32),0),IF(LEFT($L112,1)="H",$L112,""))</f>
        <v/>
      </c>
      <c r="P112" s="117" t="str">
        <f>IF(O112="","",IF(LEFT($L112,1)="R",$M112*VLOOKUP($L112,'Blend Breakout'!$C$33:$I$55,COLUMNS('Blend Breakout'!$C$32:E$32),0),IF(LEFT($L112,1)="H",$M112,"")))</f>
        <v/>
      </c>
      <c r="Q112" s="221" t="str">
        <f>IF(LEFT($L112,1)="R",VLOOKUP($L112,'Blend Breakout'!$C$33:$I$55,COLUMNS('Blend Breakout'!$C$32:F$32),0),"")</f>
        <v/>
      </c>
      <c r="R112" s="117" t="str">
        <f>IF(Q112="","",IF(LEFT($L112,1)="R",$M112*VLOOKUP($L112,'Blend Breakout'!$C$33:$I$55,COLUMNS('Blend Breakout'!$C$32:G$32),0),""))</f>
        <v/>
      </c>
      <c r="S112" s="221" t="str">
        <f>IF(LEFT($L112,1)="R",VLOOKUP($L112,'Blend Breakout'!$C$33:$I$55,COLUMNS('Blend Breakout'!$C$32:H$32),0),"")</f>
        <v/>
      </c>
      <c r="T112" s="117" t="str">
        <f>IF(S112="","",IF(LEFT($L112,1)="R",$M112*VLOOKUP($L112,'Blend Breakout'!$C$33:$I$55,COLUMNS('Blend Breakout'!$C$32:I$32),0),""))</f>
        <v/>
      </c>
      <c r="U112" s="219"/>
      <c r="V112" s="220"/>
      <c r="W112" s="219"/>
      <c r="X112" s="219"/>
      <c r="Y112" s="170"/>
      <c r="AA112" s="180" t="str">
        <f t="shared" ca="1" si="17"/>
        <v/>
      </c>
      <c r="AC112" s="59" t="str">
        <f t="shared" si="18"/>
        <v>N</v>
      </c>
      <c r="AD112" s="59">
        <f t="shared" si="11"/>
        <v>0</v>
      </c>
      <c r="AE112" s="59">
        <f t="shared" ca="1" si="12"/>
        <v>0</v>
      </c>
      <c r="AF112" s="59">
        <f t="shared" si="19"/>
        <v>0</v>
      </c>
      <c r="AG112" s="59">
        <f t="shared" si="20"/>
        <v>0</v>
      </c>
      <c r="AH112" s="59">
        <f t="shared" si="13"/>
        <v>0</v>
      </c>
      <c r="AI112" s="59">
        <f t="shared" si="14"/>
        <v>0</v>
      </c>
      <c r="AJ112" s="137">
        <f t="shared" si="15"/>
        <v>0</v>
      </c>
      <c r="AK112" s="137">
        <f t="shared" si="16"/>
        <v>0</v>
      </c>
      <c r="AL112" s="57">
        <f>IF('Section 2'!$X112=Lists!$O$8,IF(COUNTIF(A5CountryList,'Section 2'!$H112)&gt;0,0,1),0)</f>
        <v>0</v>
      </c>
    </row>
    <row r="113" spans="2:38" s="57" customFormat="1" x14ac:dyDescent="0.25">
      <c r="B113" s="40"/>
      <c r="C113" s="211" t="str">
        <f>IF(L113=0,"",MAX($C$18:C112)+1)</f>
        <v/>
      </c>
      <c r="D113" s="121"/>
      <c r="E113" s="218"/>
      <c r="F113" s="219"/>
      <c r="G113" s="219"/>
      <c r="H113" s="219"/>
      <c r="I113" s="122"/>
      <c r="J113" s="219"/>
      <c r="K113" s="219"/>
      <c r="L113" s="219"/>
      <c r="M113" s="119"/>
      <c r="N113" s="122"/>
      <c r="O113" s="221" t="str">
        <f>IF(LEFT($L113,1)="R",VLOOKUP($L113,'Blend Breakout'!$C$33:$I$55,COLUMNS('Blend Breakout'!$C$32:D$32),0),IF(LEFT($L113,1)="H",$L113,""))</f>
        <v/>
      </c>
      <c r="P113" s="117" t="str">
        <f>IF(O113="","",IF(LEFT($L113,1)="R",$M113*VLOOKUP($L113,'Blend Breakout'!$C$33:$I$55,COLUMNS('Blend Breakout'!$C$32:E$32),0),IF(LEFT($L113,1)="H",$M113,"")))</f>
        <v/>
      </c>
      <c r="Q113" s="221" t="str">
        <f>IF(LEFT($L113,1)="R",VLOOKUP($L113,'Blend Breakout'!$C$33:$I$55,COLUMNS('Blend Breakout'!$C$32:F$32),0),"")</f>
        <v/>
      </c>
      <c r="R113" s="117" t="str">
        <f>IF(Q113="","",IF(LEFT($L113,1)="R",$M113*VLOOKUP($L113,'Blend Breakout'!$C$33:$I$55,COLUMNS('Blend Breakout'!$C$32:G$32),0),""))</f>
        <v/>
      </c>
      <c r="S113" s="221" t="str">
        <f>IF(LEFT($L113,1)="R",VLOOKUP($L113,'Blend Breakout'!$C$33:$I$55,COLUMNS('Blend Breakout'!$C$32:H$32),0),"")</f>
        <v/>
      </c>
      <c r="T113" s="117" t="str">
        <f>IF(S113="","",IF(LEFT($L113,1)="R",$M113*VLOOKUP($L113,'Blend Breakout'!$C$33:$I$55,COLUMNS('Blend Breakout'!$C$32:I$32),0),""))</f>
        <v/>
      </c>
      <c r="U113" s="219"/>
      <c r="V113" s="220"/>
      <c r="W113" s="219"/>
      <c r="X113" s="219"/>
      <c r="Y113" s="170"/>
      <c r="AA113" s="180" t="str">
        <f t="shared" ca="1" si="17"/>
        <v/>
      </c>
      <c r="AC113" s="59" t="str">
        <f t="shared" si="18"/>
        <v>N</v>
      </c>
      <c r="AD113" s="59">
        <f t="shared" si="11"/>
        <v>0</v>
      </c>
      <c r="AE113" s="59">
        <f t="shared" ca="1" si="12"/>
        <v>0</v>
      </c>
      <c r="AF113" s="59">
        <f t="shared" si="19"/>
        <v>0</v>
      </c>
      <c r="AG113" s="59">
        <f t="shared" si="20"/>
        <v>0</v>
      </c>
      <c r="AH113" s="59">
        <f t="shared" si="13"/>
        <v>0</v>
      </c>
      <c r="AI113" s="59">
        <f t="shared" si="14"/>
        <v>0</v>
      </c>
      <c r="AJ113" s="137">
        <f t="shared" si="15"/>
        <v>0</v>
      </c>
      <c r="AK113" s="137">
        <f t="shared" si="16"/>
        <v>0</v>
      </c>
      <c r="AL113" s="57">
        <f>IF('Section 2'!$X113=Lists!$O$8,IF(COUNTIF(A5CountryList,'Section 2'!$H113)&gt;0,0,1),0)</f>
        <v>0</v>
      </c>
    </row>
    <row r="114" spans="2:38" s="57" customFormat="1" x14ac:dyDescent="0.25">
      <c r="B114" s="40"/>
      <c r="C114" s="211" t="str">
        <f>IF(L114=0,"",MAX($C$18:C113)+1)</f>
        <v/>
      </c>
      <c r="D114" s="121"/>
      <c r="E114" s="218"/>
      <c r="F114" s="219"/>
      <c r="G114" s="219"/>
      <c r="H114" s="219"/>
      <c r="I114" s="122"/>
      <c r="J114" s="219"/>
      <c r="K114" s="219"/>
      <c r="L114" s="219"/>
      <c r="M114" s="119"/>
      <c r="N114" s="122"/>
      <c r="O114" s="221" t="str">
        <f>IF(LEFT($L114,1)="R",VLOOKUP($L114,'Blend Breakout'!$C$33:$I$55,COLUMNS('Blend Breakout'!$C$32:D$32),0),IF(LEFT($L114,1)="H",$L114,""))</f>
        <v/>
      </c>
      <c r="P114" s="117" t="str">
        <f>IF(O114="","",IF(LEFT($L114,1)="R",$M114*VLOOKUP($L114,'Blend Breakout'!$C$33:$I$55,COLUMNS('Blend Breakout'!$C$32:E$32),0),IF(LEFT($L114,1)="H",$M114,"")))</f>
        <v/>
      </c>
      <c r="Q114" s="221" t="str">
        <f>IF(LEFT($L114,1)="R",VLOOKUP($L114,'Blend Breakout'!$C$33:$I$55,COLUMNS('Blend Breakout'!$C$32:F$32),0),"")</f>
        <v/>
      </c>
      <c r="R114" s="117" t="str">
        <f>IF(Q114="","",IF(LEFT($L114,1)="R",$M114*VLOOKUP($L114,'Blend Breakout'!$C$33:$I$55,COLUMNS('Blend Breakout'!$C$32:G$32),0),""))</f>
        <v/>
      </c>
      <c r="S114" s="221" t="str">
        <f>IF(LEFT($L114,1)="R",VLOOKUP($L114,'Blend Breakout'!$C$33:$I$55,COLUMNS('Blend Breakout'!$C$32:H$32),0),"")</f>
        <v/>
      </c>
      <c r="T114" s="117" t="str">
        <f>IF(S114="","",IF(LEFT($L114,1)="R",$M114*VLOOKUP($L114,'Blend Breakout'!$C$33:$I$55,COLUMNS('Blend Breakout'!$C$32:I$32),0),""))</f>
        <v/>
      </c>
      <c r="U114" s="219"/>
      <c r="V114" s="220"/>
      <c r="W114" s="219"/>
      <c r="X114" s="219"/>
      <c r="Y114" s="170"/>
      <c r="AA114" s="180" t="str">
        <f t="shared" ca="1" si="17"/>
        <v/>
      </c>
      <c r="AC114" s="59" t="str">
        <f t="shared" si="18"/>
        <v>N</v>
      </c>
      <c r="AD114" s="59">
        <f t="shared" si="11"/>
        <v>0</v>
      </c>
      <c r="AE114" s="59">
        <f t="shared" ca="1" si="12"/>
        <v>0</v>
      </c>
      <c r="AF114" s="59">
        <f t="shared" si="19"/>
        <v>0</v>
      </c>
      <c r="AG114" s="59">
        <f t="shared" si="20"/>
        <v>0</v>
      </c>
      <c r="AH114" s="59">
        <f t="shared" si="13"/>
        <v>0</v>
      </c>
      <c r="AI114" s="59">
        <f t="shared" si="14"/>
        <v>0</v>
      </c>
      <c r="AJ114" s="137">
        <f t="shared" si="15"/>
        <v>0</v>
      </c>
      <c r="AK114" s="137">
        <f t="shared" si="16"/>
        <v>0</v>
      </c>
      <c r="AL114" s="57">
        <f>IF('Section 2'!$X114=Lists!$O$8,IF(COUNTIF(A5CountryList,'Section 2'!$H114)&gt;0,0,1),0)</f>
        <v>0</v>
      </c>
    </row>
    <row r="115" spans="2:38" s="57" customFormat="1" x14ac:dyDescent="0.25">
      <c r="B115" s="40"/>
      <c r="C115" s="211" t="str">
        <f>IF(L115=0,"",MAX($C$18:C114)+1)</f>
        <v/>
      </c>
      <c r="D115" s="121"/>
      <c r="E115" s="218"/>
      <c r="F115" s="219"/>
      <c r="G115" s="219"/>
      <c r="H115" s="219"/>
      <c r="I115" s="122"/>
      <c r="J115" s="219"/>
      <c r="K115" s="219"/>
      <c r="L115" s="219"/>
      <c r="M115" s="119"/>
      <c r="N115" s="122"/>
      <c r="O115" s="221" t="str">
        <f>IF(LEFT($L115,1)="R",VLOOKUP($L115,'Blend Breakout'!$C$33:$I$55,COLUMNS('Blend Breakout'!$C$32:D$32),0),IF(LEFT($L115,1)="H",$L115,""))</f>
        <v/>
      </c>
      <c r="P115" s="117" t="str">
        <f>IF(O115="","",IF(LEFT($L115,1)="R",$M115*VLOOKUP($L115,'Blend Breakout'!$C$33:$I$55,COLUMNS('Blend Breakout'!$C$32:E$32),0),IF(LEFT($L115,1)="H",$M115,"")))</f>
        <v/>
      </c>
      <c r="Q115" s="221" t="str">
        <f>IF(LEFT($L115,1)="R",VLOOKUP($L115,'Blend Breakout'!$C$33:$I$55,COLUMNS('Blend Breakout'!$C$32:F$32),0),"")</f>
        <v/>
      </c>
      <c r="R115" s="117" t="str">
        <f>IF(Q115="","",IF(LEFT($L115,1)="R",$M115*VLOOKUP($L115,'Blend Breakout'!$C$33:$I$55,COLUMNS('Blend Breakout'!$C$32:G$32),0),""))</f>
        <v/>
      </c>
      <c r="S115" s="221" t="str">
        <f>IF(LEFT($L115,1)="R",VLOOKUP($L115,'Blend Breakout'!$C$33:$I$55,COLUMNS('Blend Breakout'!$C$32:H$32),0),"")</f>
        <v/>
      </c>
      <c r="T115" s="117" t="str">
        <f>IF(S115="","",IF(LEFT($L115,1)="R",$M115*VLOOKUP($L115,'Blend Breakout'!$C$33:$I$55,COLUMNS('Blend Breakout'!$C$32:I$32),0),""))</f>
        <v/>
      </c>
      <c r="U115" s="219"/>
      <c r="V115" s="220"/>
      <c r="W115" s="219"/>
      <c r="X115" s="219"/>
      <c r="Y115" s="170"/>
      <c r="AA115" s="180" t="str">
        <f t="shared" ca="1" si="17"/>
        <v/>
      </c>
      <c r="AC115" s="59" t="str">
        <f t="shared" si="18"/>
        <v>N</v>
      </c>
      <c r="AD115" s="59">
        <f t="shared" si="11"/>
        <v>0</v>
      </c>
      <c r="AE115" s="59">
        <f t="shared" ca="1" si="12"/>
        <v>0</v>
      </c>
      <c r="AF115" s="59">
        <f t="shared" si="19"/>
        <v>0</v>
      </c>
      <c r="AG115" s="59">
        <f t="shared" si="20"/>
        <v>0</v>
      </c>
      <c r="AH115" s="59">
        <f t="shared" si="13"/>
        <v>0</v>
      </c>
      <c r="AI115" s="59">
        <f t="shared" si="14"/>
        <v>0</v>
      </c>
      <c r="AJ115" s="137">
        <f t="shared" si="15"/>
        <v>0</v>
      </c>
      <c r="AK115" s="137">
        <f t="shared" si="16"/>
        <v>0</v>
      </c>
      <c r="AL115" s="57">
        <f>IF('Section 2'!$X115=Lists!$O$8,IF(COUNTIF(A5CountryList,'Section 2'!$H115)&gt;0,0,1),0)</f>
        <v>0</v>
      </c>
    </row>
    <row r="116" spans="2:38" s="57" customFormat="1" x14ac:dyDescent="0.25">
      <c r="B116" s="40"/>
      <c r="C116" s="211" t="str">
        <f>IF(L116=0,"",MAX($C$18:C115)+1)</f>
        <v/>
      </c>
      <c r="D116" s="121"/>
      <c r="E116" s="218"/>
      <c r="F116" s="219"/>
      <c r="G116" s="219"/>
      <c r="H116" s="219"/>
      <c r="I116" s="122"/>
      <c r="J116" s="219"/>
      <c r="K116" s="219"/>
      <c r="L116" s="219"/>
      <c r="M116" s="119"/>
      <c r="N116" s="122"/>
      <c r="O116" s="221" t="str">
        <f>IF(LEFT($L116,1)="R",VLOOKUP($L116,'Blend Breakout'!$C$33:$I$55,COLUMNS('Blend Breakout'!$C$32:D$32),0),IF(LEFT($L116,1)="H",$L116,""))</f>
        <v/>
      </c>
      <c r="P116" s="117" t="str">
        <f>IF(O116="","",IF(LEFT($L116,1)="R",$M116*VLOOKUP($L116,'Blend Breakout'!$C$33:$I$55,COLUMNS('Blend Breakout'!$C$32:E$32),0),IF(LEFT($L116,1)="H",$M116,"")))</f>
        <v/>
      </c>
      <c r="Q116" s="221" t="str">
        <f>IF(LEFT($L116,1)="R",VLOOKUP($L116,'Blend Breakout'!$C$33:$I$55,COLUMNS('Blend Breakout'!$C$32:F$32),0),"")</f>
        <v/>
      </c>
      <c r="R116" s="117" t="str">
        <f>IF(Q116="","",IF(LEFT($L116,1)="R",$M116*VLOOKUP($L116,'Blend Breakout'!$C$33:$I$55,COLUMNS('Blend Breakout'!$C$32:G$32),0),""))</f>
        <v/>
      </c>
      <c r="S116" s="221" t="str">
        <f>IF(LEFT($L116,1)="R",VLOOKUP($L116,'Blend Breakout'!$C$33:$I$55,COLUMNS('Blend Breakout'!$C$32:H$32),0),"")</f>
        <v/>
      </c>
      <c r="T116" s="117" t="str">
        <f>IF(S116="","",IF(LEFT($L116,1)="R",$M116*VLOOKUP($L116,'Blend Breakout'!$C$33:$I$55,COLUMNS('Blend Breakout'!$C$32:I$32),0),""))</f>
        <v/>
      </c>
      <c r="U116" s="219"/>
      <c r="V116" s="220"/>
      <c r="W116" s="219"/>
      <c r="X116" s="219"/>
      <c r="Y116" s="170"/>
      <c r="AA116" s="180" t="str">
        <f t="shared" ca="1" si="17"/>
        <v/>
      </c>
      <c r="AC116" s="59" t="str">
        <f t="shared" si="18"/>
        <v>N</v>
      </c>
      <c r="AD116" s="59">
        <f t="shared" si="11"/>
        <v>0</v>
      </c>
      <c r="AE116" s="59">
        <f t="shared" ca="1" si="12"/>
        <v>0</v>
      </c>
      <c r="AF116" s="59">
        <f t="shared" si="19"/>
        <v>0</v>
      </c>
      <c r="AG116" s="59">
        <f t="shared" si="20"/>
        <v>0</v>
      </c>
      <c r="AH116" s="59">
        <f t="shared" si="13"/>
        <v>0</v>
      </c>
      <c r="AI116" s="59">
        <f t="shared" si="14"/>
        <v>0</v>
      </c>
      <c r="AJ116" s="137">
        <f t="shared" si="15"/>
        <v>0</v>
      </c>
      <c r="AK116" s="137">
        <f t="shared" si="16"/>
        <v>0</v>
      </c>
      <c r="AL116" s="57">
        <f>IF('Section 2'!$X116=Lists!$O$8,IF(COUNTIF(A5CountryList,'Section 2'!$H116)&gt;0,0,1),0)</f>
        <v>0</v>
      </c>
    </row>
    <row r="117" spans="2:38" s="57" customFormat="1" x14ac:dyDescent="0.25">
      <c r="B117" s="40"/>
      <c r="C117" s="211" t="str">
        <f>IF(L117=0,"",MAX($C$18:C116)+1)</f>
        <v/>
      </c>
      <c r="D117" s="121"/>
      <c r="E117" s="218"/>
      <c r="F117" s="219"/>
      <c r="G117" s="219"/>
      <c r="H117" s="219"/>
      <c r="I117" s="122"/>
      <c r="J117" s="219"/>
      <c r="K117" s="219"/>
      <c r="L117" s="219"/>
      <c r="M117" s="119"/>
      <c r="N117" s="122"/>
      <c r="O117" s="221" t="str">
        <f>IF(LEFT($L117,1)="R",VLOOKUP($L117,'Blend Breakout'!$C$33:$I$55,COLUMNS('Blend Breakout'!$C$32:D$32),0),IF(LEFT($L117,1)="H",$L117,""))</f>
        <v/>
      </c>
      <c r="P117" s="117" t="str">
        <f>IF(O117="","",IF(LEFT($L117,1)="R",$M117*VLOOKUP($L117,'Blend Breakout'!$C$33:$I$55,COLUMNS('Blend Breakout'!$C$32:E$32),0),IF(LEFT($L117,1)="H",$M117,"")))</f>
        <v/>
      </c>
      <c r="Q117" s="221" t="str">
        <f>IF(LEFT($L117,1)="R",VLOOKUP($L117,'Blend Breakout'!$C$33:$I$55,COLUMNS('Blend Breakout'!$C$32:F$32),0),"")</f>
        <v/>
      </c>
      <c r="R117" s="117" t="str">
        <f>IF(Q117="","",IF(LEFT($L117,1)="R",$M117*VLOOKUP($L117,'Blend Breakout'!$C$33:$I$55,COLUMNS('Blend Breakout'!$C$32:G$32),0),""))</f>
        <v/>
      </c>
      <c r="S117" s="221" t="str">
        <f>IF(LEFT($L117,1)="R",VLOOKUP($L117,'Blend Breakout'!$C$33:$I$55,COLUMNS('Blend Breakout'!$C$32:H$32),0),"")</f>
        <v/>
      </c>
      <c r="T117" s="117" t="str">
        <f>IF(S117="","",IF(LEFT($L117,1)="R",$M117*VLOOKUP($L117,'Blend Breakout'!$C$33:$I$55,COLUMNS('Blend Breakout'!$C$32:I$32),0),""))</f>
        <v/>
      </c>
      <c r="U117" s="219"/>
      <c r="V117" s="220"/>
      <c r="W117" s="219"/>
      <c r="X117" s="219"/>
      <c r="Y117" s="170"/>
      <c r="AA117" s="180" t="str">
        <f t="shared" ca="1" si="17"/>
        <v/>
      </c>
      <c r="AC117" s="59" t="str">
        <f t="shared" si="18"/>
        <v>N</v>
      </c>
      <c r="AD117" s="59">
        <f t="shared" si="11"/>
        <v>0</v>
      </c>
      <c r="AE117" s="59">
        <f t="shared" ca="1" si="12"/>
        <v>0</v>
      </c>
      <c r="AF117" s="59">
        <f t="shared" si="19"/>
        <v>0</v>
      </c>
      <c r="AG117" s="59">
        <f t="shared" si="20"/>
        <v>0</v>
      </c>
      <c r="AH117" s="59">
        <f t="shared" si="13"/>
        <v>0</v>
      </c>
      <c r="AI117" s="59">
        <f t="shared" si="14"/>
        <v>0</v>
      </c>
      <c r="AJ117" s="137">
        <f t="shared" si="15"/>
        <v>0</v>
      </c>
      <c r="AK117" s="137">
        <f t="shared" si="16"/>
        <v>0</v>
      </c>
      <c r="AL117" s="57">
        <f>IF('Section 2'!$X117=Lists!$O$8,IF(COUNTIF(A5CountryList,'Section 2'!$H117)&gt;0,0,1),0)</f>
        <v>0</v>
      </c>
    </row>
    <row r="118" spans="2:38" s="57" customFormat="1" x14ac:dyDescent="0.25">
      <c r="B118" s="40"/>
      <c r="C118" s="211" t="str">
        <f>IF(L118=0,"",MAX($C$18:C117)+1)</f>
        <v/>
      </c>
      <c r="D118" s="121"/>
      <c r="E118" s="218"/>
      <c r="F118" s="219"/>
      <c r="G118" s="219"/>
      <c r="H118" s="219"/>
      <c r="I118" s="122"/>
      <c r="J118" s="219"/>
      <c r="K118" s="219"/>
      <c r="L118" s="219"/>
      <c r="M118" s="119"/>
      <c r="N118" s="122"/>
      <c r="O118" s="221" t="str">
        <f>IF(LEFT($L118,1)="R",VLOOKUP($L118,'Blend Breakout'!$C$33:$I$55,COLUMNS('Blend Breakout'!$C$32:D$32),0),IF(LEFT($L118,1)="H",$L118,""))</f>
        <v/>
      </c>
      <c r="P118" s="117" t="str">
        <f>IF(O118="","",IF(LEFT($L118,1)="R",$M118*VLOOKUP($L118,'Blend Breakout'!$C$33:$I$55,COLUMNS('Blend Breakout'!$C$32:E$32),0),IF(LEFT($L118,1)="H",$M118,"")))</f>
        <v/>
      </c>
      <c r="Q118" s="221" t="str">
        <f>IF(LEFT($L118,1)="R",VLOOKUP($L118,'Blend Breakout'!$C$33:$I$55,COLUMNS('Blend Breakout'!$C$32:F$32),0),"")</f>
        <v/>
      </c>
      <c r="R118" s="117" t="str">
        <f>IF(Q118="","",IF(LEFT($L118,1)="R",$M118*VLOOKUP($L118,'Blend Breakout'!$C$33:$I$55,COLUMNS('Blend Breakout'!$C$32:G$32),0),""))</f>
        <v/>
      </c>
      <c r="S118" s="221" t="str">
        <f>IF(LEFT($L118,1)="R",VLOOKUP($L118,'Blend Breakout'!$C$33:$I$55,COLUMNS('Blend Breakout'!$C$32:H$32),0),"")</f>
        <v/>
      </c>
      <c r="T118" s="117" t="str">
        <f>IF(S118="","",IF(LEFT($L118,1)="R",$M118*VLOOKUP($L118,'Blend Breakout'!$C$33:$I$55,COLUMNS('Blend Breakout'!$C$32:I$32),0),""))</f>
        <v/>
      </c>
      <c r="U118" s="219"/>
      <c r="V118" s="220"/>
      <c r="W118" s="219"/>
      <c r="X118" s="219"/>
      <c r="Y118" s="170"/>
      <c r="AA118" s="180" t="str">
        <f t="shared" ca="1" si="17"/>
        <v/>
      </c>
      <c r="AC118" s="59" t="str">
        <f t="shared" si="18"/>
        <v>N</v>
      </c>
      <c r="AD118" s="59">
        <f t="shared" si="11"/>
        <v>0</v>
      </c>
      <c r="AE118" s="59">
        <f t="shared" ca="1" si="12"/>
        <v>0</v>
      </c>
      <c r="AF118" s="59">
        <f t="shared" si="19"/>
        <v>0</v>
      </c>
      <c r="AG118" s="59">
        <f t="shared" si="20"/>
        <v>0</v>
      </c>
      <c r="AH118" s="59">
        <f t="shared" si="13"/>
        <v>0</v>
      </c>
      <c r="AI118" s="59">
        <f t="shared" si="14"/>
        <v>0</v>
      </c>
      <c r="AJ118" s="137">
        <f t="shared" si="15"/>
        <v>0</v>
      </c>
      <c r="AK118" s="137">
        <f t="shared" si="16"/>
        <v>0</v>
      </c>
      <c r="AL118" s="57">
        <f>IF('Section 2'!$X118=Lists!$O$8,IF(COUNTIF(A5CountryList,'Section 2'!$H118)&gt;0,0,1),0)</f>
        <v>0</v>
      </c>
    </row>
    <row r="119" spans="2:38" s="57" customFormat="1" x14ac:dyDescent="0.25">
      <c r="B119" s="40"/>
      <c r="C119" s="211" t="str">
        <f>IF(L119=0,"",MAX($C$18:C118)+1)</f>
        <v/>
      </c>
      <c r="D119" s="121"/>
      <c r="E119" s="218"/>
      <c r="F119" s="219"/>
      <c r="G119" s="219"/>
      <c r="H119" s="219"/>
      <c r="I119" s="122"/>
      <c r="J119" s="219"/>
      <c r="K119" s="219"/>
      <c r="L119" s="219"/>
      <c r="M119" s="119"/>
      <c r="N119" s="122"/>
      <c r="O119" s="221" t="str">
        <f>IF(LEFT($L119,1)="R",VLOOKUP($L119,'Blend Breakout'!$C$33:$I$55,COLUMNS('Blend Breakout'!$C$32:D$32),0),IF(LEFT($L119,1)="H",$L119,""))</f>
        <v/>
      </c>
      <c r="P119" s="117" t="str">
        <f>IF(O119="","",IF(LEFT($L119,1)="R",$M119*VLOOKUP($L119,'Blend Breakout'!$C$33:$I$55,COLUMNS('Blend Breakout'!$C$32:E$32),0),IF(LEFT($L119,1)="H",$M119,"")))</f>
        <v/>
      </c>
      <c r="Q119" s="221" t="str">
        <f>IF(LEFT($L119,1)="R",VLOOKUP($L119,'Blend Breakout'!$C$33:$I$55,COLUMNS('Blend Breakout'!$C$32:F$32),0),"")</f>
        <v/>
      </c>
      <c r="R119" s="117" t="str">
        <f>IF(Q119="","",IF(LEFT($L119,1)="R",$M119*VLOOKUP($L119,'Blend Breakout'!$C$33:$I$55,COLUMNS('Blend Breakout'!$C$32:G$32),0),""))</f>
        <v/>
      </c>
      <c r="S119" s="221" t="str">
        <f>IF(LEFT($L119,1)="R",VLOOKUP($L119,'Blend Breakout'!$C$33:$I$55,COLUMNS('Blend Breakout'!$C$32:H$32),0),"")</f>
        <v/>
      </c>
      <c r="T119" s="117" t="str">
        <f>IF(S119="","",IF(LEFT($L119,1)="R",$M119*VLOOKUP($L119,'Blend Breakout'!$C$33:$I$55,COLUMNS('Blend Breakout'!$C$32:I$32),0),""))</f>
        <v/>
      </c>
      <c r="U119" s="219"/>
      <c r="V119" s="220"/>
      <c r="W119" s="219"/>
      <c r="X119" s="219"/>
      <c r="Y119" s="170"/>
      <c r="AA119" s="180" t="str">
        <f t="shared" ca="1" si="17"/>
        <v/>
      </c>
      <c r="AC119" s="59" t="str">
        <f t="shared" si="18"/>
        <v>N</v>
      </c>
      <c r="AD119" s="59">
        <f t="shared" si="11"/>
        <v>0</v>
      </c>
      <c r="AE119" s="59">
        <f t="shared" ca="1" si="12"/>
        <v>0</v>
      </c>
      <c r="AF119" s="59">
        <f t="shared" si="19"/>
        <v>0</v>
      </c>
      <c r="AG119" s="59">
        <f t="shared" si="20"/>
        <v>0</v>
      </c>
      <c r="AH119" s="59">
        <f t="shared" si="13"/>
        <v>0</v>
      </c>
      <c r="AI119" s="59">
        <f t="shared" si="14"/>
        <v>0</v>
      </c>
      <c r="AJ119" s="137">
        <f t="shared" si="15"/>
        <v>0</v>
      </c>
      <c r="AK119" s="137">
        <f t="shared" si="16"/>
        <v>0</v>
      </c>
      <c r="AL119" s="57">
        <f>IF('Section 2'!$X119=Lists!$O$8,IF(COUNTIF(A5CountryList,'Section 2'!$H119)&gt;0,0,1),0)</f>
        <v>0</v>
      </c>
    </row>
    <row r="120" spans="2:38" s="57" customFormat="1" x14ac:dyDescent="0.25">
      <c r="B120" s="40"/>
      <c r="C120" s="211" t="str">
        <f>IF(L120=0,"",MAX($C$18:C119)+1)</f>
        <v/>
      </c>
      <c r="D120" s="121"/>
      <c r="E120" s="218"/>
      <c r="F120" s="219"/>
      <c r="G120" s="219"/>
      <c r="H120" s="219"/>
      <c r="I120" s="122"/>
      <c r="J120" s="219"/>
      <c r="K120" s="219"/>
      <c r="L120" s="219"/>
      <c r="M120" s="119"/>
      <c r="N120" s="122"/>
      <c r="O120" s="221" t="str">
        <f>IF(LEFT($L120,1)="R",VLOOKUP($L120,'Blend Breakout'!$C$33:$I$55,COLUMNS('Blend Breakout'!$C$32:D$32),0),IF(LEFT($L120,1)="H",$L120,""))</f>
        <v/>
      </c>
      <c r="P120" s="117" t="str">
        <f>IF(O120="","",IF(LEFT($L120,1)="R",$M120*VLOOKUP($L120,'Blend Breakout'!$C$33:$I$55,COLUMNS('Blend Breakout'!$C$32:E$32),0),IF(LEFT($L120,1)="H",$M120,"")))</f>
        <v/>
      </c>
      <c r="Q120" s="221" t="str">
        <f>IF(LEFT($L120,1)="R",VLOOKUP($L120,'Blend Breakout'!$C$33:$I$55,COLUMNS('Blend Breakout'!$C$32:F$32),0),"")</f>
        <v/>
      </c>
      <c r="R120" s="117" t="str">
        <f>IF(Q120="","",IF(LEFT($L120,1)="R",$M120*VLOOKUP($L120,'Blend Breakout'!$C$33:$I$55,COLUMNS('Blend Breakout'!$C$32:G$32),0),""))</f>
        <v/>
      </c>
      <c r="S120" s="221" t="str">
        <f>IF(LEFT($L120,1)="R",VLOOKUP($L120,'Blend Breakout'!$C$33:$I$55,COLUMNS('Blend Breakout'!$C$32:H$32),0),"")</f>
        <v/>
      </c>
      <c r="T120" s="117" t="str">
        <f>IF(S120="","",IF(LEFT($L120,1)="R",$M120*VLOOKUP($L120,'Blend Breakout'!$C$33:$I$55,COLUMNS('Blend Breakout'!$C$32:I$32),0),""))</f>
        <v/>
      </c>
      <c r="U120" s="219"/>
      <c r="V120" s="220"/>
      <c r="W120" s="219"/>
      <c r="X120" s="219"/>
      <c r="Y120" s="170"/>
      <c r="AA120" s="180" t="str">
        <f t="shared" ca="1" si="17"/>
        <v/>
      </c>
      <c r="AC120" s="59" t="str">
        <f t="shared" si="18"/>
        <v>N</v>
      </c>
      <c r="AD120" s="59">
        <f t="shared" si="11"/>
        <v>0</v>
      </c>
      <c r="AE120" s="59">
        <f t="shared" ca="1" si="12"/>
        <v>0</v>
      </c>
      <c r="AF120" s="59">
        <f t="shared" si="19"/>
        <v>0</v>
      </c>
      <c r="AG120" s="59">
        <f t="shared" si="20"/>
        <v>0</v>
      </c>
      <c r="AH120" s="59">
        <f t="shared" si="13"/>
        <v>0</v>
      </c>
      <c r="AI120" s="59">
        <f t="shared" si="14"/>
        <v>0</v>
      </c>
      <c r="AJ120" s="137">
        <f t="shared" si="15"/>
        <v>0</v>
      </c>
      <c r="AK120" s="137">
        <f t="shared" si="16"/>
        <v>0</v>
      </c>
      <c r="AL120" s="57">
        <f>IF('Section 2'!$X120=Lists!$O$8,IF(COUNTIF(A5CountryList,'Section 2'!$H120)&gt;0,0,1),0)</f>
        <v>0</v>
      </c>
    </row>
    <row r="121" spans="2:38" s="57" customFormat="1" x14ac:dyDescent="0.25">
      <c r="B121" s="40"/>
      <c r="C121" s="211" t="str">
        <f>IF(L121=0,"",MAX($C$18:C120)+1)</f>
        <v/>
      </c>
      <c r="D121" s="121"/>
      <c r="E121" s="218"/>
      <c r="F121" s="219"/>
      <c r="G121" s="219"/>
      <c r="H121" s="219"/>
      <c r="I121" s="122"/>
      <c r="J121" s="219"/>
      <c r="K121" s="219"/>
      <c r="L121" s="219"/>
      <c r="M121" s="119"/>
      <c r="N121" s="122"/>
      <c r="O121" s="221" t="str">
        <f>IF(LEFT($L121,1)="R",VLOOKUP($L121,'Blend Breakout'!$C$33:$I$55,COLUMNS('Blend Breakout'!$C$32:D$32),0),IF(LEFT($L121,1)="H",$L121,""))</f>
        <v/>
      </c>
      <c r="P121" s="117" t="str">
        <f>IF(O121="","",IF(LEFT($L121,1)="R",$M121*VLOOKUP($L121,'Blend Breakout'!$C$33:$I$55,COLUMNS('Blend Breakout'!$C$32:E$32),0),IF(LEFT($L121,1)="H",$M121,"")))</f>
        <v/>
      </c>
      <c r="Q121" s="221" t="str">
        <f>IF(LEFT($L121,1)="R",VLOOKUP($L121,'Blend Breakout'!$C$33:$I$55,COLUMNS('Blend Breakout'!$C$32:F$32),0),"")</f>
        <v/>
      </c>
      <c r="R121" s="117" t="str">
        <f>IF(Q121="","",IF(LEFT($L121,1)="R",$M121*VLOOKUP($L121,'Blend Breakout'!$C$33:$I$55,COLUMNS('Blend Breakout'!$C$32:G$32),0),""))</f>
        <v/>
      </c>
      <c r="S121" s="221" t="str">
        <f>IF(LEFT($L121,1)="R",VLOOKUP($L121,'Blend Breakout'!$C$33:$I$55,COLUMNS('Blend Breakout'!$C$32:H$32),0),"")</f>
        <v/>
      </c>
      <c r="T121" s="117" t="str">
        <f>IF(S121="","",IF(LEFT($L121,1)="R",$M121*VLOOKUP($L121,'Blend Breakout'!$C$33:$I$55,COLUMNS('Blend Breakout'!$C$32:I$32),0),""))</f>
        <v/>
      </c>
      <c r="U121" s="219"/>
      <c r="V121" s="220"/>
      <c r="W121" s="219"/>
      <c r="X121" s="219"/>
      <c r="Y121" s="170"/>
      <c r="AA121" s="180" t="str">
        <f t="shared" ca="1" si="17"/>
        <v/>
      </c>
      <c r="AC121" s="59" t="str">
        <f t="shared" si="18"/>
        <v>N</v>
      </c>
      <c r="AD121" s="59">
        <f t="shared" si="11"/>
        <v>0</v>
      </c>
      <c r="AE121" s="59">
        <f t="shared" ca="1" si="12"/>
        <v>0</v>
      </c>
      <c r="AF121" s="59">
        <f t="shared" si="19"/>
        <v>0</v>
      </c>
      <c r="AG121" s="59">
        <f t="shared" si="20"/>
        <v>0</v>
      </c>
      <c r="AH121" s="59">
        <f t="shared" si="13"/>
        <v>0</v>
      </c>
      <c r="AI121" s="59">
        <f t="shared" si="14"/>
        <v>0</v>
      </c>
      <c r="AJ121" s="137">
        <f t="shared" si="15"/>
        <v>0</v>
      </c>
      <c r="AK121" s="137">
        <f t="shared" si="16"/>
        <v>0</v>
      </c>
      <c r="AL121" s="57">
        <f>IF('Section 2'!$X121=Lists!$O$8,IF(COUNTIF(A5CountryList,'Section 2'!$H121)&gt;0,0,1),0)</f>
        <v>0</v>
      </c>
    </row>
    <row r="122" spans="2:38" s="57" customFormat="1" x14ac:dyDescent="0.25">
      <c r="B122" s="40"/>
      <c r="C122" s="211" t="str">
        <f>IF(L122=0,"",MAX($C$18:C121)+1)</f>
        <v/>
      </c>
      <c r="D122" s="121"/>
      <c r="E122" s="218"/>
      <c r="F122" s="219"/>
      <c r="G122" s="219"/>
      <c r="H122" s="219"/>
      <c r="I122" s="122"/>
      <c r="J122" s="219"/>
      <c r="K122" s="219"/>
      <c r="L122" s="219"/>
      <c r="M122" s="119"/>
      <c r="N122" s="122"/>
      <c r="O122" s="221" t="str">
        <f>IF(LEFT($L122,1)="R",VLOOKUP($L122,'Blend Breakout'!$C$33:$I$55,COLUMNS('Blend Breakout'!$C$32:D$32),0),IF(LEFT($L122,1)="H",$L122,""))</f>
        <v/>
      </c>
      <c r="P122" s="117" t="str">
        <f>IF(O122="","",IF(LEFT($L122,1)="R",$M122*VLOOKUP($L122,'Blend Breakout'!$C$33:$I$55,COLUMNS('Blend Breakout'!$C$32:E$32),0),IF(LEFT($L122,1)="H",$M122,"")))</f>
        <v/>
      </c>
      <c r="Q122" s="221" t="str">
        <f>IF(LEFT($L122,1)="R",VLOOKUP($L122,'Blend Breakout'!$C$33:$I$55,COLUMNS('Blend Breakout'!$C$32:F$32),0),"")</f>
        <v/>
      </c>
      <c r="R122" s="117" t="str">
        <f>IF(Q122="","",IF(LEFT($L122,1)="R",$M122*VLOOKUP($L122,'Blend Breakout'!$C$33:$I$55,COLUMNS('Blend Breakout'!$C$32:G$32),0),""))</f>
        <v/>
      </c>
      <c r="S122" s="221" t="str">
        <f>IF(LEFT($L122,1)="R",VLOOKUP($L122,'Blend Breakout'!$C$33:$I$55,COLUMNS('Blend Breakout'!$C$32:H$32),0),"")</f>
        <v/>
      </c>
      <c r="T122" s="117" t="str">
        <f>IF(S122="","",IF(LEFT($L122,1)="R",$M122*VLOOKUP($L122,'Blend Breakout'!$C$33:$I$55,COLUMNS('Blend Breakout'!$C$32:I$32),0),""))</f>
        <v/>
      </c>
      <c r="U122" s="219"/>
      <c r="V122" s="220"/>
      <c r="W122" s="219"/>
      <c r="X122" s="219"/>
      <c r="Y122" s="170"/>
      <c r="AA122" s="180" t="str">
        <f t="shared" ca="1" si="17"/>
        <v/>
      </c>
      <c r="AC122" s="59" t="str">
        <f t="shared" si="18"/>
        <v>N</v>
      </c>
      <c r="AD122" s="59">
        <f t="shared" si="11"/>
        <v>0</v>
      </c>
      <c r="AE122" s="59">
        <f t="shared" ca="1" si="12"/>
        <v>0</v>
      </c>
      <c r="AF122" s="59">
        <f t="shared" si="19"/>
        <v>0</v>
      </c>
      <c r="AG122" s="59">
        <f t="shared" si="20"/>
        <v>0</v>
      </c>
      <c r="AH122" s="59">
        <f t="shared" si="13"/>
        <v>0</v>
      </c>
      <c r="AI122" s="59">
        <f t="shared" si="14"/>
        <v>0</v>
      </c>
      <c r="AJ122" s="137">
        <f t="shared" si="15"/>
        <v>0</v>
      </c>
      <c r="AK122" s="137">
        <f t="shared" si="16"/>
        <v>0</v>
      </c>
      <c r="AL122" s="57">
        <f>IF('Section 2'!$X122=Lists!$O$8,IF(COUNTIF(A5CountryList,'Section 2'!$H122)&gt;0,0,1),0)</f>
        <v>0</v>
      </c>
    </row>
    <row r="123" spans="2:38" s="57" customFormat="1" x14ac:dyDescent="0.25">
      <c r="B123" s="40"/>
      <c r="C123" s="211" t="str">
        <f>IF(L123=0,"",MAX($C$18:C122)+1)</f>
        <v/>
      </c>
      <c r="D123" s="121"/>
      <c r="E123" s="218"/>
      <c r="F123" s="219"/>
      <c r="G123" s="219"/>
      <c r="H123" s="219"/>
      <c r="I123" s="122"/>
      <c r="J123" s="219"/>
      <c r="K123" s="219"/>
      <c r="L123" s="219"/>
      <c r="M123" s="119"/>
      <c r="N123" s="122"/>
      <c r="O123" s="221" t="str">
        <f>IF(LEFT($L123,1)="R",VLOOKUP($L123,'Blend Breakout'!$C$33:$I$55,COLUMNS('Blend Breakout'!$C$32:D$32),0),IF(LEFT($L123,1)="H",$L123,""))</f>
        <v/>
      </c>
      <c r="P123" s="117" t="str">
        <f>IF(O123="","",IF(LEFT($L123,1)="R",$M123*VLOOKUP($L123,'Blend Breakout'!$C$33:$I$55,COLUMNS('Blend Breakout'!$C$32:E$32),0),IF(LEFT($L123,1)="H",$M123,"")))</f>
        <v/>
      </c>
      <c r="Q123" s="221" t="str">
        <f>IF(LEFT($L123,1)="R",VLOOKUP($L123,'Blend Breakout'!$C$33:$I$55,COLUMNS('Blend Breakout'!$C$32:F$32),0),"")</f>
        <v/>
      </c>
      <c r="R123" s="117" t="str">
        <f>IF(Q123="","",IF(LEFT($L123,1)="R",$M123*VLOOKUP($L123,'Blend Breakout'!$C$33:$I$55,COLUMNS('Blend Breakout'!$C$32:G$32),0),""))</f>
        <v/>
      </c>
      <c r="S123" s="221" t="str">
        <f>IF(LEFT($L123,1)="R",VLOOKUP($L123,'Blend Breakout'!$C$33:$I$55,COLUMNS('Blend Breakout'!$C$32:H$32),0),"")</f>
        <v/>
      </c>
      <c r="T123" s="117" t="str">
        <f>IF(S123="","",IF(LEFT($L123,1)="R",$M123*VLOOKUP($L123,'Blend Breakout'!$C$33:$I$55,COLUMNS('Blend Breakout'!$C$32:I$32),0),""))</f>
        <v/>
      </c>
      <c r="U123" s="219"/>
      <c r="V123" s="220"/>
      <c r="W123" s="219"/>
      <c r="X123" s="219"/>
      <c r="Y123" s="170"/>
      <c r="AA123" s="180" t="str">
        <f t="shared" ca="1" si="17"/>
        <v/>
      </c>
      <c r="AC123" s="59" t="str">
        <f t="shared" si="18"/>
        <v>N</v>
      </c>
      <c r="AD123" s="59">
        <f t="shared" si="11"/>
        <v>0</v>
      </c>
      <c r="AE123" s="59">
        <f t="shared" ca="1" si="12"/>
        <v>0</v>
      </c>
      <c r="AF123" s="59">
        <f t="shared" si="19"/>
        <v>0</v>
      </c>
      <c r="AG123" s="59">
        <f t="shared" si="20"/>
        <v>0</v>
      </c>
      <c r="AH123" s="59">
        <f t="shared" si="13"/>
        <v>0</v>
      </c>
      <c r="AI123" s="59">
        <f t="shared" si="14"/>
        <v>0</v>
      </c>
      <c r="AJ123" s="137">
        <f t="shared" si="15"/>
        <v>0</v>
      </c>
      <c r="AK123" s="137">
        <f t="shared" si="16"/>
        <v>0</v>
      </c>
      <c r="AL123" s="57">
        <f>IF('Section 2'!$X123=Lists!$O$8,IF(COUNTIF(A5CountryList,'Section 2'!$H123)&gt;0,0,1),0)</f>
        <v>0</v>
      </c>
    </row>
    <row r="124" spans="2:38" s="57" customFormat="1" x14ac:dyDescent="0.25">
      <c r="B124" s="40"/>
      <c r="C124" s="211" t="str">
        <f>IF(L124=0,"",MAX($C$18:C123)+1)</f>
        <v/>
      </c>
      <c r="D124" s="121"/>
      <c r="E124" s="218"/>
      <c r="F124" s="219"/>
      <c r="G124" s="219"/>
      <c r="H124" s="219"/>
      <c r="I124" s="122"/>
      <c r="J124" s="219"/>
      <c r="K124" s="219"/>
      <c r="L124" s="219"/>
      <c r="M124" s="119"/>
      <c r="N124" s="122"/>
      <c r="O124" s="221" t="str">
        <f>IF(LEFT($L124,1)="R",VLOOKUP($L124,'Blend Breakout'!$C$33:$I$55,COLUMNS('Blend Breakout'!$C$32:D$32),0),IF(LEFT($L124,1)="H",$L124,""))</f>
        <v/>
      </c>
      <c r="P124" s="117" t="str">
        <f>IF(O124="","",IF(LEFT($L124,1)="R",$M124*VLOOKUP($L124,'Blend Breakout'!$C$33:$I$55,COLUMNS('Blend Breakout'!$C$32:E$32),0),IF(LEFT($L124,1)="H",$M124,"")))</f>
        <v/>
      </c>
      <c r="Q124" s="221" t="str">
        <f>IF(LEFT($L124,1)="R",VLOOKUP($L124,'Blend Breakout'!$C$33:$I$55,COLUMNS('Blend Breakout'!$C$32:F$32),0),"")</f>
        <v/>
      </c>
      <c r="R124" s="117" t="str">
        <f>IF(Q124="","",IF(LEFT($L124,1)="R",$M124*VLOOKUP($L124,'Blend Breakout'!$C$33:$I$55,COLUMNS('Blend Breakout'!$C$32:G$32),0),""))</f>
        <v/>
      </c>
      <c r="S124" s="221" t="str">
        <f>IF(LEFT($L124,1)="R",VLOOKUP($L124,'Blend Breakout'!$C$33:$I$55,COLUMNS('Blend Breakout'!$C$32:H$32),0),"")</f>
        <v/>
      </c>
      <c r="T124" s="117" t="str">
        <f>IF(S124="","",IF(LEFT($L124,1)="R",$M124*VLOOKUP($L124,'Blend Breakout'!$C$33:$I$55,COLUMNS('Blend Breakout'!$C$32:I$32),0),""))</f>
        <v/>
      </c>
      <c r="U124" s="219"/>
      <c r="V124" s="220"/>
      <c r="W124" s="219"/>
      <c r="X124" s="219"/>
      <c r="Y124" s="170"/>
      <c r="AA124" s="180" t="str">
        <f t="shared" ca="1" si="17"/>
        <v/>
      </c>
      <c r="AC124" s="59" t="str">
        <f t="shared" si="18"/>
        <v>N</v>
      </c>
      <c r="AD124" s="59">
        <f t="shared" si="11"/>
        <v>0</v>
      </c>
      <c r="AE124" s="59">
        <f t="shared" ca="1" si="12"/>
        <v>0</v>
      </c>
      <c r="AF124" s="59">
        <f t="shared" si="19"/>
        <v>0</v>
      </c>
      <c r="AG124" s="59">
        <f t="shared" si="20"/>
        <v>0</v>
      </c>
      <c r="AH124" s="59">
        <f t="shared" si="13"/>
        <v>0</v>
      </c>
      <c r="AI124" s="59">
        <f t="shared" si="14"/>
        <v>0</v>
      </c>
      <c r="AJ124" s="137">
        <f t="shared" si="15"/>
        <v>0</v>
      </c>
      <c r="AK124" s="137">
        <f t="shared" si="16"/>
        <v>0</v>
      </c>
      <c r="AL124" s="57">
        <f>IF('Section 2'!$X124=Lists!$O$8,IF(COUNTIF(A5CountryList,'Section 2'!$H124)&gt;0,0,1),0)</f>
        <v>0</v>
      </c>
    </row>
    <row r="125" spans="2:38" s="57" customFormat="1" x14ac:dyDescent="0.25">
      <c r="B125" s="40"/>
      <c r="C125" s="211" t="str">
        <f>IF(L125=0,"",MAX($C$18:C124)+1)</f>
        <v/>
      </c>
      <c r="D125" s="121"/>
      <c r="E125" s="218"/>
      <c r="F125" s="219"/>
      <c r="G125" s="219"/>
      <c r="H125" s="219"/>
      <c r="I125" s="122"/>
      <c r="J125" s="219"/>
      <c r="K125" s="219"/>
      <c r="L125" s="219"/>
      <c r="M125" s="119"/>
      <c r="N125" s="122"/>
      <c r="O125" s="221" t="str">
        <f>IF(LEFT($L125,1)="R",VLOOKUP($L125,'Blend Breakout'!$C$33:$I$55,COLUMNS('Blend Breakout'!$C$32:D$32),0),IF(LEFT($L125,1)="H",$L125,""))</f>
        <v/>
      </c>
      <c r="P125" s="117" t="str">
        <f>IF(O125="","",IF(LEFT($L125,1)="R",$M125*VLOOKUP($L125,'Blend Breakout'!$C$33:$I$55,COLUMNS('Blend Breakout'!$C$32:E$32),0),IF(LEFT($L125,1)="H",$M125,"")))</f>
        <v/>
      </c>
      <c r="Q125" s="221" t="str">
        <f>IF(LEFT($L125,1)="R",VLOOKUP($L125,'Blend Breakout'!$C$33:$I$55,COLUMNS('Blend Breakout'!$C$32:F$32),0),"")</f>
        <v/>
      </c>
      <c r="R125" s="117" t="str">
        <f>IF(Q125="","",IF(LEFT($L125,1)="R",$M125*VLOOKUP($L125,'Blend Breakout'!$C$33:$I$55,COLUMNS('Blend Breakout'!$C$32:G$32),0),""))</f>
        <v/>
      </c>
      <c r="S125" s="221" t="str">
        <f>IF(LEFT($L125,1)="R",VLOOKUP($L125,'Blend Breakout'!$C$33:$I$55,COLUMNS('Blend Breakout'!$C$32:H$32),0),"")</f>
        <v/>
      </c>
      <c r="T125" s="117" t="str">
        <f>IF(S125="","",IF(LEFT($L125,1)="R",$M125*VLOOKUP($L125,'Blend Breakout'!$C$33:$I$55,COLUMNS('Blend Breakout'!$C$32:I$32),0),""))</f>
        <v/>
      </c>
      <c r="U125" s="219"/>
      <c r="V125" s="220"/>
      <c r="W125" s="219"/>
      <c r="X125" s="219"/>
      <c r="Y125" s="170"/>
      <c r="AA125" s="180" t="str">
        <f t="shared" ca="1" si="17"/>
        <v/>
      </c>
      <c r="AC125" s="59" t="str">
        <f t="shared" si="18"/>
        <v>N</v>
      </c>
      <c r="AD125" s="59">
        <f t="shared" si="11"/>
        <v>0</v>
      </c>
      <c r="AE125" s="59">
        <f t="shared" ca="1" si="12"/>
        <v>0</v>
      </c>
      <c r="AF125" s="59">
        <f t="shared" si="19"/>
        <v>0</v>
      </c>
      <c r="AG125" s="59">
        <f t="shared" si="20"/>
        <v>0</v>
      </c>
      <c r="AH125" s="59">
        <f t="shared" si="13"/>
        <v>0</v>
      </c>
      <c r="AI125" s="59">
        <f t="shared" si="14"/>
        <v>0</v>
      </c>
      <c r="AJ125" s="137">
        <f t="shared" si="15"/>
        <v>0</v>
      </c>
      <c r="AK125" s="137">
        <f t="shared" si="16"/>
        <v>0</v>
      </c>
      <c r="AL125" s="57">
        <f>IF('Section 2'!$X125=Lists!$O$8,IF(COUNTIF(A5CountryList,'Section 2'!$H125)&gt;0,0,1),0)</f>
        <v>0</v>
      </c>
    </row>
    <row r="126" spans="2:38" s="57" customFormat="1" x14ac:dyDescent="0.25">
      <c r="B126" s="40"/>
      <c r="C126" s="211" t="str">
        <f>IF(L126=0,"",MAX($C$18:C125)+1)</f>
        <v/>
      </c>
      <c r="D126" s="121"/>
      <c r="E126" s="218"/>
      <c r="F126" s="219"/>
      <c r="G126" s="219"/>
      <c r="H126" s="219"/>
      <c r="I126" s="122"/>
      <c r="J126" s="219"/>
      <c r="K126" s="219"/>
      <c r="L126" s="219"/>
      <c r="M126" s="119"/>
      <c r="N126" s="122"/>
      <c r="O126" s="221" t="str">
        <f>IF(LEFT($L126,1)="R",VLOOKUP($L126,'Blend Breakout'!$C$33:$I$55,COLUMNS('Blend Breakout'!$C$32:D$32),0),IF(LEFT($L126,1)="H",$L126,""))</f>
        <v/>
      </c>
      <c r="P126" s="117" t="str">
        <f>IF(O126="","",IF(LEFT($L126,1)="R",$M126*VLOOKUP($L126,'Blend Breakout'!$C$33:$I$55,COLUMNS('Blend Breakout'!$C$32:E$32),0),IF(LEFT($L126,1)="H",$M126,"")))</f>
        <v/>
      </c>
      <c r="Q126" s="221" t="str">
        <f>IF(LEFT($L126,1)="R",VLOOKUP($L126,'Blend Breakout'!$C$33:$I$55,COLUMNS('Blend Breakout'!$C$32:F$32),0),"")</f>
        <v/>
      </c>
      <c r="R126" s="117" t="str">
        <f>IF(Q126="","",IF(LEFT($L126,1)="R",$M126*VLOOKUP($L126,'Blend Breakout'!$C$33:$I$55,COLUMNS('Blend Breakout'!$C$32:G$32),0),""))</f>
        <v/>
      </c>
      <c r="S126" s="221" t="str">
        <f>IF(LEFT($L126,1)="R",VLOOKUP($L126,'Blend Breakout'!$C$33:$I$55,COLUMNS('Blend Breakout'!$C$32:H$32),0),"")</f>
        <v/>
      </c>
      <c r="T126" s="117" t="str">
        <f>IF(S126="","",IF(LEFT($L126,1)="R",$M126*VLOOKUP($L126,'Blend Breakout'!$C$33:$I$55,COLUMNS('Blend Breakout'!$C$32:I$32),0),""))</f>
        <v/>
      </c>
      <c r="U126" s="219"/>
      <c r="V126" s="220"/>
      <c r="W126" s="219"/>
      <c r="X126" s="219"/>
      <c r="Y126" s="170"/>
      <c r="AA126" s="180" t="str">
        <f t="shared" ca="1" si="17"/>
        <v/>
      </c>
      <c r="AC126" s="59" t="str">
        <f t="shared" si="18"/>
        <v>N</v>
      </c>
      <c r="AD126" s="59">
        <f t="shared" si="11"/>
        <v>0</v>
      </c>
      <c r="AE126" s="59">
        <f t="shared" ca="1" si="12"/>
        <v>0</v>
      </c>
      <c r="AF126" s="59">
        <f t="shared" si="19"/>
        <v>0</v>
      </c>
      <c r="AG126" s="59">
        <f t="shared" si="20"/>
        <v>0</v>
      </c>
      <c r="AH126" s="59">
        <f t="shared" si="13"/>
        <v>0</v>
      </c>
      <c r="AI126" s="59">
        <f t="shared" si="14"/>
        <v>0</v>
      </c>
      <c r="AJ126" s="137">
        <f t="shared" si="15"/>
        <v>0</v>
      </c>
      <c r="AK126" s="137">
        <f t="shared" si="16"/>
        <v>0</v>
      </c>
      <c r="AL126" s="57">
        <f>IF('Section 2'!$X126=Lists!$O$8,IF(COUNTIF(A5CountryList,'Section 2'!$H126)&gt;0,0,1),0)</f>
        <v>0</v>
      </c>
    </row>
    <row r="127" spans="2:38" s="57" customFormat="1" x14ac:dyDescent="0.25">
      <c r="B127" s="40"/>
      <c r="C127" s="211" t="str">
        <f>IF(L127=0,"",MAX($C$18:C126)+1)</f>
        <v/>
      </c>
      <c r="D127" s="121"/>
      <c r="E127" s="218"/>
      <c r="F127" s="219"/>
      <c r="G127" s="219"/>
      <c r="H127" s="219"/>
      <c r="I127" s="122"/>
      <c r="J127" s="219"/>
      <c r="K127" s="219"/>
      <c r="L127" s="219"/>
      <c r="M127" s="119"/>
      <c r="N127" s="122"/>
      <c r="O127" s="221" t="str">
        <f>IF(LEFT($L127,1)="R",VLOOKUP($L127,'Blend Breakout'!$C$33:$I$55,COLUMNS('Blend Breakout'!$C$32:D$32),0),IF(LEFT($L127,1)="H",$L127,""))</f>
        <v/>
      </c>
      <c r="P127" s="117" t="str">
        <f>IF(O127="","",IF(LEFT($L127,1)="R",$M127*VLOOKUP($L127,'Blend Breakout'!$C$33:$I$55,COLUMNS('Blend Breakout'!$C$32:E$32),0),IF(LEFT($L127,1)="H",$M127,"")))</f>
        <v/>
      </c>
      <c r="Q127" s="221" t="str">
        <f>IF(LEFT($L127,1)="R",VLOOKUP($L127,'Blend Breakout'!$C$33:$I$55,COLUMNS('Blend Breakout'!$C$32:F$32),0),"")</f>
        <v/>
      </c>
      <c r="R127" s="117" t="str">
        <f>IF(Q127="","",IF(LEFT($L127,1)="R",$M127*VLOOKUP($L127,'Blend Breakout'!$C$33:$I$55,COLUMNS('Blend Breakout'!$C$32:G$32),0),""))</f>
        <v/>
      </c>
      <c r="S127" s="221" t="str">
        <f>IF(LEFT($L127,1)="R",VLOOKUP($L127,'Blend Breakout'!$C$33:$I$55,COLUMNS('Blend Breakout'!$C$32:H$32),0),"")</f>
        <v/>
      </c>
      <c r="T127" s="117" t="str">
        <f>IF(S127="","",IF(LEFT($L127,1)="R",$M127*VLOOKUP($L127,'Blend Breakout'!$C$33:$I$55,COLUMNS('Blend Breakout'!$C$32:I$32),0),""))</f>
        <v/>
      </c>
      <c r="U127" s="219"/>
      <c r="V127" s="220"/>
      <c r="W127" s="219"/>
      <c r="X127" s="219"/>
      <c r="Y127" s="170"/>
      <c r="AA127" s="180" t="str">
        <f t="shared" ca="1" si="17"/>
        <v/>
      </c>
      <c r="AC127" s="59" t="str">
        <f t="shared" si="18"/>
        <v>N</v>
      </c>
      <c r="AD127" s="59">
        <f t="shared" si="11"/>
        <v>0</v>
      </c>
      <c r="AE127" s="59">
        <f t="shared" ca="1" si="12"/>
        <v>0</v>
      </c>
      <c r="AF127" s="59">
        <f t="shared" si="19"/>
        <v>0</v>
      </c>
      <c r="AG127" s="59">
        <f t="shared" si="20"/>
        <v>0</v>
      </c>
      <c r="AH127" s="59">
        <f t="shared" si="13"/>
        <v>0</v>
      </c>
      <c r="AI127" s="59">
        <f t="shared" si="14"/>
        <v>0</v>
      </c>
      <c r="AJ127" s="137">
        <f t="shared" si="15"/>
        <v>0</v>
      </c>
      <c r="AK127" s="137">
        <f t="shared" si="16"/>
        <v>0</v>
      </c>
      <c r="AL127" s="57">
        <f>IF('Section 2'!$X127=Lists!$O$8,IF(COUNTIF(A5CountryList,'Section 2'!$H127)&gt;0,0,1),0)</f>
        <v>0</v>
      </c>
    </row>
    <row r="128" spans="2:38" s="57" customFormat="1" x14ac:dyDescent="0.25">
      <c r="B128" s="40"/>
      <c r="C128" s="211" t="str">
        <f>IF(L128=0,"",MAX($C$18:C127)+1)</f>
        <v/>
      </c>
      <c r="D128" s="121"/>
      <c r="E128" s="218"/>
      <c r="F128" s="219"/>
      <c r="G128" s="219"/>
      <c r="H128" s="219"/>
      <c r="I128" s="122"/>
      <c r="J128" s="219"/>
      <c r="K128" s="219"/>
      <c r="L128" s="219"/>
      <c r="M128" s="119"/>
      <c r="N128" s="122"/>
      <c r="O128" s="221" t="str">
        <f>IF(LEFT($L128,1)="R",VLOOKUP($L128,'Blend Breakout'!$C$33:$I$55,COLUMNS('Blend Breakout'!$C$32:D$32),0),IF(LEFT($L128,1)="H",$L128,""))</f>
        <v/>
      </c>
      <c r="P128" s="117" t="str">
        <f>IF(O128="","",IF(LEFT($L128,1)="R",$M128*VLOOKUP($L128,'Blend Breakout'!$C$33:$I$55,COLUMNS('Blend Breakout'!$C$32:E$32),0),IF(LEFT($L128,1)="H",$M128,"")))</f>
        <v/>
      </c>
      <c r="Q128" s="221" t="str">
        <f>IF(LEFT($L128,1)="R",VLOOKUP($L128,'Blend Breakout'!$C$33:$I$55,COLUMNS('Blend Breakout'!$C$32:F$32),0),"")</f>
        <v/>
      </c>
      <c r="R128" s="117" t="str">
        <f>IF(Q128="","",IF(LEFT($L128,1)="R",$M128*VLOOKUP($L128,'Blend Breakout'!$C$33:$I$55,COLUMNS('Blend Breakout'!$C$32:G$32),0),""))</f>
        <v/>
      </c>
      <c r="S128" s="221" t="str">
        <f>IF(LEFT($L128,1)="R",VLOOKUP($L128,'Blend Breakout'!$C$33:$I$55,COLUMNS('Blend Breakout'!$C$32:H$32),0),"")</f>
        <v/>
      </c>
      <c r="T128" s="117" t="str">
        <f>IF(S128="","",IF(LEFT($L128,1)="R",$M128*VLOOKUP($L128,'Blend Breakout'!$C$33:$I$55,COLUMNS('Blend Breakout'!$C$32:I$32),0),""))</f>
        <v/>
      </c>
      <c r="U128" s="219"/>
      <c r="V128" s="220"/>
      <c r="W128" s="219"/>
      <c r="X128" s="219"/>
      <c r="Y128" s="170"/>
      <c r="AA128" s="180" t="str">
        <f t="shared" ca="1" si="17"/>
        <v/>
      </c>
      <c r="AC128" s="59" t="str">
        <f t="shared" si="18"/>
        <v>N</v>
      </c>
      <c r="AD128" s="59">
        <f t="shared" si="11"/>
        <v>0</v>
      </c>
      <c r="AE128" s="59">
        <f t="shared" ca="1" si="12"/>
        <v>0</v>
      </c>
      <c r="AF128" s="59">
        <f t="shared" si="19"/>
        <v>0</v>
      </c>
      <c r="AG128" s="59">
        <f t="shared" si="20"/>
        <v>0</v>
      </c>
      <c r="AH128" s="59">
        <f t="shared" si="13"/>
        <v>0</v>
      </c>
      <c r="AI128" s="59">
        <f t="shared" si="14"/>
        <v>0</v>
      </c>
      <c r="AJ128" s="137">
        <f t="shared" si="15"/>
        <v>0</v>
      </c>
      <c r="AK128" s="137">
        <f t="shared" si="16"/>
        <v>0</v>
      </c>
      <c r="AL128" s="57">
        <f>IF('Section 2'!$X128=Lists!$O$8,IF(COUNTIF(A5CountryList,'Section 2'!$H128)&gt;0,0,1),0)</f>
        <v>0</v>
      </c>
    </row>
    <row r="129" spans="2:38" s="57" customFormat="1" x14ac:dyDescent="0.25">
      <c r="B129" s="40"/>
      <c r="C129" s="211" t="str">
        <f>IF(L129=0,"",MAX($C$18:C128)+1)</f>
        <v/>
      </c>
      <c r="D129" s="121"/>
      <c r="E129" s="218"/>
      <c r="F129" s="219"/>
      <c r="G129" s="219"/>
      <c r="H129" s="219"/>
      <c r="I129" s="122"/>
      <c r="J129" s="219"/>
      <c r="K129" s="219"/>
      <c r="L129" s="219"/>
      <c r="M129" s="119"/>
      <c r="N129" s="122"/>
      <c r="O129" s="221" t="str">
        <f>IF(LEFT($L129,1)="R",VLOOKUP($L129,'Blend Breakout'!$C$33:$I$55,COLUMNS('Blend Breakout'!$C$32:D$32),0),IF(LEFT($L129,1)="H",$L129,""))</f>
        <v/>
      </c>
      <c r="P129" s="117" t="str">
        <f>IF(O129="","",IF(LEFT($L129,1)="R",$M129*VLOOKUP($L129,'Blend Breakout'!$C$33:$I$55,COLUMNS('Blend Breakout'!$C$32:E$32),0),IF(LEFT($L129,1)="H",$M129,"")))</f>
        <v/>
      </c>
      <c r="Q129" s="221" t="str">
        <f>IF(LEFT($L129,1)="R",VLOOKUP($L129,'Blend Breakout'!$C$33:$I$55,COLUMNS('Blend Breakout'!$C$32:F$32),0),"")</f>
        <v/>
      </c>
      <c r="R129" s="117" t="str">
        <f>IF(Q129="","",IF(LEFT($L129,1)="R",$M129*VLOOKUP($L129,'Blend Breakout'!$C$33:$I$55,COLUMNS('Blend Breakout'!$C$32:G$32),0),""))</f>
        <v/>
      </c>
      <c r="S129" s="221" t="str">
        <f>IF(LEFT($L129,1)="R",VLOOKUP($L129,'Blend Breakout'!$C$33:$I$55,COLUMNS('Blend Breakout'!$C$32:H$32),0),"")</f>
        <v/>
      </c>
      <c r="T129" s="117" t="str">
        <f>IF(S129="","",IF(LEFT($L129,1)="R",$M129*VLOOKUP($L129,'Blend Breakout'!$C$33:$I$55,COLUMNS('Blend Breakout'!$C$32:I$32),0),""))</f>
        <v/>
      </c>
      <c r="U129" s="219"/>
      <c r="V129" s="220"/>
      <c r="W129" s="219"/>
      <c r="X129" s="219"/>
      <c r="Y129" s="170"/>
      <c r="AA129" s="180" t="str">
        <f t="shared" ca="1" si="17"/>
        <v/>
      </c>
      <c r="AC129" s="59" t="str">
        <f t="shared" si="18"/>
        <v>N</v>
      </c>
      <c r="AD129" s="59">
        <f t="shared" si="11"/>
        <v>0</v>
      </c>
      <c r="AE129" s="59">
        <f t="shared" ca="1" si="12"/>
        <v>0</v>
      </c>
      <c r="AF129" s="59">
        <f t="shared" si="19"/>
        <v>0</v>
      </c>
      <c r="AG129" s="59">
        <f t="shared" si="20"/>
        <v>0</v>
      </c>
      <c r="AH129" s="59">
        <f t="shared" si="13"/>
        <v>0</v>
      </c>
      <c r="AI129" s="59">
        <f t="shared" si="14"/>
        <v>0</v>
      </c>
      <c r="AJ129" s="137">
        <f t="shared" si="15"/>
        <v>0</v>
      </c>
      <c r="AK129" s="137">
        <f t="shared" si="16"/>
        <v>0</v>
      </c>
      <c r="AL129" s="57">
        <f>IF('Section 2'!$X129=Lists!$O$8,IF(COUNTIF(A5CountryList,'Section 2'!$H129)&gt;0,0,1),0)</f>
        <v>0</v>
      </c>
    </row>
    <row r="130" spans="2:38" s="57" customFormat="1" x14ac:dyDescent="0.25">
      <c r="B130" s="40"/>
      <c r="C130" s="211" t="str">
        <f>IF(L130=0,"",MAX($C$18:C129)+1)</f>
        <v/>
      </c>
      <c r="D130" s="121"/>
      <c r="E130" s="218"/>
      <c r="F130" s="219"/>
      <c r="G130" s="219"/>
      <c r="H130" s="219"/>
      <c r="I130" s="122"/>
      <c r="J130" s="219"/>
      <c r="K130" s="219"/>
      <c r="L130" s="219"/>
      <c r="M130" s="119"/>
      <c r="N130" s="122"/>
      <c r="O130" s="221" t="str">
        <f>IF(LEFT($L130,1)="R",VLOOKUP($L130,'Blend Breakout'!$C$33:$I$55,COLUMNS('Blend Breakout'!$C$32:D$32),0),IF(LEFT($L130,1)="H",$L130,""))</f>
        <v/>
      </c>
      <c r="P130" s="117" t="str">
        <f>IF(O130="","",IF(LEFT($L130,1)="R",$M130*VLOOKUP($L130,'Blend Breakout'!$C$33:$I$55,COLUMNS('Blend Breakout'!$C$32:E$32),0),IF(LEFT($L130,1)="H",$M130,"")))</f>
        <v/>
      </c>
      <c r="Q130" s="221" t="str">
        <f>IF(LEFT($L130,1)="R",VLOOKUP($L130,'Blend Breakout'!$C$33:$I$55,COLUMNS('Blend Breakout'!$C$32:F$32),0),"")</f>
        <v/>
      </c>
      <c r="R130" s="117" t="str">
        <f>IF(Q130="","",IF(LEFT($L130,1)="R",$M130*VLOOKUP($L130,'Blend Breakout'!$C$33:$I$55,COLUMNS('Blend Breakout'!$C$32:G$32),0),""))</f>
        <v/>
      </c>
      <c r="S130" s="221" t="str">
        <f>IF(LEFT($L130,1)="R",VLOOKUP($L130,'Blend Breakout'!$C$33:$I$55,COLUMNS('Blend Breakout'!$C$32:H$32),0),"")</f>
        <v/>
      </c>
      <c r="T130" s="117" t="str">
        <f>IF(S130="","",IF(LEFT($L130,1)="R",$M130*VLOOKUP($L130,'Blend Breakout'!$C$33:$I$55,COLUMNS('Blend Breakout'!$C$32:I$32),0),""))</f>
        <v/>
      </c>
      <c r="U130" s="219"/>
      <c r="V130" s="220"/>
      <c r="W130" s="219"/>
      <c r="X130" s="219"/>
      <c r="Y130" s="170"/>
      <c r="AA130" s="180" t="str">
        <f t="shared" ca="1" si="17"/>
        <v/>
      </c>
      <c r="AC130" s="59" t="str">
        <f t="shared" si="18"/>
        <v>N</v>
      </c>
      <c r="AD130" s="59">
        <f t="shared" si="11"/>
        <v>0</v>
      </c>
      <c r="AE130" s="59">
        <f t="shared" ca="1" si="12"/>
        <v>0</v>
      </c>
      <c r="AF130" s="59">
        <f t="shared" si="19"/>
        <v>0</v>
      </c>
      <c r="AG130" s="59">
        <f t="shared" si="20"/>
        <v>0</v>
      </c>
      <c r="AH130" s="59">
        <f t="shared" si="13"/>
        <v>0</v>
      </c>
      <c r="AI130" s="59">
        <f t="shared" si="14"/>
        <v>0</v>
      </c>
      <c r="AJ130" s="137">
        <f t="shared" si="15"/>
        <v>0</v>
      </c>
      <c r="AK130" s="137">
        <f t="shared" si="16"/>
        <v>0</v>
      </c>
      <c r="AL130" s="57">
        <f>IF('Section 2'!$X130=Lists!$O$8,IF(COUNTIF(A5CountryList,'Section 2'!$H130)&gt;0,0,1),0)</f>
        <v>0</v>
      </c>
    </row>
    <row r="131" spans="2:38" s="57" customFormat="1" x14ac:dyDescent="0.25">
      <c r="B131" s="40"/>
      <c r="C131" s="211" t="str">
        <f>IF(L131=0,"",MAX($C$18:C130)+1)</f>
        <v/>
      </c>
      <c r="D131" s="121"/>
      <c r="E131" s="218"/>
      <c r="F131" s="219"/>
      <c r="G131" s="219"/>
      <c r="H131" s="219"/>
      <c r="I131" s="122"/>
      <c r="J131" s="219"/>
      <c r="K131" s="219"/>
      <c r="L131" s="219"/>
      <c r="M131" s="119"/>
      <c r="N131" s="122"/>
      <c r="O131" s="221" t="str">
        <f>IF(LEFT($L131,1)="R",VLOOKUP($L131,'Blend Breakout'!$C$33:$I$55,COLUMNS('Blend Breakout'!$C$32:D$32),0),IF(LEFT($L131,1)="H",$L131,""))</f>
        <v/>
      </c>
      <c r="P131" s="117" t="str">
        <f>IF(O131="","",IF(LEFT($L131,1)="R",$M131*VLOOKUP($L131,'Blend Breakout'!$C$33:$I$55,COLUMNS('Blend Breakout'!$C$32:E$32),0),IF(LEFT($L131,1)="H",$M131,"")))</f>
        <v/>
      </c>
      <c r="Q131" s="221" t="str">
        <f>IF(LEFT($L131,1)="R",VLOOKUP($L131,'Blend Breakout'!$C$33:$I$55,COLUMNS('Blend Breakout'!$C$32:F$32),0),"")</f>
        <v/>
      </c>
      <c r="R131" s="117" t="str">
        <f>IF(Q131="","",IF(LEFT($L131,1)="R",$M131*VLOOKUP($L131,'Blend Breakout'!$C$33:$I$55,COLUMNS('Blend Breakout'!$C$32:G$32),0),""))</f>
        <v/>
      </c>
      <c r="S131" s="221" t="str">
        <f>IF(LEFT($L131,1)="R",VLOOKUP($L131,'Blend Breakout'!$C$33:$I$55,COLUMNS('Blend Breakout'!$C$32:H$32),0),"")</f>
        <v/>
      </c>
      <c r="T131" s="117" t="str">
        <f>IF(S131="","",IF(LEFT($L131,1)="R",$M131*VLOOKUP($L131,'Blend Breakout'!$C$33:$I$55,COLUMNS('Blend Breakout'!$C$32:I$32),0),""))</f>
        <v/>
      </c>
      <c r="U131" s="219"/>
      <c r="V131" s="220"/>
      <c r="W131" s="219"/>
      <c r="X131" s="219"/>
      <c r="Y131" s="170"/>
      <c r="AA131" s="180" t="str">
        <f t="shared" ca="1" si="17"/>
        <v/>
      </c>
      <c r="AC131" s="59" t="str">
        <f t="shared" si="18"/>
        <v>N</v>
      </c>
      <c r="AD131" s="59">
        <f t="shared" si="11"/>
        <v>0</v>
      </c>
      <c r="AE131" s="59">
        <f t="shared" ca="1" si="12"/>
        <v>0</v>
      </c>
      <c r="AF131" s="59">
        <f t="shared" si="19"/>
        <v>0</v>
      </c>
      <c r="AG131" s="59">
        <f t="shared" si="20"/>
        <v>0</v>
      </c>
      <c r="AH131" s="59">
        <f t="shared" si="13"/>
        <v>0</v>
      </c>
      <c r="AI131" s="59">
        <f t="shared" si="14"/>
        <v>0</v>
      </c>
      <c r="AJ131" s="137">
        <f t="shared" si="15"/>
        <v>0</v>
      </c>
      <c r="AK131" s="137">
        <f t="shared" si="16"/>
        <v>0</v>
      </c>
      <c r="AL131" s="57">
        <f>IF('Section 2'!$X131=Lists!$O$8,IF(COUNTIF(A5CountryList,'Section 2'!$H131)&gt;0,0,1),0)</f>
        <v>0</v>
      </c>
    </row>
    <row r="132" spans="2:38" s="57" customFormat="1" x14ac:dyDescent="0.25">
      <c r="B132" s="40"/>
      <c r="C132" s="211" t="str">
        <f>IF(L132=0,"",MAX($C$18:C131)+1)</f>
        <v/>
      </c>
      <c r="D132" s="121"/>
      <c r="E132" s="218"/>
      <c r="F132" s="219"/>
      <c r="G132" s="219"/>
      <c r="H132" s="219"/>
      <c r="I132" s="122"/>
      <c r="J132" s="219"/>
      <c r="K132" s="219"/>
      <c r="L132" s="219"/>
      <c r="M132" s="119"/>
      <c r="N132" s="122"/>
      <c r="O132" s="221" t="str">
        <f>IF(LEFT($L132,1)="R",VLOOKUP($L132,'Blend Breakout'!$C$33:$I$55,COLUMNS('Blend Breakout'!$C$32:D$32),0),IF(LEFT($L132,1)="H",$L132,""))</f>
        <v/>
      </c>
      <c r="P132" s="117" t="str">
        <f>IF(O132="","",IF(LEFT($L132,1)="R",$M132*VLOOKUP($L132,'Blend Breakout'!$C$33:$I$55,COLUMNS('Blend Breakout'!$C$32:E$32),0),IF(LEFT($L132,1)="H",$M132,"")))</f>
        <v/>
      </c>
      <c r="Q132" s="221" t="str">
        <f>IF(LEFT($L132,1)="R",VLOOKUP($L132,'Blend Breakout'!$C$33:$I$55,COLUMNS('Blend Breakout'!$C$32:F$32),0),"")</f>
        <v/>
      </c>
      <c r="R132" s="117" t="str">
        <f>IF(Q132="","",IF(LEFT($L132,1)="R",$M132*VLOOKUP($L132,'Blend Breakout'!$C$33:$I$55,COLUMNS('Blend Breakout'!$C$32:G$32),0),""))</f>
        <v/>
      </c>
      <c r="S132" s="221" t="str">
        <f>IF(LEFT($L132,1)="R",VLOOKUP($L132,'Blend Breakout'!$C$33:$I$55,COLUMNS('Blend Breakout'!$C$32:H$32),0),"")</f>
        <v/>
      </c>
      <c r="T132" s="117" t="str">
        <f>IF(S132="","",IF(LEFT($L132,1)="R",$M132*VLOOKUP($L132,'Blend Breakout'!$C$33:$I$55,COLUMNS('Blend Breakout'!$C$32:I$32),0),""))</f>
        <v/>
      </c>
      <c r="U132" s="219"/>
      <c r="V132" s="220"/>
      <c r="W132" s="219"/>
      <c r="X132" s="219"/>
      <c r="Y132" s="170"/>
      <c r="AA132" s="180" t="str">
        <f t="shared" ca="1" si="17"/>
        <v/>
      </c>
      <c r="AC132" s="59" t="str">
        <f t="shared" si="18"/>
        <v>N</v>
      </c>
      <c r="AD132" s="59">
        <f t="shared" si="11"/>
        <v>0</v>
      </c>
      <c r="AE132" s="59">
        <f t="shared" ca="1" si="12"/>
        <v>0</v>
      </c>
      <c r="AF132" s="59">
        <f t="shared" si="19"/>
        <v>0</v>
      </c>
      <c r="AG132" s="59">
        <f t="shared" si="20"/>
        <v>0</v>
      </c>
      <c r="AH132" s="59">
        <f t="shared" si="13"/>
        <v>0</v>
      </c>
      <c r="AI132" s="59">
        <f t="shared" si="14"/>
        <v>0</v>
      </c>
      <c r="AJ132" s="137">
        <f t="shared" si="15"/>
        <v>0</v>
      </c>
      <c r="AK132" s="137">
        <f t="shared" si="16"/>
        <v>0</v>
      </c>
      <c r="AL132" s="57">
        <f>IF('Section 2'!$X132=Lists!$O$8,IF(COUNTIF(A5CountryList,'Section 2'!$H132)&gt;0,0,1),0)</f>
        <v>0</v>
      </c>
    </row>
    <row r="133" spans="2:38" s="57" customFormat="1" x14ac:dyDescent="0.25">
      <c r="B133" s="40"/>
      <c r="C133" s="211" t="str">
        <f>IF(L133=0,"",MAX($C$18:C132)+1)</f>
        <v/>
      </c>
      <c r="D133" s="121"/>
      <c r="E133" s="218"/>
      <c r="F133" s="219"/>
      <c r="G133" s="219"/>
      <c r="H133" s="219"/>
      <c r="I133" s="122"/>
      <c r="J133" s="219"/>
      <c r="K133" s="219"/>
      <c r="L133" s="219"/>
      <c r="M133" s="119"/>
      <c r="N133" s="122"/>
      <c r="O133" s="221" t="str">
        <f>IF(LEFT($L133,1)="R",VLOOKUP($L133,'Blend Breakout'!$C$33:$I$55,COLUMNS('Blend Breakout'!$C$32:D$32),0),IF(LEFT($L133,1)="H",$L133,""))</f>
        <v/>
      </c>
      <c r="P133" s="117" t="str">
        <f>IF(O133="","",IF(LEFT($L133,1)="R",$M133*VLOOKUP($L133,'Blend Breakout'!$C$33:$I$55,COLUMNS('Blend Breakout'!$C$32:E$32),0),IF(LEFT($L133,1)="H",$M133,"")))</f>
        <v/>
      </c>
      <c r="Q133" s="221" t="str">
        <f>IF(LEFT($L133,1)="R",VLOOKUP($L133,'Blend Breakout'!$C$33:$I$55,COLUMNS('Blend Breakout'!$C$32:F$32),0),"")</f>
        <v/>
      </c>
      <c r="R133" s="117" t="str">
        <f>IF(Q133="","",IF(LEFT($L133,1)="R",$M133*VLOOKUP($L133,'Blend Breakout'!$C$33:$I$55,COLUMNS('Blend Breakout'!$C$32:G$32),0),""))</f>
        <v/>
      </c>
      <c r="S133" s="221" t="str">
        <f>IF(LEFT($L133,1)="R",VLOOKUP($L133,'Blend Breakout'!$C$33:$I$55,COLUMNS('Blend Breakout'!$C$32:H$32),0),"")</f>
        <v/>
      </c>
      <c r="T133" s="117" t="str">
        <f>IF(S133="","",IF(LEFT($L133,1)="R",$M133*VLOOKUP($L133,'Blend Breakout'!$C$33:$I$55,COLUMNS('Blend Breakout'!$C$32:I$32),0),""))</f>
        <v/>
      </c>
      <c r="U133" s="219"/>
      <c r="V133" s="220"/>
      <c r="W133" s="219"/>
      <c r="X133" s="219"/>
      <c r="Y133" s="170"/>
      <c r="AA133" s="180" t="str">
        <f t="shared" ca="1" si="17"/>
        <v/>
      </c>
      <c r="AC133" s="59" t="str">
        <f t="shared" si="18"/>
        <v>N</v>
      </c>
      <c r="AD133" s="59">
        <f t="shared" si="11"/>
        <v>0</v>
      </c>
      <c r="AE133" s="59">
        <f t="shared" ca="1" si="12"/>
        <v>0</v>
      </c>
      <c r="AF133" s="59">
        <f t="shared" si="19"/>
        <v>0</v>
      </c>
      <c r="AG133" s="59">
        <f t="shared" si="20"/>
        <v>0</v>
      </c>
      <c r="AH133" s="59">
        <f t="shared" si="13"/>
        <v>0</v>
      </c>
      <c r="AI133" s="59">
        <f t="shared" si="14"/>
        <v>0</v>
      </c>
      <c r="AJ133" s="137">
        <f t="shared" si="15"/>
        <v>0</v>
      </c>
      <c r="AK133" s="137">
        <f t="shared" si="16"/>
        <v>0</v>
      </c>
      <c r="AL133" s="57">
        <f>IF('Section 2'!$X133=Lists!$O$8,IF(COUNTIF(A5CountryList,'Section 2'!$H133)&gt;0,0,1),0)</f>
        <v>0</v>
      </c>
    </row>
    <row r="134" spans="2:38" s="57" customFormat="1" x14ac:dyDescent="0.25">
      <c r="B134" s="40"/>
      <c r="C134" s="211" t="str">
        <f>IF(L134=0,"",MAX($C$18:C133)+1)</f>
        <v/>
      </c>
      <c r="D134" s="121"/>
      <c r="E134" s="218"/>
      <c r="F134" s="219"/>
      <c r="G134" s="219"/>
      <c r="H134" s="219"/>
      <c r="I134" s="122"/>
      <c r="J134" s="219"/>
      <c r="K134" s="219"/>
      <c r="L134" s="219"/>
      <c r="M134" s="119"/>
      <c r="N134" s="122"/>
      <c r="O134" s="221" t="str">
        <f>IF(LEFT($L134,1)="R",VLOOKUP($L134,'Blend Breakout'!$C$33:$I$55,COLUMNS('Blend Breakout'!$C$32:D$32),0),IF(LEFT($L134,1)="H",$L134,""))</f>
        <v/>
      </c>
      <c r="P134" s="117" t="str">
        <f>IF(O134="","",IF(LEFT($L134,1)="R",$M134*VLOOKUP($L134,'Blend Breakout'!$C$33:$I$55,COLUMNS('Blend Breakout'!$C$32:E$32),0),IF(LEFT($L134,1)="H",$M134,"")))</f>
        <v/>
      </c>
      <c r="Q134" s="221" t="str">
        <f>IF(LEFT($L134,1)="R",VLOOKUP($L134,'Blend Breakout'!$C$33:$I$55,COLUMNS('Blend Breakout'!$C$32:F$32),0),"")</f>
        <v/>
      </c>
      <c r="R134" s="117" t="str">
        <f>IF(Q134="","",IF(LEFT($L134,1)="R",$M134*VLOOKUP($L134,'Blend Breakout'!$C$33:$I$55,COLUMNS('Blend Breakout'!$C$32:G$32),0),""))</f>
        <v/>
      </c>
      <c r="S134" s="221" t="str">
        <f>IF(LEFT($L134,1)="R",VLOOKUP($L134,'Blend Breakout'!$C$33:$I$55,COLUMNS('Blend Breakout'!$C$32:H$32),0),"")</f>
        <v/>
      </c>
      <c r="T134" s="117" t="str">
        <f>IF(S134="","",IF(LEFT($L134,1)="R",$M134*VLOOKUP($L134,'Blend Breakout'!$C$33:$I$55,COLUMNS('Blend Breakout'!$C$32:I$32),0),""))</f>
        <v/>
      </c>
      <c r="U134" s="219"/>
      <c r="V134" s="220"/>
      <c r="W134" s="219"/>
      <c r="X134" s="219"/>
      <c r="Y134" s="170"/>
      <c r="AA134" s="180" t="str">
        <f t="shared" ca="1" si="17"/>
        <v/>
      </c>
      <c r="AC134" s="59" t="str">
        <f t="shared" si="18"/>
        <v>N</v>
      </c>
      <c r="AD134" s="59">
        <f t="shared" si="11"/>
        <v>0</v>
      </c>
      <c r="AE134" s="59">
        <f t="shared" ca="1" si="12"/>
        <v>0</v>
      </c>
      <c r="AF134" s="59">
        <f t="shared" si="19"/>
        <v>0</v>
      </c>
      <c r="AG134" s="59">
        <f t="shared" si="20"/>
        <v>0</v>
      </c>
      <c r="AH134" s="59">
        <f t="shared" si="13"/>
        <v>0</v>
      </c>
      <c r="AI134" s="59">
        <f t="shared" si="14"/>
        <v>0</v>
      </c>
      <c r="AJ134" s="137">
        <f t="shared" si="15"/>
        <v>0</v>
      </c>
      <c r="AK134" s="137">
        <f t="shared" si="16"/>
        <v>0</v>
      </c>
      <c r="AL134" s="57">
        <f>IF('Section 2'!$X134=Lists!$O$8,IF(COUNTIF(A5CountryList,'Section 2'!$H134)&gt;0,0,1),0)</f>
        <v>0</v>
      </c>
    </row>
    <row r="135" spans="2:38" s="57" customFormat="1" x14ac:dyDescent="0.25">
      <c r="B135" s="40"/>
      <c r="C135" s="211" t="str">
        <f>IF(L135=0,"",MAX($C$18:C134)+1)</f>
        <v/>
      </c>
      <c r="D135" s="121"/>
      <c r="E135" s="218"/>
      <c r="F135" s="219"/>
      <c r="G135" s="219"/>
      <c r="H135" s="219"/>
      <c r="I135" s="122"/>
      <c r="J135" s="219"/>
      <c r="K135" s="219"/>
      <c r="L135" s="219"/>
      <c r="M135" s="119"/>
      <c r="N135" s="122"/>
      <c r="O135" s="221" t="str">
        <f>IF(LEFT($L135,1)="R",VLOOKUP($L135,'Blend Breakout'!$C$33:$I$55,COLUMNS('Blend Breakout'!$C$32:D$32),0),IF(LEFT($L135,1)="H",$L135,""))</f>
        <v/>
      </c>
      <c r="P135" s="117" t="str">
        <f>IF(O135="","",IF(LEFT($L135,1)="R",$M135*VLOOKUP($L135,'Blend Breakout'!$C$33:$I$55,COLUMNS('Blend Breakout'!$C$32:E$32),0),IF(LEFT($L135,1)="H",$M135,"")))</f>
        <v/>
      </c>
      <c r="Q135" s="221" t="str">
        <f>IF(LEFT($L135,1)="R",VLOOKUP($L135,'Blend Breakout'!$C$33:$I$55,COLUMNS('Blend Breakout'!$C$32:F$32),0),"")</f>
        <v/>
      </c>
      <c r="R135" s="117" t="str">
        <f>IF(Q135="","",IF(LEFT($L135,1)="R",$M135*VLOOKUP($L135,'Blend Breakout'!$C$33:$I$55,COLUMNS('Blend Breakout'!$C$32:G$32),0),""))</f>
        <v/>
      </c>
      <c r="S135" s="221" t="str">
        <f>IF(LEFT($L135,1)="R",VLOOKUP($L135,'Blend Breakout'!$C$33:$I$55,COLUMNS('Blend Breakout'!$C$32:H$32),0),"")</f>
        <v/>
      </c>
      <c r="T135" s="117" t="str">
        <f>IF(S135="","",IF(LEFT($L135,1)="R",$M135*VLOOKUP($L135,'Blend Breakout'!$C$33:$I$55,COLUMNS('Blend Breakout'!$C$32:I$32),0),""))</f>
        <v/>
      </c>
      <c r="U135" s="219"/>
      <c r="V135" s="220"/>
      <c r="W135" s="219"/>
      <c r="X135" s="219"/>
      <c r="Y135" s="170"/>
      <c r="AA135" s="180" t="str">
        <f t="shared" ca="1" si="17"/>
        <v/>
      </c>
      <c r="AC135" s="59" t="str">
        <f t="shared" si="18"/>
        <v>N</v>
      </c>
      <c r="AD135" s="59">
        <f t="shared" si="11"/>
        <v>0</v>
      </c>
      <c r="AE135" s="59">
        <f t="shared" ca="1" si="12"/>
        <v>0</v>
      </c>
      <c r="AF135" s="59">
        <f t="shared" si="19"/>
        <v>0</v>
      </c>
      <c r="AG135" s="59">
        <f t="shared" si="20"/>
        <v>0</v>
      </c>
      <c r="AH135" s="59">
        <f t="shared" si="13"/>
        <v>0</v>
      </c>
      <c r="AI135" s="59">
        <f t="shared" si="14"/>
        <v>0</v>
      </c>
      <c r="AJ135" s="137">
        <f t="shared" si="15"/>
        <v>0</v>
      </c>
      <c r="AK135" s="137">
        <f t="shared" si="16"/>
        <v>0</v>
      </c>
      <c r="AL135" s="57">
        <f>IF('Section 2'!$X135=Lists!$O$8,IF(COUNTIF(A5CountryList,'Section 2'!$H135)&gt;0,0,1),0)</f>
        <v>0</v>
      </c>
    </row>
    <row r="136" spans="2:38" s="57" customFormat="1" x14ac:dyDescent="0.25">
      <c r="B136" s="40"/>
      <c r="C136" s="211" t="str">
        <f>IF(L136=0,"",MAX($C$18:C135)+1)</f>
        <v/>
      </c>
      <c r="D136" s="121"/>
      <c r="E136" s="218"/>
      <c r="F136" s="219"/>
      <c r="G136" s="219"/>
      <c r="H136" s="219"/>
      <c r="I136" s="122"/>
      <c r="J136" s="219"/>
      <c r="K136" s="219"/>
      <c r="L136" s="219"/>
      <c r="M136" s="119"/>
      <c r="N136" s="122"/>
      <c r="O136" s="221" t="str">
        <f>IF(LEFT($L136,1)="R",VLOOKUP($L136,'Blend Breakout'!$C$33:$I$55,COLUMNS('Blend Breakout'!$C$32:D$32),0),IF(LEFT($L136,1)="H",$L136,""))</f>
        <v/>
      </c>
      <c r="P136" s="117" t="str">
        <f>IF(O136="","",IF(LEFT($L136,1)="R",$M136*VLOOKUP($L136,'Blend Breakout'!$C$33:$I$55,COLUMNS('Blend Breakout'!$C$32:E$32),0),IF(LEFT($L136,1)="H",$M136,"")))</f>
        <v/>
      </c>
      <c r="Q136" s="221" t="str">
        <f>IF(LEFT($L136,1)="R",VLOOKUP($L136,'Blend Breakout'!$C$33:$I$55,COLUMNS('Blend Breakout'!$C$32:F$32),0),"")</f>
        <v/>
      </c>
      <c r="R136" s="117" t="str">
        <f>IF(Q136="","",IF(LEFT($L136,1)="R",$M136*VLOOKUP($L136,'Blend Breakout'!$C$33:$I$55,COLUMNS('Blend Breakout'!$C$32:G$32),0),""))</f>
        <v/>
      </c>
      <c r="S136" s="221" t="str">
        <f>IF(LEFT($L136,1)="R",VLOOKUP($L136,'Blend Breakout'!$C$33:$I$55,COLUMNS('Blend Breakout'!$C$32:H$32),0),"")</f>
        <v/>
      </c>
      <c r="T136" s="117" t="str">
        <f>IF(S136="","",IF(LEFT($L136,1)="R",$M136*VLOOKUP($L136,'Blend Breakout'!$C$33:$I$55,COLUMNS('Blend Breakout'!$C$32:I$32),0),""))</f>
        <v/>
      </c>
      <c r="U136" s="219"/>
      <c r="V136" s="220"/>
      <c r="W136" s="219"/>
      <c r="X136" s="219"/>
      <c r="Y136" s="170"/>
      <c r="AA136" s="180" t="str">
        <f t="shared" ca="1" si="17"/>
        <v/>
      </c>
      <c r="AC136" s="59" t="str">
        <f t="shared" si="18"/>
        <v>N</v>
      </c>
      <c r="AD136" s="59">
        <f t="shared" si="11"/>
        <v>0</v>
      </c>
      <c r="AE136" s="59">
        <f t="shared" ca="1" si="12"/>
        <v>0</v>
      </c>
      <c r="AF136" s="59">
        <f t="shared" si="19"/>
        <v>0</v>
      </c>
      <c r="AG136" s="59">
        <f t="shared" si="20"/>
        <v>0</v>
      </c>
      <c r="AH136" s="59">
        <f t="shared" si="13"/>
        <v>0</v>
      </c>
      <c r="AI136" s="59">
        <f t="shared" si="14"/>
        <v>0</v>
      </c>
      <c r="AJ136" s="137">
        <f t="shared" si="15"/>
        <v>0</v>
      </c>
      <c r="AK136" s="137">
        <f t="shared" si="16"/>
        <v>0</v>
      </c>
      <c r="AL136" s="57">
        <f>IF('Section 2'!$X136=Lists!$O$8,IF(COUNTIF(A5CountryList,'Section 2'!$H136)&gt;0,0,1),0)</f>
        <v>0</v>
      </c>
    </row>
    <row r="137" spans="2:38" s="57" customFormat="1" x14ac:dyDescent="0.25">
      <c r="B137" s="40"/>
      <c r="C137" s="211" t="str">
        <f>IF(L137=0,"",MAX($C$18:C136)+1)</f>
        <v/>
      </c>
      <c r="D137" s="121"/>
      <c r="E137" s="218"/>
      <c r="F137" s="219"/>
      <c r="G137" s="219"/>
      <c r="H137" s="219"/>
      <c r="I137" s="122"/>
      <c r="J137" s="219"/>
      <c r="K137" s="219"/>
      <c r="L137" s="219"/>
      <c r="M137" s="119"/>
      <c r="N137" s="122"/>
      <c r="O137" s="221" t="str">
        <f>IF(LEFT($L137,1)="R",VLOOKUP($L137,'Blend Breakout'!$C$33:$I$55,COLUMNS('Blend Breakout'!$C$32:D$32),0),IF(LEFT($L137,1)="H",$L137,""))</f>
        <v/>
      </c>
      <c r="P137" s="117" t="str">
        <f>IF(O137="","",IF(LEFT($L137,1)="R",$M137*VLOOKUP($L137,'Blend Breakout'!$C$33:$I$55,COLUMNS('Blend Breakout'!$C$32:E$32),0),IF(LEFT($L137,1)="H",$M137,"")))</f>
        <v/>
      </c>
      <c r="Q137" s="221" t="str">
        <f>IF(LEFT($L137,1)="R",VLOOKUP($L137,'Blend Breakout'!$C$33:$I$55,COLUMNS('Blend Breakout'!$C$32:F$32),0),"")</f>
        <v/>
      </c>
      <c r="R137" s="117" t="str">
        <f>IF(Q137="","",IF(LEFT($L137,1)="R",$M137*VLOOKUP($L137,'Blend Breakout'!$C$33:$I$55,COLUMNS('Blend Breakout'!$C$32:G$32),0),""))</f>
        <v/>
      </c>
      <c r="S137" s="221" t="str">
        <f>IF(LEFT($L137,1)="R",VLOOKUP($L137,'Blend Breakout'!$C$33:$I$55,COLUMNS('Blend Breakout'!$C$32:H$32),0),"")</f>
        <v/>
      </c>
      <c r="T137" s="117" t="str">
        <f>IF(S137="","",IF(LEFT($L137,1)="R",$M137*VLOOKUP($L137,'Blend Breakout'!$C$33:$I$55,COLUMNS('Blend Breakout'!$C$32:I$32),0),""))</f>
        <v/>
      </c>
      <c r="U137" s="219"/>
      <c r="V137" s="220"/>
      <c r="W137" s="219"/>
      <c r="X137" s="219"/>
      <c r="Y137" s="170"/>
      <c r="AA137" s="180" t="str">
        <f t="shared" ca="1" si="17"/>
        <v/>
      </c>
      <c r="AC137" s="59" t="str">
        <f t="shared" si="18"/>
        <v>N</v>
      </c>
      <c r="AD137" s="59">
        <f t="shared" si="11"/>
        <v>0</v>
      </c>
      <c r="AE137" s="59">
        <f t="shared" ca="1" si="12"/>
        <v>0</v>
      </c>
      <c r="AF137" s="59">
        <f t="shared" si="19"/>
        <v>0</v>
      </c>
      <c r="AG137" s="59">
        <f t="shared" si="20"/>
        <v>0</v>
      </c>
      <c r="AH137" s="59">
        <f t="shared" si="13"/>
        <v>0</v>
      </c>
      <c r="AI137" s="59">
        <f t="shared" si="14"/>
        <v>0</v>
      </c>
      <c r="AJ137" s="137">
        <f t="shared" si="15"/>
        <v>0</v>
      </c>
      <c r="AK137" s="137">
        <f t="shared" si="16"/>
        <v>0</v>
      </c>
      <c r="AL137" s="57">
        <f>IF('Section 2'!$X137=Lists!$O$8,IF(COUNTIF(A5CountryList,'Section 2'!$H137)&gt;0,0,1),0)</f>
        <v>0</v>
      </c>
    </row>
    <row r="138" spans="2:38" s="57" customFormat="1" x14ac:dyDescent="0.25">
      <c r="B138" s="40"/>
      <c r="C138" s="211" t="str">
        <f>IF(L138=0,"",MAX($C$18:C137)+1)</f>
        <v/>
      </c>
      <c r="D138" s="121"/>
      <c r="E138" s="218"/>
      <c r="F138" s="219"/>
      <c r="G138" s="219"/>
      <c r="H138" s="219"/>
      <c r="I138" s="122"/>
      <c r="J138" s="219"/>
      <c r="K138" s="219"/>
      <c r="L138" s="219"/>
      <c r="M138" s="119"/>
      <c r="N138" s="122"/>
      <c r="O138" s="221" t="str">
        <f>IF(LEFT($L138,1)="R",VLOOKUP($L138,'Blend Breakout'!$C$33:$I$55,COLUMNS('Blend Breakout'!$C$32:D$32),0),IF(LEFT($L138,1)="H",$L138,""))</f>
        <v/>
      </c>
      <c r="P138" s="117" t="str">
        <f>IF(O138="","",IF(LEFT($L138,1)="R",$M138*VLOOKUP($L138,'Blend Breakout'!$C$33:$I$55,COLUMNS('Blend Breakout'!$C$32:E$32),0),IF(LEFT($L138,1)="H",$M138,"")))</f>
        <v/>
      </c>
      <c r="Q138" s="221" t="str">
        <f>IF(LEFT($L138,1)="R",VLOOKUP($L138,'Blend Breakout'!$C$33:$I$55,COLUMNS('Blend Breakout'!$C$32:F$32),0),"")</f>
        <v/>
      </c>
      <c r="R138" s="117" t="str">
        <f>IF(Q138="","",IF(LEFT($L138,1)="R",$M138*VLOOKUP($L138,'Blend Breakout'!$C$33:$I$55,COLUMNS('Blend Breakout'!$C$32:G$32),0),""))</f>
        <v/>
      </c>
      <c r="S138" s="221" t="str">
        <f>IF(LEFT($L138,1)="R",VLOOKUP($L138,'Blend Breakout'!$C$33:$I$55,COLUMNS('Blend Breakout'!$C$32:H$32),0),"")</f>
        <v/>
      </c>
      <c r="T138" s="117" t="str">
        <f>IF(S138="","",IF(LEFT($L138,1)="R",$M138*VLOOKUP($L138,'Blend Breakout'!$C$33:$I$55,COLUMNS('Blend Breakout'!$C$32:I$32),0),""))</f>
        <v/>
      </c>
      <c r="U138" s="219"/>
      <c r="V138" s="220"/>
      <c r="W138" s="219"/>
      <c r="X138" s="219"/>
      <c r="Y138" s="170"/>
      <c r="AA138" s="180" t="str">
        <f t="shared" ca="1" si="17"/>
        <v/>
      </c>
      <c r="AC138" s="59" t="str">
        <f t="shared" si="18"/>
        <v>N</v>
      </c>
      <c r="AD138" s="59">
        <f t="shared" si="11"/>
        <v>0</v>
      </c>
      <c r="AE138" s="59">
        <f t="shared" ca="1" si="12"/>
        <v>0</v>
      </c>
      <c r="AF138" s="59">
        <f t="shared" si="19"/>
        <v>0</v>
      </c>
      <c r="AG138" s="59">
        <f t="shared" si="20"/>
        <v>0</v>
      </c>
      <c r="AH138" s="59">
        <f t="shared" si="13"/>
        <v>0</v>
      </c>
      <c r="AI138" s="59">
        <f t="shared" si="14"/>
        <v>0</v>
      </c>
      <c r="AJ138" s="137">
        <f t="shared" si="15"/>
        <v>0</v>
      </c>
      <c r="AK138" s="137">
        <f t="shared" si="16"/>
        <v>0</v>
      </c>
      <c r="AL138" s="57">
        <f>IF('Section 2'!$X138=Lists!$O$8,IF(COUNTIF(A5CountryList,'Section 2'!$H138)&gt;0,0,1),0)</f>
        <v>0</v>
      </c>
    </row>
    <row r="139" spans="2:38" s="57" customFormat="1" x14ac:dyDescent="0.25">
      <c r="B139" s="40"/>
      <c r="C139" s="211" t="str">
        <f>IF(L139=0,"",MAX($C$18:C138)+1)</f>
        <v/>
      </c>
      <c r="D139" s="121"/>
      <c r="E139" s="218"/>
      <c r="F139" s="219"/>
      <c r="G139" s="219"/>
      <c r="H139" s="219"/>
      <c r="I139" s="122"/>
      <c r="J139" s="219"/>
      <c r="K139" s="219"/>
      <c r="L139" s="219"/>
      <c r="M139" s="119"/>
      <c r="N139" s="122"/>
      <c r="O139" s="221" t="str">
        <f>IF(LEFT($L139,1)="R",VLOOKUP($L139,'Blend Breakout'!$C$33:$I$55,COLUMNS('Blend Breakout'!$C$32:D$32),0),IF(LEFT($L139,1)="H",$L139,""))</f>
        <v/>
      </c>
      <c r="P139" s="117" t="str">
        <f>IF(O139="","",IF(LEFT($L139,1)="R",$M139*VLOOKUP($L139,'Blend Breakout'!$C$33:$I$55,COLUMNS('Blend Breakout'!$C$32:E$32),0),IF(LEFT($L139,1)="H",$M139,"")))</f>
        <v/>
      </c>
      <c r="Q139" s="221" t="str">
        <f>IF(LEFT($L139,1)="R",VLOOKUP($L139,'Blend Breakout'!$C$33:$I$55,COLUMNS('Blend Breakout'!$C$32:F$32),0),"")</f>
        <v/>
      </c>
      <c r="R139" s="117" t="str">
        <f>IF(Q139="","",IF(LEFT($L139,1)="R",$M139*VLOOKUP($L139,'Blend Breakout'!$C$33:$I$55,COLUMNS('Blend Breakout'!$C$32:G$32),0),""))</f>
        <v/>
      </c>
      <c r="S139" s="221" t="str">
        <f>IF(LEFT($L139,1)="R",VLOOKUP($L139,'Blend Breakout'!$C$33:$I$55,COLUMNS('Blend Breakout'!$C$32:H$32),0),"")</f>
        <v/>
      </c>
      <c r="T139" s="117" t="str">
        <f>IF(S139="","",IF(LEFT($L139,1)="R",$M139*VLOOKUP($L139,'Blend Breakout'!$C$33:$I$55,COLUMNS('Blend Breakout'!$C$32:I$32),0),""))</f>
        <v/>
      </c>
      <c r="U139" s="219"/>
      <c r="V139" s="220"/>
      <c r="W139" s="219"/>
      <c r="X139" s="219"/>
      <c r="Y139" s="170"/>
      <c r="AA139" s="180" t="str">
        <f t="shared" ca="1" si="17"/>
        <v/>
      </c>
      <c r="AC139" s="59" t="str">
        <f t="shared" si="18"/>
        <v>N</v>
      </c>
      <c r="AD139" s="59">
        <f t="shared" si="11"/>
        <v>0</v>
      </c>
      <c r="AE139" s="59">
        <f t="shared" ca="1" si="12"/>
        <v>0</v>
      </c>
      <c r="AF139" s="59">
        <f t="shared" si="19"/>
        <v>0</v>
      </c>
      <c r="AG139" s="59">
        <f t="shared" si="20"/>
        <v>0</v>
      </c>
      <c r="AH139" s="59">
        <f t="shared" si="13"/>
        <v>0</v>
      </c>
      <c r="AI139" s="59">
        <f t="shared" si="14"/>
        <v>0</v>
      </c>
      <c r="AJ139" s="137">
        <f t="shared" si="15"/>
        <v>0</v>
      </c>
      <c r="AK139" s="137">
        <f t="shared" si="16"/>
        <v>0</v>
      </c>
      <c r="AL139" s="57">
        <f>IF('Section 2'!$X139=Lists!$O$8,IF(COUNTIF(A5CountryList,'Section 2'!$H139)&gt;0,0,1),0)</f>
        <v>0</v>
      </c>
    </row>
    <row r="140" spans="2:38" s="57" customFormat="1" x14ac:dyDescent="0.25">
      <c r="B140" s="40"/>
      <c r="C140" s="211" t="str">
        <f>IF(L140=0,"",MAX($C$18:C139)+1)</f>
        <v/>
      </c>
      <c r="D140" s="121"/>
      <c r="E140" s="218"/>
      <c r="F140" s="219"/>
      <c r="G140" s="219"/>
      <c r="H140" s="219"/>
      <c r="I140" s="122"/>
      <c r="J140" s="219"/>
      <c r="K140" s="219"/>
      <c r="L140" s="219"/>
      <c r="M140" s="119"/>
      <c r="N140" s="122"/>
      <c r="O140" s="221" t="str">
        <f>IF(LEFT($L140,1)="R",VLOOKUP($L140,'Blend Breakout'!$C$33:$I$55,COLUMNS('Blend Breakout'!$C$32:D$32),0),IF(LEFT($L140,1)="H",$L140,""))</f>
        <v/>
      </c>
      <c r="P140" s="117" t="str">
        <f>IF(O140="","",IF(LEFT($L140,1)="R",$M140*VLOOKUP($L140,'Blend Breakout'!$C$33:$I$55,COLUMNS('Blend Breakout'!$C$32:E$32),0),IF(LEFT($L140,1)="H",$M140,"")))</f>
        <v/>
      </c>
      <c r="Q140" s="221" t="str">
        <f>IF(LEFT($L140,1)="R",VLOOKUP($L140,'Blend Breakout'!$C$33:$I$55,COLUMNS('Blend Breakout'!$C$32:F$32),0),"")</f>
        <v/>
      </c>
      <c r="R140" s="117" t="str">
        <f>IF(Q140="","",IF(LEFT($L140,1)="R",$M140*VLOOKUP($L140,'Blend Breakout'!$C$33:$I$55,COLUMNS('Blend Breakout'!$C$32:G$32),0),""))</f>
        <v/>
      </c>
      <c r="S140" s="221" t="str">
        <f>IF(LEFT($L140,1)="R",VLOOKUP($L140,'Blend Breakout'!$C$33:$I$55,COLUMNS('Blend Breakout'!$C$32:H$32),0),"")</f>
        <v/>
      </c>
      <c r="T140" s="117" t="str">
        <f>IF(S140="","",IF(LEFT($L140,1)="R",$M140*VLOOKUP($L140,'Blend Breakout'!$C$33:$I$55,COLUMNS('Blend Breakout'!$C$32:I$32),0),""))</f>
        <v/>
      </c>
      <c r="U140" s="219"/>
      <c r="V140" s="220"/>
      <c r="W140" s="219"/>
      <c r="X140" s="219"/>
      <c r="Y140" s="170"/>
      <c r="AA140" s="180" t="str">
        <f t="shared" ca="1" si="17"/>
        <v/>
      </c>
      <c r="AC140" s="59" t="str">
        <f t="shared" si="18"/>
        <v>N</v>
      </c>
      <c r="AD140" s="59">
        <f t="shared" si="11"/>
        <v>0</v>
      </c>
      <c r="AE140" s="59">
        <f t="shared" ca="1" si="12"/>
        <v>0</v>
      </c>
      <c r="AF140" s="59">
        <f t="shared" si="19"/>
        <v>0</v>
      </c>
      <c r="AG140" s="59">
        <f t="shared" si="20"/>
        <v>0</v>
      </c>
      <c r="AH140" s="59">
        <f t="shared" si="13"/>
        <v>0</v>
      </c>
      <c r="AI140" s="59">
        <f t="shared" si="14"/>
        <v>0</v>
      </c>
      <c r="AJ140" s="137">
        <f t="shared" si="15"/>
        <v>0</v>
      </c>
      <c r="AK140" s="137">
        <f t="shared" si="16"/>
        <v>0</v>
      </c>
      <c r="AL140" s="57">
        <f>IF('Section 2'!$X140=Lists!$O$8,IF(COUNTIF(A5CountryList,'Section 2'!$H140)&gt;0,0,1),0)</f>
        <v>0</v>
      </c>
    </row>
    <row r="141" spans="2:38" s="57" customFormat="1" x14ac:dyDescent="0.25">
      <c r="B141" s="40"/>
      <c r="C141" s="211" t="str">
        <f>IF(L141=0,"",MAX($C$18:C140)+1)</f>
        <v/>
      </c>
      <c r="D141" s="121"/>
      <c r="E141" s="218"/>
      <c r="F141" s="219"/>
      <c r="G141" s="219"/>
      <c r="H141" s="219"/>
      <c r="I141" s="122"/>
      <c r="J141" s="219"/>
      <c r="K141" s="219"/>
      <c r="L141" s="219"/>
      <c r="M141" s="119"/>
      <c r="N141" s="122"/>
      <c r="O141" s="221" t="str">
        <f>IF(LEFT($L141,1)="R",VLOOKUP($L141,'Blend Breakout'!$C$33:$I$55,COLUMNS('Blend Breakout'!$C$32:D$32),0),IF(LEFT($L141,1)="H",$L141,""))</f>
        <v/>
      </c>
      <c r="P141" s="117" t="str">
        <f>IF(O141="","",IF(LEFT($L141,1)="R",$M141*VLOOKUP($L141,'Blend Breakout'!$C$33:$I$55,COLUMNS('Blend Breakout'!$C$32:E$32),0),IF(LEFT($L141,1)="H",$M141,"")))</f>
        <v/>
      </c>
      <c r="Q141" s="221" t="str">
        <f>IF(LEFT($L141,1)="R",VLOOKUP($L141,'Blend Breakout'!$C$33:$I$55,COLUMNS('Blend Breakout'!$C$32:F$32),0),"")</f>
        <v/>
      </c>
      <c r="R141" s="117" t="str">
        <f>IF(Q141="","",IF(LEFT($L141,1)="R",$M141*VLOOKUP($L141,'Blend Breakout'!$C$33:$I$55,COLUMNS('Blend Breakout'!$C$32:G$32),0),""))</f>
        <v/>
      </c>
      <c r="S141" s="221" t="str">
        <f>IF(LEFT($L141,1)="R",VLOOKUP($L141,'Blend Breakout'!$C$33:$I$55,COLUMNS('Blend Breakout'!$C$32:H$32),0),"")</f>
        <v/>
      </c>
      <c r="T141" s="117" t="str">
        <f>IF(S141="","",IF(LEFT($L141,1)="R",$M141*VLOOKUP($L141,'Blend Breakout'!$C$33:$I$55,COLUMNS('Blend Breakout'!$C$32:I$32),0),""))</f>
        <v/>
      </c>
      <c r="U141" s="219"/>
      <c r="V141" s="220"/>
      <c r="W141" s="219"/>
      <c r="X141" s="219"/>
      <c r="Y141" s="170"/>
      <c r="AA141" s="180" t="str">
        <f t="shared" ca="1" si="17"/>
        <v/>
      </c>
      <c r="AC141" s="59" t="str">
        <f t="shared" si="18"/>
        <v>N</v>
      </c>
      <c r="AD141" s="59">
        <f t="shared" si="11"/>
        <v>0</v>
      </c>
      <c r="AE141" s="59">
        <f t="shared" ca="1" si="12"/>
        <v>0</v>
      </c>
      <c r="AF141" s="59">
        <f t="shared" si="19"/>
        <v>0</v>
      </c>
      <c r="AG141" s="59">
        <f t="shared" si="20"/>
        <v>0</v>
      </c>
      <c r="AH141" s="59">
        <f t="shared" si="13"/>
        <v>0</v>
      </c>
      <c r="AI141" s="59">
        <f t="shared" si="14"/>
        <v>0</v>
      </c>
      <c r="AJ141" s="137">
        <f t="shared" si="15"/>
        <v>0</v>
      </c>
      <c r="AK141" s="137">
        <f t="shared" si="16"/>
        <v>0</v>
      </c>
      <c r="AL141" s="57">
        <f>IF('Section 2'!$X141=Lists!$O$8,IF(COUNTIF(A5CountryList,'Section 2'!$H141)&gt;0,0,1),0)</f>
        <v>0</v>
      </c>
    </row>
    <row r="142" spans="2:38" s="57" customFormat="1" x14ac:dyDescent="0.25">
      <c r="B142" s="40"/>
      <c r="C142" s="211" t="str">
        <f>IF(L142=0,"",MAX($C$18:C141)+1)</f>
        <v/>
      </c>
      <c r="D142" s="121"/>
      <c r="E142" s="218"/>
      <c r="F142" s="219"/>
      <c r="G142" s="219"/>
      <c r="H142" s="219"/>
      <c r="I142" s="122"/>
      <c r="J142" s="219"/>
      <c r="K142" s="219"/>
      <c r="L142" s="219"/>
      <c r="M142" s="119"/>
      <c r="N142" s="122"/>
      <c r="O142" s="221" t="str">
        <f>IF(LEFT($L142,1)="R",VLOOKUP($L142,'Blend Breakout'!$C$33:$I$55,COLUMNS('Blend Breakout'!$C$32:D$32),0),IF(LEFT($L142,1)="H",$L142,""))</f>
        <v/>
      </c>
      <c r="P142" s="117" t="str">
        <f>IF(O142="","",IF(LEFT($L142,1)="R",$M142*VLOOKUP($L142,'Blend Breakout'!$C$33:$I$55,COLUMNS('Blend Breakout'!$C$32:E$32),0),IF(LEFT($L142,1)="H",$M142,"")))</f>
        <v/>
      </c>
      <c r="Q142" s="221" t="str">
        <f>IF(LEFT($L142,1)="R",VLOOKUP($L142,'Blend Breakout'!$C$33:$I$55,COLUMNS('Blend Breakout'!$C$32:F$32),0),"")</f>
        <v/>
      </c>
      <c r="R142" s="117" t="str">
        <f>IF(Q142="","",IF(LEFT($L142,1)="R",$M142*VLOOKUP($L142,'Blend Breakout'!$C$33:$I$55,COLUMNS('Blend Breakout'!$C$32:G$32),0),""))</f>
        <v/>
      </c>
      <c r="S142" s="221" t="str">
        <f>IF(LEFT($L142,1)="R",VLOOKUP($L142,'Blend Breakout'!$C$33:$I$55,COLUMNS('Blend Breakout'!$C$32:H$32),0),"")</f>
        <v/>
      </c>
      <c r="T142" s="117" t="str">
        <f>IF(S142="","",IF(LEFT($L142,1)="R",$M142*VLOOKUP($L142,'Blend Breakout'!$C$33:$I$55,COLUMNS('Blend Breakout'!$C$32:I$32),0),""))</f>
        <v/>
      </c>
      <c r="U142" s="219"/>
      <c r="V142" s="220"/>
      <c r="W142" s="219"/>
      <c r="X142" s="219"/>
      <c r="Y142" s="170"/>
      <c r="AA142" s="180" t="str">
        <f t="shared" ca="1" si="17"/>
        <v/>
      </c>
      <c r="AC142" s="59" t="str">
        <f t="shared" si="18"/>
        <v>N</v>
      </c>
      <c r="AD142" s="59">
        <f t="shared" si="11"/>
        <v>0</v>
      </c>
      <c r="AE142" s="59">
        <f t="shared" ca="1" si="12"/>
        <v>0</v>
      </c>
      <c r="AF142" s="59">
        <f t="shared" si="19"/>
        <v>0</v>
      </c>
      <c r="AG142" s="59">
        <f t="shared" si="20"/>
        <v>0</v>
      </c>
      <c r="AH142" s="59">
        <f t="shared" si="13"/>
        <v>0</v>
      </c>
      <c r="AI142" s="59">
        <f t="shared" si="14"/>
        <v>0</v>
      </c>
      <c r="AJ142" s="137">
        <f t="shared" si="15"/>
        <v>0</v>
      </c>
      <c r="AK142" s="137">
        <f t="shared" si="16"/>
        <v>0</v>
      </c>
      <c r="AL142" s="57">
        <f>IF('Section 2'!$X142=Lists!$O$8,IF(COUNTIF(A5CountryList,'Section 2'!$H142)&gt;0,0,1),0)</f>
        <v>0</v>
      </c>
    </row>
    <row r="143" spans="2:38" s="57" customFormat="1" x14ac:dyDescent="0.25">
      <c r="B143" s="40"/>
      <c r="C143" s="211" t="str">
        <f>IF(L143=0,"",MAX($C$18:C142)+1)</f>
        <v/>
      </c>
      <c r="D143" s="121"/>
      <c r="E143" s="218"/>
      <c r="F143" s="219"/>
      <c r="G143" s="219"/>
      <c r="H143" s="219"/>
      <c r="I143" s="122"/>
      <c r="J143" s="219"/>
      <c r="K143" s="219"/>
      <c r="L143" s="219"/>
      <c r="M143" s="119"/>
      <c r="N143" s="122"/>
      <c r="O143" s="221" t="str">
        <f>IF(LEFT($L143,1)="R",VLOOKUP($L143,'Blend Breakout'!$C$33:$I$55,COLUMNS('Blend Breakout'!$C$32:D$32),0),IF(LEFT($L143,1)="H",$L143,""))</f>
        <v/>
      </c>
      <c r="P143" s="117" t="str">
        <f>IF(O143="","",IF(LEFT($L143,1)="R",$M143*VLOOKUP($L143,'Blend Breakout'!$C$33:$I$55,COLUMNS('Blend Breakout'!$C$32:E$32),0),IF(LEFT($L143,1)="H",$M143,"")))</f>
        <v/>
      </c>
      <c r="Q143" s="221" t="str">
        <f>IF(LEFT($L143,1)="R",VLOOKUP($L143,'Blend Breakout'!$C$33:$I$55,COLUMNS('Blend Breakout'!$C$32:F$32),0),"")</f>
        <v/>
      </c>
      <c r="R143" s="117" t="str">
        <f>IF(Q143="","",IF(LEFT($L143,1)="R",$M143*VLOOKUP($L143,'Blend Breakout'!$C$33:$I$55,COLUMNS('Blend Breakout'!$C$32:G$32),0),""))</f>
        <v/>
      </c>
      <c r="S143" s="221" t="str">
        <f>IF(LEFT($L143,1)="R",VLOOKUP($L143,'Blend Breakout'!$C$33:$I$55,COLUMNS('Blend Breakout'!$C$32:H$32),0),"")</f>
        <v/>
      </c>
      <c r="T143" s="117" t="str">
        <f>IF(S143="","",IF(LEFT($L143,1)="R",$M143*VLOOKUP($L143,'Blend Breakout'!$C$33:$I$55,COLUMNS('Blend Breakout'!$C$32:I$32),0),""))</f>
        <v/>
      </c>
      <c r="U143" s="219"/>
      <c r="V143" s="220"/>
      <c r="W143" s="219"/>
      <c r="X143" s="219"/>
      <c r="Y143" s="170"/>
      <c r="AA143" s="180" t="str">
        <f t="shared" ca="1" si="17"/>
        <v/>
      </c>
      <c r="AC143" s="59" t="str">
        <f t="shared" si="18"/>
        <v>N</v>
      </c>
      <c r="AD143" s="59">
        <f t="shared" si="11"/>
        <v>0</v>
      </c>
      <c r="AE143" s="59">
        <f t="shared" ca="1" si="12"/>
        <v>0</v>
      </c>
      <c r="AF143" s="59">
        <f t="shared" si="19"/>
        <v>0</v>
      </c>
      <c r="AG143" s="59">
        <f t="shared" si="20"/>
        <v>0</v>
      </c>
      <c r="AH143" s="59">
        <f t="shared" si="13"/>
        <v>0</v>
      </c>
      <c r="AI143" s="59">
        <f t="shared" si="14"/>
        <v>0</v>
      </c>
      <c r="AJ143" s="137">
        <f t="shared" si="15"/>
        <v>0</v>
      </c>
      <c r="AK143" s="137">
        <f t="shared" si="16"/>
        <v>0</v>
      </c>
      <c r="AL143" s="57">
        <f>IF('Section 2'!$X143=Lists!$O$8,IF(COUNTIF(A5CountryList,'Section 2'!$H143)&gt;0,0,1),0)</f>
        <v>0</v>
      </c>
    </row>
    <row r="144" spans="2:38" s="57" customFormat="1" x14ac:dyDescent="0.25">
      <c r="B144" s="40"/>
      <c r="C144" s="211" t="str">
        <f>IF(L144=0,"",MAX($C$18:C143)+1)</f>
        <v/>
      </c>
      <c r="D144" s="121"/>
      <c r="E144" s="218"/>
      <c r="F144" s="219"/>
      <c r="G144" s="219"/>
      <c r="H144" s="219"/>
      <c r="I144" s="122"/>
      <c r="J144" s="219"/>
      <c r="K144" s="219"/>
      <c r="L144" s="219"/>
      <c r="M144" s="119"/>
      <c r="N144" s="122"/>
      <c r="O144" s="221" t="str">
        <f>IF(LEFT($L144,1)="R",VLOOKUP($L144,'Blend Breakout'!$C$33:$I$55,COLUMNS('Blend Breakout'!$C$32:D$32),0),IF(LEFT($L144,1)="H",$L144,""))</f>
        <v/>
      </c>
      <c r="P144" s="117" t="str">
        <f>IF(O144="","",IF(LEFT($L144,1)="R",$M144*VLOOKUP($L144,'Blend Breakout'!$C$33:$I$55,COLUMNS('Blend Breakout'!$C$32:E$32),0),IF(LEFT($L144,1)="H",$M144,"")))</f>
        <v/>
      </c>
      <c r="Q144" s="221" t="str">
        <f>IF(LEFT($L144,1)="R",VLOOKUP($L144,'Blend Breakout'!$C$33:$I$55,COLUMNS('Blend Breakout'!$C$32:F$32),0),"")</f>
        <v/>
      </c>
      <c r="R144" s="117" t="str">
        <f>IF(Q144="","",IF(LEFT($L144,1)="R",$M144*VLOOKUP($L144,'Blend Breakout'!$C$33:$I$55,COLUMNS('Blend Breakout'!$C$32:G$32),0),""))</f>
        <v/>
      </c>
      <c r="S144" s="221" t="str">
        <f>IF(LEFT($L144,1)="R",VLOOKUP($L144,'Blend Breakout'!$C$33:$I$55,COLUMNS('Blend Breakout'!$C$32:H$32),0),"")</f>
        <v/>
      </c>
      <c r="T144" s="117" t="str">
        <f>IF(S144="","",IF(LEFT($L144,1)="R",$M144*VLOOKUP($L144,'Blend Breakout'!$C$33:$I$55,COLUMNS('Blend Breakout'!$C$32:I$32),0),""))</f>
        <v/>
      </c>
      <c r="U144" s="219"/>
      <c r="V144" s="220"/>
      <c r="W144" s="219"/>
      <c r="X144" s="219"/>
      <c r="Y144" s="170"/>
      <c r="AA144" s="180" t="str">
        <f t="shared" ca="1" si="17"/>
        <v/>
      </c>
      <c r="AC144" s="59" t="str">
        <f t="shared" si="18"/>
        <v>N</v>
      </c>
      <c r="AD144" s="59">
        <f t="shared" si="11"/>
        <v>0</v>
      </c>
      <c r="AE144" s="59">
        <f t="shared" ca="1" si="12"/>
        <v>0</v>
      </c>
      <c r="AF144" s="59">
        <f t="shared" si="19"/>
        <v>0</v>
      </c>
      <c r="AG144" s="59">
        <f t="shared" si="20"/>
        <v>0</v>
      </c>
      <c r="AH144" s="59">
        <f t="shared" si="13"/>
        <v>0</v>
      </c>
      <c r="AI144" s="59">
        <f t="shared" si="14"/>
        <v>0</v>
      </c>
      <c r="AJ144" s="137">
        <f t="shared" si="15"/>
        <v>0</v>
      </c>
      <c r="AK144" s="137">
        <f t="shared" si="16"/>
        <v>0</v>
      </c>
      <c r="AL144" s="57">
        <f>IF('Section 2'!$X144=Lists!$O$8,IF(COUNTIF(A5CountryList,'Section 2'!$H144)&gt;0,0,1),0)</f>
        <v>0</v>
      </c>
    </row>
    <row r="145" spans="2:38" s="57" customFormat="1" x14ac:dyDescent="0.25">
      <c r="B145" s="40"/>
      <c r="C145" s="211" t="str">
        <f>IF(L145=0,"",MAX($C$18:C144)+1)</f>
        <v/>
      </c>
      <c r="D145" s="121"/>
      <c r="E145" s="218"/>
      <c r="F145" s="219"/>
      <c r="G145" s="219"/>
      <c r="H145" s="219"/>
      <c r="I145" s="122"/>
      <c r="J145" s="219"/>
      <c r="K145" s="219"/>
      <c r="L145" s="219"/>
      <c r="M145" s="119"/>
      <c r="N145" s="122"/>
      <c r="O145" s="221" t="str">
        <f>IF(LEFT($L145,1)="R",VLOOKUP($L145,'Blend Breakout'!$C$33:$I$55,COLUMNS('Blend Breakout'!$C$32:D$32),0),IF(LEFT($L145,1)="H",$L145,""))</f>
        <v/>
      </c>
      <c r="P145" s="117" t="str">
        <f>IF(O145="","",IF(LEFT($L145,1)="R",$M145*VLOOKUP($L145,'Blend Breakout'!$C$33:$I$55,COLUMNS('Blend Breakout'!$C$32:E$32),0),IF(LEFT($L145,1)="H",$M145,"")))</f>
        <v/>
      </c>
      <c r="Q145" s="221" t="str">
        <f>IF(LEFT($L145,1)="R",VLOOKUP($L145,'Blend Breakout'!$C$33:$I$55,COLUMNS('Blend Breakout'!$C$32:F$32),0),"")</f>
        <v/>
      </c>
      <c r="R145" s="117" t="str">
        <f>IF(Q145="","",IF(LEFT($L145,1)="R",$M145*VLOOKUP($L145,'Blend Breakout'!$C$33:$I$55,COLUMNS('Blend Breakout'!$C$32:G$32),0),""))</f>
        <v/>
      </c>
      <c r="S145" s="221" t="str">
        <f>IF(LEFT($L145,1)="R",VLOOKUP($L145,'Blend Breakout'!$C$33:$I$55,COLUMNS('Blend Breakout'!$C$32:H$32),0),"")</f>
        <v/>
      </c>
      <c r="T145" s="117" t="str">
        <f>IF(S145="","",IF(LEFT($L145,1)="R",$M145*VLOOKUP($L145,'Blend Breakout'!$C$33:$I$55,COLUMNS('Blend Breakout'!$C$32:I$32),0),""))</f>
        <v/>
      </c>
      <c r="U145" s="219"/>
      <c r="V145" s="220"/>
      <c r="W145" s="219"/>
      <c r="X145" s="219"/>
      <c r="Y145" s="170"/>
      <c r="AA145" s="180" t="str">
        <f t="shared" ca="1" si="17"/>
        <v/>
      </c>
      <c r="AC145" s="59" t="str">
        <f t="shared" si="18"/>
        <v>N</v>
      </c>
      <c r="AD145" s="59">
        <f t="shared" si="11"/>
        <v>0</v>
      </c>
      <c r="AE145" s="59">
        <f t="shared" ca="1" si="12"/>
        <v>0</v>
      </c>
      <c r="AF145" s="59">
        <f t="shared" si="19"/>
        <v>0</v>
      </c>
      <c r="AG145" s="59">
        <f t="shared" si="20"/>
        <v>0</v>
      </c>
      <c r="AH145" s="59">
        <f t="shared" si="13"/>
        <v>0</v>
      </c>
      <c r="AI145" s="59">
        <f t="shared" si="14"/>
        <v>0</v>
      </c>
      <c r="AJ145" s="137">
        <f t="shared" si="15"/>
        <v>0</v>
      </c>
      <c r="AK145" s="137">
        <f t="shared" si="16"/>
        <v>0</v>
      </c>
      <c r="AL145" s="57">
        <f>IF('Section 2'!$X145=Lists!$O$8,IF(COUNTIF(A5CountryList,'Section 2'!$H145)&gt;0,0,1),0)</f>
        <v>0</v>
      </c>
    </row>
    <row r="146" spans="2:38" s="57" customFormat="1" x14ac:dyDescent="0.25">
      <c r="B146" s="40"/>
      <c r="C146" s="211" t="str">
        <f>IF(L146=0,"",MAX($C$18:C145)+1)</f>
        <v/>
      </c>
      <c r="D146" s="121"/>
      <c r="E146" s="218"/>
      <c r="F146" s="219"/>
      <c r="G146" s="219"/>
      <c r="H146" s="219"/>
      <c r="I146" s="122"/>
      <c r="J146" s="219"/>
      <c r="K146" s="219"/>
      <c r="L146" s="219"/>
      <c r="M146" s="119"/>
      <c r="N146" s="122"/>
      <c r="O146" s="221" t="str">
        <f>IF(LEFT($L146,1)="R",VLOOKUP($L146,'Blend Breakout'!$C$33:$I$55,COLUMNS('Blend Breakout'!$C$32:D$32),0),IF(LEFT($L146,1)="H",$L146,""))</f>
        <v/>
      </c>
      <c r="P146" s="117" t="str">
        <f>IF(O146="","",IF(LEFT($L146,1)="R",$M146*VLOOKUP($L146,'Blend Breakout'!$C$33:$I$55,COLUMNS('Blend Breakout'!$C$32:E$32),0),IF(LEFT($L146,1)="H",$M146,"")))</f>
        <v/>
      </c>
      <c r="Q146" s="221" t="str">
        <f>IF(LEFT($L146,1)="R",VLOOKUP($L146,'Blend Breakout'!$C$33:$I$55,COLUMNS('Blend Breakout'!$C$32:F$32),0),"")</f>
        <v/>
      </c>
      <c r="R146" s="117" t="str">
        <f>IF(Q146="","",IF(LEFT($L146,1)="R",$M146*VLOOKUP($L146,'Blend Breakout'!$C$33:$I$55,COLUMNS('Blend Breakout'!$C$32:G$32),0),""))</f>
        <v/>
      </c>
      <c r="S146" s="221" t="str">
        <f>IF(LEFT($L146,1)="R",VLOOKUP($L146,'Blend Breakout'!$C$33:$I$55,COLUMNS('Blend Breakout'!$C$32:H$32),0),"")</f>
        <v/>
      </c>
      <c r="T146" s="117" t="str">
        <f>IF(S146="","",IF(LEFT($L146,1)="R",$M146*VLOOKUP($L146,'Blend Breakout'!$C$33:$I$55,COLUMNS('Blend Breakout'!$C$32:I$32),0),""))</f>
        <v/>
      </c>
      <c r="U146" s="219"/>
      <c r="V146" s="220"/>
      <c r="W146" s="219"/>
      <c r="X146" s="219"/>
      <c r="Y146" s="170"/>
      <c r="AA146" s="180" t="str">
        <f t="shared" ca="1" si="17"/>
        <v/>
      </c>
      <c r="AC146" s="59" t="str">
        <f t="shared" si="18"/>
        <v>N</v>
      </c>
      <c r="AD146" s="59">
        <f t="shared" ref="AD146:AD209" si="21">IF($C146="",0,IF(OR($D146=0,$E146=0,$J146,$K146=0,$F146=0,$G146=0,$H146=0,$I146=0,$L146=0,$M146=0,$N146=0,$U146=0,$V146,$W146=0,$X146=0),1,0))</f>
        <v>0</v>
      </c>
      <c r="AE146" s="59">
        <f t="shared" ref="AE146:AE209" ca="1" si="22">IF(OR(D146=0,AND(D146&gt;=StartDate,D146&lt;=EndDate)),0,1)</f>
        <v>0</v>
      </c>
      <c r="AF146" s="59">
        <f t="shared" si="19"/>
        <v>0</v>
      </c>
      <c r="AG146" s="59">
        <f t="shared" si="20"/>
        <v>0</v>
      </c>
      <c r="AH146" s="59">
        <f t="shared" ref="AH146:AH209" si="23">IF(AC146="N",0,IF(COUNTIF(CountryName,H146)&gt;0,0,1))</f>
        <v>0</v>
      </c>
      <c r="AI146" s="59">
        <f t="shared" ref="AI146:AI209" si="24">IF(AC146="N",0,IF(COUNTIF(ClassIIChemicals,L146)&gt;0,0,1))</f>
        <v>0</v>
      </c>
      <c r="AJ146" s="137">
        <f t="shared" ref="AJ146:AJ209" si="25">IF(W146=0,0,IF(COUNTIF(TransactionType,W146)&gt;0,0,1))</f>
        <v>0</v>
      </c>
      <c r="AK146" s="137">
        <f t="shared" ref="AK146:AK209" si="26">IF(X146=0,0,IF(OR(COUNTIF(NewIntendedUses,X146)&gt;0,COUNTIF(UsedIntendedUses,X146)&gt;0,COUNTIF(New_A5Country,X146)&gt;0),0,1))</f>
        <v>0</v>
      </c>
      <c r="AL146" s="57">
        <f>IF('Section 2'!$X146=Lists!$O$8,IF(COUNTIF(A5CountryList,'Section 2'!$H146)&gt;0,0,1),0)</f>
        <v>0</v>
      </c>
    </row>
    <row r="147" spans="2:38" s="57" customFormat="1" x14ac:dyDescent="0.25">
      <c r="B147" s="40"/>
      <c r="C147" s="211" t="str">
        <f>IF(L147=0,"",MAX($C$18:C146)+1)</f>
        <v/>
      </c>
      <c r="D147" s="121"/>
      <c r="E147" s="218"/>
      <c r="F147" s="219"/>
      <c r="G147" s="219"/>
      <c r="H147" s="219"/>
      <c r="I147" s="122"/>
      <c r="J147" s="219"/>
      <c r="K147" s="219"/>
      <c r="L147" s="219"/>
      <c r="M147" s="119"/>
      <c r="N147" s="122"/>
      <c r="O147" s="221" t="str">
        <f>IF(LEFT($L147,1)="R",VLOOKUP($L147,'Blend Breakout'!$C$33:$I$55,COLUMNS('Blend Breakout'!$C$32:D$32),0),IF(LEFT($L147,1)="H",$L147,""))</f>
        <v/>
      </c>
      <c r="P147" s="117" t="str">
        <f>IF(O147="","",IF(LEFT($L147,1)="R",$M147*VLOOKUP($L147,'Blend Breakout'!$C$33:$I$55,COLUMNS('Blend Breakout'!$C$32:E$32),0),IF(LEFT($L147,1)="H",$M147,"")))</f>
        <v/>
      </c>
      <c r="Q147" s="221" t="str">
        <f>IF(LEFT($L147,1)="R",VLOOKUP($L147,'Blend Breakout'!$C$33:$I$55,COLUMNS('Blend Breakout'!$C$32:F$32),0),"")</f>
        <v/>
      </c>
      <c r="R147" s="117" t="str">
        <f>IF(Q147="","",IF(LEFT($L147,1)="R",$M147*VLOOKUP($L147,'Blend Breakout'!$C$33:$I$55,COLUMNS('Blend Breakout'!$C$32:G$32),0),""))</f>
        <v/>
      </c>
      <c r="S147" s="221" t="str">
        <f>IF(LEFT($L147,1)="R",VLOOKUP($L147,'Blend Breakout'!$C$33:$I$55,COLUMNS('Blend Breakout'!$C$32:H$32),0),"")</f>
        <v/>
      </c>
      <c r="T147" s="117" t="str">
        <f>IF(S147="","",IF(LEFT($L147,1)="R",$M147*VLOOKUP($L147,'Blend Breakout'!$C$33:$I$55,COLUMNS('Blend Breakout'!$C$32:I$32),0),""))</f>
        <v/>
      </c>
      <c r="U147" s="219"/>
      <c r="V147" s="220"/>
      <c r="W147" s="219"/>
      <c r="X147" s="219"/>
      <c r="Y147" s="170"/>
      <c r="AA147" s="180" t="str">
        <f t="shared" ref="AA147:AA210" ca="1" si="27">IF(SUM(AD147:AL147)&gt;0,"ROW INCOMPLETE OR INVALID DATA ENTERED; ENTER/EDIT DATA IN REQUIRED FIELDS.","")</f>
        <v/>
      </c>
      <c r="AC147" s="59" t="str">
        <f t="shared" ref="AC147:AC210" si="28">IF($C147="","N","Y")</f>
        <v>N</v>
      </c>
      <c r="AD147" s="59">
        <f t="shared" si="21"/>
        <v>0</v>
      </c>
      <c r="AE147" s="59">
        <f t="shared" ca="1" si="22"/>
        <v>0</v>
      </c>
      <c r="AF147" s="59">
        <f t="shared" ref="AF147:AF210" si="29">IF(SUM(P147,R147,T147)&lt;=M147,0,1)</f>
        <v>0</v>
      </c>
      <c r="AG147" s="59">
        <f t="shared" ref="AG147:AG210" si="30">IF(L147="Other",IF(OR(O147=0,P147=0,AND(Q147=0,R147&lt;&gt;0),AND(R147=0,Q147&lt;&gt;0),AND(S147=0,T147&lt;&gt;0),AND(T147=0,S147&lt;&gt;0)),1,0),0)</f>
        <v>0</v>
      </c>
      <c r="AH147" s="59">
        <f t="shared" si="23"/>
        <v>0</v>
      </c>
      <c r="AI147" s="59">
        <f t="shared" si="24"/>
        <v>0</v>
      </c>
      <c r="AJ147" s="137">
        <f t="shared" si="25"/>
        <v>0</v>
      </c>
      <c r="AK147" s="137">
        <f t="shared" si="26"/>
        <v>0</v>
      </c>
      <c r="AL147" s="57">
        <f>IF('Section 2'!$X147=Lists!$O$8,IF(COUNTIF(A5CountryList,'Section 2'!$H147)&gt;0,0,1),0)</f>
        <v>0</v>
      </c>
    </row>
    <row r="148" spans="2:38" s="57" customFormat="1" x14ac:dyDescent="0.25">
      <c r="B148" s="40"/>
      <c r="C148" s="211" t="str">
        <f>IF(L148=0,"",MAX($C$18:C147)+1)</f>
        <v/>
      </c>
      <c r="D148" s="121"/>
      <c r="E148" s="218"/>
      <c r="F148" s="219"/>
      <c r="G148" s="219"/>
      <c r="H148" s="219"/>
      <c r="I148" s="122"/>
      <c r="J148" s="219"/>
      <c r="K148" s="219"/>
      <c r="L148" s="219"/>
      <c r="M148" s="119"/>
      <c r="N148" s="122"/>
      <c r="O148" s="221" t="str">
        <f>IF(LEFT($L148,1)="R",VLOOKUP($L148,'Blend Breakout'!$C$33:$I$55,COLUMNS('Blend Breakout'!$C$32:D$32),0),IF(LEFT($L148,1)="H",$L148,""))</f>
        <v/>
      </c>
      <c r="P148" s="117" t="str">
        <f>IF(O148="","",IF(LEFT($L148,1)="R",$M148*VLOOKUP($L148,'Blend Breakout'!$C$33:$I$55,COLUMNS('Blend Breakout'!$C$32:E$32),0),IF(LEFT($L148,1)="H",$M148,"")))</f>
        <v/>
      </c>
      <c r="Q148" s="221" t="str">
        <f>IF(LEFT($L148,1)="R",VLOOKUP($L148,'Blend Breakout'!$C$33:$I$55,COLUMNS('Blend Breakout'!$C$32:F$32),0),"")</f>
        <v/>
      </c>
      <c r="R148" s="117" t="str">
        <f>IF(Q148="","",IF(LEFT($L148,1)="R",$M148*VLOOKUP($L148,'Blend Breakout'!$C$33:$I$55,COLUMNS('Blend Breakout'!$C$32:G$32),0),""))</f>
        <v/>
      </c>
      <c r="S148" s="221" t="str">
        <f>IF(LEFT($L148,1)="R",VLOOKUP($L148,'Blend Breakout'!$C$33:$I$55,COLUMNS('Blend Breakout'!$C$32:H$32),0),"")</f>
        <v/>
      </c>
      <c r="T148" s="117" t="str">
        <f>IF(S148="","",IF(LEFT($L148,1)="R",$M148*VLOOKUP($L148,'Blend Breakout'!$C$33:$I$55,COLUMNS('Blend Breakout'!$C$32:I$32),0),""))</f>
        <v/>
      </c>
      <c r="U148" s="219"/>
      <c r="V148" s="220"/>
      <c r="W148" s="219"/>
      <c r="X148" s="219"/>
      <c r="Y148" s="170"/>
      <c r="AA148" s="180" t="str">
        <f t="shared" ca="1" si="27"/>
        <v/>
      </c>
      <c r="AC148" s="59" t="str">
        <f t="shared" si="28"/>
        <v>N</v>
      </c>
      <c r="AD148" s="59">
        <f t="shared" si="21"/>
        <v>0</v>
      </c>
      <c r="AE148" s="59">
        <f t="shared" ca="1" si="22"/>
        <v>0</v>
      </c>
      <c r="AF148" s="59">
        <f t="shared" si="29"/>
        <v>0</v>
      </c>
      <c r="AG148" s="59">
        <f t="shared" si="30"/>
        <v>0</v>
      </c>
      <c r="AH148" s="59">
        <f t="shared" si="23"/>
        <v>0</v>
      </c>
      <c r="AI148" s="59">
        <f t="shared" si="24"/>
        <v>0</v>
      </c>
      <c r="AJ148" s="137">
        <f t="shared" si="25"/>
        <v>0</v>
      </c>
      <c r="AK148" s="137">
        <f t="shared" si="26"/>
        <v>0</v>
      </c>
      <c r="AL148" s="57">
        <f>IF('Section 2'!$X148=Lists!$O$8,IF(COUNTIF(A5CountryList,'Section 2'!$H148)&gt;0,0,1),0)</f>
        <v>0</v>
      </c>
    </row>
    <row r="149" spans="2:38" s="57" customFormat="1" x14ac:dyDescent="0.25">
      <c r="B149" s="40"/>
      <c r="C149" s="211" t="str">
        <f>IF(L149=0,"",MAX($C$18:C148)+1)</f>
        <v/>
      </c>
      <c r="D149" s="121"/>
      <c r="E149" s="218"/>
      <c r="F149" s="219"/>
      <c r="G149" s="219"/>
      <c r="H149" s="219"/>
      <c r="I149" s="122"/>
      <c r="J149" s="219"/>
      <c r="K149" s="219"/>
      <c r="L149" s="219"/>
      <c r="M149" s="119"/>
      <c r="N149" s="122"/>
      <c r="O149" s="221" t="str">
        <f>IF(LEFT($L149,1)="R",VLOOKUP($L149,'Blend Breakout'!$C$33:$I$55,COLUMNS('Blend Breakout'!$C$32:D$32),0),IF(LEFT($L149,1)="H",$L149,""))</f>
        <v/>
      </c>
      <c r="P149" s="117" t="str">
        <f>IF(O149="","",IF(LEFT($L149,1)="R",$M149*VLOOKUP($L149,'Blend Breakout'!$C$33:$I$55,COLUMNS('Blend Breakout'!$C$32:E$32),0),IF(LEFT($L149,1)="H",$M149,"")))</f>
        <v/>
      </c>
      <c r="Q149" s="221" t="str">
        <f>IF(LEFT($L149,1)="R",VLOOKUP($L149,'Blend Breakout'!$C$33:$I$55,COLUMNS('Blend Breakout'!$C$32:F$32),0),"")</f>
        <v/>
      </c>
      <c r="R149" s="117" t="str">
        <f>IF(Q149="","",IF(LEFT($L149,1)="R",$M149*VLOOKUP($L149,'Blend Breakout'!$C$33:$I$55,COLUMNS('Blend Breakout'!$C$32:G$32),0),""))</f>
        <v/>
      </c>
      <c r="S149" s="221" t="str">
        <f>IF(LEFT($L149,1)="R",VLOOKUP($L149,'Blend Breakout'!$C$33:$I$55,COLUMNS('Blend Breakout'!$C$32:H$32),0),"")</f>
        <v/>
      </c>
      <c r="T149" s="117" t="str">
        <f>IF(S149="","",IF(LEFT($L149,1)="R",$M149*VLOOKUP($L149,'Blend Breakout'!$C$33:$I$55,COLUMNS('Blend Breakout'!$C$32:I$32),0),""))</f>
        <v/>
      </c>
      <c r="U149" s="219"/>
      <c r="V149" s="220"/>
      <c r="W149" s="219"/>
      <c r="X149" s="219"/>
      <c r="Y149" s="170"/>
      <c r="AA149" s="180" t="str">
        <f t="shared" ca="1" si="27"/>
        <v/>
      </c>
      <c r="AC149" s="59" t="str">
        <f t="shared" si="28"/>
        <v>N</v>
      </c>
      <c r="AD149" s="59">
        <f t="shared" si="21"/>
        <v>0</v>
      </c>
      <c r="AE149" s="59">
        <f t="shared" ca="1" si="22"/>
        <v>0</v>
      </c>
      <c r="AF149" s="59">
        <f t="shared" si="29"/>
        <v>0</v>
      </c>
      <c r="AG149" s="59">
        <f t="shared" si="30"/>
        <v>0</v>
      </c>
      <c r="AH149" s="59">
        <f t="shared" si="23"/>
        <v>0</v>
      </c>
      <c r="AI149" s="59">
        <f t="shared" si="24"/>
        <v>0</v>
      </c>
      <c r="AJ149" s="137">
        <f t="shared" si="25"/>
        <v>0</v>
      </c>
      <c r="AK149" s="137">
        <f t="shared" si="26"/>
        <v>0</v>
      </c>
      <c r="AL149" s="57">
        <f>IF('Section 2'!$X149=Lists!$O$8,IF(COUNTIF(A5CountryList,'Section 2'!$H149)&gt;0,0,1),0)</f>
        <v>0</v>
      </c>
    </row>
    <row r="150" spans="2:38" s="57" customFormat="1" x14ac:dyDescent="0.25">
      <c r="B150" s="40"/>
      <c r="C150" s="211" t="str">
        <f>IF(L150=0,"",MAX($C$18:C149)+1)</f>
        <v/>
      </c>
      <c r="D150" s="121"/>
      <c r="E150" s="218"/>
      <c r="F150" s="219"/>
      <c r="G150" s="219"/>
      <c r="H150" s="219"/>
      <c r="I150" s="122"/>
      <c r="J150" s="219"/>
      <c r="K150" s="219"/>
      <c r="L150" s="219"/>
      <c r="M150" s="119"/>
      <c r="N150" s="122"/>
      <c r="O150" s="221" t="str">
        <f>IF(LEFT($L150,1)="R",VLOOKUP($L150,'Blend Breakout'!$C$33:$I$55,COLUMNS('Blend Breakout'!$C$32:D$32),0),IF(LEFT($L150,1)="H",$L150,""))</f>
        <v/>
      </c>
      <c r="P150" s="117" t="str">
        <f>IF(O150="","",IF(LEFT($L150,1)="R",$M150*VLOOKUP($L150,'Blend Breakout'!$C$33:$I$55,COLUMNS('Blend Breakout'!$C$32:E$32),0),IF(LEFT($L150,1)="H",$M150,"")))</f>
        <v/>
      </c>
      <c r="Q150" s="221" t="str">
        <f>IF(LEFT($L150,1)="R",VLOOKUP($L150,'Blend Breakout'!$C$33:$I$55,COLUMNS('Blend Breakout'!$C$32:F$32),0),"")</f>
        <v/>
      </c>
      <c r="R150" s="117" t="str">
        <f>IF(Q150="","",IF(LEFT($L150,1)="R",$M150*VLOOKUP($L150,'Blend Breakout'!$C$33:$I$55,COLUMNS('Blend Breakout'!$C$32:G$32),0),""))</f>
        <v/>
      </c>
      <c r="S150" s="221" t="str">
        <f>IF(LEFT($L150,1)="R",VLOOKUP($L150,'Blend Breakout'!$C$33:$I$55,COLUMNS('Blend Breakout'!$C$32:H$32),0),"")</f>
        <v/>
      </c>
      <c r="T150" s="117" t="str">
        <f>IF(S150="","",IF(LEFT($L150,1)="R",$M150*VLOOKUP($L150,'Blend Breakout'!$C$33:$I$55,COLUMNS('Blend Breakout'!$C$32:I$32),0),""))</f>
        <v/>
      </c>
      <c r="U150" s="219"/>
      <c r="V150" s="220"/>
      <c r="W150" s="219"/>
      <c r="X150" s="219"/>
      <c r="Y150" s="170"/>
      <c r="AA150" s="180" t="str">
        <f t="shared" ca="1" si="27"/>
        <v/>
      </c>
      <c r="AC150" s="59" t="str">
        <f t="shared" si="28"/>
        <v>N</v>
      </c>
      <c r="AD150" s="59">
        <f t="shared" si="21"/>
        <v>0</v>
      </c>
      <c r="AE150" s="59">
        <f t="shared" ca="1" si="22"/>
        <v>0</v>
      </c>
      <c r="AF150" s="59">
        <f t="shared" si="29"/>
        <v>0</v>
      </c>
      <c r="AG150" s="59">
        <f t="shared" si="30"/>
        <v>0</v>
      </c>
      <c r="AH150" s="59">
        <f t="shared" si="23"/>
        <v>0</v>
      </c>
      <c r="AI150" s="59">
        <f t="shared" si="24"/>
        <v>0</v>
      </c>
      <c r="AJ150" s="137">
        <f t="shared" si="25"/>
        <v>0</v>
      </c>
      <c r="AK150" s="137">
        <f t="shared" si="26"/>
        <v>0</v>
      </c>
      <c r="AL150" s="57">
        <f>IF('Section 2'!$X150=Lists!$O$8,IF(COUNTIF(A5CountryList,'Section 2'!$H150)&gt;0,0,1),0)</f>
        <v>0</v>
      </c>
    </row>
    <row r="151" spans="2:38" s="57" customFormat="1" x14ac:dyDescent="0.25">
      <c r="B151" s="40"/>
      <c r="C151" s="211" t="str">
        <f>IF(L151=0,"",MAX($C$18:C150)+1)</f>
        <v/>
      </c>
      <c r="D151" s="121"/>
      <c r="E151" s="218"/>
      <c r="F151" s="219"/>
      <c r="G151" s="219"/>
      <c r="H151" s="219"/>
      <c r="I151" s="122"/>
      <c r="J151" s="219"/>
      <c r="K151" s="219"/>
      <c r="L151" s="219"/>
      <c r="M151" s="119"/>
      <c r="N151" s="122"/>
      <c r="O151" s="221" t="str">
        <f>IF(LEFT($L151,1)="R",VLOOKUP($L151,'Blend Breakout'!$C$33:$I$55,COLUMNS('Blend Breakout'!$C$32:D$32),0),IF(LEFT($L151,1)="H",$L151,""))</f>
        <v/>
      </c>
      <c r="P151" s="117" t="str">
        <f>IF(O151="","",IF(LEFT($L151,1)="R",$M151*VLOOKUP($L151,'Blend Breakout'!$C$33:$I$55,COLUMNS('Blend Breakout'!$C$32:E$32),0),IF(LEFT($L151,1)="H",$M151,"")))</f>
        <v/>
      </c>
      <c r="Q151" s="221" t="str">
        <f>IF(LEFT($L151,1)="R",VLOOKUP($L151,'Blend Breakout'!$C$33:$I$55,COLUMNS('Blend Breakout'!$C$32:F$32),0),"")</f>
        <v/>
      </c>
      <c r="R151" s="117" t="str">
        <f>IF(Q151="","",IF(LEFT($L151,1)="R",$M151*VLOOKUP($L151,'Blend Breakout'!$C$33:$I$55,COLUMNS('Blend Breakout'!$C$32:G$32),0),""))</f>
        <v/>
      </c>
      <c r="S151" s="221" t="str">
        <f>IF(LEFT($L151,1)="R",VLOOKUP($L151,'Blend Breakout'!$C$33:$I$55,COLUMNS('Blend Breakout'!$C$32:H$32),0),"")</f>
        <v/>
      </c>
      <c r="T151" s="117" t="str">
        <f>IF(S151="","",IF(LEFT($L151,1)="R",$M151*VLOOKUP($L151,'Blend Breakout'!$C$33:$I$55,COLUMNS('Blend Breakout'!$C$32:I$32),0),""))</f>
        <v/>
      </c>
      <c r="U151" s="219"/>
      <c r="V151" s="220"/>
      <c r="W151" s="219"/>
      <c r="X151" s="219"/>
      <c r="Y151" s="170"/>
      <c r="AA151" s="180" t="str">
        <f t="shared" ca="1" si="27"/>
        <v/>
      </c>
      <c r="AC151" s="59" t="str">
        <f t="shared" si="28"/>
        <v>N</v>
      </c>
      <c r="AD151" s="59">
        <f t="shared" si="21"/>
        <v>0</v>
      </c>
      <c r="AE151" s="59">
        <f t="shared" ca="1" si="22"/>
        <v>0</v>
      </c>
      <c r="AF151" s="59">
        <f t="shared" si="29"/>
        <v>0</v>
      </c>
      <c r="AG151" s="59">
        <f t="shared" si="30"/>
        <v>0</v>
      </c>
      <c r="AH151" s="59">
        <f t="shared" si="23"/>
        <v>0</v>
      </c>
      <c r="AI151" s="59">
        <f t="shared" si="24"/>
        <v>0</v>
      </c>
      <c r="AJ151" s="137">
        <f t="shared" si="25"/>
        <v>0</v>
      </c>
      <c r="AK151" s="137">
        <f t="shared" si="26"/>
        <v>0</v>
      </c>
      <c r="AL151" s="57">
        <f>IF('Section 2'!$X151=Lists!$O$8,IF(COUNTIF(A5CountryList,'Section 2'!$H151)&gt;0,0,1),0)</f>
        <v>0</v>
      </c>
    </row>
    <row r="152" spans="2:38" s="57" customFormat="1" x14ac:dyDescent="0.25">
      <c r="B152" s="40"/>
      <c r="C152" s="211" t="str">
        <f>IF(L152=0,"",MAX($C$18:C151)+1)</f>
        <v/>
      </c>
      <c r="D152" s="121"/>
      <c r="E152" s="218"/>
      <c r="F152" s="219"/>
      <c r="G152" s="219"/>
      <c r="H152" s="219"/>
      <c r="I152" s="122"/>
      <c r="J152" s="219"/>
      <c r="K152" s="219"/>
      <c r="L152" s="219"/>
      <c r="M152" s="119"/>
      <c r="N152" s="122"/>
      <c r="O152" s="221" t="str">
        <f>IF(LEFT($L152,1)="R",VLOOKUP($L152,'Blend Breakout'!$C$33:$I$55,COLUMNS('Blend Breakout'!$C$32:D$32),0),IF(LEFT($L152,1)="H",$L152,""))</f>
        <v/>
      </c>
      <c r="P152" s="117" t="str">
        <f>IF(O152="","",IF(LEFT($L152,1)="R",$M152*VLOOKUP($L152,'Blend Breakout'!$C$33:$I$55,COLUMNS('Blend Breakout'!$C$32:E$32),0),IF(LEFT($L152,1)="H",$M152,"")))</f>
        <v/>
      </c>
      <c r="Q152" s="221" t="str">
        <f>IF(LEFT($L152,1)="R",VLOOKUP($L152,'Blend Breakout'!$C$33:$I$55,COLUMNS('Blend Breakout'!$C$32:F$32),0),"")</f>
        <v/>
      </c>
      <c r="R152" s="117" t="str">
        <f>IF(Q152="","",IF(LEFT($L152,1)="R",$M152*VLOOKUP($L152,'Blend Breakout'!$C$33:$I$55,COLUMNS('Blend Breakout'!$C$32:G$32),0),""))</f>
        <v/>
      </c>
      <c r="S152" s="221" t="str">
        <f>IF(LEFT($L152,1)="R",VLOOKUP($L152,'Blend Breakout'!$C$33:$I$55,COLUMNS('Blend Breakout'!$C$32:H$32),0),"")</f>
        <v/>
      </c>
      <c r="T152" s="117" t="str">
        <f>IF(S152="","",IF(LEFT($L152,1)="R",$M152*VLOOKUP($L152,'Blend Breakout'!$C$33:$I$55,COLUMNS('Blend Breakout'!$C$32:I$32),0),""))</f>
        <v/>
      </c>
      <c r="U152" s="219"/>
      <c r="V152" s="220"/>
      <c r="W152" s="219"/>
      <c r="X152" s="219"/>
      <c r="Y152" s="170"/>
      <c r="AA152" s="180" t="str">
        <f t="shared" ca="1" si="27"/>
        <v/>
      </c>
      <c r="AC152" s="59" t="str">
        <f t="shared" si="28"/>
        <v>N</v>
      </c>
      <c r="AD152" s="59">
        <f t="shared" si="21"/>
        <v>0</v>
      </c>
      <c r="AE152" s="59">
        <f t="shared" ca="1" si="22"/>
        <v>0</v>
      </c>
      <c r="AF152" s="59">
        <f t="shared" si="29"/>
        <v>0</v>
      </c>
      <c r="AG152" s="59">
        <f t="shared" si="30"/>
        <v>0</v>
      </c>
      <c r="AH152" s="59">
        <f t="shared" si="23"/>
        <v>0</v>
      </c>
      <c r="AI152" s="59">
        <f t="shared" si="24"/>
        <v>0</v>
      </c>
      <c r="AJ152" s="137">
        <f t="shared" si="25"/>
        <v>0</v>
      </c>
      <c r="AK152" s="137">
        <f t="shared" si="26"/>
        <v>0</v>
      </c>
      <c r="AL152" s="57">
        <f>IF('Section 2'!$X152=Lists!$O$8,IF(COUNTIF(A5CountryList,'Section 2'!$H152)&gt;0,0,1),0)</f>
        <v>0</v>
      </c>
    </row>
    <row r="153" spans="2:38" s="57" customFormat="1" x14ac:dyDescent="0.25">
      <c r="B153" s="40"/>
      <c r="C153" s="211" t="str">
        <f>IF(L153=0,"",MAX($C$18:C152)+1)</f>
        <v/>
      </c>
      <c r="D153" s="121"/>
      <c r="E153" s="218"/>
      <c r="F153" s="219"/>
      <c r="G153" s="219"/>
      <c r="H153" s="219"/>
      <c r="I153" s="122"/>
      <c r="J153" s="219"/>
      <c r="K153" s="219"/>
      <c r="L153" s="219"/>
      <c r="M153" s="119"/>
      <c r="N153" s="122"/>
      <c r="O153" s="221" t="str">
        <f>IF(LEFT($L153,1)="R",VLOOKUP($L153,'Blend Breakout'!$C$33:$I$55,COLUMNS('Blend Breakout'!$C$32:D$32),0),IF(LEFT($L153,1)="H",$L153,""))</f>
        <v/>
      </c>
      <c r="P153" s="117" t="str">
        <f>IF(O153="","",IF(LEFT($L153,1)="R",$M153*VLOOKUP($L153,'Blend Breakout'!$C$33:$I$55,COLUMNS('Blend Breakout'!$C$32:E$32),0),IF(LEFT($L153,1)="H",$M153,"")))</f>
        <v/>
      </c>
      <c r="Q153" s="221" t="str">
        <f>IF(LEFT($L153,1)="R",VLOOKUP($L153,'Blend Breakout'!$C$33:$I$55,COLUMNS('Blend Breakout'!$C$32:F$32),0),"")</f>
        <v/>
      </c>
      <c r="R153" s="117" t="str">
        <f>IF(Q153="","",IF(LEFT($L153,1)="R",$M153*VLOOKUP($L153,'Blend Breakout'!$C$33:$I$55,COLUMNS('Blend Breakout'!$C$32:G$32),0),""))</f>
        <v/>
      </c>
      <c r="S153" s="221" t="str">
        <f>IF(LEFT($L153,1)="R",VLOOKUP($L153,'Blend Breakout'!$C$33:$I$55,COLUMNS('Blend Breakout'!$C$32:H$32),0),"")</f>
        <v/>
      </c>
      <c r="T153" s="117" t="str">
        <f>IF(S153="","",IF(LEFT($L153,1)="R",$M153*VLOOKUP($L153,'Blend Breakout'!$C$33:$I$55,COLUMNS('Blend Breakout'!$C$32:I$32),0),""))</f>
        <v/>
      </c>
      <c r="U153" s="219"/>
      <c r="V153" s="220"/>
      <c r="W153" s="219"/>
      <c r="X153" s="219"/>
      <c r="Y153" s="170"/>
      <c r="AA153" s="180" t="str">
        <f t="shared" ca="1" si="27"/>
        <v/>
      </c>
      <c r="AC153" s="59" t="str">
        <f t="shared" si="28"/>
        <v>N</v>
      </c>
      <c r="AD153" s="59">
        <f t="shared" si="21"/>
        <v>0</v>
      </c>
      <c r="AE153" s="59">
        <f t="shared" ca="1" si="22"/>
        <v>0</v>
      </c>
      <c r="AF153" s="59">
        <f t="shared" si="29"/>
        <v>0</v>
      </c>
      <c r="AG153" s="59">
        <f t="shared" si="30"/>
        <v>0</v>
      </c>
      <c r="AH153" s="59">
        <f t="shared" si="23"/>
        <v>0</v>
      </c>
      <c r="AI153" s="59">
        <f t="shared" si="24"/>
        <v>0</v>
      </c>
      <c r="AJ153" s="137">
        <f t="shared" si="25"/>
        <v>0</v>
      </c>
      <c r="AK153" s="137">
        <f t="shared" si="26"/>
        <v>0</v>
      </c>
      <c r="AL153" s="57">
        <f>IF('Section 2'!$X153=Lists!$O$8,IF(COUNTIF(A5CountryList,'Section 2'!$H153)&gt;0,0,1),0)</f>
        <v>0</v>
      </c>
    </row>
    <row r="154" spans="2:38" s="57" customFormat="1" x14ac:dyDescent="0.25">
      <c r="B154" s="40"/>
      <c r="C154" s="211" t="str">
        <f>IF(L154=0,"",MAX($C$18:C153)+1)</f>
        <v/>
      </c>
      <c r="D154" s="121"/>
      <c r="E154" s="218"/>
      <c r="F154" s="219"/>
      <c r="G154" s="219"/>
      <c r="H154" s="219"/>
      <c r="I154" s="122"/>
      <c r="J154" s="219"/>
      <c r="K154" s="219"/>
      <c r="L154" s="219"/>
      <c r="M154" s="119"/>
      <c r="N154" s="122"/>
      <c r="O154" s="221" t="str">
        <f>IF(LEFT($L154,1)="R",VLOOKUP($L154,'Blend Breakout'!$C$33:$I$55,COLUMNS('Blend Breakout'!$C$32:D$32),0),IF(LEFT($L154,1)="H",$L154,""))</f>
        <v/>
      </c>
      <c r="P154" s="117" t="str">
        <f>IF(O154="","",IF(LEFT($L154,1)="R",$M154*VLOOKUP($L154,'Blend Breakout'!$C$33:$I$55,COLUMNS('Blend Breakout'!$C$32:E$32),0),IF(LEFT($L154,1)="H",$M154,"")))</f>
        <v/>
      </c>
      <c r="Q154" s="221" t="str">
        <f>IF(LEFT($L154,1)="R",VLOOKUP($L154,'Blend Breakout'!$C$33:$I$55,COLUMNS('Blend Breakout'!$C$32:F$32),0),"")</f>
        <v/>
      </c>
      <c r="R154" s="117" t="str">
        <f>IF(Q154="","",IF(LEFT($L154,1)="R",$M154*VLOOKUP($L154,'Blend Breakout'!$C$33:$I$55,COLUMNS('Blend Breakout'!$C$32:G$32),0),""))</f>
        <v/>
      </c>
      <c r="S154" s="221" t="str">
        <f>IF(LEFT($L154,1)="R",VLOOKUP($L154,'Blend Breakout'!$C$33:$I$55,COLUMNS('Blend Breakout'!$C$32:H$32),0),"")</f>
        <v/>
      </c>
      <c r="T154" s="117" t="str">
        <f>IF(S154="","",IF(LEFT($L154,1)="R",$M154*VLOOKUP($L154,'Blend Breakout'!$C$33:$I$55,COLUMNS('Blend Breakout'!$C$32:I$32),0),""))</f>
        <v/>
      </c>
      <c r="U154" s="219"/>
      <c r="V154" s="220"/>
      <c r="W154" s="219"/>
      <c r="X154" s="219"/>
      <c r="Y154" s="170"/>
      <c r="AA154" s="180" t="str">
        <f t="shared" ca="1" si="27"/>
        <v/>
      </c>
      <c r="AC154" s="59" t="str">
        <f t="shared" si="28"/>
        <v>N</v>
      </c>
      <c r="AD154" s="59">
        <f t="shared" si="21"/>
        <v>0</v>
      </c>
      <c r="AE154" s="59">
        <f t="shared" ca="1" si="22"/>
        <v>0</v>
      </c>
      <c r="AF154" s="59">
        <f t="shared" si="29"/>
        <v>0</v>
      </c>
      <c r="AG154" s="59">
        <f t="shared" si="30"/>
        <v>0</v>
      </c>
      <c r="AH154" s="59">
        <f t="shared" si="23"/>
        <v>0</v>
      </c>
      <c r="AI154" s="59">
        <f t="shared" si="24"/>
        <v>0</v>
      </c>
      <c r="AJ154" s="137">
        <f t="shared" si="25"/>
        <v>0</v>
      </c>
      <c r="AK154" s="137">
        <f t="shared" si="26"/>
        <v>0</v>
      </c>
      <c r="AL154" s="57">
        <f>IF('Section 2'!$X154=Lists!$O$8,IF(COUNTIF(A5CountryList,'Section 2'!$H154)&gt;0,0,1),0)</f>
        <v>0</v>
      </c>
    </row>
    <row r="155" spans="2:38" s="57" customFormat="1" x14ac:dyDescent="0.25">
      <c r="B155" s="40"/>
      <c r="C155" s="211" t="str">
        <f>IF(L155=0,"",MAX($C$18:C154)+1)</f>
        <v/>
      </c>
      <c r="D155" s="121"/>
      <c r="E155" s="218"/>
      <c r="F155" s="219"/>
      <c r="G155" s="219"/>
      <c r="H155" s="219"/>
      <c r="I155" s="122"/>
      <c r="J155" s="219"/>
      <c r="K155" s="219"/>
      <c r="L155" s="219"/>
      <c r="M155" s="119"/>
      <c r="N155" s="122"/>
      <c r="O155" s="221" t="str">
        <f>IF(LEFT($L155,1)="R",VLOOKUP($L155,'Blend Breakout'!$C$33:$I$55,COLUMNS('Blend Breakout'!$C$32:D$32),0),IF(LEFT($L155,1)="H",$L155,""))</f>
        <v/>
      </c>
      <c r="P155" s="117" t="str">
        <f>IF(O155="","",IF(LEFT($L155,1)="R",$M155*VLOOKUP($L155,'Blend Breakout'!$C$33:$I$55,COLUMNS('Blend Breakout'!$C$32:E$32),0),IF(LEFT($L155,1)="H",$M155,"")))</f>
        <v/>
      </c>
      <c r="Q155" s="221" t="str">
        <f>IF(LEFT($L155,1)="R",VLOOKUP($L155,'Blend Breakout'!$C$33:$I$55,COLUMNS('Blend Breakout'!$C$32:F$32),0),"")</f>
        <v/>
      </c>
      <c r="R155" s="117" t="str">
        <f>IF(Q155="","",IF(LEFT($L155,1)="R",$M155*VLOOKUP($L155,'Blend Breakout'!$C$33:$I$55,COLUMNS('Blend Breakout'!$C$32:G$32),0),""))</f>
        <v/>
      </c>
      <c r="S155" s="221" t="str">
        <f>IF(LEFT($L155,1)="R",VLOOKUP($L155,'Blend Breakout'!$C$33:$I$55,COLUMNS('Blend Breakout'!$C$32:H$32),0),"")</f>
        <v/>
      </c>
      <c r="T155" s="117" t="str">
        <f>IF(S155="","",IF(LEFT($L155,1)="R",$M155*VLOOKUP($L155,'Blend Breakout'!$C$33:$I$55,COLUMNS('Blend Breakout'!$C$32:I$32),0),""))</f>
        <v/>
      </c>
      <c r="U155" s="219"/>
      <c r="V155" s="220"/>
      <c r="W155" s="219"/>
      <c r="X155" s="219"/>
      <c r="Y155" s="170"/>
      <c r="AA155" s="180" t="str">
        <f t="shared" ca="1" si="27"/>
        <v/>
      </c>
      <c r="AC155" s="59" t="str">
        <f t="shared" si="28"/>
        <v>N</v>
      </c>
      <c r="AD155" s="59">
        <f t="shared" si="21"/>
        <v>0</v>
      </c>
      <c r="AE155" s="59">
        <f t="shared" ca="1" si="22"/>
        <v>0</v>
      </c>
      <c r="AF155" s="59">
        <f t="shared" si="29"/>
        <v>0</v>
      </c>
      <c r="AG155" s="59">
        <f t="shared" si="30"/>
        <v>0</v>
      </c>
      <c r="AH155" s="59">
        <f t="shared" si="23"/>
        <v>0</v>
      </c>
      <c r="AI155" s="59">
        <f t="shared" si="24"/>
        <v>0</v>
      </c>
      <c r="AJ155" s="137">
        <f t="shared" si="25"/>
        <v>0</v>
      </c>
      <c r="AK155" s="137">
        <f t="shared" si="26"/>
        <v>0</v>
      </c>
      <c r="AL155" s="57">
        <f>IF('Section 2'!$X155=Lists!$O$8,IF(COUNTIF(A5CountryList,'Section 2'!$H155)&gt;0,0,1),0)</f>
        <v>0</v>
      </c>
    </row>
    <row r="156" spans="2:38" s="57" customFormat="1" x14ac:dyDescent="0.25">
      <c r="B156" s="40"/>
      <c r="C156" s="211" t="str">
        <f>IF(L156=0,"",MAX($C$18:C155)+1)</f>
        <v/>
      </c>
      <c r="D156" s="121"/>
      <c r="E156" s="218"/>
      <c r="F156" s="219"/>
      <c r="G156" s="219"/>
      <c r="H156" s="219"/>
      <c r="I156" s="122"/>
      <c r="J156" s="219"/>
      <c r="K156" s="219"/>
      <c r="L156" s="219"/>
      <c r="M156" s="119"/>
      <c r="N156" s="122"/>
      <c r="O156" s="221" t="str">
        <f>IF(LEFT($L156,1)="R",VLOOKUP($L156,'Blend Breakout'!$C$33:$I$55,COLUMNS('Blend Breakout'!$C$32:D$32),0),IF(LEFT($L156,1)="H",$L156,""))</f>
        <v/>
      </c>
      <c r="P156" s="117" t="str">
        <f>IF(O156="","",IF(LEFT($L156,1)="R",$M156*VLOOKUP($L156,'Blend Breakout'!$C$33:$I$55,COLUMNS('Blend Breakout'!$C$32:E$32),0),IF(LEFT($L156,1)="H",$M156,"")))</f>
        <v/>
      </c>
      <c r="Q156" s="221" t="str">
        <f>IF(LEFT($L156,1)="R",VLOOKUP($L156,'Blend Breakout'!$C$33:$I$55,COLUMNS('Blend Breakout'!$C$32:F$32),0),"")</f>
        <v/>
      </c>
      <c r="R156" s="117" t="str">
        <f>IF(Q156="","",IF(LEFT($L156,1)="R",$M156*VLOOKUP($L156,'Blend Breakout'!$C$33:$I$55,COLUMNS('Blend Breakout'!$C$32:G$32),0),""))</f>
        <v/>
      </c>
      <c r="S156" s="221" t="str">
        <f>IF(LEFT($L156,1)="R",VLOOKUP($L156,'Blend Breakout'!$C$33:$I$55,COLUMNS('Blend Breakout'!$C$32:H$32),0),"")</f>
        <v/>
      </c>
      <c r="T156" s="117" t="str">
        <f>IF(S156="","",IF(LEFT($L156,1)="R",$M156*VLOOKUP($L156,'Blend Breakout'!$C$33:$I$55,COLUMNS('Blend Breakout'!$C$32:I$32),0),""))</f>
        <v/>
      </c>
      <c r="U156" s="219"/>
      <c r="V156" s="220"/>
      <c r="W156" s="219"/>
      <c r="X156" s="219"/>
      <c r="Y156" s="170"/>
      <c r="AA156" s="180" t="str">
        <f t="shared" ca="1" si="27"/>
        <v/>
      </c>
      <c r="AC156" s="59" t="str">
        <f t="shared" si="28"/>
        <v>N</v>
      </c>
      <c r="AD156" s="59">
        <f t="shared" si="21"/>
        <v>0</v>
      </c>
      <c r="AE156" s="59">
        <f t="shared" ca="1" si="22"/>
        <v>0</v>
      </c>
      <c r="AF156" s="59">
        <f t="shared" si="29"/>
        <v>0</v>
      </c>
      <c r="AG156" s="59">
        <f t="shared" si="30"/>
        <v>0</v>
      </c>
      <c r="AH156" s="59">
        <f t="shared" si="23"/>
        <v>0</v>
      </c>
      <c r="AI156" s="59">
        <f t="shared" si="24"/>
        <v>0</v>
      </c>
      <c r="AJ156" s="137">
        <f t="shared" si="25"/>
        <v>0</v>
      </c>
      <c r="AK156" s="137">
        <f t="shared" si="26"/>
        <v>0</v>
      </c>
      <c r="AL156" s="57">
        <f>IF('Section 2'!$X156=Lists!$O$8,IF(COUNTIF(A5CountryList,'Section 2'!$H156)&gt;0,0,1),0)</f>
        <v>0</v>
      </c>
    </row>
    <row r="157" spans="2:38" s="57" customFormat="1" x14ac:dyDescent="0.25">
      <c r="B157" s="40"/>
      <c r="C157" s="211" t="str">
        <f>IF(L157=0,"",MAX($C$18:C156)+1)</f>
        <v/>
      </c>
      <c r="D157" s="121"/>
      <c r="E157" s="218"/>
      <c r="F157" s="219"/>
      <c r="G157" s="219"/>
      <c r="H157" s="219"/>
      <c r="I157" s="122"/>
      <c r="J157" s="219"/>
      <c r="K157" s="219"/>
      <c r="L157" s="219"/>
      <c r="M157" s="119"/>
      <c r="N157" s="122"/>
      <c r="O157" s="221" t="str">
        <f>IF(LEFT($L157,1)="R",VLOOKUP($L157,'Blend Breakout'!$C$33:$I$55,COLUMNS('Blend Breakout'!$C$32:D$32),0),IF(LEFT($L157,1)="H",$L157,""))</f>
        <v/>
      </c>
      <c r="P157" s="117" t="str">
        <f>IF(O157="","",IF(LEFT($L157,1)="R",$M157*VLOOKUP($L157,'Blend Breakout'!$C$33:$I$55,COLUMNS('Blend Breakout'!$C$32:E$32),0),IF(LEFT($L157,1)="H",$M157,"")))</f>
        <v/>
      </c>
      <c r="Q157" s="221" t="str">
        <f>IF(LEFT($L157,1)="R",VLOOKUP($L157,'Blend Breakout'!$C$33:$I$55,COLUMNS('Blend Breakout'!$C$32:F$32),0),"")</f>
        <v/>
      </c>
      <c r="R157" s="117" t="str">
        <f>IF(Q157="","",IF(LEFT($L157,1)="R",$M157*VLOOKUP($L157,'Blend Breakout'!$C$33:$I$55,COLUMNS('Blend Breakout'!$C$32:G$32),0),""))</f>
        <v/>
      </c>
      <c r="S157" s="221" t="str">
        <f>IF(LEFT($L157,1)="R",VLOOKUP($L157,'Blend Breakout'!$C$33:$I$55,COLUMNS('Blend Breakout'!$C$32:H$32),0),"")</f>
        <v/>
      </c>
      <c r="T157" s="117" t="str">
        <f>IF(S157="","",IF(LEFT($L157,1)="R",$M157*VLOOKUP($L157,'Blend Breakout'!$C$33:$I$55,COLUMNS('Blend Breakout'!$C$32:I$32),0),""))</f>
        <v/>
      </c>
      <c r="U157" s="219"/>
      <c r="V157" s="220"/>
      <c r="W157" s="219"/>
      <c r="X157" s="219"/>
      <c r="Y157" s="170"/>
      <c r="AA157" s="180" t="str">
        <f t="shared" ca="1" si="27"/>
        <v/>
      </c>
      <c r="AC157" s="59" t="str">
        <f t="shared" si="28"/>
        <v>N</v>
      </c>
      <c r="AD157" s="59">
        <f t="shared" si="21"/>
        <v>0</v>
      </c>
      <c r="AE157" s="59">
        <f t="shared" ca="1" si="22"/>
        <v>0</v>
      </c>
      <c r="AF157" s="59">
        <f t="shared" si="29"/>
        <v>0</v>
      </c>
      <c r="AG157" s="59">
        <f t="shared" si="30"/>
        <v>0</v>
      </c>
      <c r="AH157" s="59">
        <f t="shared" si="23"/>
        <v>0</v>
      </c>
      <c r="AI157" s="59">
        <f t="shared" si="24"/>
        <v>0</v>
      </c>
      <c r="AJ157" s="137">
        <f t="shared" si="25"/>
        <v>0</v>
      </c>
      <c r="AK157" s="137">
        <f t="shared" si="26"/>
        <v>0</v>
      </c>
      <c r="AL157" s="57">
        <f>IF('Section 2'!$X157=Lists!$O$8,IF(COUNTIF(A5CountryList,'Section 2'!$H157)&gt;0,0,1),0)</f>
        <v>0</v>
      </c>
    </row>
    <row r="158" spans="2:38" s="57" customFormat="1" x14ac:dyDescent="0.25">
      <c r="B158" s="40"/>
      <c r="C158" s="211" t="str">
        <f>IF(L158=0,"",MAX($C$18:C157)+1)</f>
        <v/>
      </c>
      <c r="D158" s="121"/>
      <c r="E158" s="218"/>
      <c r="F158" s="219"/>
      <c r="G158" s="219"/>
      <c r="H158" s="219"/>
      <c r="I158" s="122"/>
      <c r="J158" s="219"/>
      <c r="K158" s="219"/>
      <c r="L158" s="219"/>
      <c r="M158" s="119"/>
      <c r="N158" s="122"/>
      <c r="O158" s="221" t="str">
        <f>IF(LEFT($L158,1)="R",VLOOKUP($L158,'Blend Breakout'!$C$33:$I$55,COLUMNS('Blend Breakout'!$C$32:D$32),0),IF(LEFT($L158,1)="H",$L158,""))</f>
        <v/>
      </c>
      <c r="P158" s="117" t="str">
        <f>IF(O158="","",IF(LEFT($L158,1)="R",$M158*VLOOKUP($L158,'Blend Breakout'!$C$33:$I$55,COLUMNS('Blend Breakout'!$C$32:E$32),0),IF(LEFT($L158,1)="H",$M158,"")))</f>
        <v/>
      </c>
      <c r="Q158" s="221" t="str">
        <f>IF(LEFT($L158,1)="R",VLOOKUP($L158,'Blend Breakout'!$C$33:$I$55,COLUMNS('Blend Breakout'!$C$32:F$32),0),"")</f>
        <v/>
      </c>
      <c r="R158" s="117" t="str">
        <f>IF(Q158="","",IF(LEFT($L158,1)="R",$M158*VLOOKUP($L158,'Blend Breakout'!$C$33:$I$55,COLUMNS('Blend Breakout'!$C$32:G$32),0),""))</f>
        <v/>
      </c>
      <c r="S158" s="221" t="str">
        <f>IF(LEFT($L158,1)="R",VLOOKUP($L158,'Blend Breakout'!$C$33:$I$55,COLUMNS('Blend Breakout'!$C$32:H$32),0),"")</f>
        <v/>
      </c>
      <c r="T158" s="117" t="str">
        <f>IF(S158="","",IF(LEFT($L158,1)="R",$M158*VLOOKUP($L158,'Blend Breakout'!$C$33:$I$55,COLUMNS('Blend Breakout'!$C$32:I$32),0),""))</f>
        <v/>
      </c>
      <c r="U158" s="219"/>
      <c r="V158" s="220"/>
      <c r="W158" s="219"/>
      <c r="X158" s="219"/>
      <c r="Y158" s="170"/>
      <c r="AA158" s="180" t="str">
        <f t="shared" ca="1" si="27"/>
        <v/>
      </c>
      <c r="AC158" s="59" t="str">
        <f t="shared" si="28"/>
        <v>N</v>
      </c>
      <c r="AD158" s="59">
        <f t="shared" si="21"/>
        <v>0</v>
      </c>
      <c r="AE158" s="59">
        <f t="shared" ca="1" si="22"/>
        <v>0</v>
      </c>
      <c r="AF158" s="59">
        <f t="shared" si="29"/>
        <v>0</v>
      </c>
      <c r="AG158" s="59">
        <f t="shared" si="30"/>
        <v>0</v>
      </c>
      <c r="AH158" s="59">
        <f t="shared" si="23"/>
        <v>0</v>
      </c>
      <c r="AI158" s="59">
        <f t="shared" si="24"/>
        <v>0</v>
      </c>
      <c r="AJ158" s="137">
        <f t="shared" si="25"/>
        <v>0</v>
      </c>
      <c r="AK158" s="137">
        <f t="shared" si="26"/>
        <v>0</v>
      </c>
      <c r="AL158" s="57">
        <f>IF('Section 2'!$X158=Lists!$O$8,IF(COUNTIF(A5CountryList,'Section 2'!$H158)&gt;0,0,1),0)</f>
        <v>0</v>
      </c>
    </row>
    <row r="159" spans="2:38" s="57" customFormat="1" x14ac:dyDescent="0.25">
      <c r="B159" s="40"/>
      <c r="C159" s="211" t="str">
        <f>IF(L159=0,"",MAX($C$18:C158)+1)</f>
        <v/>
      </c>
      <c r="D159" s="121"/>
      <c r="E159" s="218"/>
      <c r="F159" s="219"/>
      <c r="G159" s="219"/>
      <c r="H159" s="219"/>
      <c r="I159" s="122"/>
      <c r="J159" s="219"/>
      <c r="K159" s="219"/>
      <c r="L159" s="219"/>
      <c r="M159" s="119"/>
      <c r="N159" s="122"/>
      <c r="O159" s="221" t="str">
        <f>IF(LEFT($L159,1)="R",VLOOKUP($L159,'Blend Breakout'!$C$33:$I$55,COLUMNS('Blend Breakout'!$C$32:D$32),0),IF(LEFT($L159,1)="H",$L159,""))</f>
        <v/>
      </c>
      <c r="P159" s="117" t="str">
        <f>IF(O159="","",IF(LEFT($L159,1)="R",$M159*VLOOKUP($L159,'Blend Breakout'!$C$33:$I$55,COLUMNS('Blend Breakout'!$C$32:E$32),0),IF(LEFT($L159,1)="H",$M159,"")))</f>
        <v/>
      </c>
      <c r="Q159" s="221" t="str">
        <f>IF(LEFT($L159,1)="R",VLOOKUP($L159,'Blend Breakout'!$C$33:$I$55,COLUMNS('Blend Breakout'!$C$32:F$32),0),"")</f>
        <v/>
      </c>
      <c r="R159" s="117" t="str">
        <f>IF(Q159="","",IF(LEFT($L159,1)="R",$M159*VLOOKUP($L159,'Blend Breakout'!$C$33:$I$55,COLUMNS('Blend Breakout'!$C$32:G$32),0),""))</f>
        <v/>
      </c>
      <c r="S159" s="221" t="str">
        <f>IF(LEFT($L159,1)="R",VLOOKUP($L159,'Blend Breakout'!$C$33:$I$55,COLUMNS('Blend Breakout'!$C$32:H$32),0),"")</f>
        <v/>
      </c>
      <c r="T159" s="117" t="str">
        <f>IF(S159="","",IF(LEFT($L159,1)="R",$M159*VLOOKUP($L159,'Blend Breakout'!$C$33:$I$55,COLUMNS('Blend Breakout'!$C$32:I$32),0),""))</f>
        <v/>
      </c>
      <c r="U159" s="219"/>
      <c r="V159" s="220"/>
      <c r="W159" s="219"/>
      <c r="X159" s="219"/>
      <c r="Y159" s="170"/>
      <c r="AA159" s="180" t="str">
        <f t="shared" ca="1" si="27"/>
        <v/>
      </c>
      <c r="AC159" s="59" t="str">
        <f t="shared" si="28"/>
        <v>N</v>
      </c>
      <c r="AD159" s="59">
        <f t="shared" si="21"/>
        <v>0</v>
      </c>
      <c r="AE159" s="59">
        <f t="shared" ca="1" si="22"/>
        <v>0</v>
      </c>
      <c r="AF159" s="59">
        <f t="shared" si="29"/>
        <v>0</v>
      </c>
      <c r="AG159" s="59">
        <f t="shared" si="30"/>
        <v>0</v>
      </c>
      <c r="AH159" s="59">
        <f t="shared" si="23"/>
        <v>0</v>
      </c>
      <c r="AI159" s="59">
        <f t="shared" si="24"/>
        <v>0</v>
      </c>
      <c r="AJ159" s="137">
        <f t="shared" si="25"/>
        <v>0</v>
      </c>
      <c r="AK159" s="137">
        <f t="shared" si="26"/>
        <v>0</v>
      </c>
      <c r="AL159" s="57">
        <f>IF('Section 2'!$X159=Lists!$O$8,IF(COUNTIF(A5CountryList,'Section 2'!$H159)&gt;0,0,1),0)</f>
        <v>0</v>
      </c>
    </row>
    <row r="160" spans="2:38" s="57" customFormat="1" x14ac:dyDescent="0.25">
      <c r="B160" s="40"/>
      <c r="C160" s="211" t="str">
        <f>IF(L160=0,"",MAX($C$18:C159)+1)</f>
        <v/>
      </c>
      <c r="D160" s="121"/>
      <c r="E160" s="218"/>
      <c r="F160" s="219"/>
      <c r="G160" s="219"/>
      <c r="H160" s="219"/>
      <c r="I160" s="122"/>
      <c r="J160" s="219"/>
      <c r="K160" s="219"/>
      <c r="L160" s="219"/>
      <c r="M160" s="119"/>
      <c r="N160" s="122"/>
      <c r="O160" s="221" t="str">
        <f>IF(LEFT($L160,1)="R",VLOOKUP($L160,'Blend Breakout'!$C$33:$I$55,COLUMNS('Blend Breakout'!$C$32:D$32),0),IF(LEFT($L160,1)="H",$L160,""))</f>
        <v/>
      </c>
      <c r="P160" s="117" t="str">
        <f>IF(O160="","",IF(LEFT($L160,1)="R",$M160*VLOOKUP($L160,'Blend Breakout'!$C$33:$I$55,COLUMNS('Blend Breakout'!$C$32:E$32),0),IF(LEFT($L160,1)="H",$M160,"")))</f>
        <v/>
      </c>
      <c r="Q160" s="221" t="str">
        <f>IF(LEFT($L160,1)="R",VLOOKUP($L160,'Blend Breakout'!$C$33:$I$55,COLUMNS('Blend Breakout'!$C$32:F$32),0),"")</f>
        <v/>
      </c>
      <c r="R160" s="117" t="str">
        <f>IF(Q160="","",IF(LEFT($L160,1)="R",$M160*VLOOKUP($L160,'Blend Breakout'!$C$33:$I$55,COLUMNS('Blend Breakout'!$C$32:G$32),0),""))</f>
        <v/>
      </c>
      <c r="S160" s="221" t="str">
        <f>IF(LEFT($L160,1)="R",VLOOKUP($L160,'Blend Breakout'!$C$33:$I$55,COLUMNS('Blend Breakout'!$C$32:H$32),0),"")</f>
        <v/>
      </c>
      <c r="T160" s="117" t="str">
        <f>IF(S160="","",IF(LEFT($L160,1)="R",$M160*VLOOKUP($L160,'Blend Breakout'!$C$33:$I$55,COLUMNS('Blend Breakout'!$C$32:I$32),0),""))</f>
        <v/>
      </c>
      <c r="U160" s="219"/>
      <c r="V160" s="220"/>
      <c r="W160" s="219"/>
      <c r="X160" s="219"/>
      <c r="Y160" s="170"/>
      <c r="AA160" s="180" t="str">
        <f t="shared" ca="1" si="27"/>
        <v/>
      </c>
      <c r="AC160" s="59" t="str">
        <f t="shared" si="28"/>
        <v>N</v>
      </c>
      <c r="AD160" s="59">
        <f t="shared" si="21"/>
        <v>0</v>
      </c>
      <c r="AE160" s="59">
        <f t="shared" ca="1" si="22"/>
        <v>0</v>
      </c>
      <c r="AF160" s="59">
        <f t="shared" si="29"/>
        <v>0</v>
      </c>
      <c r="AG160" s="59">
        <f t="shared" si="30"/>
        <v>0</v>
      </c>
      <c r="AH160" s="59">
        <f t="shared" si="23"/>
        <v>0</v>
      </c>
      <c r="AI160" s="59">
        <f t="shared" si="24"/>
        <v>0</v>
      </c>
      <c r="AJ160" s="137">
        <f t="shared" si="25"/>
        <v>0</v>
      </c>
      <c r="AK160" s="137">
        <f t="shared" si="26"/>
        <v>0</v>
      </c>
      <c r="AL160" s="57">
        <f>IF('Section 2'!$X160=Lists!$O$8,IF(COUNTIF(A5CountryList,'Section 2'!$H160)&gt;0,0,1),0)</f>
        <v>0</v>
      </c>
    </row>
    <row r="161" spans="2:38" s="57" customFormat="1" x14ac:dyDescent="0.25">
      <c r="B161" s="40"/>
      <c r="C161" s="211" t="str">
        <f>IF(L161=0,"",MAX($C$18:C160)+1)</f>
        <v/>
      </c>
      <c r="D161" s="121"/>
      <c r="E161" s="218"/>
      <c r="F161" s="219"/>
      <c r="G161" s="219"/>
      <c r="H161" s="219"/>
      <c r="I161" s="122"/>
      <c r="J161" s="219"/>
      <c r="K161" s="219"/>
      <c r="L161" s="219"/>
      <c r="M161" s="119"/>
      <c r="N161" s="122"/>
      <c r="O161" s="221" t="str">
        <f>IF(LEFT($L161,1)="R",VLOOKUP($L161,'Blend Breakout'!$C$33:$I$55,COLUMNS('Blend Breakout'!$C$32:D$32),0),IF(LEFT($L161,1)="H",$L161,""))</f>
        <v/>
      </c>
      <c r="P161" s="117" t="str">
        <f>IF(O161="","",IF(LEFT($L161,1)="R",$M161*VLOOKUP($L161,'Blend Breakout'!$C$33:$I$55,COLUMNS('Blend Breakout'!$C$32:E$32),0),IF(LEFT($L161,1)="H",$M161,"")))</f>
        <v/>
      </c>
      <c r="Q161" s="221" t="str">
        <f>IF(LEFT($L161,1)="R",VLOOKUP($L161,'Blend Breakout'!$C$33:$I$55,COLUMNS('Blend Breakout'!$C$32:F$32),0),"")</f>
        <v/>
      </c>
      <c r="R161" s="117" t="str">
        <f>IF(Q161="","",IF(LEFT($L161,1)="R",$M161*VLOOKUP($L161,'Blend Breakout'!$C$33:$I$55,COLUMNS('Blend Breakout'!$C$32:G$32),0),""))</f>
        <v/>
      </c>
      <c r="S161" s="221" t="str">
        <f>IF(LEFT($L161,1)="R",VLOOKUP($L161,'Blend Breakout'!$C$33:$I$55,COLUMNS('Blend Breakout'!$C$32:H$32),0),"")</f>
        <v/>
      </c>
      <c r="T161" s="117" t="str">
        <f>IF(S161="","",IF(LEFT($L161,1)="R",$M161*VLOOKUP($L161,'Blend Breakout'!$C$33:$I$55,COLUMNS('Blend Breakout'!$C$32:I$32),0),""))</f>
        <v/>
      </c>
      <c r="U161" s="219"/>
      <c r="V161" s="220"/>
      <c r="W161" s="219"/>
      <c r="X161" s="219"/>
      <c r="Y161" s="170"/>
      <c r="AA161" s="180" t="str">
        <f t="shared" ca="1" si="27"/>
        <v/>
      </c>
      <c r="AC161" s="59" t="str">
        <f t="shared" si="28"/>
        <v>N</v>
      </c>
      <c r="AD161" s="59">
        <f t="shared" si="21"/>
        <v>0</v>
      </c>
      <c r="AE161" s="59">
        <f t="shared" ca="1" si="22"/>
        <v>0</v>
      </c>
      <c r="AF161" s="59">
        <f t="shared" si="29"/>
        <v>0</v>
      </c>
      <c r="AG161" s="59">
        <f t="shared" si="30"/>
        <v>0</v>
      </c>
      <c r="AH161" s="59">
        <f t="shared" si="23"/>
        <v>0</v>
      </c>
      <c r="AI161" s="59">
        <f t="shared" si="24"/>
        <v>0</v>
      </c>
      <c r="AJ161" s="137">
        <f t="shared" si="25"/>
        <v>0</v>
      </c>
      <c r="AK161" s="137">
        <f t="shared" si="26"/>
        <v>0</v>
      </c>
      <c r="AL161" s="57">
        <f>IF('Section 2'!$X161=Lists!$O$8,IF(COUNTIF(A5CountryList,'Section 2'!$H161)&gt;0,0,1),0)</f>
        <v>0</v>
      </c>
    </row>
    <row r="162" spans="2:38" s="57" customFormat="1" x14ac:dyDescent="0.25">
      <c r="B162" s="40"/>
      <c r="C162" s="211" t="str">
        <f>IF(L162=0,"",MAX($C$18:C161)+1)</f>
        <v/>
      </c>
      <c r="D162" s="121"/>
      <c r="E162" s="218"/>
      <c r="F162" s="219"/>
      <c r="G162" s="219"/>
      <c r="H162" s="219"/>
      <c r="I162" s="122"/>
      <c r="J162" s="219"/>
      <c r="K162" s="219"/>
      <c r="L162" s="219"/>
      <c r="M162" s="119"/>
      <c r="N162" s="122"/>
      <c r="O162" s="221" t="str">
        <f>IF(LEFT($L162,1)="R",VLOOKUP($L162,'Blend Breakout'!$C$33:$I$55,COLUMNS('Blend Breakout'!$C$32:D$32),0),IF(LEFT($L162,1)="H",$L162,""))</f>
        <v/>
      </c>
      <c r="P162" s="117" t="str">
        <f>IF(O162="","",IF(LEFT($L162,1)="R",$M162*VLOOKUP($L162,'Blend Breakout'!$C$33:$I$55,COLUMNS('Blend Breakout'!$C$32:E$32),0),IF(LEFT($L162,1)="H",$M162,"")))</f>
        <v/>
      </c>
      <c r="Q162" s="221" t="str">
        <f>IF(LEFT($L162,1)="R",VLOOKUP($L162,'Blend Breakout'!$C$33:$I$55,COLUMNS('Blend Breakout'!$C$32:F$32),0),"")</f>
        <v/>
      </c>
      <c r="R162" s="117" t="str">
        <f>IF(Q162="","",IF(LEFT($L162,1)="R",$M162*VLOOKUP($L162,'Blend Breakout'!$C$33:$I$55,COLUMNS('Blend Breakout'!$C$32:G$32),0),""))</f>
        <v/>
      </c>
      <c r="S162" s="221" t="str">
        <f>IF(LEFT($L162,1)="R",VLOOKUP($L162,'Blend Breakout'!$C$33:$I$55,COLUMNS('Blend Breakout'!$C$32:H$32),0),"")</f>
        <v/>
      </c>
      <c r="T162" s="117" t="str">
        <f>IF(S162="","",IF(LEFT($L162,1)="R",$M162*VLOOKUP($L162,'Blend Breakout'!$C$33:$I$55,COLUMNS('Blend Breakout'!$C$32:I$32),0),""))</f>
        <v/>
      </c>
      <c r="U162" s="219"/>
      <c r="V162" s="220"/>
      <c r="W162" s="219"/>
      <c r="X162" s="219"/>
      <c r="Y162" s="170"/>
      <c r="AA162" s="180" t="str">
        <f t="shared" ca="1" si="27"/>
        <v/>
      </c>
      <c r="AC162" s="59" t="str">
        <f t="shared" si="28"/>
        <v>N</v>
      </c>
      <c r="AD162" s="59">
        <f t="shared" si="21"/>
        <v>0</v>
      </c>
      <c r="AE162" s="59">
        <f t="shared" ca="1" si="22"/>
        <v>0</v>
      </c>
      <c r="AF162" s="59">
        <f t="shared" si="29"/>
        <v>0</v>
      </c>
      <c r="AG162" s="59">
        <f t="shared" si="30"/>
        <v>0</v>
      </c>
      <c r="AH162" s="59">
        <f t="shared" si="23"/>
        <v>0</v>
      </c>
      <c r="AI162" s="59">
        <f t="shared" si="24"/>
        <v>0</v>
      </c>
      <c r="AJ162" s="137">
        <f t="shared" si="25"/>
        <v>0</v>
      </c>
      <c r="AK162" s="137">
        <f t="shared" si="26"/>
        <v>0</v>
      </c>
      <c r="AL162" s="57">
        <f>IF('Section 2'!$X162=Lists!$O$8,IF(COUNTIF(A5CountryList,'Section 2'!$H162)&gt;0,0,1),0)</f>
        <v>0</v>
      </c>
    </row>
    <row r="163" spans="2:38" s="57" customFormat="1" x14ac:dyDescent="0.25">
      <c r="B163" s="40"/>
      <c r="C163" s="211" t="str">
        <f>IF(L163=0,"",MAX($C$18:C162)+1)</f>
        <v/>
      </c>
      <c r="D163" s="121"/>
      <c r="E163" s="218"/>
      <c r="F163" s="219"/>
      <c r="G163" s="219"/>
      <c r="H163" s="219"/>
      <c r="I163" s="122"/>
      <c r="J163" s="219"/>
      <c r="K163" s="219"/>
      <c r="L163" s="219"/>
      <c r="M163" s="119"/>
      <c r="N163" s="122"/>
      <c r="O163" s="221" t="str">
        <f>IF(LEFT($L163,1)="R",VLOOKUP($L163,'Blend Breakout'!$C$33:$I$55,COLUMNS('Blend Breakout'!$C$32:D$32),0),IF(LEFT($L163,1)="H",$L163,""))</f>
        <v/>
      </c>
      <c r="P163" s="117" t="str">
        <f>IF(O163="","",IF(LEFT($L163,1)="R",$M163*VLOOKUP($L163,'Blend Breakout'!$C$33:$I$55,COLUMNS('Blend Breakout'!$C$32:E$32),0),IF(LEFT($L163,1)="H",$M163,"")))</f>
        <v/>
      </c>
      <c r="Q163" s="221" t="str">
        <f>IF(LEFT($L163,1)="R",VLOOKUP($L163,'Blend Breakout'!$C$33:$I$55,COLUMNS('Blend Breakout'!$C$32:F$32),0),"")</f>
        <v/>
      </c>
      <c r="R163" s="117" t="str">
        <f>IF(Q163="","",IF(LEFT($L163,1)="R",$M163*VLOOKUP($L163,'Blend Breakout'!$C$33:$I$55,COLUMNS('Blend Breakout'!$C$32:G$32),0),""))</f>
        <v/>
      </c>
      <c r="S163" s="221" t="str">
        <f>IF(LEFT($L163,1)="R",VLOOKUP($L163,'Blend Breakout'!$C$33:$I$55,COLUMNS('Blend Breakout'!$C$32:H$32),0),"")</f>
        <v/>
      </c>
      <c r="T163" s="117" t="str">
        <f>IF(S163="","",IF(LEFT($L163,1)="R",$M163*VLOOKUP($L163,'Blend Breakout'!$C$33:$I$55,COLUMNS('Blend Breakout'!$C$32:I$32),0),""))</f>
        <v/>
      </c>
      <c r="U163" s="219"/>
      <c r="V163" s="220"/>
      <c r="W163" s="219"/>
      <c r="X163" s="219"/>
      <c r="Y163" s="170"/>
      <c r="AA163" s="180" t="str">
        <f t="shared" ca="1" si="27"/>
        <v/>
      </c>
      <c r="AC163" s="59" t="str">
        <f t="shared" si="28"/>
        <v>N</v>
      </c>
      <c r="AD163" s="59">
        <f t="shared" si="21"/>
        <v>0</v>
      </c>
      <c r="AE163" s="59">
        <f t="shared" ca="1" si="22"/>
        <v>0</v>
      </c>
      <c r="AF163" s="59">
        <f t="shared" si="29"/>
        <v>0</v>
      </c>
      <c r="AG163" s="59">
        <f t="shared" si="30"/>
        <v>0</v>
      </c>
      <c r="AH163" s="59">
        <f t="shared" si="23"/>
        <v>0</v>
      </c>
      <c r="AI163" s="59">
        <f t="shared" si="24"/>
        <v>0</v>
      </c>
      <c r="AJ163" s="137">
        <f t="shared" si="25"/>
        <v>0</v>
      </c>
      <c r="AK163" s="137">
        <f t="shared" si="26"/>
        <v>0</v>
      </c>
      <c r="AL163" s="57">
        <f>IF('Section 2'!$X163=Lists!$O$8,IF(COUNTIF(A5CountryList,'Section 2'!$H163)&gt;0,0,1),0)</f>
        <v>0</v>
      </c>
    </row>
    <row r="164" spans="2:38" s="57" customFormat="1" x14ac:dyDescent="0.25">
      <c r="B164" s="40"/>
      <c r="C164" s="211" t="str">
        <f>IF(L164=0,"",MAX($C$18:C163)+1)</f>
        <v/>
      </c>
      <c r="D164" s="121"/>
      <c r="E164" s="218"/>
      <c r="F164" s="219"/>
      <c r="G164" s="219"/>
      <c r="H164" s="219"/>
      <c r="I164" s="122"/>
      <c r="J164" s="219"/>
      <c r="K164" s="219"/>
      <c r="L164" s="219"/>
      <c r="M164" s="119"/>
      <c r="N164" s="122"/>
      <c r="O164" s="221" t="str">
        <f>IF(LEFT($L164,1)="R",VLOOKUP($L164,'Blend Breakout'!$C$33:$I$55,COLUMNS('Blend Breakout'!$C$32:D$32),0),IF(LEFT($L164,1)="H",$L164,""))</f>
        <v/>
      </c>
      <c r="P164" s="117" t="str">
        <f>IF(O164="","",IF(LEFT($L164,1)="R",$M164*VLOOKUP($L164,'Blend Breakout'!$C$33:$I$55,COLUMNS('Blend Breakout'!$C$32:E$32),0),IF(LEFT($L164,1)="H",$M164,"")))</f>
        <v/>
      </c>
      <c r="Q164" s="221" t="str">
        <f>IF(LEFT($L164,1)="R",VLOOKUP($L164,'Blend Breakout'!$C$33:$I$55,COLUMNS('Blend Breakout'!$C$32:F$32),0),"")</f>
        <v/>
      </c>
      <c r="R164" s="117" t="str">
        <f>IF(Q164="","",IF(LEFT($L164,1)="R",$M164*VLOOKUP($L164,'Blend Breakout'!$C$33:$I$55,COLUMNS('Blend Breakout'!$C$32:G$32),0),""))</f>
        <v/>
      </c>
      <c r="S164" s="221" t="str">
        <f>IF(LEFT($L164,1)="R",VLOOKUP($L164,'Blend Breakout'!$C$33:$I$55,COLUMNS('Blend Breakout'!$C$32:H$32),0),"")</f>
        <v/>
      </c>
      <c r="T164" s="117" t="str">
        <f>IF(S164="","",IF(LEFT($L164,1)="R",$M164*VLOOKUP($L164,'Blend Breakout'!$C$33:$I$55,COLUMNS('Blend Breakout'!$C$32:I$32),0),""))</f>
        <v/>
      </c>
      <c r="U164" s="219"/>
      <c r="V164" s="220"/>
      <c r="W164" s="219"/>
      <c r="X164" s="219"/>
      <c r="Y164" s="170"/>
      <c r="AA164" s="180" t="str">
        <f t="shared" ca="1" si="27"/>
        <v/>
      </c>
      <c r="AC164" s="59" t="str">
        <f t="shared" si="28"/>
        <v>N</v>
      </c>
      <c r="AD164" s="59">
        <f t="shared" si="21"/>
        <v>0</v>
      </c>
      <c r="AE164" s="59">
        <f t="shared" ca="1" si="22"/>
        <v>0</v>
      </c>
      <c r="AF164" s="59">
        <f t="shared" si="29"/>
        <v>0</v>
      </c>
      <c r="AG164" s="59">
        <f t="shared" si="30"/>
        <v>0</v>
      </c>
      <c r="AH164" s="59">
        <f t="shared" si="23"/>
        <v>0</v>
      </c>
      <c r="AI164" s="59">
        <f t="shared" si="24"/>
        <v>0</v>
      </c>
      <c r="AJ164" s="137">
        <f t="shared" si="25"/>
        <v>0</v>
      </c>
      <c r="AK164" s="137">
        <f t="shared" si="26"/>
        <v>0</v>
      </c>
      <c r="AL164" s="57">
        <f>IF('Section 2'!$X164=Lists!$O$8,IF(COUNTIF(A5CountryList,'Section 2'!$H164)&gt;0,0,1),0)</f>
        <v>0</v>
      </c>
    </row>
    <row r="165" spans="2:38" s="57" customFormat="1" x14ac:dyDescent="0.25">
      <c r="B165" s="40"/>
      <c r="C165" s="211" t="str">
        <f>IF(L165=0,"",MAX($C$18:C164)+1)</f>
        <v/>
      </c>
      <c r="D165" s="121"/>
      <c r="E165" s="218"/>
      <c r="F165" s="219"/>
      <c r="G165" s="219"/>
      <c r="H165" s="219"/>
      <c r="I165" s="122"/>
      <c r="J165" s="219"/>
      <c r="K165" s="219"/>
      <c r="L165" s="219"/>
      <c r="M165" s="119"/>
      <c r="N165" s="122"/>
      <c r="O165" s="221" t="str">
        <f>IF(LEFT($L165,1)="R",VLOOKUP($L165,'Blend Breakout'!$C$33:$I$55,COLUMNS('Blend Breakout'!$C$32:D$32),0),IF(LEFT($L165,1)="H",$L165,""))</f>
        <v/>
      </c>
      <c r="P165" s="117" t="str">
        <f>IF(O165="","",IF(LEFT($L165,1)="R",$M165*VLOOKUP($L165,'Blend Breakout'!$C$33:$I$55,COLUMNS('Blend Breakout'!$C$32:E$32),0),IF(LEFT($L165,1)="H",$M165,"")))</f>
        <v/>
      </c>
      <c r="Q165" s="221" t="str">
        <f>IF(LEFT($L165,1)="R",VLOOKUP($L165,'Blend Breakout'!$C$33:$I$55,COLUMNS('Blend Breakout'!$C$32:F$32),0),"")</f>
        <v/>
      </c>
      <c r="R165" s="117" t="str">
        <f>IF(Q165="","",IF(LEFT($L165,1)="R",$M165*VLOOKUP($L165,'Blend Breakout'!$C$33:$I$55,COLUMNS('Blend Breakout'!$C$32:G$32),0),""))</f>
        <v/>
      </c>
      <c r="S165" s="221" t="str">
        <f>IF(LEFT($L165,1)="R",VLOOKUP($L165,'Blend Breakout'!$C$33:$I$55,COLUMNS('Blend Breakout'!$C$32:H$32),0),"")</f>
        <v/>
      </c>
      <c r="T165" s="117" t="str">
        <f>IF(S165="","",IF(LEFT($L165,1)="R",$M165*VLOOKUP($L165,'Blend Breakout'!$C$33:$I$55,COLUMNS('Blend Breakout'!$C$32:I$32),0),""))</f>
        <v/>
      </c>
      <c r="U165" s="219"/>
      <c r="V165" s="220"/>
      <c r="W165" s="219"/>
      <c r="X165" s="219"/>
      <c r="Y165" s="170"/>
      <c r="AA165" s="180" t="str">
        <f t="shared" ca="1" si="27"/>
        <v/>
      </c>
      <c r="AC165" s="59" t="str">
        <f t="shared" si="28"/>
        <v>N</v>
      </c>
      <c r="AD165" s="59">
        <f t="shared" si="21"/>
        <v>0</v>
      </c>
      <c r="AE165" s="59">
        <f t="shared" ca="1" si="22"/>
        <v>0</v>
      </c>
      <c r="AF165" s="59">
        <f t="shared" si="29"/>
        <v>0</v>
      </c>
      <c r="AG165" s="59">
        <f t="shared" si="30"/>
        <v>0</v>
      </c>
      <c r="AH165" s="59">
        <f t="shared" si="23"/>
        <v>0</v>
      </c>
      <c r="AI165" s="59">
        <f t="shared" si="24"/>
        <v>0</v>
      </c>
      <c r="AJ165" s="137">
        <f t="shared" si="25"/>
        <v>0</v>
      </c>
      <c r="AK165" s="137">
        <f t="shared" si="26"/>
        <v>0</v>
      </c>
      <c r="AL165" s="57">
        <f>IF('Section 2'!$X165=Lists!$O$8,IF(COUNTIF(A5CountryList,'Section 2'!$H165)&gt;0,0,1),0)</f>
        <v>0</v>
      </c>
    </row>
    <row r="166" spans="2:38" s="57" customFormat="1" x14ac:dyDescent="0.25">
      <c r="B166" s="40"/>
      <c r="C166" s="211" t="str">
        <f>IF(L166=0,"",MAX($C$18:C165)+1)</f>
        <v/>
      </c>
      <c r="D166" s="121"/>
      <c r="E166" s="218"/>
      <c r="F166" s="219"/>
      <c r="G166" s="219"/>
      <c r="H166" s="219"/>
      <c r="I166" s="122"/>
      <c r="J166" s="219"/>
      <c r="K166" s="219"/>
      <c r="L166" s="219"/>
      <c r="M166" s="119"/>
      <c r="N166" s="122"/>
      <c r="O166" s="221" t="str">
        <f>IF(LEFT($L166,1)="R",VLOOKUP($L166,'Blend Breakout'!$C$33:$I$55,COLUMNS('Blend Breakout'!$C$32:D$32),0),IF(LEFT($L166,1)="H",$L166,""))</f>
        <v/>
      </c>
      <c r="P166" s="117" t="str">
        <f>IF(O166="","",IF(LEFT($L166,1)="R",$M166*VLOOKUP($L166,'Blend Breakout'!$C$33:$I$55,COLUMNS('Blend Breakout'!$C$32:E$32),0),IF(LEFT($L166,1)="H",$M166,"")))</f>
        <v/>
      </c>
      <c r="Q166" s="221" t="str">
        <f>IF(LEFT($L166,1)="R",VLOOKUP($L166,'Blend Breakout'!$C$33:$I$55,COLUMNS('Blend Breakout'!$C$32:F$32),0),"")</f>
        <v/>
      </c>
      <c r="R166" s="117" t="str">
        <f>IF(Q166="","",IF(LEFT($L166,1)="R",$M166*VLOOKUP($L166,'Blend Breakout'!$C$33:$I$55,COLUMNS('Blend Breakout'!$C$32:G$32),0),""))</f>
        <v/>
      </c>
      <c r="S166" s="221" t="str">
        <f>IF(LEFT($L166,1)="R",VLOOKUP($L166,'Blend Breakout'!$C$33:$I$55,COLUMNS('Blend Breakout'!$C$32:H$32),0),"")</f>
        <v/>
      </c>
      <c r="T166" s="117" t="str">
        <f>IF(S166="","",IF(LEFT($L166,1)="R",$M166*VLOOKUP($L166,'Blend Breakout'!$C$33:$I$55,COLUMNS('Blend Breakout'!$C$32:I$32),0),""))</f>
        <v/>
      </c>
      <c r="U166" s="219"/>
      <c r="V166" s="220"/>
      <c r="W166" s="219"/>
      <c r="X166" s="219"/>
      <c r="Y166" s="170"/>
      <c r="AA166" s="180" t="str">
        <f t="shared" ca="1" si="27"/>
        <v/>
      </c>
      <c r="AC166" s="59" t="str">
        <f t="shared" si="28"/>
        <v>N</v>
      </c>
      <c r="AD166" s="59">
        <f t="shared" si="21"/>
        <v>0</v>
      </c>
      <c r="AE166" s="59">
        <f t="shared" ca="1" si="22"/>
        <v>0</v>
      </c>
      <c r="AF166" s="59">
        <f t="shared" si="29"/>
        <v>0</v>
      </c>
      <c r="AG166" s="59">
        <f t="shared" si="30"/>
        <v>0</v>
      </c>
      <c r="AH166" s="59">
        <f t="shared" si="23"/>
        <v>0</v>
      </c>
      <c r="AI166" s="59">
        <f t="shared" si="24"/>
        <v>0</v>
      </c>
      <c r="AJ166" s="137">
        <f t="shared" si="25"/>
        <v>0</v>
      </c>
      <c r="AK166" s="137">
        <f t="shared" si="26"/>
        <v>0</v>
      </c>
      <c r="AL166" s="57">
        <f>IF('Section 2'!$X166=Lists!$O$8,IF(COUNTIF(A5CountryList,'Section 2'!$H166)&gt;0,0,1),0)</f>
        <v>0</v>
      </c>
    </row>
    <row r="167" spans="2:38" s="57" customFormat="1" x14ac:dyDescent="0.25">
      <c r="B167" s="40"/>
      <c r="C167" s="211" t="str">
        <f>IF(L167=0,"",MAX($C$18:C166)+1)</f>
        <v/>
      </c>
      <c r="D167" s="121"/>
      <c r="E167" s="218"/>
      <c r="F167" s="219"/>
      <c r="G167" s="219"/>
      <c r="H167" s="219"/>
      <c r="I167" s="122"/>
      <c r="J167" s="219"/>
      <c r="K167" s="219"/>
      <c r="L167" s="219"/>
      <c r="M167" s="119"/>
      <c r="N167" s="122"/>
      <c r="O167" s="221" t="str">
        <f>IF(LEFT($L167,1)="R",VLOOKUP($L167,'Blend Breakout'!$C$33:$I$55,COLUMNS('Blend Breakout'!$C$32:D$32),0),IF(LEFT($L167,1)="H",$L167,""))</f>
        <v/>
      </c>
      <c r="P167" s="117" t="str">
        <f>IF(O167="","",IF(LEFT($L167,1)="R",$M167*VLOOKUP($L167,'Blend Breakout'!$C$33:$I$55,COLUMNS('Blend Breakout'!$C$32:E$32),0),IF(LEFT($L167,1)="H",$M167,"")))</f>
        <v/>
      </c>
      <c r="Q167" s="221" t="str">
        <f>IF(LEFT($L167,1)="R",VLOOKUP($L167,'Blend Breakout'!$C$33:$I$55,COLUMNS('Blend Breakout'!$C$32:F$32),0),"")</f>
        <v/>
      </c>
      <c r="R167" s="117" t="str">
        <f>IF(Q167="","",IF(LEFT($L167,1)="R",$M167*VLOOKUP($L167,'Blend Breakout'!$C$33:$I$55,COLUMNS('Blend Breakout'!$C$32:G$32),0),""))</f>
        <v/>
      </c>
      <c r="S167" s="221" t="str">
        <f>IF(LEFT($L167,1)="R",VLOOKUP($L167,'Blend Breakout'!$C$33:$I$55,COLUMNS('Blend Breakout'!$C$32:H$32),0),"")</f>
        <v/>
      </c>
      <c r="T167" s="117" t="str">
        <f>IF(S167="","",IF(LEFT($L167,1)="R",$M167*VLOOKUP($L167,'Blend Breakout'!$C$33:$I$55,COLUMNS('Blend Breakout'!$C$32:I$32),0),""))</f>
        <v/>
      </c>
      <c r="U167" s="219"/>
      <c r="V167" s="220"/>
      <c r="W167" s="219"/>
      <c r="X167" s="219"/>
      <c r="Y167" s="170"/>
      <c r="AA167" s="180" t="str">
        <f t="shared" ca="1" si="27"/>
        <v/>
      </c>
      <c r="AC167" s="59" t="str">
        <f t="shared" si="28"/>
        <v>N</v>
      </c>
      <c r="AD167" s="59">
        <f t="shared" si="21"/>
        <v>0</v>
      </c>
      <c r="AE167" s="59">
        <f t="shared" ca="1" si="22"/>
        <v>0</v>
      </c>
      <c r="AF167" s="59">
        <f t="shared" si="29"/>
        <v>0</v>
      </c>
      <c r="AG167" s="59">
        <f t="shared" si="30"/>
        <v>0</v>
      </c>
      <c r="AH167" s="59">
        <f t="shared" si="23"/>
        <v>0</v>
      </c>
      <c r="AI167" s="59">
        <f t="shared" si="24"/>
        <v>0</v>
      </c>
      <c r="AJ167" s="137">
        <f t="shared" si="25"/>
        <v>0</v>
      </c>
      <c r="AK167" s="137">
        <f t="shared" si="26"/>
        <v>0</v>
      </c>
      <c r="AL167" s="57">
        <f>IF('Section 2'!$X167=Lists!$O$8,IF(COUNTIF(A5CountryList,'Section 2'!$H167)&gt;0,0,1),0)</f>
        <v>0</v>
      </c>
    </row>
    <row r="168" spans="2:38" s="57" customFormat="1" x14ac:dyDescent="0.25">
      <c r="B168" s="40"/>
      <c r="C168" s="211" t="str">
        <f>IF(L168=0,"",MAX($C$18:C167)+1)</f>
        <v/>
      </c>
      <c r="D168" s="121"/>
      <c r="E168" s="218"/>
      <c r="F168" s="219"/>
      <c r="G168" s="219"/>
      <c r="H168" s="219"/>
      <c r="I168" s="122"/>
      <c r="J168" s="219"/>
      <c r="K168" s="219"/>
      <c r="L168" s="219"/>
      <c r="M168" s="119"/>
      <c r="N168" s="122"/>
      <c r="O168" s="221" t="str">
        <f>IF(LEFT($L168,1)="R",VLOOKUP($L168,'Blend Breakout'!$C$33:$I$55,COLUMNS('Blend Breakout'!$C$32:D$32),0),IF(LEFT($L168,1)="H",$L168,""))</f>
        <v/>
      </c>
      <c r="P168" s="117" t="str">
        <f>IF(O168="","",IF(LEFT($L168,1)="R",$M168*VLOOKUP($L168,'Blend Breakout'!$C$33:$I$55,COLUMNS('Blend Breakout'!$C$32:E$32),0),IF(LEFT($L168,1)="H",$M168,"")))</f>
        <v/>
      </c>
      <c r="Q168" s="221" t="str">
        <f>IF(LEFT($L168,1)="R",VLOOKUP($L168,'Blend Breakout'!$C$33:$I$55,COLUMNS('Blend Breakout'!$C$32:F$32),0),"")</f>
        <v/>
      </c>
      <c r="R168" s="117" t="str">
        <f>IF(Q168="","",IF(LEFT($L168,1)="R",$M168*VLOOKUP($L168,'Blend Breakout'!$C$33:$I$55,COLUMNS('Blend Breakout'!$C$32:G$32),0),""))</f>
        <v/>
      </c>
      <c r="S168" s="221" t="str">
        <f>IF(LEFT($L168,1)="R",VLOOKUP($L168,'Blend Breakout'!$C$33:$I$55,COLUMNS('Blend Breakout'!$C$32:H$32),0),"")</f>
        <v/>
      </c>
      <c r="T168" s="117" t="str">
        <f>IF(S168="","",IF(LEFT($L168,1)="R",$M168*VLOOKUP($L168,'Blend Breakout'!$C$33:$I$55,COLUMNS('Blend Breakout'!$C$32:I$32),0),""))</f>
        <v/>
      </c>
      <c r="U168" s="219"/>
      <c r="V168" s="220"/>
      <c r="W168" s="219"/>
      <c r="X168" s="219"/>
      <c r="Y168" s="170"/>
      <c r="AA168" s="180" t="str">
        <f t="shared" ca="1" si="27"/>
        <v/>
      </c>
      <c r="AC168" s="59" t="str">
        <f t="shared" si="28"/>
        <v>N</v>
      </c>
      <c r="AD168" s="59">
        <f t="shared" si="21"/>
        <v>0</v>
      </c>
      <c r="AE168" s="59">
        <f t="shared" ca="1" si="22"/>
        <v>0</v>
      </c>
      <c r="AF168" s="59">
        <f t="shared" si="29"/>
        <v>0</v>
      </c>
      <c r="AG168" s="59">
        <f t="shared" si="30"/>
        <v>0</v>
      </c>
      <c r="AH168" s="59">
        <f t="shared" si="23"/>
        <v>0</v>
      </c>
      <c r="AI168" s="59">
        <f t="shared" si="24"/>
        <v>0</v>
      </c>
      <c r="AJ168" s="137">
        <f t="shared" si="25"/>
        <v>0</v>
      </c>
      <c r="AK168" s="137">
        <f t="shared" si="26"/>
        <v>0</v>
      </c>
      <c r="AL168" s="57">
        <f>IF('Section 2'!$X168=Lists!$O$8,IF(COUNTIF(A5CountryList,'Section 2'!$H168)&gt;0,0,1),0)</f>
        <v>0</v>
      </c>
    </row>
    <row r="169" spans="2:38" s="57" customFormat="1" x14ac:dyDescent="0.25">
      <c r="B169" s="40"/>
      <c r="C169" s="211" t="str">
        <f>IF(L169=0,"",MAX($C$18:C168)+1)</f>
        <v/>
      </c>
      <c r="D169" s="121"/>
      <c r="E169" s="218"/>
      <c r="F169" s="219"/>
      <c r="G169" s="219"/>
      <c r="H169" s="219"/>
      <c r="I169" s="122"/>
      <c r="J169" s="219"/>
      <c r="K169" s="219"/>
      <c r="L169" s="219"/>
      <c r="M169" s="119"/>
      <c r="N169" s="122"/>
      <c r="O169" s="221" t="str">
        <f>IF(LEFT($L169,1)="R",VLOOKUP($L169,'Blend Breakout'!$C$33:$I$55,COLUMNS('Blend Breakout'!$C$32:D$32),0),IF(LEFT($L169,1)="H",$L169,""))</f>
        <v/>
      </c>
      <c r="P169" s="117" t="str">
        <f>IF(O169="","",IF(LEFT($L169,1)="R",$M169*VLOOKUP($L169,'Blend Breakout'!$C$33:$I$55,COLUMNS('Blend Breakout'!$C$32:E$32),0),IF(LEFT($L169,1)="H",$M169,"")))</f>
        <v/>
      </c>
      <c r="Q169" s="221" t="str">
        <f>IF(LEFT($L169,1)="R",VLOOKUP($L169,'Blend Breakout'!$C$33:$I$55,COLUMNS('Blend Breakout'!$C$32:F$32),0),"")</f>
        <v/>
      </c>
      <c r="R169" s="117" t="str">
        <f>IF(Q169="","",IF(LEFT($L169,1)="R",$M169*VLOOKUP($L169,'Blend Breakout'!$C$33:$I$55,COLUMNS('Blend Breakout'!$C$32:G$32),0),""))</f>
        <v/>
      </c>
      <c r="S169" s="221" t="str">
        <f>IF(LEFT($L169,1)="R",VLOOKUP($L169,'Blend Breakout'!$C$33:$I$55,COLUMNS('Blend Breakout'!$C$32:H$32),0),"")</f>
        <v/>
      </c>
      <c r="T169" s="117" t="str">
        <f>IF(S169="","",IF(LEFT($L169,1)="R",$M169*VLOOKUP($L169,'Blend Breakout'!$C$33:$I$55,COLUMNS('Blend Breakout'!$C$32:I$32),0),""))</f>
        <v/>
      </c>
      <c r="U169" s="219"/>
      <c r="V169" s="220"/>
      <c r="W169" s="219"/>
      <c r="X169" s="219"/>
      <c r="Y169" s="170"/>
      <c r="AA169" s="180" t="str">
        <f t="shared" ca="1" si="27"/>
        <v/>
      </c>
      <c r="AC169" s="59" t="str">
        <f t="shared" si="28"/>
        <v>N</v>
      </c>
      <c r="AD169" s="59">
        <f t="shared" si="21"/>
        <v>0</v>
      </c>
      <c r="AE169" s="59">
        <f t="shared" ca="1" si="22"/>
        <v>0</v>
      </c>
      <c r="AF169" s="59">
        <f t="shared" si="29"/>
        <v>0</v>
      </c>
      <c r="AG169" s="59">
        <f t="shared" si="30"/>
        <v>0</v>
      </c>
      <c r="AH169" s="59">
        <f t="shared" si="23"/>
        <v>0</v>
      </c>
      <c r="AI169" s="59">
        <f t="shared" si="24"/>
        <v>0</v>
      </c>
      <c r="AJ169" s="137">
        <f t="shared" si="25"/>
        <v>0</v>
      </c>
      <c r="AK169" s="137">
        <f t="shared" si="26"/>
        <v>0</v>
      </c>
      <c r="AL169" s="57">
        <f>IF('Section 2'!$X169=Lists!$O$8,IF(COUNTIF(A5CountryList,'Section 2'!$H169)&gt;0,0,1),0)</f>
        <v>0</v>
      </c>
    </row>
    <row r="170" spans="2:38" s="57" customFormat="1" x14ac:dyDescent="0.25">
      <c r="B170" s="40"/>
      <c r="C170" s="211" t="str">
        <f>IF(L170=0,"",MAX($C$18:C169)+1)</f>
        <v/>
      </c>
      <c r="D170" s="121"/>
      <c r="E170" s="218"/>
      <c r="F170" s="219"/>
      <c r="G170" s="219"/>
      <c r="H170" s="219"/>
      <c r="I170" s="122"/>
      <c r="J170" s="219"/>
      <c r="K170" s="219"/>
      <c r="L170" s="219"/>
      <c r="M170" s="119"/>
      <c r="N170" s="122"/>
      <c r="O170" s="221" t="str">
        <f>IF(LEFT($L170,1)="R",VLOOKUP($L170,'Blend Breakout'!$C$33:$I$55,COLUMNS('Blend Breakout'!$C$32:D$32),0),IF(LEFT($L170,1)="H",$L170,""))</f>
        <v/>
      </c>
      <c r="P170" s="117" t="str">
        <f>IF(O170="","",IF(LEFT($L170,1)="R",$M170*VLOOKUP($L170,'Blend Breakout'!$C$33:$I$55,COLUMNS('Blend Breakout'!$C$32:E$32),0),IF(LEFT($L170,1)="H",$M170,"")))</f>
        <v/>
      </c>
      <c r="Q170" s="221" t="str">
        <f>IF(LEFT($L170,1)="R",VLOOKUP($L170,'Blend Breakout'!$C$33:$I$55,COLUMNS('Blend Breakout'!$C$32:F$32),0),"")</f>
        <v/>
      </c>
      <c r="R170" s="117" t="str">
        <f>IF(Q170="","",IF(LEFT($L170,1)="R",$M170*VLOOKUP($L170,'Blend Breakout'!$C$33:$I$55,COLUMNS('Blend Breakout'!$C$32:G$32),0),""))</f>
        <v/>
      </c>
      <c r="S170" s="221" t="str">
        <f>IF(LEFT($L170,1)="R",VLOOKUP($L170,'Blend Breakout'!$C$33:$I$55,COLUMNS('Blend Breakout'!$C$32:H$32),0),"")</f>
        <v/>
      </c>
      <c r="T170" s="117" t="str">
        <f>IF(S170="","",IF(LEFT($L170,1)="R",$M170*VLOOKUP($L170,'Blend Breakout'!$C$33:$I$55,COLUMNS('Blend Breakout'!$C$32:I$32),0),""))</f>
        <v/>
      </c>
      <c r="U170" s="219"/>
      <c r="V170" s="220"/>
      <c r="W170" s="219"/>
      <c r="X170" s="219"/>
      <c r="Y170" s="170"/>
      <c r="AA170" s="180" t="str">
        <f t="shared" ca="1" si="27"/>
        <v/>
      </c>
      <c r="AC170" s="59" t="str">
        <f t="shared" si="28"/>
        <v>N</v>
      </c>
      <c r="AD170" s="59">
        <f t="shared" si="21"/>
        <v>0</v>
      </c>
      <c r="AE170" s="59">
        <f t="shared" ca="1" si="22"/>
        <v>0</v>
      </c>
      <c r="AF170" s="59">
        <f t="shared" si="29"/>
        <v>0</v>
      </c>
      <c r="AG170" s="59">
        <f t="shared" si="30"/>
        <v>0</v>
      </c>
      <c r="AH170" s="59">
        <f t="shared" si="23"/>
        <v>0</v>
      </c>
      <c r="AI170" s="59">
        <f t="shared" si="24"/>
        <v>0</v>
      </c>
      <c r="AJ170" s="137">
        <f t="shared" si="25"/>
        <v>0</v>
      </c>
      <c r="AK170" s="137">
        <f t="shared" si="26"/>
        <v>0</v>
      </c>
      <c r="AL170" s="57">
        <f>IF('Section 2'!$X170=Lists!$O$8,IF(COUNTIF(A5CountryList,'Section 2'!$H170)&gt;0,0,1),0)</f>
        <v>0</v>
      </c>
    </row>
    <row r="171" spans="2:38" s="57" customFormat="1" x14ac:dyDescent="0.25">
      <c r="B171" s="40"/>
      <c r="C171" s="211" t="str">
        <f>IF(L171=0,"",MAX($C$18:C170)+1)</f>
        <v/>
      </c>
      <c r="D171" s="121"/>
      <c r="E171" s="218"/>
      <c r="F171" s="219"/>
      <c r="G171" s="219"/>
      <c r="H171" s="219"/>
      <c r="I171" s="122"/>
      <c r="J171" s="219"/>
      <c r="K171" s="219"/>
      <c r="L171" s="219"/>
      <c r="M171" s="119"/>
      <c r="N171" s="122"/>
      <c r="O171" s="221" t="str">
        <f>IF(LEFT($L171,1)="R",VLOOKUP($L171,'Blend Breakout'!$C$33:$I$55,COLUMNS('Blend Breakout'!$C$32:D$32),0),IF(LEFT($L171,1)="H",$L171,""))</f>
        <v/>
      </c>
      <c r="P171" s="117" t="str">
        <f>IF(O171="","",IF(LEFT($L171,1)="R",$M171*VLOOKUP($L171,'Blend Breakout'!$C$33:$I$55,COLUMNS('Blend Breakout'!$C$32:E$32),0),IF(LEFT($L171,1)="H",$M171,"")))</f>
        <v/>
      </c>
      <c r="Q171" s="221" t="str">
        <f>IF(LEFT($L171,1)="R",VLOOKUP($L171,'Blend Breakout'!$C$33:$I$55,COLUMNS('Blend Breakout'!$C$32:F$32),0),"")</f>
        <v/>
      </c>
      <c r="R171" s="117" t="str">
        <f>IF(Q171="","",IF(LEFT($L171,1)="R",$M171*VLOOKUP($L171,'Blend Breakout'!$C$33:$I$55,COLUMNS('Blend Breakout'!$C$32:G$32),0),""))</f>
        <v/>
      </c>
      <c r="S171" s="221" t="str">
        <f>IF(LEFT($L171,1)="R",VLOOKUP($L171,'Blend Breakout'!$C$33:$I$55,COLUMNS('Blend Breakout'!$C$32:H$32),0),"")</f>
        <v/>
      </c>
      <c r="T171" s="117" t="str">
        <f>IF(S171="","",IF(LEFT($L171,1)="R",$M171*VLOOKUP($L171,'Blend Breakout'!$C$33:$I$55,COLUMNS('Blend Breakout'!$C$32:I$32),0),""))</f>
        <v/>
      </c>
      <c r="U171" s="219"/>
      <c r="V171" s="220"/>
      <c r="W171" s="219"/>
      <c r="X171" s="219"/>
      <c r="Y171" s="170"/>
      <c r="AA171" s="180" t="str">
        <f t="shared" ca="1" si="27"/>
        <v/>
      </c>
      <c r="AC171" s="59" t="str">
        <f t="shared" si="28"/>
        <v>N</v>
      </c>
      <c r="AD171" s="59">
        <f t="shared" si="21"/>
        <v>0</v>
      </c>
      <c r="AE171" s="59">
        <f t="shared" ca="1" si="22"/>
        <v>0</v>
      </c>
      <c r="AF171" s="59">
        <f t="shared" si="29"/>
        <v>0</v>
      </c>
      <c r="AG171" s="59">
        <f t="shared" si="30"/>
        <v>0</v>
      </c>
      <c r="AH171" s="59">
        <f t="shared" si="23"/>
        <v>0</v>
      </c>
      <c r="AI171" s="59">
        <f t="shared" si="24"/>
        <v>0</v>
      </c>
      <c r="AJ171" s="137">
        <f t="shared" si="25"/>
        <v>0</v>
      </c>
      <c r="AK171" s="137">
        <f t="shared" si="26"/>
        <v>0</v>
      </c>
      <c r="AL171" s="57">
        <f>IF('Section 2'!$X171=Lists!$O$8,IF(COUNTIF(A5CountryList,'Section 2'!$H171)&gt;0,0,1),0)</f>
        <v>0</v>
      </c>
    </row>
    <row r="172" spans="2:38" s="57" customFormat="1" x14ac:dyDescent="0.25">
      <c r="B172" s="40"/>
      <c r="C172" s="211" t="str">
        <f>IF(L172=0,"",MAX($C$18:C171)+1)</f>
        <v/>
      </c>
      <c r="D172" s="121"/>
      <c r="E172" s="218"/>
      <c r="F172" s="219"/>
      <c r="G172" s="219"/>
      <c r="H172" s="219"/>
      <c r="I172" s="122"/>
      <c r="J172" s="219"/>
      <c r="K172" s="219"/>
      <c r="L172" s="219"/>
      <c r="M172" s="119"/>
      <c r="N172" s="122"/>
      <c r="O172" s="221" t="str">
        <f>IF(LEFT($L172,1)="R",VLOOKUP($L172,'Blend Breakout'!$C$33:$I$55,COLUMNS('Blend Breakout'!$C$32:D$32),0),IF(LEFT($L172,1)="H",$L172,""))</f>
        <v/>
      </c>
      <c r="P172" s="117" t="str">
        <f>IF(O172="","",IF(LEFT($L172,1)="R",$M172*VLOOKUP($L172,'Blend Breakout'!$C$33:$I$55,COLUMNS('Blend Breakout'!$C$32:E$32),0),IF(LEFT($L172,1)="H",$M172,"")))</f>
        <v/>
      </c>
      <c r="Q172" s="221" t="str">
        <f>IF(LEFT($L172,1)="R",VLOOKUP($L172,'Blend Breakout'!$C$33:$I$55,COLUMNS('Blend Breakout'!$C$32:F$32),0),"")</f>
        <v/>
      </c>
      <c r="R172" s="117" t="str">
        <f>IF(Q172="","",IF(LEFT($L172,1)="R",$M172*VLOOKUP($L172,'Blend Breakout'!$C$33:$I$55,COLUMNS('Blend Breakout'!$C$32:G$32),0),""))</f>
        <v/>
      </c>
      <c r="S172" s="221" t="str">
        <f>IF(LEFT($L172,1)="R",VLOOKUP($L172,'Blend Breakout'!$C$33:$I$55,COLUMNS('Blend Breakout'!$C$32:H$32),0),"")</f>
        <v/>
      </c>
      <c r="T172" s="117" t="str">
        <f>IF(S172="","",IF(LEFT($L172,1)="R",$M172*VLOOKUP($L172,'Blend Breakout'!$C$33:$I$55,COLUMNS('Blend Breakout'!$C$32:I$32),0),""))</f>
        <v/>
      </c>
      <c r="U172" s="219"/>
      <c r="V172" s="220"/>
      <c r="W172" s="219"/>
      <c r="X172" s="219"/>
      <c r="Y172" s="170"/>
      <c r="AA172" s="180" t="str">
        <f t="shared" ca="1" si="27"/>
        <v/>
      </c>
      <c r="AC172" s="59" t="str">
        <f t="shared" si="28"/>
        <v>N</v>
      </c>
      <c r="AD172" s="59">
        <f t="shared" si="21"/>
        <v>0</v>
      </c>
      <c r="AE172" s="59">
        <f t="shared" ca="1" si="22"/>
        <v>0</v>
      </c>
      <c r="AF172" s="59">
        <f t="shared" si="29"/>
        <v>0</v>
      </c>
      <c r="AG172" s="59">
        <f t="shared" si="30"/>
        <v>0</v>
      </c>
      <c r="AH172" s="59">
        <f t="shared" si="23"/>
        <v>0</v>
      </c>
      <c r="AI172" s="59">
        <f t="shared" si="24"/>
        <v>0</v>
      </c>
      <c r="AJ172" s="137">
        <f t="shared" si="25"/>
        <v>0</v>
      </c>
      <c r="AK172" s="137">
        <f t="shared" si="26"/>
        <v>0</v>
      </c>
      <c r="AL172" s="57">
        <f>IF('Section 2'!$X172=Lists!$O$8,IF(COUNTIF(A5CountryList,'Section 2'!$H172)&gt;0,0,1),0)</f>
        <v>0</v>
      </c>
    </row>
    <row r="173" spans="2:38" s="57" customFormat="1" x14ac:dyDescent="0.25">
      <c r="B173" s="40"/>
      <c r="C173" s="211" t="str">
        <f>IF(L173=0,"",MAX($C$18:C172)+1)</f>
        <v/>
      </c>
      <c r="D173" s="121"/>
      <c r="E173" s="218"/>
      <c r="F173" s="219"/>
      <c r="G173" s="219"/>
      <c r="H173" s="219"/>
      <c r="I173" s="122"/>
      <c r="J173" s="219"/>
      <c r="K173" s="219"/>
      <c r="L173" s="219"/>
      <c r="M173" s="119"/>
      <c r="N173" s="122"/>
      <c r="O173" s="221" t="str">
        <f>IF(LEFT($L173,1)="R",VLOOKUP($L173,'Blend Breakout'!$C$33:$I$55,COLUMNS('Blend Breakout'!$C$32:D$32),0),IF(LEFT($L173,1)="H",$L173,""))</f>
        <v/>
      </c>
      <c r="P173" s="117" t="str">
        <f>IF(O173="","",IF(LEFT($L173,1)="R",$M173*VLOOKUP($L173,'Blend Breakout'!$C$33:$I$55,COLUMNS('Blend Breakout'!$C$32:E$32),0),IF(LEFT($L173,1)="H",$M173,"")))</f>
        <v/>
      </c>
      <c r="Q173" s="221" t="str">
        <f>IF(LEFT($L173,1)="R",VLOOKUP($L173,'Blend Breakout'!$C$33:$I$55,COLUMNS('Blend Breakout'!$C$32:F$32),0),"")</f>
        <v/>
      </c>
      <c r="R173" s="117" t="str">
        <f>IF(Q173="","",IF(LEFT($L173,1)="R",$M173*VLOOKUP($L173,'Blend Breakout'!$C$33:$I$55,COLUMNS('Blend Breakout'!$C$32:G$32),0),""))</f>
        <v/>
      </c>
      <c r="S173" s="221" t="str">
        <f>IF(LEFT($L173,1)="R",VLOOKUP($L173,'Blend Breakout'!$C$33:$I$55,COLUMNS('Blend Breakout'!$C$32:H$32),0),"")</f>
        <v/>
      </c>
      <c r="T173" s="117" t="str">
        <f>IF(S173="","",IF(LEFT($L173,1)="R",$M173*VLOOKUP($L173,'Blend Breakout'!$C$33:$I$55,COLUMNS('Blend Breakout'!$C$32:I$32),0),""))</f>
        <v/>
      </c>
      <c r="U173" s="219"/>
      <c r="V173" s="220"/>
      <c r="W173" s="219"/>
      <c r="X173" s="219"/>
      <c r="Y173" s="170"/>
      <c r="AA173" s="180" t="str">
        <f t="shared" ca="1" si="27"/>
        <v/>
      </c>
      <c r="AC173" s="59" t="str">
        <f t="shared" si="28"/>
        <v>N</v>
      </c>
      <c r="AD173" s="59">
        <f t="shared" si="21"/>
        <v>0</v>
      </c>
      <c r="AE173" s="59">
        <f t="shared" ca="1" si="22"/>
        <v>0</v>
      </c>
      <c r="AF173" s="59">
        <f t="shared" si="29"/>
        <v>0</v>
      </c>
      <c r="AG173" s="59">
        <f t="shared" si="30"/>
        <v>0</v>
      </c>
      <c r="AH173" s="59">
        <f t="shared" si="23"/>
        <v>0</v>
      </c>
      <c r="AI173" s="59">
        <f t="shared" si="24"/>
        <v>0</v>
      </c>
      <c r="AJ173" s="137">
        <f t="shared" si="25"/>
        <v>0</v>
      </c>
      <c r="AK173" s="137">
        <f t="shared" si="26"/>
        <v>0</v>
      </c>
      <c r="AL173" s="57">
        <f>IF('Section 2'!$X173=Lists!$O$8,IF(COUNTIF(A5CountryList,'Section 2'!$H173)&gt;0,0,1),0)</f>
        <v>0</v>
      </c>
    </row>
    <row r="174" spans="2:38" s="57" customFormat="1" x14ac:dyDescent="0.25">
      <c r="B174" s="40"/>
      <c r="C174" s="211" t="str">
        <f>IF(L174=0,"",MAX($C$18:C173)+1)</f>
        <v/>
      </c>
      <c r="D174" s="121"/>
      <c r="E174" s="218"/>
      <c r="F174" s="219"/>
      <c r="G174" s="219"/>
      <c r="H174" s="219"/>
      <c r="I174" s="122"/>
      <c r="J174" s="219"/>
      <c r="K174" s="219"/>
      <c r="L174" s="219"/>
      <c r="M174" s="119"/>
      <c r="N174" s="122"/>
      <c r="O174" s="221" t="str">
        <f>IF(LEFT($L174,1)="R",VLOOKUP($L174,'Blend Breakout'!$C$33:$I$55,COLUMNS('Blend Breakout'!$C$32:D$32),0),IF(LEFT($L174,1)="H",$L174,""))</f>
        <v/>
      </c>
      <c r="P174" s="117" t="str">
        <f>IF(O174="","",IF(LEFT($L174,1)="R",$M174*VLOOKUP($L174,'Blend Breakout'!$C$33:$I$55,COLUMNS('Blend Breakout'!$C$32:E$32),0),IF(LEFT($L174,1)="H",$M174,"")))</f>
        <v/>
      </c>
      <c r="Q174" s="221" t="str">
        <f>IF(LEFT($L174,1)="R",VLOOKUP($L174,'Blend Breakout'!$C$33:$I$55,COLUMNS('Blend Breakout'!$C$32:F$32),0),"")</f>
        <v/>
      </c>
      <c r="R174" s="117" t="str">
        <f>IF(Q174="","",IF(LEFT($L174,1)="R",$M174*VLOOKUP($L174,'Blend Breakout'!$C$33:$I$55,COLUMNS('Blend Breakout'!$C$32:G$32),0),""))</f>
        <v/>
      </c>
      <c r="S174" s="221" t="str">
        <f>IF(LEFT($L174,1)="R",VLOOKUP($L174,'Blend Breakout'!$C$33:$I$55,COLUMNS('Blend Breakout'!$C$32:H$32),0),"")</f>
        <v/>
      </c>
      <c r="T174" s="117" t="str">
        <f>IF(S174="","",IF(LEFT($L174,1)="R",$M174*VLOOKUP($L174,'Blend Breakout'!$C$33:$I$55,COLUMNS('Blend Breakout'!$C$32:I$32),0),""))</f>
        <v/>
      </c>
      <c r="U174" s="219"/>
      <c r="V174" s="220"/>
      <c r="W174" s="219"/>
      <c r="X174" s="219"/>
      <c r="Y174" s="170"/>
      <c r="AA174" s="180" t="str">
        <f t="shared" ca="1" si="27"/>
        <v/>
      </c>
      <c r="AC174" s="59" t="str">
        <f t="shared" si="28"/>
        <v>N</v>
      </c>
      <c r="AD174" s="59">
        <f t="shared" si="21"/>
        <v>0</v>
      </c>
      <c r="AE174" s="59">
        <f t="shared" ca="1" si="22"/>
        <v>0</v>
      </c>
      <c r="AF174" s="59">
        <f t="shared" si="29"/>
        <v>0</v>
      </c>
      <c r="AG174" s="59">
        <f t="shared" si="30"/>
        <v>0</v>
      </c>
      <c r="AH174" s="59">
        <f t="shared" si="23"/>
        <v>0</v>
      </c>
      <c r="AI174" s="59">
        <f t="shared" si="24"/>
        <v>0</v>
      </c>
      <c r="AJ174" s="137">
        <f t="shared" si="25"/>
        <v>0</v>
      </c>
      <c r="AK174" s="137">
        <f t="shared" si="26"/>
        <v>0</v>
      </c>
      <c r="AL174" s="57">
        <f>IF('Section 2'!$X174=Lists!$O$8,IF(COUNTIF(A5CountryList,'Section 2'!$H174)&gt;0,0,1),0)</f>
        <v>0</v>
      </c>
    </row>
    <row r="175" spans="2:38" s="57" customFormat="1" x14ac:dyDescent="0.25">
      <c r="B175" s="40"/>
      <c r="C175" s="211" t="str">
        <f>IF(L175=0,"",MAX($C$18:C174)+1)</f>
        <v/>
      </c>
      <c r="D175" s="121"/>
      <c r="E175" s="218"/>
      <c r="F175" s="219"/>
      <c r="G175" s="219"/>
      <c r="H175" s="219"/>
      <c r="I175" s="122"/>
      <c r="J175" s="219"/>
      <c r="K175" s="219"/>
      <c r="L175" s="219"/>
      <c r="M175" s="119"/>
      <c r="N175" s="122"/>
      <c r="O175" s="221" t="str">
        <f>IF(LEFT($L175,1)="R",VLOOKUP($L175,'Blend Breakout'!$C$33:$I$55,COLUMNS('Blend Breakout'!$C$32:D$32),0),IF(LEFT($L175,1)="H",$L175,""))</f>
        <v/>
      </c>
      <c r="P175" s="117" t="str">
        <f>IF(O175="","",IF(LEFT($L175,1)="R",$M175*VLOOKUP($L175,'Blend Breakout'!$C$33:$I$55,COLUMNS('Blend Breakout'!$C$32:E$32),0),IF(LEFT($L175,1)="H",$M175,"")))</f>
        <v/>
      </c>
      <c r="Q175" s="221" t="str">
        <f>IF(LEFT($L175,1)="R",VLOOKUP($L175,'Blend Breakout'!$C$33:$I$55,COLUMNS('Blend Breakout'!$C$32:F$32),0),"")</f>
        <v/>
      </c>
      <c r="R175" s="117" t="str">
        <f>IF(Q175="","",IF(LEFT($L175,1)="R",$M175*VLOOKUP($L175,'Blend Breakout'!$C$33:$I$55,COLUMNS('Blend Breakout'!$C$32:G$32),0),""))</f>
        <v/>
      </c>
      <c r="S175" s="221" t="str">
        <f>IF(LEFT($L175,1)="R",VLOOKUP($L175,'Blend Breakout'!$C$33:$I$55,COLUMNS('Blend Breakout'!$C$32:H$32),0),"")</f>
        <v/>
      </c>
      <c r="T175" s="117" t="str">
        <f>IF(S175="","",IF(LEFT($L175,1)="R",$M175*VLOOKUP($L175,'Blend Breakout'!$C$33:$I$55,COLUMNS('Blend Breakout'!$C$32:I$32),0),""))</f>
        <v/>
      </c>
      <c r="U175" s="219"/>
      <c r="V175" s="220"/>
      <c r="W175" s="219"/>
      <c r="X175" s="219"/>
      <c r="Y175" s="170"/>
      <c r="AA175" s="180" t="str">
        <f t="shared" ca="1" si="27"/>
        <v/>
      </c>
      <c r="AC175" s="59" t="str">
        <f t="shared" si="28"/>
        <v>N</v>
      </c>
      <c r="AD175" s="59">
        <f t="shared" si="21"/>
        <v>0</v>
      </c>
      <c r="AE175" s="59">
        <f t="shared" ca="1" si="22"/>
        <v>0</v>
      </c>
      <c r="AF175" s="59">
        <f t="shared" si="29"/>
        <v>0</v>
      </c>
      <c r="AG175" s="59">
        <f t="shared" si="30"/>
        <v>0</v>
      </c>
      <c r="AH175" s="59">
        <f t="shared" si="23"/>
        <v>0</v>
      </c>
      <c r="AI175" s="59">
        <f t="shared" si="24"/>
        <v>0</v>
      </c>
      <c r="AJ175" s="137">
        <f t="shared" si="25"/>
        <v>0</v>
      </c>
      <c r="AK175" s="137">
        <f t="shared" si="26"/>
        <v>0</v>
      </c>
      <c r="AL175" s="57">
        <f>IF('Section 2'!$X175=Lists!$O$8,IF(COUNTIF(A5CountryList,'Section 2'!$H175)&gt;0,0,1),0)</f>
        <v>0</v>
      </c>
    </row>
    <row r="176" spans="2:38" s="57" customFormat="1" x14ac:dyDescent="0.25">
      <c r="B176" s="40"/>
      <c r="C176" s="211" t="str">
        <f>IF(L176=0,"",MAX($C$18:C175)+1)</f>
        <v/>
      </c>
      <c r="D176" s="121"/>
      <c r="E176" s="218"/>
      <c r="F176" s="219"/>
      <c r="G176" s="219"/>
      <c r="H176" s="219"/>
      <c r="I176" s="122"/>
      <c r="J176" s="219"/>
      <c r="K176" s="219"/>
      <c r="L176" s="219"/>
      <c r="M176" s="119"/>
      <c r="N176" s="122"/>
      <c r="O176" s="221" t="str">
        <f>IF(LEFT($L176,1)="R",VLOOKUP($L176,'Blend Breakout'!$C$33:$I$55,COLUMNS('Blend Breakout'!$C$32:D$32),0),IF(LEFT($L176,1)="H",$L176,""))</f>
        <v/>
      </c>
      <c r="P176" s="117" t="str">
        <f>IF(O176="","",IF(LEFT($L176,1)="R",$M176*VLOOKUP($L176,'Blend Breakout'!$C$33:$I$55,COLUMNS('Blend Breakout'!$C$32:E$32),0),IF(LEFT($L176,1)="H",$M176,"")))</f>
        <v/>
      </c>
      <c r="Q176" s="221" t="str">
        <f>IF(LEFT($L176,1)="R",VLOOKUP($L176,'Blend Breakout'!$C$33:$I$55,COLUMNS('Blend Breakout'!$C$32:F$32),0),"")</f>
        <v/>
      </c>
      <c r="R176" s="117" t="str">
        <f>IF(Q176="","",IF(LEFT($L176,1)="R",$M176*VLOOKUP($L176,'Blend Breakout'!$C$33:$I$55,COLUMNS('Blend Breakout'!$C$32:G$32),0),""))</f>
        <v/>
      </c>
      <c r="S176" s="221" t="str">
        <f>IF(LEFT($L176,1)="R",VLOOKUP($L176,'Blend Breakout'!$C$33:$I$55,COLUMNS('Blend Breakout'!$C$32:H$32),0),"")</f>
        <v/>
      </c>
      <c r="T176" s="117" t="str">
        <f>IF(S176="","",IF(LEFT($L176,1)="R",$M176*VLOOKUP($L176,'Blend Breakout'!$C$33:$I$55,COLUMNS('Blend Breakout'!$C$32:I$32),0),""))</f>
        <v/>
      </c>
      <c r="U176" s="219"/>
      <c r="V176" s="220"/>
      <c r="W176" s="219"/>
      <c r="X176" s="219"/>
      <c r="Y176" s="170"/>
      <c r="AA176" s="180" t="str">
        <f t="shared" ca="1" si="27"/>
        <v/>
      </c>
      <c r="AC176" s="59" t="str">
        <f t="shared" si="28"/>
        <v>N</v>
      </c>
      <c r="AD176" s="59">
        <f t="shared" si="21"/>
        <v>0</v>
      </c>
      <c r="AE176" s="59">
        <f t="shared" ca="1" si="22"/>
        <v>0</v>
      </c>
      <c r="AF176" s="59">
        <f t="shared" si="29"/>
        <v>0</v>
      </c>
      <c r="AG176" s="59">
        <f t="shared" si="30"/>
        <v>0</v>
      </c>
      <c r="AH176" s="59">
        <f t="shared" si="23"/>
        <v>0</v>
      </c>
      <c r="AI176" s="59">
        <f t="shared" si="24"/>
        <v>0</v>
      </c>
      <c r="AJ176" s="137">
        <f t="shared" si="25"/>
        <v>0</v>
      </c>
      <c r="AK176" s="137">
        <f t="shared" si="26"/>
        <v>0</v>
      </c>
      <c r="AL176" s="57">
        <f>IF('Section 2'!$X176=Lists!$O$8,IF(COUNTIF(A5CountryList,'Section 2'!$H176)&gt;0,0,1),0)</f>
        <v>0</v>
      </c>
    </row>
    <row r="177" spans="2:38" s="57" customFormat="1" x14ac:dyDescent="0.25">
      <c r="B177" s="40"/>
      <c r="C177" s="211" t="str">
        <f>IF(L177=0,"",MAX($C$18:C176)+1)</f>
        <v/>
      </c>
      <c r="D177" s="121"/>
      <c r="E177" s="218"/>
      <c r="F177" s="219"/>
      <c r="G177" s="219"/>
      <c r="H177" s="219"/>
      <c r="I177" s="122"/>
      <c r="J177" s="219"/>
      <c r="K177" s="219"/>
      <c r="L177" s="219"/>
      <c r="M177" s="119"/>
      <c r="N177" s="122"/>
      <c r="O177" s="221" t="str">
        <f>IF(LEFT($L177,1)="R",VLOOKUP($L177,'Blend Breakout'!$C$33:$I$55,COLUMNS('Blend Breakout'!$C$32:D$32),0),IF(LEFT($L177,1)="H",$L177,""))</f>
        <v/>
      </c>
      <c r="P177" s="117" t="str">
        <f>IF(O177="","",IF(LEFT($L177,1)="R",$M177*VLOOKUP($L177,'Blend Breakout'!$C$33:$I$55,COLUMNS('Blend Breakout'!$C$32:E$32),0),IF(LEFT($L177,1)="H",$M177,"")))</f>
        <v/>
      </c>
      <c r="Q177" s="221" t="str">
        <f>IF(LEFT($L177,1)="R",VLOOKUP($L177,'Blend Breakout'!$C$33:$I$55,COLUMNS('Blend Breakout'!$C$32:F$32),0),"")</f>
        <v/>
      </c>
      <c r="R177" s="117" t="str">
        <f>IF(Q177="","",IF(LEFT($L177,1)="R",$M177*VLOOKUP($L177,'Blend Breakout'!$C$33:$I$55,COLUMNS('Blend Breakout'!$C$32:G$32),0),""))</f>
        <v/>
      </c>
      <c r="S177" s="221" t="str">
        <f>IF(LEFT($L177,1)="R",VLOOKUP($L177,'Blend Breakout'!$C$33:$I$55,COLUMNS('Blend Breakout'!$C$32:H$32),0),"")</f>
        <v/>
      </c>
      <c r="T177" s="117" t="str">
        <f>IF(S177="","",IF(LEFT($L177,1)="R",$M177*VLOOKUP($L177,'Blend Breakout'!$C$33:$I$55,COLUMNS('Blend Breakout'!$C$32:I$32),0),""))</f>
        <v/>
      </c>
      <c r="U177" s="219"/>
      <c r="V177" s="220"/>
      <c r="W177" s="219"/>
      <c r="X177" s="219"/>
      <c r="Y177" s="170"/>
      <c r="AA177" s="180" t="str">
        <f t="shared" ca="1" si="27"/>
        <v/>
      </c>
      <c r="AC177" s="59" t="str">
        <f t="shared" si="28"/>
        <v>N</v>
      </c>
      <c r="AD177" s="59">
        <f t="shared" si="21"/>
        <v>0</v>
      </c>
      <c r="AE177" s="59">
        <f t="shared" ca="1" si="22"/>
        <v>0</v>
      </c>
      <c r="AF177" s="59">
        <f t="shared" si="29"/>
        <v>0</v>
      </c>
      <c r="AG177" s="59">
        <f t="shared" si="30"/>
        <v>0</v>
      </c>
      <c r="AH177" s="59">
        <f t="shared" si="23"/>
        <v>0</v>
      </c>
      <c r="AI177" s="59">
        <f t="shared" si="24"/>
        <v>0</v>
      </c>
      <c r="AJ177" s="137">
        <f t="shared" si="25"/>
        <v>0</v>
      </c>
      <c r="AK177" s="137">
        <f t="shared" si="26"/>
        <v>0</v>
      </c>
      <c r="AL177" s="57">
        <f>IF('Section 2'!$X177=Lists!$O$8,IF(COUNTIF(A5CountryList,'Section 2'!$H177)&gt;0,0,1),0)</f>
        <v>0</v>
      </c>
    </row>
    <row r="178" spans="2:38" s="57" customFormat="1" x14ac:dyDescent="0.25">
      <c r="B178" s="40"/>
      <c r="C178" s="211" t="str">
        <f>IF(L178=0,"",MAX($C$18:C177)+1)</f>
        <v/>
      </c>
      <c r="D178" s="121"/>
      <c r="E178" s="218"/>
      <c r="F178" s="219"/>
      <c r="G178" s="219"/>
      <c r="H178" s="219"/>
      <c r="I178" s="122"/>
      <c r="J178" s="219"/>
      <c r="K178" s="219"/>
      <c r="L178" s="219"/>
      <c r="M178" s="119"/>
      <c r="N178" s="122"/>
      <c r="O178" s="221" t="str">
        <f>IF(LEFT($L178,1)="R",VLOOKUP($L178,'Blend Breakout'!$C$33:$I$55,COLUMNS('Blend Breakout'!$C$32:D$32),0),IF(LEFT($L178,1)="H",$L178,""))</f>
        <v/>
      </c>
      <c r="P178" s="117" t="str">
        <f>IF(O178="","",IF(LEFT($L178,1)="R",$M178*VLOOKUP($L178,'Blend Breakout'!$C$33:$I$55,COLUMNS('Blend Breakout'!$C$32:E$32),0),IF(LEFT($L178,1)="H",$M178,"")))</f>
        <v/>
      </c>
      <c r="Q178" s="221" t="str">
        <f>IF(LEFT($L178,1)="R",VLOOKUP($L178,'Blend Breakout'!$C$33:$I$55,COLUMNS('Blend Breakout'!$C$32:F$32),0),"")</f>
        <v/>
      </c>
      <c r="R178" s="117" t="str">
        <f>IF(Q178="","",IF(LEFT($L178,1)="R",$M178*VLOOKUP($L178,'Blend Breakout'!$C$33:$I$55,COLUMNS('Blend Breakout'!$C$32:G$32),0),""))</f>
        <v/>
      </c>
      <c r="S178" s="221" t="str">
        <f>IF(LEFT($L178,1)="R",VLOOKUP($L178,'Blend Breakout'!$C$33:$I$55,COLUMNS('Blend Breakout'!$C$32:H$32),0),"")</f>
        <v/>
      </c>
      <c r="T178" s="117" t="str">
        <f>IF(S178="","",IF(LEFT($L178,1)="R",$M178*VLOOKUP($L178,'Blend Breakout'!$C$33:$I$55,COLUMNS('Blend Breakout'!$C$32:I$32),0),""))</f>
        <v/>
      </c>
      <c r="U178" s="219"/>
      <c r="V178" s="220"/>
      <c r="W178" s="219"/>
      <c r="X178" s="219"/>
      <c r="Y178" s="170"/>
      <c r="AA178" s="180" t="str">
        <f t="shared" ca="1" si="27"/>
        <v/>
      </c>
      <c r="AC178" s="59" t="str">
        <f t="shared" si="28"/>
        <v>N</v>
      </c>
      <c r="AD178" s="59">
        <f t="shared" si="21"/>
        <v>0</v>
      </c>
      <c r="AE178" s="59">
        <f t="shared" ca="1" si="22"/>
        <v>0</v>
      </c>
      <c r="AF178" s="59">
        <f t="shared" si="29"/>
        <v>0</v>
      </c>
      <c r="AG178" s="59">
        <f t="shared" si="30"/>
        <v>0</v>
      </c>
      <c r="AH178" s="59">
        <f t="shared" si="23"/>
        <v>0</v>
      </c>
      <c r="AI178" s="59">
        <f t="shared" si="24"/>
        <v>0</v>
      </c>
      <c r="AJ178" s="137">
        <f t="shared" si="25"/>
        <v>0</v>
      </c>
      <c r="AK178" s="137">
        <f t="shared" si="26"/>
        <v>0</v>
      </c>
      <c r="AL178" s="57">
        <f>IF('Section 2'!$X178=Lists!$O$8,IF(COUNTIF(A5CountryList,'Section 2'!$H178)&gt;0,0,1),0)</f>
        <v>0</v>
      </c>
    </row>
    <row r="179" spans="2:38" s="57" customFormat="1" x14ac:dyDescent="0.25">
      <c r="B179" s="40"/>
      <c r="C179" s="211" t="str">
        <f>IF(L179=0,"",MAX($C$18:C178)+1)</f>
        <v/>
      </c>
      <c r="D179" s="121"/>
      <c r="E179" s="218"/>
      <c r="F179" s="219"/>
      <c r="G179" s="219"/>
      <c r="H179" s="219"/>
      <c r="I179" s="122"/>
      <c r="J179" s="219"/>
      <c r="K179" s="219"/>
      <c r="L179" s="219"/>
      <c r="M179" s="119"/>
      <c r="N179" s="122"/>
      <c r="O179" s="221" t="str">
        <f>IF(LEFT($L179,1)="R",VLOOKUP($L179,'Blend Breakout'!$C$33:$I$55,COLUMNS('Blend Breakout'!$C$32:D$32),0),IF(LEFT($L179,1)="H",$L179,""))</f>
        <v/>
      </c>
      <c r="P179" s="117" t="str">
        <f>IF(O179="","",IF(LEFT($L179,1)="R",$M179*VLOOKUP($L179,'Blend Breakout'!$C$33:$I$55,COLUMNS('Blend Breakout'!$C$32:E$32),0),IF(LEFT($L179,1)="H",$M179,"")))</f>
        <v/>
      </c>
      <c r="Q179" s="221" t="str">
        <f>IF(LEFT($L179,1)="R",VLOOKUP($L179,'Blend Breakout'!$C$33:$I$55,COLUMNS('Blend Breakout'!$C$32:F$32),0),"")</f>
        <v/>
      </c>
      <c r="R179" s="117" t="str">
        <f>IF(Q179="","",IF(LEFT($L179,1)="R",$M179*VLOOKUP($L179,'Blend Breakout'!$C$33:$I$55,COLUMNS('Blend Breakout'!$C$32:G$32),0),""))</f>
        <v/>
      </c>
      <c r="S179" s="221" t="str">
        <f>IF(LEFT($L179,1)="R",VLOOKUP($L179,'Blend Breakout'!$C$33:$I$55,COLUMNS('Blend Breakout'!$C$32:H$32),0),"")</f>
        <v/>
      </c>
      <c r="T179" s="117" t="str">
        <f>IF(S179="","",IF(LEFT($L179,1)="R",$M179*VLOOKUP($L179,'Blend Breakout'!$C$33:$I$55,COLUMNS('Blend Breakout'!$C$32:I$32),0),""))</f>
        <v/>
      </c>
      <c r="U179" s="219"/>
      <c r="V179" s="220"/>
      <c r="W179" s="219"/>
      <c r="X179" s="219"/>
      <c r="Y179" s="170"/>
      <c r="AA179" s="180" t="str">
        <f t="shared" ca="1" si="27"/>
        <v/>
      </c>
      <c r="AC179" s="59" t="str">
        <f t="shared" si="28"/>
        <v>N</v>
      </c>
      <c r="AD179" s="59">
        <f t="shared" si="21"/>
        <v>0</v>
      </c>
      <c r="AE179" s="59">
        <f t="shared" ca="1" si="22"/>
        <v>0</v>
      </c>
      <c r="AF179" s="59">
        <f t="shared" si="29"/>
        <v>0</v>
      </c>
      <c r="AG179" s="59">
        <f t="shared" si="30"/>
        <v>0</v>
      </c>
      <c r="AH179" s="59">
        <f t="shared" si="23"/>
        <v>0</v>
      </c>
      <c r="AI179" s="59">
        <f t="shared" si="24"/>
        <v>0</v>
      </c>
      <c r="AJ179" s="137">
        <f t="shared" si="25"/>
        <v>0</v>
      </c>
      <c r="AK179" s="137">
        <f t="shared" si="26"/>
        <v>0</v>
      </c>
      <c r="AL179" s="57">
        <f>IF('Section 2'!$X179=Lists!$O$8,IF(COUNTIF(A5CountryList,'Section 2'!$H179)&gt;0,0,1),0)</f>
        <v>0</v>
      </c>
    </row>
    <row r="180" spans="2:38" s="57" customFormat="1" x14ac:dyDescent="0.25">
      <c r="B180" s="40"/>
      <c r="C180" s="211" t="str">
        <f>IF(L180=0,"",MAX($C$18:C179)+1)</f>
        <v/>
      </c>
      <c r="D180" s="121"/>
      <c r="E180" s="218"/>
      <c r="F180" s="219"/>
      <c r="G180" s="219"/>
      <c r="H180" s="219"/>
      <c r="I180" s="122"/>
      <c r="J180" s="219"/>
      <c r="K180" s="219"/>
      <c r="L180" s="219"/>
      <c r="M180" s="119"/>
      <c r="N180" s="122"/>
      <c r="O180" s="221" t="str">
        <f>IF(LEFT($L180,1)="R",VLOOKUP($L180,'Blend Breakout'!$C$33:$I$55,COLUMNS('Blend Breakout'!$C$32:D$32),0),IF(LEFT($L180,1)="H",$L180,""))</f>
        <v/>
      </c>
      <c r="P180" s="117" t="str">
        <f>IF(O180="","",IF(LEFT($L180,1)="R",$M180*VLOOKUP($L180,'Blend Breakout'!$C$33:$I$55,COLUMNS('Blend Breakout'!$C$32:E$32),0),IF(LEFT($L180,1)="H",$M180,"")))</f>
        <v/>
      </c>
      <c r="Q180" s="221" t="str">
        <f>IF(LEFT($L180,1)="R",VLOOKUP($L180,'Blend Breakout'!$C$33:$I$55,COLUMNS('Blend Breakout'!$C$32:F$32),0),"")</f>
        <v/>
      </c>
      <c r="R180" s="117" t="str">
        <f>IF(Q180="","",IF(LEFT($L180,1)="R",$M180*VLOOKUP($L180,'Blend Breakout'!$C$33:$I$55,COLUMNS('Blend Breakout'!$C$32:G$32),0),""))</f>
        <v/>
      </c>
      <c r="S180" s="221" t="str">
        <f>IF(LEFT($L180,1)="R",VLOOKUP($L180,'Blend Breakout'!$C$33:$I$55,COLUMNS('Blend Breakout'!$C$32:H$32),0),"")</f>
        <v/>
      </c>
      <c r="T180" s="117" t="str">
        <f>IF(S180="","",IF(LEFT($L180,1)="R",$M180*VLOOKUP($L180,'Blend Breakout'!$C$33:$I$55,COLUMNS('Blend Breakout'!$C$32:I$32),0),""))</f>
        <v/>
      </c>
      <c r="U180" s="219"/>
      <c r="V180" s="220"/>
      <c r="W180" s="219"/>
      <c r="X180" s="219"/>
      <c r="Y180" s="170"/>
      <c r="AA180" s="180" t="str">
        <f t="shared" ca="1" si="27"/>
        <v/>
      </c>
      <c r="AC180" s="59" t="str">
        <f t="shared" si="28"/>
        <v>N</v>
      </c>
      <c r="AD180" s="59">
        <f t="shared" si="21"/>
        <v>0</v>
      </c>
      <c r="AE180" s="59">
        <f t="shared" ca="1" si="22"/>
        <v>0</v>
      </c>
      <c r="AF180" s="59">
        <f t="shared" si="29"/>
        <v>0</v>
      </c>
      <c r="AG180" s="59">
        <f t="shared" si="30"/>
        <v>0</v>
      </c>
      <c r="AH180" s="59">
        <f t="shared" si="23"/>
        <v>0</v>
      </c>
      <c r="AI180" s="59">
        <f t="shared" si="24"/>
        <v>0</v>
      </c>
      <c r="AJ180" s="137">
        <f t="shared" si="25"/>
        <v>0</v>
      </c>
      <c r="AK180" s="137">
        <f t="shared" si="26"/>
        <v>0</v>
      </c>
      <c r="AL180" s="57">
        <f>IF('Section 2'!$X180=Lists!$O$8,IF(COUNTIF(A5CountryList,'Section 2'!$H180)&gt;0,0,1),0)</f>
        <v>0</v>
      </c>
    </row>
    <row r="181" spans="2:38" s="57" customFormat="1" x14ac:dyDescent="0.25">
      <c r="B181" s="40"/>
      <c r="C181" s="211" t="str">
        <f>IF(L181=0,"",MAX($C$18:C180)+1)</f>
        <v/>
      </c>
      <c r="D181" s="121"/>
      <c r="E181" s="218"/>
      <c r="F181" s="219"/>
      <c r="G181" s="219"/>
      <c r="H181" s="219"/>
      <c r="I181" s="122"/>
      <c r="J181" s="219"/>
      <c r="K181" s="219"/>
      <c r="L181" s="219"/>
      <c r="M181" s="119"/>
      <c r="N181" s="122"/>
      <c r="O181" s="221" t="str">
        <f>IF(LEFT($L181,1)="R",VLOOKUP($L181,'Blend Breakout'!$C$33:$I$55,COLUMNS('Blend Breakout'!$C$32:D$32),0),IF(LEFT($L181,1)="H",$L181,""))</f>
        <v/>
      </c>
      <c r="P181" s="117" t="str">
        <f>IF(O181="","",IF(LEFT($L181,1)="R",$M181*VLOOKUP($L181,'Blend Breakout'!$C$33:$I$55,COLUMNS('Blend Breakout'!$C$32:E$32),0),IF(LEFT($L181,1)="H",$M181,"")))</f>
        <v/>
      </c>
      <c r="Q181" s="221" t="str">
        <f>IF(LEFT($L181,1)="R",VLOOKUP($L181,'Blend Breakout'!$C$33:$I$55,COLUMNS('Blend Breakout'!$C$32:F$32),0),"")</f>
        <v/>
      </c>
      <c r="R181" s="117" t="str">
        <f>IF(Q181="","",IF(LEFT($L181,1)="R",$M181*VLOOKUP($L181,'Blend Breakout'!$C$33:$I$55,COLUMNS('Blend Breakout'!$C$32:G$32),0),""))</f>
        <v/>
      </c>
      <c r="S181" s="221" t="str">
        <f>IF(LEFT($L181,1)="R",VLOOKUP($L181,'Blend Breakout'!$C$33:$I$55,COLUMNS('Blend Breakout'!$C$32:H$32),0),"")</f>
        <v/>
      </c>
      <c r="T181" s="117" t="str">
        <f>IF(S181="","",IF(LEFT($L181,1)="R",$M181*VLOOKUP($L181,'Blend Breakout'!$C$33:$I$55,COLUMNS('Blend Breakout'!$C$32:I$32),0),""))</f>
        <v/>
      </c>
      <c r="U181" s="219"/>
      <c r="V181" s="220"/>
      <c r="W181" s="219"/>
      <c r="X181" s="219"/>
      <c r="Y181" s="170"/>
      <c r="AA181" s="180" t="str">
        <f t="shared" ca="1" si="27"/>
        <v/>
      </c>
      <c r="AC181" s="59" t="str">
        <f t="shared" si="28"/>
        <v>N</v>
      </c>
      <c r="AD181" s="59">
        <f t="shared" si="21"/>
        <v>0</v>
      </c>
      <c r="AE181" s="59">
        <f t="shared" ca="1" si="22"/>
        <v>0</v>
      </c>
      <c r="AF181" s="59">
        <f t="shared" si="29"/>
        <v>0</v>
      </c>
      <c r="AG181" s="59">
        <f t="shared" si="30"/>
        <v>0</v>
      </c>
      <c r="AH181" s="59">
        <f t="shared" si="23"/>
        <v>0</v>
      </c>
      <c r="AI181" s="59">
        <f t="shared" si="24"/>
        <v>0</v>
      </c>
      <c r="AJ181" s="137">
        <f t="shared" si="25"/>
        <v>0</v>
      </c>
      <c r="AK181" s="137">
        <f t="shared" si="26"/>
        <v>0</v>
      </c>
      <c r="AL181" s="57">
        <f>IF('Section 2'!$X181=Lists!$O$8,IF(COUNTIF(A5CountryList,'Section 2'!$H181)&gt;0,0,1),0)</f>
        <v>0</v>
      </c>
    </row>
    <row r="182" spans="2:38" s="57" customFormat="1" x14ac:dyDescent="0.25">
      <c r="B182" s="40"/>
      <c r="C182" s="211" t="str">
        <f>IF(L182=0,"",MAX($C$18:C181)+1)</f>
        <v/>
      </c>
      <c r="D182" s="121"/>
      <c r="E182" s="218"/>
      <c r="F182" s="219"/>
      <c r="G182" s="219"/>
      <c r="H182" s="219"/>
      <c r="I182" s="122"/>
      <c r="J182" s="219"/>
      <c r="K182" s="219"/>
      <c r="L182" s="219"/>
      <c r="M182" s="119"/>
      <c r="N182" s="122"/>
      <c r="O182" s="221" t="str">
        <f>IF(LEFT($L182,1)="R",VLOOKUP($L182,'Blend Breakout'!$C$33:$I$55,COLUMNS('Blend Breakout'!$C$32:D$32),0),IF(LEFT($L182,1)="H",$L182,""))</f>
        <v/>
      </c>
      <c r="P182" s="117" t="str">
        <f>IF(O182="","",IF(LEFT($L182,1)="R",$M182*VLOOKUP($L182,'Blend Breakout'!$C$33:$I$55,COLUMNS('Blend Breakout'!$C$32:E$32),0),IF(LEFT($L182,1)="H",$M182,"")))</f>
        <v/>
      </c>
      <c r="Q182" s="221" t="str">
        <f>IF(LEFT($L182,1)="R",VLOOKUP($L182,'Blend Breakout'!$C$33:$I$55,COLUMNS('Blend Breakout'!$C$32:F$32),0),"")</f>
        <v/>
      </c>
      <c r="R182" s="117" t="str">
        <f>IF(Q182="","",IF(LEFT($L182,1)="R",$M182*VLOOKUP($L182,'Blend Breakout'!$C$33:$I$55,COLUMNS('Blend Breakout'!$C$32:G$32),0),""))</f>
        <v/>
      </c>
      <c r="S182" s="221" t="str">
        <f>IF(LEFT($L182,1)="R",VLOOKUP($L182,'Blend Breakout'!$C$33:$I$55,COLUMNS('Blend Breakout'!$C$32:H$32),0),"")</f>
        <v/>
      </c>
      <c r="T182" s="117" t="str">
        <f>IF(S182="","",IF(LEFT($L182,1)="R",$M182*VLOOKUP($L182,'Blend Breakout'!$C$33:$I$55,COLUMNS('Blend Breakout'!$C$32:I$32),0),""))</f>
        <v/>
      </c>
      <c r="U182" s="219"/>
      <c r="V182" s="220"/>
      <c r="W182" s="219"/>
      <c r="X182" s="219"/>
      <c r="Y182" s="170"/>
      <c r="AA182" s="180" t="str">
        <f t="shared" ca="1" si="27"/>
        <v/>
      </c>
      <c r="AC182" s="59" t="str">
        <f t="shared" si="28"/>
        <v>N</v>
      </c>
      <c r="AD182" s="59">
        <f t="shared" si="21"/>
        <v>0</v>
      </c>
      <c r="AE182" s="59">
        <f t="shared" ca="1" si="22"/>
        <v>0</v>
      </c>
      <c r="AF182" s="59">
        <f t="shared" si="29"/>
        <v>0</v>
      </c>
      <c r="AG182" s="59">
        <f t="shared" si="30"/>
        <v>0</v>
      </c>
      <c r="AH182" s="59">
        <f t="shared" si="23"/>
        <v>0</v>
      </c>
      <c r="AI182" s="59">
        <f t="shared" si="24"/>
        <v>0</v>
      </c>
      <c r="AJ182" s="137">
        <f t="shared" si="25"/>
        <v>0</v>
      </c>
      <c r="AK182" s="137">
        <f t="shared" si="26"/>
        <v>0</v>
      </c>
      <c r="AL182" s="57">
        <f>IF('Section 2'!$X182=Lists!$O$8,IF(COUNTIF(A5CountryList,'Section 2'!$H182)&gt;0,0,1),0)</f>
        <v>0</v>
      </c>
    </row>
    <row r="183" spans="2:38" s="57" customFormat="1" x14ac:dyDescent="0.25">
      <c r="B183" s="40"/>
      <c r="C183" s="211" t="str">
        <f>IF(L183=0,"",MAX($C$18:C182)+1)</f>
        <v/>
      </c>
      <c r="D183" s="121"/>
      <c r="E183" s="218"/>
      <c r="F183" s="219"/>
      <c r="G183" s="219"/>
      <c r="H183" s="219"/>
      <c r="I183" s="122"/>
      <c r="J183" s="219"/>
      <c r="K183" s="219"/>
      <c r="L183" s="219"/>
      <c r="M183" s="119"/>
      <c r="N183" s="122"/>
      <c r="O183" s="221" t="str">
        <f>IF(LEFT($L183,1)="R",VLOOKUP($L183,'Blend Breakout'!$C$33:$I$55,COLUMNS('Blend Breakout'!$C$32:D$32),0),IF(LEFT($L183,1)="H",$L183,""))</f>
        <v/>
      </c>
      <c r="P183" s="117" t="str">
        <f>IF(O183="","",IF(LEFT($L183,1)="R",$M183*VLOOKUP($L183,'Blend Breakout'!$C$33:$I$55,COLUMNS('Blend Breakout'!$C$32:E$32),0),IF(LEFT($L183,1)="H",$M183,"")))</f>
        <v/>
      </c>
      <c r="Q183" s="221" t="str">
        <f>IF(LEFT($L183,1)="R",VLOOKUP($L183,'Blend Breakout'!$C$33:$I$55,COLUMNS('Blend Breakout'!$C$32:F$32),0),"")</f>
        <v/>
      </c>
      <c r="R183" s="117" t="str">
        <f>IF(Q183="","",IF(LEFT($L183,1)="R",$M183*VLOOKUP($L183,'Blend Breakout'!$C$33:$I$55,COLUMNS('Blend Breakout'!$C$32:G$32),0),""))</f>
        <v/>
      </c>
      <c r="S183" s="221" t="str">
        <f>IF(LEFT($L183,1)="R",VLOOKUP($L183,'Blend Breakout'!$C$33:$I$55,COLUMNS('Blend Breakout'!$C$32:H$32),0),"")</f>
        <v/>
      </c>
      <c r="T183" s="117" t="str">
        <f>IF(S183="","",IF(LEFT($L183,1)="R",$M183*VLOOKUP($L183,'Blend Breakout'!$C$33:$I$55,COLUMNS('Blend Breakout'!$C$32:I$32),0),""))</f>
        <v/>
      </c>
      <c r="U183" s="219"/>
      <c r="V183" s="220"/>
      <c r="W183" s="219"/>
      <c r="X183" s="219"/>
      <c r="Y183" s="170"/>
      <c r="AA183" s="180" t="str">
        <f t="shared" ca="1" si="27"/>
        <v/>
      </c>
      <c r="AC183" s="59" t="str">
        <f t="shared" si="28"/>
        <v>N</v>
      </c>
      <c r="AD183" s="59">
        <f t="shared" si="21"/>
        <v>0</v>
      </c>
      <c r="AE183" s="59">
        <f t="shared" ca="1" si="22"/>
        <v>0</v>
      </c>
      <c r="AF183" s="59">
        <f t="shared" si="29"/>
        <v>0</v>
      </c>
      <c r="AG183" s="59">
        <f t="shared" si="30"/>
        <v>0</v>
      </c>
      <c r="AH183" s="59">
        <f t="shared" si="23"/>
        <v>0</v>
      </c>
      <c r="AI183" s="59">
        <f t="shared" si="24"/>
        <v>0</v>
      </c>
      <c r="AJ183" s="137">
        <f t="shared" si="25"/>
        <v>0</v>
      </c>
      <c r="AK183" s="137">
        <f t="shared" si="26"/>
        <v>0</v>
      </c>
      <c r="AL183" s="57">
        <f>IF('Section 2'!$X183=Lists!$O$8,IF(COUNTIF(A5CountryList,'Section 2'!$H183)&gt;0,0,1),0)</f>
        <v>0</v>
      </c>
    </row>
    <row r="184" spans="2:38" s="57" customFormat="1" x14ac:dyDescent="0.25">
      <c r="B184" s="40"/>
      <c r="C184" s="211" t="str">
        <f>IF(L184=0,"",MAX($C$18:C183)+1)</f>
        <v/>
      </c>
      <c r="D184" s="121"/>
      <c r="E184" s="218"/>
      <c r="F184" s="219"/>
      <c r="G184" s="219"/>
      <c r="H184" s="219"/>
      <c r="I184" s="122"/>
      <c r="J184" s="219"/>
      <c r="K184" s="219"/>
      <c r="L184" s="219"/>
      <c r="M184" s="119"/>
      <c r="N184" s="122"/>
      <c r="O184" s="221" t="str">
        <f>IF(LEFT($L184,1)="R",VLOOKUP($L184,'Blend Breakout'!$C$33:$I$55,COLUMNS('Blend Breakout'!$C$32:D$32),0),IF(LEFT($L184,1)="H",$L184,""))</f>
        <v/>
      </c>
      <c r="P184" s="117" t="str">
        <f>IF(O184="","",IF(LEFT($L184,1)="R",$M184*VLOOKUP($L184,'Blend Breakout'!$C$33:$I$55,COLUMNS('Blend Breakout'!$C$32:E$32),0),IF(LEFT($L184,1)="H",$M184,"")))</f>
        <v/>
      </c>
      <c r="Q184" s="221" t="str">
        <f>IF(LEFT($L184,1)="R",VLOOKUP($L184,'Blend Breakout'!$C$33:$I$55,COLUMNS('Blend Breakout'!$C$32:F$32),0),"")</f>
        <v/>
      </c>
      <c r="R184" s="117" t="str">
        <f>IF(Q184="","",IF(LEFT($L184,1)="R",$M184*VLOOKUP($L184,'Blend Breakout'!$C$33:$I$55,COLUMNS('Blend Breakout'!$C$32:G$32),0),""))</f>
        <v/>
      </c>
      <c r="S184" s="221" t="str">
        <f>IF(LEFT($L184,1)="R",VLOOKUP($L184,'Blend Breakout'!$C$33:$I$55,COLUMNS('Blend Breakout'!$C$32:H$32),0),"")</f>
        <v/>
      </c>
      <c r="T184" s="117" t="str">
        <f>IF(S184="","",IF(LEFT($L184,1)="R",$M184*VLOOKUP($L184,'Blend Breakout'!$C$33:$I$55,COLUMNS('Blend Breakout'!$C$32:I$32),0),""))</f>
        <v/>
      </c>
      <c r="U184" s="219"/>
      <c r="V184" s="220"/>
      <c r="W184" s="219"/>
      <c r="X184" s="219"/>
      <c r="Y184" s="170"/>
      <c r="AA184" s="180" t="str">
        <f t="shared" ca="1" si="27"/>
        <v/>
      </c>
      <c r="AC184" s="59" t="str">
        <f t="shared" si="28"/>
        <v>N</v>
      </c>
      <c r="AD184" s="59">
        <f t="shared" si="21"/>
        <v>0</v>
      </c>
      <c r="AE184" s="59">
        <f t="shared" ca="1" si="22"/>
        <v>0</v>
      </c>
      <c r="AF184" s="59">
        <f t="shared" si="29"/>
        <v>0</v>
      </c>
      <c r="AG184" s="59">
        <f t="shared" si="30"/>
        <v>0</v>
      </c>
      <c r="AH184" s="59">
        <f t="shared" si="23"/>
        <v>0</v>
      </c>
      <c r="AI184" s="59">
        <f t="shared" si="24"/>
        <v>0</v>
      </c>
      <c r="AJ184" s="137">
        <f t="shared" si="25"/>
        <v>0</v>
      </c>
      <c r="AK184" s="137">
        <f t="shared" si="26"/>
        <v>0</v>
      </c>
      <c r="AL184" s="57">
        <f>IF('Section 2'!$X184=Lists!$O$8,IF(COUNTIF(A5CountryList,'Section 2'!$H184)&gt;0,0,1),0)</f>
        <v>0</v>
      </c>
    </row>
    <row r="185" spans="2:38" s="57" customFormat="1" x14ac:dyDescent="0.25">
      <c r="B185" s="40"/>
      <c r="C185" s="211" t="str">
        <f>IF(L185=0,"",MAX($C$18:C184)+1)</f>
        <v/>
      </c>
      <c r="D185" s="121"/>
      <c r="E185" s="218"/>
      <c r="F185" s="219"/>
      <c r="G185" s="219"/>
      <c r="H185" s="219"/>
      <c r="I185" s="122"/>
      <c r="J185" s="219"/>
      <c r="K185" s="219"/>
      <c r="L185" s="219"/>
      <c r="M185" s="119"/>
      <c r="N185" s="122"/>
      <c r="O185" s="221" t="str">
        <f>IF(LEFT($L185,1)="R",VLOOKUP($L185,'Blend Breakout'!$C$33:$I$55,COLUMNS('Blend Breakout'!$C$32:D$32),0),IF(LEFT($L185,1)="H",$L185,""))</f>
        <v/>
      </c>
      <c r="P185" s="117" t="str">
        <f>IF(O185="","",IF(LEFT($L185,1)="R",$M185*VLOOKUP($L185,'Blend Breakout'!$C$33:$I$55,COLUMNS('Blend Breakout'!$C$32:E$32),0),IF(LEFT($L185,1)="H",$M185,"")))</f>
        <v/>
      </c>
      <c r="Q185" s="221" t="str">
        <f>IF(LEFT($L185,1)="R",VLOOKUP($L185,'Blend Breakout'!$C$33:$I$55,COLUMNS('Blend Breakout'!$C$32:F$32),0),"")</f>
        <v/>
      </c>
      <c r="R185" s="117" t="str">
        <f>IF(Q185="","",IF(LEFT($L185,1)="R",$M185*VLOOKUP($L185,'Blend Breakout'!$C$33:$I$55,COLUMNS('Blend Breakout'!$C$32:G$32),0),""))</f>
        <v/>
      </c>
      <c r="S185" s="221" t="str">
        <f>IF(LEFT($L185,1)="R",VLOOKUP($L185,'Blend Breakout'!$C$33:$I$55,COLUMNS('Blend Breakout'!$C$32:H$32),0),"")</f>
        <v/>
      </c>
      <c r="T185" s="117" t="str">
        <f>IF(S185="","",IF(LEFT($L185,1)="R",$M185*VLOOKUP($L185,'Blend Breakout'!$C$33:$I$55,COLUMNS('Blend Breakout'!$C$32:I$32),0),""))</f>
        <v/>
      </c>
      <c r="U185" s="219"/>
      <c r="V185" s="220"/>
      <c r="W185" s="219"/>
      <c r="X185" s="219"/>
      <c r="Y185" s="170"/>
      <c r="AA185" s="180" t="str">
        <f t="shared" ca="1" si="27"/>
        <v/>
      </c>
      <c r="AC185" s="59" t="str">
        <f t="shared" si="28"/>
        <v>N</v>
      </c>
      <c r="AD185" s="59">
        <f t="shared" si="21"/>
        <v>0</v>
      </c>
      <c r="AE185" s="59">
        <f t="shared" ca="1" si="22"/>
        <v>0</v>
      </c>
      <c r="AF185" s="59">
        <f t="shared" si="29"/>
        <v>0</v>
      </c>
      <c r="AG185" s="59">
        <f t="shared" si="30"/>
        <v>0</v>
      </c>
      <c r="AH185" s="59">
        <f t="shared" si="23"/>
        <v>0</v>
      </c>
      <c r="AI185" s="59">
        <f t="shared" si="24"/>
        <v>0</v>
      </c>
      <c r="AJ185" s="137">
        <f t="shared" si="25"/>
        <v>0</v>
      </c>
      <c r="AK185" s="137">
        <f t="shared" si="26"/>
        <v>0</v>
      </c>
      <c r="AL185" s="57">
        <f>IF('Section 2'!$X185=Lists!$O$8,IF(COUNTIF(A5CountryList,'Section 2'!$H185)&gt;0,0,1),0)</f>
        <v>0</v>
      </c>
    </row>
    <row r="186" spans="2:38" s="57" customFormat="1" x14ac:dyDescent="0.25">
      <c r="B186" s="40"/>
      <c r="C186" s="211" t="str">
        <f>IF(L186=0,"",MAX($C$18:C185)+1)</f>
        <v/>
      </c>
      <c r="D186" s="121"/>
      <c r="E186" s="218"/>
      <c r="F186" s="219"/>
      <c r="G186" s="219"/>
      <c r="H186" s="219"/>
      <c r="I186" s="122"/>
      <c r="J186" s="219"/>
      <c r="K186" s="219"/>
      <c r="L186" s="219"/>
      <c r="M186" s="119"/>
      <c r="N186" s="122"/>
      <c r="O186" s="221" t="str">
        <f>IF(LEFT($L186,1)="R",VLOOKUP($L186,'Blend Breakout'!$C$33:$I$55,COLUMNS('Blend Breakout'!$C$32:D$32),0),IF(LEFT($L186,1)="H",$L186,""))</f>
        <v/>
      </c>
      <c r="P186" s="117" t="str">
        <f>IF(O186="","",IF(LEFT($L186,1)="R",$M186*VLOOKUP($L186,'Blend Breakout'!$C$33:$I$55,COLUMNS('Blend Breakout'!$C$32:E$32),0),IF(LEFT($L186,1)="H",$M186,"")))</f>
        <v/>
      </c>
      <c r="Q186" s="221" t="str">
        <f>IF(LEFT($L186,1)="R",VLOOKUP($L186,'Blend Breakout'!$C$33:$I$55,COLUMNS('Blend Breakout'!$C$32:F$32),0),"")</f>
        <v/>
      </c>
      <c r="R186" s="117" t="str">
        <f>IF(Q186="","",IF(LEFT($L186,1)="R",$M186*VLOOKUP($L186,'Blend Breakout'!$C$33:$I$55,COLUMNS('Blend Breakout'!$C$32:G$32),0),""))</f>
        <v/>
      </c>
      <c r="S186" s="221" t="str">
        <f>IF(LEFT($L186,1)="R",VLOOKUP($L186,'Blend Breakout'!$C$33:$I$55,COLUMNS('Blend Breakout'!$C$32:H$32),0),"")</f>
        <v/>
      </c>
      <c r="T186" s="117" t="str">
        <f>IF(S186="","",IF(LEFT($L186,1)="R",$M186*VLOOKUP($L186,'Blend Breakout'!$C$33:$I$55,COLUMNS('Blend Breakout'!$C$32:I$32),0),""))</f>
        <v/>
      </c>
      <c r="U186" s="219"/>
      <c r="V186" s="220"/>
      <c r="W186" s="219"/>
      <c r="X186" s="219"/>
      <c r="Y186" s="170"/>
      <c r="AA186" s="180" t="str">
        <f t="shared" ca="1" si="27"/>
        <v/>
      </c>
      <c r="AC186" s="59" t="str">
        <f t="shared" si="28"/>
        <v>N</v>
      </c>
      <c r="AD186" s="59">
        <f t="shared" si="21"/>
        <v>0</v>
      </c>
      <c r="AE186" s="59">
        <f t="shared" ca="1" si="22"/>
        <v>0</v>
      </c>
      <c r="AF186" s="59">
        <f t="shared" si="29"/>
        <v>0</v>
      </c>
      <c r="AG186" s="59">
        <f t="shared" si="30"/>
        <v>0</v>
      </c>
      <c r="AH186" s="59">
        <f t="shared" si="23"/>
        <v>0</v>
      </c>
      <c r="AI186" s="59">
        <f t="shared" si="24"/>
        <v>0</v>
      </c>
      <c r="AJ186" s="137">
        <f t="shared" si="25"/>
        <v>0</v>
      </c>
      <c r="AK186" s="137">
        <f t="shared" si="26"/>
        <v>0</v>
      </c>
      <c r="AL186" s="57">
        <f>IF('Section 2'!$X186=Lists!$O$8,IF(COUNTIF(A5CountryList,'Section 2'!$H186)&gt;0,0,1),0)</f>
        <v>0</v>
      </c>
    </row>
    <row r="187" spans="2:38" s="57" customFormat="1" x14ac:dyDescent="0.25">
      <c r="B187" s="40"/>
      <c r="C187" s="211" t="str">
        <f>IF(L187=0,"",MAX($C$18:C186)+1)</f>
        <v/>
      </c>
      <c r="D187" s="121"/>
      <c r="E187" s="218"/>
      <c r="F187" s="219"/>
      <c r="G187" s="219"/>
      <c r="H187" s="219"/>
      <c r="I187" s="122"/>
      <c r="J187" s="219"/>
      <c r="K187" s="219"/>
      <c r="L187" s="219"/>
      <c r="M187" s="119"/>
      <c r="N187" s="122"/>
      <c r="O187" s="221" t="str">
        <f>IF(LEFT($L187,1)="R",VLOOKUP($L187,'Blend Breakout'!$C$33:$I$55,COLUMNS('Blend Breakout'!$C$32:D$32),0),IF(LEFT($L187,1)="H",$L187,""))</f>
        <v/>
      </c>
      <c r="P187" s="117" t="str">
        <f>IF(O187="","",IF(LEFT($L187,1)="R",$M187*VLOOKUP($L187,'Blend Breakout'!$C$33:$I$55,COLUMNS('Blend Breakout'!$C$32:E$32),0),IF(LEFT($L187,1)="H",$M187,"")))</f>
        <v/>
      </c>
      <c r="Q187" s="221" t="str">
        <f>IF(LEFT($L187,1)="R",VLOOKUP($L187,'Blend Breakout'!$C$33:$I$55,COLUMNS('Blend Breakout'!$C$32:F$32),0),"")</f>
        <v/>
      </c>
      <c r="R187" s="117" t="str">
        <f>IF(Q187="","",IF(LEFT($L187,1)="R",$M187*VLOOKUP($L187,'Blend Breakout'!$C$33:$I$55,COLUMNS('Blend Breakout'!$C$32:G$32),0),""))</f>
        <v/>
      </c>
      <c r="S187" s="221" t="str">
        <f>IF(LEFT($L187,1)="R",VLOOKUP($L187,'Blend Breakout'!$C$33:$I$55,COLUMNS('Blend Breakout'!$C$32:H$32),0),"")</f>
        <v/>
      </c>
      <c r="T187" s="117" t="str">
        <f>IF(S187="","",IF(LEFT($L187,1)="R",$M187*VLOOKUP($L187,'Blend Breakout'!$C$33:$I$55,COLUMNS('Blend Breakout'!$C$32:I$32),0),""))</f>
        <v/>
      </c>
      <c r="U187" s="219"/>
      <c r="V187" s="220"/>
      <c r="W187" s="219"/>
      <c r="X187" s="219"/>
      <c r="Y187" s="170"/>
      <c r="AA187" s="180" t="str">
        <f t="shared" ca="1" si="27"/>
        <v/>
      </c>
      <c r="AC187" s="59" t="str">
        <f t="shared" si="28"/>
        <v>N</v>
      </c>
      <c r="AD187" s="59">
        <f t="shared" si="21"/>
        <v>0</v>
      </c>
      <c r="AE187" s="59">
        <f t="shared" ca="1" si="22"/>
        <v>0</v>
      </c>
      <c r="AF187" s="59">
        <f t="shared" si="29"/>
        <v>0</v>
      </c>
      <c r="AG187" s="59">
        <f t="shared" si="30"/>
        <v>0</v>
      </c>
      <c r="AH187" s="59">
        <f t="shared" si="23"/>
        <v>0</v>
      </c>
      <c r="AI187" s="59">
        <f t="shared" si="24"/>
        <v>0</v>
      </c>
      <c r="AJ187" s="137">
        <f t="shared" si="25"/>
        <v>0</v>
      </c>
      <c r="AK187" s="137">
        <f t="shared" si="26"/>
        <v>0</v>
      </c>
      <c r="AL187" s="57">
        <f>IF('Section 2'!$X187=Lists!$O$8,IF(COUNTIF(A5CountryList,'Section 2'!$H187)&gt;0,0,1),0)</f>
        <v>0</v>
      </c>
    </row>
    <row r="188" spans="2:38" s="57" customFormat="1" x14ac:dyDescent="0.25">
      <c r="B188" s="40"/>
      <c r="C188" s="211" t="str">
        <f>IF(L188=0,"",MAX($C$18:C187)+1)</f>
        <v/>
      </c>
      <c r="D188" s="121"/>
      <c r="E188" s="218"/>
      <c r="F188" s="219"/>
      <c r="G188" s="219"/>
      <c r="H188" s="219"/>
      <c r="I188" s="122"/>
      <c r="J188" s="219"/>
      <c r="K188" s="219"/>
      <c r="L188" s="219"/>
      <c r="M188" s="119"/>
      <c r="N188" s="122"/>
      <c r="O188" s="221" t="str">
        <f>IF(LEFT($L188,1)="R",VLOOKUP($L188,'Blend Breakout'!$C$33:$I$55,COLUMNS('Blend Breakout'!$C$32:D$32),0),IF(LEFT($L188,1)="H",$L188,""))</f>
        <v/>
      </c>
      <c r="P188" s="117" t="str">
        <f>IF(O188="","",IF(LEFT($L188,1)="R",$M188*VLOOKUP($L188,'Blend Breakout'!$C$33:$I$55,COLUMNS('Blend Breakout'!$C$32:E$32),0),IF(LEFT($L188,1)="H",$M188,"")))</f>
        <v/>
      </c>
      <c r="Q188" s="221" t="str">
        <f>IF(LEFT($L188,1)="R",VLOOKUP($L188,'Blend Breakout'!$C$33:$I$55,COLUMNS('Blend Breakout'!$C$32:F$32),0),"")</f>
        <v/>
      </c>
      <c r="R188" s="117" t="str">
        <f>IF(Q188="","",IF(LEFT($L188,1)="R",$M188*VLOOKUP($L188,'Blend Breakout'!$C$33:$I$55,COLUMNS('Blend Breakout'!$C$32:G$32),0),""))</f>
        <v/>
      </c>
      <c r="S188" s="221" t="str">
        <f>IF(LEFT($L188,1)="R",VLOOKUP($L188,'Blend Breakout'!$C$33:$I$55,COLUMNS('Blend Breakout'!$C$32:H$32),0),"")</f>
        <v/>
      </c>
      <c r="T188" s="117" t="str">
        <f>IF(S188="","",IF(LEFT($L188,1)="R",$M188*VLOOKUP($L188,'Blend Breakout'!$C$33:$I$55,COLUMNS('Blend Breakout'!$C$32:I$32),0),""))</f>
        <v/>
      </c>
      <c r="U188" s="219"/>
      <c r="V188" s="220"/>
      <c r="W188" s="219"/>
      <c r="X188" s="219"/>
      <c r="Y188" s="170"/>
      <c r="AA188" s="180" t="str">
        <f t="shared" ca="1" si="27"/>
        <v/>
      </c>
      <c r="AC188" s="59" t="str">
        <f t="shared" si="28"/>
        <v>N</v>
      </c>
      <c r="AD188" s="59">
        <f t="shared" si="21"/>
        <v>0</v>
      </c>
      <c r="AE188" s="59">
        <f t="shared" ca="1" si="22"/>
        <v>0</v>
      </c>
      <c r="AF188" s="59">
        <f t="shared" si="29"/>
        <v>0</v>
      </c>
      <c r="AG188" s="59">
        <f t="shared" si="30"/>
        <v>0</v>
      </c>
      <c r="AH188" s="59">
        <f t="shared" si="23"/>
        <v>0</v>
      </c>
      <c r="AI188" s="59">
        <f t="shared" si="24"/>
        <v>0</v>
      </c>
      <c r="AJ188" s="137">
        <f t="shared" si="25"/>
        <v>0</v>
      </c>
      <c r="AK188" s="137">
        <f t="shared" si="26"/>
        <v>0</v>
      </c>
      <c r="AL188" s="57">
        <f>IF('Section 2'!$X188=Lists!$O$8,IF(COUNTIF(A5CountryList,'Section 2'!$H188)&gt;0,0,1),0)</f>
        <v>0</v>
      </c>
    </row>
    <row r="189" spans="2:38" s="57" customFormat="1" x14ac:dyDescent="0.25">
      <c r="B189" s="40"/>
      <c r="C189" s="211" t="str">
        <f>IF(L189=0,"",MAX($C$18:C188)+1)</f>
        <v/>
      </c>
      <c r="D189" s="121"/>
      <c r="E189" s="218"/>
      <c r="F189" s="219"/>
      <c r="G189" s="219"/>
      <c r="H189" s="219"/>
      <c r="I189" s="122"/>
      <c r="J189" s="219"/>
      <c r="K189" s="219"/>
      <c r="L189" s="219"/>
      <c r="M189" s="119"/>
      <c r="N189" s="122"/>
      <c r="O189" s="221" t="str">
        <f>IF(LEFT($L189,1)="R",VLOOKUP($L189,'Blend Breakout'!$C$33:$I$55,COLUMNS('Blend Breakout'!$C$32:D$32),0),IF(LEFT($L189,1)="H",$L189,""))</f>
        <v/>
      </c>
      <c r="P189" s="117" t="str">
        <f>IF(O189="","",IF(LEFT($L189,1)="R",$M189*VLOOKUP($L189,'Blend Breakout'!$C$33:$I$55,COLUMNS('Blend Breakout'!$C$32:E$32),0),IF(LEFT($L189,1)="H",$M189,"")))</f>
        <v/>
      </c>
      <c r="Q189" s="221" t="str">
        <f>IF(LEFT($L189,1)="R",VLOOKUP($L189,'Blend Breakout'!$C$33:$I$55,COLUMNS('Blend Breakout'!$C$32:F$32),0),"")</f>
        <v/>
      </c>
      <c r="R189" s="117" t="str">
        <f>IF(Q189="","",IF(LEFT($L189,1)="R",$M189*VLOOKUP($L189,'Blend Breakout'!$C$33:$I$55,COLUMNS('Blend Breakout'!$C$32:G$32),0),""))</f>
        <v/>
      </c>
      <c r="S189" s="221" t="str">
        <f>IF(LEFT($L189,1)="R",VLOOKUP($L189,'Blend Breakout'!$C$33:$I$55,COLUMNS('Blend Breakout'!$C$32:H$32),0),"")</f>
        <v/>
      </c>
      <c r="T189" s="117" t="str">
        <f>IF(S189="","",IF(LEFT($L189,1)="R",$M189*VLOOKUP($L189,'Blend Breakout'!$C$33:$I$55,COLUMNS('Blend Breakout'!$C$32:I$32),0),""))</f>
        <v/>
      </c>
      <c r="U189" s="219"/>
      <c r="V189" s="220"/>
      <c r="W189" s="219"/>
      <c r="X189" s="219"/>
      <c r="Y189" s="170"/>
      <c r="AA189" s="180" t="str">
        <f t="shared" ca="1" si="27"/>
        <v/>
      </c>
      <c r="AC189" s="59" t="str">
        <f t="shared" si="28"/>
        <v>N</v>
      </c>
      <c r="AD189" s="59">
        <f t="shared" si="21"/>
        <v>0</v>
      </c>
      <c r="AE189" s="59">
        <f t="shared" ca="1" si="22"/>
        <v>0</v>
      </c>
      <c r="AF189" s="59">
        <f t="shared" si="29"/>
        <v>0</v>
      </c>
      <c r="AG189" s="59">
        <f t="shared" si="30"/>
        <v>0</v>
      </c>
      <c r="AH189" s="59">
        <f t="shared" si="23"/>
        <v>0</v>
      </c>
      <c r="AI189" s="59">
        <f t="shared" si="24"/>
        <v>0</v>
      </c>
      <c r="AJ189" s="137">
        <f t="shared" si="25"/>
        <v>0</v>
      </c>
      <c r="AK189" s="137">
        <f t="shared" si="26"/>
        <v>0</v>
      </c>
      <c r="AL189" s="57">
        <f>IF('Section 2'!$X189=Lists!$O$8,IF(COUNTIF(A5CountryList,'Section 2'!$H189)&gt;0,0,1),0)</f>
        <v>0</v>
      </c>
    </row>
    <row r="190" spans="2:38" s="57" customFormat="1" x14ac:dyDescent="0.25">
      <c r="B190" s="40"/>
      <c r="C190" s="211" t="str">
        <f>IF(L190=0,"",MAX($C$18:C189)+1)</f>
        <v/>
      </c>
      <c r="D190" s="121"/>
      <c r="E190" s="218"/>
      <c r="F190" s="219"/>
      <c r="G190" s="219"/>
      <c r="H190" s="219"/>
      <c r="I190" s="122"/>
      <c r="J190" s="219"/>
      <c r="K190" s="219"/>
      <c r="L190" s="219"/>
      <c r="M190" s="119"/>
      <c r="N190" s="122"/>
      <c r="O190" s="221" t="str">
        <f>IF(LEFT($L190,1)="R",VLOOKUP($L190,'Blend Breakout'!$C$33:$I$55,COLUMNS('Blend Breakout'!$C$32:D$32),0),IF(LEFT($L190,1)="H",$L190,""))</f>
        <v/>
      </c>
      <c r="P190" s="117" t="str">
        <f>IF(O190="","",IF(LEFT($L190,1)="R",$M190*VLOOKUP($L190,'Blend Breakout'!$C$33:$I$55,COLUMNS('Blend Breakout'!$C$32:E$32),0),IF(LEFT($L190,1)="H",$M190,"")))</f>
        <v/>
      </c>
      <c r="Q190" s="221" t="str">
        <f>IF(LEFT($L190,1)="R",VLOOKUP($L190,'Blend Breakout'!$C$33:$I$55,COLUMNS('Blend Breakout'!$C$32:F$32),0),"")</f>
        <v/>
      </c>
      <c r="R190" s="117" t="str">
        <f>IF(Q190="","",IF(LEFT($L190,1)="R",$M190*VLOOKUP($L190,'Blend Breakout'!$C$33:$I$55,COLUMNS('Blend Breakout'!$C$32:G$32),0),""))</f>
        <v/>
      </c>
      <c r="S190" s="221" t="str">
        <f>IF(LEFT($L190,1)="R",VLOOKUP($L190,'Blend Breakout'!$C$33:$I$55,COLUMNS('Blend Breakout'!$C$32:H$32),0),"")</f>
        <v/>
      </c>
      <c r="T190" s="117" t="str">
        <f>IF(S190="","",IF(LEFT($L190,1)="R",$M190*VLOOKUP($L190,'Blend Breakout'!$C$33:$I$55,COLUMNS('Blend Breakout'!$C$32:I$32),0),""))</f>
        <v/>
      </c>
      <c r="U190" s="219"/>
      <c r="V190" s="220"/>
      <c r="W190" s="219"/>
      <c r="X190" s="219"/>
      <c r="Y190" s="170"/>
      <c r="AA190" s="180" t="str">
        <f t="shared" ca="1" si="27"/>
        <v/>
      </c>
      <c r="AC190" s="59" t="str">
        <f t="shared" si="28"/>
        <v>N</v>
      </c>
      <c r="AD190" s="59">
        <f t="shared" si="21"/>
        <v>0</v>
      </c>
      <c r="AE190" s="59">
        <f t="shared" ca="1" si="22"/>
        <v>0</v>
      </c>
      <c r="AF190" s="59">
        <f t="shared" si="29"/>
        <v>0</v>
      </c>
      <c r="AG190" s="59">
        <f t="shared" si="30"/>
        <v>0</v>
      </c>
      <c r="AH190" s="59">
        <f t="shared" si="23"/>
        <v>0</v>
      </c>
      <c r="AI190" s="59">
        <f t="shared" si="24"/>
        <v>0</v>
      </c>
      <c r="AJ190" s="137">
        <f t="shared" si="25"/>
        <v>0</v>
      </c>
      <c r="AK190" s="137">
        <f t="shared" si="26"/>
        <v>0</v>
      </c>
      <c r="AL190" s="57">
        <f>IF('Section 2'!$X190=Lists!$O$8,IF(COUNTIF(A5CountryList,'Section 2'!$H190)&gt;0,0,1),0)</f>
        <v>0</v>
      </c>
    </row>
    <row r="191" spans="2:38" s="57" customFormat="1" x14ac:dyDescent="0.25">
      <c r="B191" s="40"/>
      <c r="C191" s="211" t="str">
        <f>IF(L191=0,"",MAX($C$18:C190)+1)</f>
        <v/>
      </c>
      <c r="D191" s="121"/>
      <c r="E191" s="218"/>
      <c r="F191" s="219"/>
      <c r="G191" s="219"/>
      <c r="H191" s="219"/>
      <c r="I191" s="122"/>
      <c r="J191" s="219"/>
      <c r="K191" s="219"/>
      <c r="L191" s="219"/>
      <c r="M191" s="119"/>
      <c r="N191" s="122"/>
      <c r="O191" s="221" t="str">
        <f>IF(LEFT($L191,1)="R",VLOOKUP($L191,'Blend Breakout'!$C$33:$I$55,COLUMNS('Blend Breakout'!$C$32:D$32),0),IF(LEFT($L191,1)="H",$L191,""))</f>
        <v/>
      </c>
      <c r="P191" s="117" t="str">
        <f>IF(O191="","",IF(LEFT($L191,1)="R",$M191*VLOOKUP($L191,'Blend Breakout'!$C$33:$I$55,COLUMNS('Blend Breakout'!$C$32:E$32),0),IF(LEFT($L191,1)="H",$M191,"")))</f>
        <v/>
      </c>
      <c r="Q191" s="221" t="str">
        <f>IF(LEFT($L191,1)="R",VLOOKUP($L191,'Blend Breakout'!$C$33:$I$55,COLUMNS('Blend Breakout'!$C$32:F$32),0),"")</f>
        <v/>
      </c>
      <c r="R191" s="117" t="str">
        <f>IF(Q191="","",IF(LEFT($L191,1)="R",$M191*VLOOKUP($L191,'Blend Breakout'!$C$33:$I$55,COLUMNS('Blend Breakout'!$C$32:G$32),0),""))</f>
        <v/>
      </c>
      <c r="S191" s="221" t="str">
        <f>IF(LEFT($L191,1)="R",VLOOKUP($L191,'Blend Breakout'!$C$33:$I$55,COLUMNS('Blend Breakout'!$C$32:H$32),0),"")</f>
        <v/>
      </c>
      <c r="T191" s="117" t="str">
        <f>IF(S191="","",IF(LEFT($L191,1)="R",$M191*VLOOKUP($L191,'Blend Breakout'!$C$33:$I$55,COLUMNS('Blend Breakout'!$C$32:I$32),0),""))</f>
        <v/>
      </c>
      <c r="U191" s="219"/>
      <c r="V191" s="220"/>
      <c r="W191" s="219"/>
      <c r="X191" s="219"/>
      <c r="Y191" s="170"/>
      <c r="AA191" s="180" t="str">
        <f t="shared" ca="1" si="27"/>
        <v/>
      </c>
      <c r="AC191" s="59" t="str">
        <f t="shared" si="28"/>
        <v>N</v>
      </c>
      <c r="AD191" s="59">
        <f t="shared" si="21"/>
        <v>0</v>
      </c>
      <c r="AE191" s="59">
        <f t="shared" ca="1" si="22"/>
        <v>0</v>
      </c>
      <c r="AF191" s="59">
        <f t="shared" si="29"/>
        <v>0</v>
      </c>
      <c r="AG191" s="59">
        <f t="shared" si="30"/>
        <v>0</v>
      </c>
      <c r="AH191" s="59">
        <f t="shared" si="23"/>
        <v>0</v>
      </c>
      <c r="AI191" s="59">
        <f t="shared" si="24"/>
        <v>0</v>
      </c>
      <c r="AJ191" s="137">
        <f t="shared" si="25"/>
        <v>0</v>
      </c>
      <c r="AK191" s="137">
        <f t="shared" si="26"/>
        <v>0</v>
      </c>
      <c r="AL191" s="57">
        <f>IF('Section 2'!$X191=Lists!$O$8,IF(COUNTIF(A5CountryList,'Section 2'!$H191)&gt;0,0,1),0)</f>
        <v>0</v>
      </c>
    </row>
    <row r="192" spans="2:38" s="57" customFormat="1" x14ac:dyDescent="0.25">
      <c r="B192" s="40"/>
      <c r="C192" s="211" t="str">
        <f>IF(L192=0,"",MAX($C$18:C191)+1)</f>
        <v/>
      </c>
      <c r="D192" s="121"/>
      <c r="E192" s="218"/>
      <c r="F192" s="219"/>
      <c r="G192" s="219"/>
      <c r="H192" s="219"/>
      <c r="I192" s="122"/>
      <c r="J192" s="219"/>
      <c r="K192" s="219"/>
      <c r="L192" s="219"/>
      <c r="M192" s="119"/>
      <c r="N192" s="122"/>
      <c r="O192" s="221" t="str">
        <f>IF(LEFT($L192,1)="R",VLOOKUP($L192,'Blend Breakout'!$C$33:$I$55,COLUMNS('Blend Breakout'!$C$32:D$32),0),IF(LEFT($L192,1)="H",$L192,""))</f>
        <v/>
      </c>
      <c r="P192" s="117" t="str">
        <f>IF(O192="","",IF(LEFT($L192,1)="R",$M192*VLOOKUP($L192,'Blend Breakout'!$C$33:$I$55,COLUMNS('Blend Breakout'!$C$32:E$32),0),IF(LEFT($L192,1)="H",$M192,"")))</f>
        <v/>
      </c>
      <c r="Q192" s="221" t="str">
        <f>IF(LEFT($L192,1)="R",VLOOKUP($L192,'Blend Breakout'!$C$33:$I$55,COLUMNS('Blend Breakout'!$C$32:F$32),0),"")</f>
        <v/>
      </c>
      <c r="R192" s="117" t="str">
        <f>IF(Q192="","",IF(LEFT($L192,1)="R",$M192*VLOOKUP($L192,'Blend Breakout'!$C$33:$I$55,COLUMNS('Blend Breakout'!$C$32:G$32),0),""))</f>
        <v/>
      </c>
      <c r="S192" s="221" t="str">
        <f>IF(LEFT($L192,1)="R",VLOOKUP($L192,'Blend Breakout'!$C$33:$I$55,COLUMNS('Blend Breakout'!$C$32:H$32),0),"")</f>
        <v/>
      </c>
      <c r="T192" s="117" t="str">
        <f>IF(S192="","",IF(LEFT($L192,1)="R",$M192*VLOOKUP($L192,'Blend Breakout'!$C$33:$I$55,COLUMNS('Blend Breakout'!$C$32:I$32),0),""))</f>
        <v/>
      </c>
      <c r="U192" s="219"/>
      <c r="V192" s="220"/>
      <c r="W192" s="219"/>
      <c r="X192" s="219"/>
      <c r="Y192" s="170"/>
      <c r="AA192" s="180" t="str">
        <f t="shared" ca="1" si="27"/>
        <v/>
      </c>
      <c r="AC192" s="59" t="str">
        <f t="shared" si="28"/>
        <v>N</v>
      </c>
      <c r="AD192" s="59">
        <f t="shared" si="21"/>
        <v>0</v>
      </c>
      <c r="AE192" s="59">
        <f t="shared" ca="1" si="22"/>
        <v>0</v>
      </c>
      <c r="AF192" s="59">
        <f t="shared" si="29"/>
        <v>0</v>
      </c>
      <c r="AG192" s="59">
        <f t="shared" si="30"/>
        <v>0</v>
      </c>
      <c r="AH192" s="59">
        <f t="shared" si="23"/>
        <v>0</v>
      </c>
      <c r="AI192" s="59">
        <f t="shared" si="24"/>
        <v>0</v>
      </c>
      <c r="AJ192" s="137">
        <f t="shared" si="25"/>
        <v>0</v>
      </c>
      <c r="AK192" s="137">
        <f t="shared" si="26"/>
        <v>0</v>
      </c>
      <c r="AL192" s="57">
        <f>IF('Section 2'!$X192=Lists!$O$8,IF(COUNTIF(A5CountryList,'Section 2'!$H192)&gt;0,0,1),0)</f>
        <v>0</v>
      </c>
    </row>
    <row r="193" spans="2:38" s="57" customFormat="1" x14ac:dyDescent="0.25">
      <c r="B193" s="40"/>
      <c r="C193" s="211" t="str">
        <f>IF(L193=0,"",MAX($C$18:C192)+1)</f>
        <v/>
      </c>
      <c r="D193" s="121"/>
      <c r="E193" s="218"/>
      <c r="F193" s="219"/>
      <c r="G193" s="219"/>
      <c r="H193" s="219"/>
      <c r="I193" s="122"/>
      <c r="J193" s="219"/>
      <c r="K193" s="219"/>
      <c r="L193" s="219"/>
      <c r="M193" s="119"/>
      <c r="N193" s="122"/>
      <c r="O193" s="221" t="str">
        <f>IF(LEFT($L193,1)="R",VLOOKUP($L193,'Blend Breakout'!$C$33:$I$55,COLUMNS('Blend Breakout'!$C$32:D$32),0),IF(LEFT($L193,1)="H",$L193,""))</f>
        <v/>
      </c>
      <c r="P193" s="117" t="str">
        <f>IF(O193="","",IF(LEFT($L193,1)="R",$M193*VLOOKUP($L193,'Blend Breakout'!$C$33:$I$55,COLUMNS('Blend Breakout'!$C$32:E$32),0),IF(LEFT($L193,1)="H",$M193,"")))</f>
        <v/>
      </c>
      <c r="Q193" s="221" t="str">
        <f>IF(LEFT($L193,1)="R",VLOOKUP($L193,'Blend Breakout'!$C$33:$I$55,COLUMNS('Blend Breakout'!$C$32:F$32),0),"")</f>
        <v/>
      </c>
      <c r="R193" s="117" t="str">
        <f>IF(Q193="","",IF(LEFT($L193,1)="R",$M193*VLOOKUP($L193,'Blend Breakout'!$C$33:$I$55,COLUMNS('Blend Breakout'!$C$32:G$32),0),""))</f>
        <v/>
      </c>
      <c r="S193" s="221" t="str">
        <f>IF(LEFT($L193,1)="R",VLOOKUP($L193,'Blend Breakout'!$C$33:$I$55,COLUMNS('Blend Breakout'!$C$32:H$32),0),"")</f>
        <v/>
      </c>
      <c r="T193" s="117" t="str">
        <f>IF(S193="","",IF(LEFT($L193,1)="R",$M193*VLOOKUP($L193,'Blend Breakout'!$C$33:$I$55,COLUMNS('Blend Breakout'!$C$32:I$32),0),""))</f>
        <v/>
      </c>
      <c r="U193" s="219"/>
      <c r="V193" s="220"/>
      <c r="W193" s="219"/>
      <c r="X193" s="219"/>
      <c r="Y193" s="170"/>
      <c r="AA193" s="180" t="str">
        <f t="shared" ca="1" si="27"/>
        <v/>
      </c>
      <c r="AC193" s="59" t="str">
        <f t="shared" si="28"/>
        <v>N</v>
      </c>
      <c r="AD193" s="59">
        <f t="shared" si="21"/>
        <v>0</v>
      </c>
      <c r="AE193" s="59">
        <f t="shared" ca="1" si="22"/>
        <v>0</v>
      </c>
      <c r="AF193" s="59">
        <f t="shared" si="29"/>
        <v>0</v>
      </c>
      <c r="AG193" s="59">
        <f t="shared" si="30"/>
        <v>0</v>
      </c>
      <c r="AH193" s="59">
        <f t="shared" si="23"/>
        <v>0</v>
      </c>
      <c r="AI193" s="59">
        <f t="shared" si="24"/>
        <v>0</v>
      </c>
      <c r="AJ193" s="137">
        <f t="shared" si="25"/>
        <v>0</v>
      </c>
      <c r="AK193" s="137">
        <f t="shared" si="26"/>
        <v>0</v>
      </c>
      <c r="AL193" s="57">
        <f>IF('Section 2'!$X193=Lists!$O$8,IF(COUNTIF(A5CountryList,'Section 2'!$H193)&gt;0,0,1),0)</f>
        <v>0</v>
      </c>
    </row>
    <row r="194" spans="2:38" s="57" customFormat="1" x14ac:dyDescent="0.25">
      <c r="B194" s="40"/>
      <c r="C194" s="211" t="str">
        <f>IF(L194=0,"",MAX($C$18:C193)+1)</f>
        <v/>
      </c>
      <c r="D194" s="121"/>
      <c r="E194" s="218"/>
      <c r="F194" s="219"/>
      <c r="G194" s="219"/>
      <c r="H194" s="219"/>
      <c r="I194" s="122"/>
      <c r="J194" s="219"/>
      <c r="K194" s="219"/>
      <c r="L194" s="219"/>
      <c r="M194" s="119"/>
      <c r="N194" s="122"/>
      <c r="O194" s="221" t="str">
        <f>IF(LEFT($L194,1)="R",VLOOKUP($L194,'Blend Breakout'!$C$33:$I$55,COLUMNS('Blend Breakout'!$C$32:D$32),0),IF(LEFT($L194,1)="H",$L194,""))</f>
        <v/>
      </c>
      <c r="P194" s="117" t="str">
        <f>IF(O194="","",IF(LEFT($L194,1)="R",$M194*VLOOKUP($L194,'Blend Breakout'!$C$33:$I$55,COLUMNS('Blend Breakout'!$C$32:E$32),0),IF(LEFT($L194,1)="H",$M194,"")))</f>
        <v/>
      </c>
      <c r="Q194" s="221" t="str">
        <f>IF(LEFT($L194,1)="R",VLOOKUP($L194,'Blend Breakout'!$C$33:$I$55,COLUMNS('Blend Breakout'!$C$32:F$32),0),"")</f>
        <v/>
      </c>
      <c r="R194" s="117" t="str">
        <f>IF(Q194="","",IF(LEFT($L194,1)="R",$M194*VLOOKUP($L194,'Blend Breakout'!$C$33:$I$55,COLUMNS('Blend Breakout'!$C$32:G$32),0),""))</f>
        <v/>
      </c>
      <c r="S194" s="221" t="str">
        <f>IF(LEFT($L194,1)="R",VLOOKUP($L194,'Blend Breakout'!$C$33:$I$55,COLUMNS('Blend Breakout'!$C$32:H$32),0),"")</f>
        <v/>
      </c>
      <c r="T194" s="117" t="str">
        <f>IF(S194="","",IF(LEFT($L194,1)="R",$M194*VLOOKUP($L194,'Blend Breakout'!$C$33:$I$55,COLUMNS('Blend Breakout'!$C$32:I$32),0),""))</f>
        <v/>
      </c>
      <c r="U194" s="219"/>
      <c r="V194" s="220"/>
      <c r="W194" s="219"/>
      <c r="X194" s="219"/>
      <c r="Y194" s="170"/>
      <c r="AA194" s="180" t="str">
        <f t="shared" ca="1" si="27"/>
        <v/>
      </c>
      <c r="AC194" s="59" t="str">
        <f t="shared" si="28"/>
        <v>N</v>
      </c>
      <c r="AD194" s="59">
        <f t="shared" si="21"/>
        <v>0</v>
      </c>
      <c r="AE194" s="59">
        <f t="shared" ca="1" si="22"/>
        <v>0</v>
      </c>
      <c r="AF194" s="59">
        <f t="shared" si="29"/>
        <v>0</v>
      </c>
      <c r="AG194" s="59">
        <f t="shared" si="30"/>
        <v>0</v>
      </c>
      <c r="AH194" s="59">
        <f t="shared" si="23"/>
        <v>0</v>
      </c>
      <c r="AI194" s="59">
        <f t="shared" si="24"/>
        <v>0</v>
      </c>
      <c r="AJ194" s="137">
        <f t="shared" si="25"/>
        <v>0</v>
      </c>
      <c r="AK194" s="137">
        <f t="shared" si="26"/>
        <v>0</v>
      </c>
      <c r="AL194" s="57">
        <f>IF('Section 2'!$X194=Lists!$O$8,IF(COUNTIF(A5CountryList,'Section 2'!$H194)&gt;0,0,1),0)</f>
        <v>0</v>
      </c>
    </row>
    <row r="195" spans="2:38" s="57" customFormat="1" x14ac:dyDescent="0.25">
      <c r="B195" s="40"/>
      <c r="C195" s="211" t="str">
        <f>IF(L195=0,"",MAX($C$18:C194)+1)</f>
        <v/>
      </c>
      <c r="D195" s="121"/>
      <c r="E195" s="218"/>
      <c r="F195" s="219"/>
      <c r="G195" s="219"/>
      <c r="H195" s="219"/>
      <c r="I195" s="122"/>
      <c r="J195" s="219"/>
      <c r="K195" s="219"/>
      <c r="L195" s="219"/>
      <c r="M195" s="119"/>
      <c r="N195" s="122"/>
      <c r="O195" s="221" t="str">
        <f>IF(LEFT($L195,1)="R",VLOOKUP($L195,'Blend Breakout'!$C$33:$I$55,COLUMNS('Blend Breakout'!$C$32:D$32),0),IF(LEFT($L195,1)="H",$L195,""))</f>
        <v/>
      </c>
      <c r="P195" s="117" t="str">
        <f>IF(O195="","",IF(LEFT($L195,1)="R",$M195*VLOOKUP($L195,'Blend Breakout'!$C$33:$I$55,COLUMNS('Blend Breakout'!$C$32:E$32),0),IF(LEFT($L195,1)="H",$M195,"")))</f>
        <v/>
      </c>
      <c r="Q195" s="221" t="str">
        <f>IF(LEFT($L195,1)="R",VLOOKUP($L195,'Blend Breakout'!$C$33:$I$55,COLUMNS('Blend Breakout'!$C$32:F$32),0),"")</f>
        <v/>
      </c>
      <c r="R195" s="117" t="str">
        <f>IF(Q195="","",IF(LEFT($L195,1)="R",$M195*VLOOKUP($L195,'Blend Breakout'!$C$33:$I$55,COLUMNS('Blend Breakout'!$C$32:G$32),0),""))</f>
        <v/>
      </c>
      <c r="S195" s="221" t="str">
        <f>IF(LEFT($L195,1)="R",VLOOKUP($L195,'Blend Breakout'!$C$33:$I$55,COLUMNS('Blend Breakout'!$C$32:H$32),0),"")</f>
        <v/>
      </c>
      <c r="T195" s="117" t="str">
        <f>IF(S195="","",IF(LEFT($L195,1)="R",$M195*VLOOKUP($L195,'Blend Breakout'!$C$33:$I$55,COLUMNS('Blend Breakout'!$C$32:I$32),0),""))</f>
        <v/>
      </c>
      <c r="U195" s="219"/>
      <c r="V195" s="220"/>
      <c r="W195" s="219"/>
      <c r="X195" s="219"/>
      <c r="Y195" s="170"/>
      <c r="AA195" s="180" t="str">
        <f t="shared" ca="1" si="27"/>
        <v/>
      </c>
      <c r="AC195" s="59" t="str">
        <f t="shared" si="28"/>
        <v>N</v>
      </c>
      <c r="AD195" s="59">
        <f t="shared" si="21"/>
        <v>0</v>
      </c>
      <c r="AE195" s="59">
        <f t="shared" ca="1" si="22"/>
        <v>0</v>
      </c>
      <c r="AF195" s="59">
        <f t="shared" si="29"/>
        <v>0</v>
      </c>
      <c r="AG195" s="59">
        <f t="shared" si="30"/>
        <v>0</v>
      </c>
      <c r="AH195" s="59">
        <f t="shared" si="23"/>
        <v>0</v>
      </c>
      <c r="AI195" s="59">
        <f t="shared" si="24"/>
        <v>0</v>
      </c>
      <c r="AJ195" s="137">
        <f t="shared" si="25"/>
        <v>0</v>
      </c>
      <c r="AK195" s="137">
        <f t="shared" si="26"/>
        <v>0</v>
      </c>
      <c r="AL195" s="57">
        <f>IF('Section 2'!$X195=Lists!$O$8,IF(COUNTIF(A5CountryList,'Section 2'!$H195)&gt;0,0,1),0)</f>
        <v>0</v>
      </c>
    </row>
    <row r="196" spans="2:38" s="57" customFormat="1" x14ac:dyDescent="0.25">
      <c r="B196" s="40"/>
      <c r="C196" s="211" t="str">
        <f>IF(L196=0,"",MAX($C$18:C195)+1)</f>
        <v/>
      </c>
      <c r="D196" s="121"/>
      <c r="E196" s="218"/>
      <c r="F196" s="219"/>
      <c r="G196" s="219"/>
      <c r="H196" s="219"/>
      <c r="I196" s="122"/>
      <c r="J196" s="219"/>
      <c r="K196" s="219"/>
      <c r="L196" s="219"/>
      <c r="M196" s="119"/>
      <c r="N196" s="122"/>
      <c r="O196" s="221" t="str">
        <f>IF(LEFT($L196,1)="R",VLOOKUP($L196,'Blend Breakout'!$C$33:$I$55,COLUMNS('Blend Breakout'!$C$32:D$32),0),IF(LEFT($L196,1)="H",$L196,""))</f>
        <v/>
      </c>
      <c r="P196" s="117" t="str">
        <f>IF(O196="","",IF(LEFT($L196,1)="R",$M196*VLOOKUP($L196,'Blend Breakout'!$C$33:$I$55,COLUMNS('Blend Breakout'!$C$32:E$32),0),IF(LEFT($L196,1)="H",$M196,"")))</f>
        <v/>
      </c>
      <c r="Q196" s="221" t="str">
        <f>IF(LEFT($L196,1)="R",VLOOKUP($L196,'Blend Breakout'!$C$33:$I$55,COLUMNS('Blend Breakout'!$C$32:F$32),0),"")</f>
        <v/>
      </c>
      <c r="R196" s="117" t="str">
        <f>IF(Q196="","",IF(LEFT($L196,1)="R",$M196*VLOOKUP($L196,'Blend Breakout'!$C$33:$I$55,COLUMNS('Blend Breakout'!$C$32:G$32),0),""))</f>
        <v/>
      </c>
      <c r="S196" s="221" t="str">
        <f>IF(LEFT($L196,1)="R",VLOOKUP($L196,'Blend Breakout'!$C$33:$I$55,COLUMNS('Blend Breakout'!$C$32:H$32),0),"")</f>
        <v/>
      </c>
      <c r="T196" s="117" t="str">
        <f>IF(S196="","",IF(LEFT($L196,1)="R",$M196*VLOOKUP($L196,'Blend Breakout'!$C$33:$I$55,COLUMNS('Blend Breakout'!$C$32:I$32),0),""))</f>
        <v/>
      </c>
      <c r="U196" s="219"/>
      <c r="V196" s="220"/>
      <c r="W196" s="219"/>
      <c r="X196" s="219"/>
      <c r="Y196" s="170"/>
      <c r="AA196" s="180" t="str">
        <f t="shared" ca="1" si="27"/>
        <v/>
      </c>
      <c r="AC196" s="59" t="str">
        <f t="shared" si="28"/>
        <v>N</v>
      </c>
      <c r="AD196" s="59">
        <f t="shared" si="21"/>
        <v>0</v>
      </c>
      <c r="AE196" s="59">
        <f t="shared" ca="1" si="22"/>
        <v>0</v>
      </c>
      <c r="AF196" s="59">
        <f t="shared" si="29"/>
        <v>0</v>
      </c>
      <c r="AG196" s="59">
        <f t="shared" si="30"/>
        <v>0</v>
      </c>
      <c r="AH196" s="59">
        <f t="shared" si="23"/>
        <v>0</v>
      </c>
      <c r="AI196" s="59">
        <f t="shared" si="24"/>
        <v>0</v>
      </c>
      <c r="AJ196" s="137">
        <f t="shared" si="25"/>
        <v>0</v>
      </c>
      <c r="AK196" s="137">
        <f t="shared" si="26"/>
        <v>0</v>
      </c>
      <c r="AL196" s="57">
        <f>IF('Section 2'!$X196=Lists!$O$8,IF(COUNTIF(A5CountryList,'Section 2'!$H196)&gt;0,0,1),0)</f>
        <v>0</v>
      </c>
    </row>
    <row r="197" spans="2:38" s="57" customFormat="1" x14ac:dyDescent="0.25">
      <c r="B197" s="40"/>
      <c r="C197" s="211" t="str">
        <f>IF(L197=0,"",MAX($C$18:C196)+1)</f>
        <v/>
      </c>
      <c r="D197" s="121"/>
      <c r="E197" s="218"/>
      <c r="F197" s="219"/>
      <c r="G197" s="219"/>
      <c r="H197" s="219"/>
      <c r="I197" s="122"/>
      <c r="J197" s="219"/>
      <c r="K197" s="219"/>
      <c r="L197" s="219"/>
      <c r="M197" s="119"/>
      <c r="N197" s="122"/>
      <c r="O197" s="221" t="str">
        <f>IF(LEFT($L197,1)="R",VLOOKUP($L197,'Blend Breakout'!$C$33:$I$55,COLUMNS('Blend Breakout'!$C$32:D$32),0),IF(LEFT($L197,1)="H",$L197,""))</f>
        <v/>
      </c>
      <c r="P197" s="117" t="str">
        <f>IF(O197="","",IF(LEFT($L197,1)="R",$M197*VLOOKUP($L197,'Blend Breakout'!$C$33:$I$55,COLUMNS('Blend Breakout'!$C$32:E$32),0),IF(LEFT($L197,1)="H",$M197,"")))</f>
        <v/>
      </c>
      <c r="Q197" s="221" t="str">
        <f>IF(LEFT($L197,1)="R",VLOOKUP($L197,'Blend Breakout'!$C$33:$I$55,COLUMNS('Blend Breakout'!$C$32:F$32),0),"")</f>
        <v/>
      </c>
      <c r="R197" s="117" t="str">
        <f>IF(Q197="","",IF(LEFT($L197,1)="R",$M197*VLOOKUP($L197,'Blend Breakout'!$C$33:$I$55,COLUMNS('Blend Breakout'!$C$32:G$32),0),""))</f>
        <v/>
      </c>
      <c r="S197" s="221" t="str">
        <f>IF(LEFT($L197,1)="R",VLOOKUP($L197,'Blend Breakout'!$C$33:$I$55,COLUMNS('Blend Breakout'!$C$32:H$32),0),"")</f>
        <v/>
      </c>
      <c r="T197" s="117" t="str">
        <f>IF(S197="","",IF(LEFT($L197,1)="R",$M197*VLOOKUP($L197,'Blend Breakout'!$C$33:$I$55,COLUMNS('Blend Breakout'!$C$32:I$32),0),""))</f>
        <v/>
      </c>
      <c r="U197" s="219"/>
      <c r="V197" s="220"/>
      <c r="W197" s="219"/>
      <c r="X197" s="219"/>
      <c r="Y197" s="170"/>
      <c r="AA197" s="180" t="str">
        <f t="shared" ca="1" si="27"/>
        <v/>
      </c>
      <c r="AC197" s="59" t="str">
        <f t="shared" si="28"/>
        <v>N</v>
      </c>
      <c r="AD197" s="59">
        <f t="shared" si="21"/>
        <v>0</v>
      </c>
      <c r="AE197" s="59">
        <f t="shared" ca="1" si="22"/>
        <v>0</v>
      </c>
      <c r="AF197" s="59">
        <f t="shared" si="29"/>
        <v>0</v>
      </c>
      <c r="AG197" s="59">
        <f t="shared" si="30"/>
        <v>0</v>
      </c>
      <c r="AH197" s="59">
        <f t="shared" si="23"/>
        <v>0</v>
      </c>
      <c r="AI197" s="59">
        <f t="shared" si="24"/>
        <v>0</v>
      </c>
      <c r="AJ197" s="137">
        <f t="shared" si="25"/>
        <v>0</v>
      </c>
      <c r="AK197" s="137">
        <f t="shared" si="26"/>
        <v>0</v>
      </c>
      <c r="AL197" s="57">
        <f>IF('Section 2'!$X197=Lists!$O$8,IF(COUNTIF(A5CountryList,'Section 2'!$H197)&gt;0,0,1),0)</f>
        <v>0</v>
      </c>
    </row>
    <row r="198" spans="2:38" s="57" customFormat="1" x14ac:dyDescent="0.25">
      <c r="B198" s="40"/>
      <c r="C198" s="211" t="str">
        <f>IF(L198=0,"",MAX($C$18:C197)+1)</f>
        <v/>
      </c>
      <c r="D198" s="121"/>
      <c r="E198" s="218"/>
      <c r="F198" s="219"/>
      <c r="G198" s="219"/>
      <c r="H198" s="219"/>
      <c r="I198" s="122"/>
      <c r="J198" s="219"/>
      <c r="K198" s="219"/>
      <c r="L198" s="219"/>
      <c r="M198" s="119"/>
      <c r="N198" s="122"/>
      <c r="O198" s="221" t="str">
        <f>IF(LEFT($L198,1)="R",VLOOKUP($L198,'Blend Breakout'!$C$33:$I$55,COLUMNS('Blend Breakout'!$C$32:D$32),0),IF(LEFT($L198,1)="H",$L198,""))</f>
        <v/>
      </c>
      <c r="P198" s="117" t="str">
        <f>IF(O198="","",IF(LEFT($L198,1)="R",$M198*VLOOKUP($L198,'Blend Breakout'!$C$33:$I$55,COLUMNS('Blend Breakout'!$C$32:E$32),0),IF(LEFT($L198,1)="H",$M198,"")))</f>
        <v/>
      </c>
      <c r="Q198" s="221" t="str">
        <f>IF(LEFT($L198,1)="R",VLOOKUP($L198,'Blend Breakout'!$C$33:$I$55,COLUMNS('Blend Breakout'!$C$32:F$32),0),"")</f>
        <v/>
      </c>
      <c r="R198" s="117" t="str">
        <f>IF(Q198="","",IF(LEFT($L198,1)="R",$M198*VLOOKUP($L198,'Blend Breakout'!$C$33:$I$55,COLUMNS('Blend Breakout'!$C$32:G$32),0),""))</f>
        <v/>
      </c>
      <c r="S198" s="221" t="str">
        <f>IF(LEFT($L198,1)="R",VLOOKUP($L198,'Blend Breakout'!$C$33:$I$55,COLUMNS('Blend Breakout'!$C$32:H$32),0),"")</f>
        <v/>
      </c>
      <c r="T198" s="117" t="str">
        <f>IF(S198="","",IF(LEFT($L198,1)="R",$M198*VLOOKUP($L198,'Blend Breakout'!$C$33:$I$55,COLUMNS('Blend Breakout'!$C$32:I$32),0),""))</f>
        <v/>
      </c>
      <c r="U198" s="219"/>
      <c r="V198" s="220"/>
      <c r="W198" s="219"/>
      <c r="X198" s="219"/>
      <c r="Y198" s="170"/>
      <c r="AA198" s="180" t="str">
        <f t="shared" ca="1" si="27"/>
        <v/>
      </c>
      <c r="AC198" s="59" t="str">
        <f t="shared" si="28"/>
        <v>N</v>
      </c>
      <c r="AD198" s="59">
        <f t="shared" si="21"/>
        <v>0</v>
      </c>
      <c r="AE198" s="59">
        <f t="shared" ca="1" si="22"/>
        <v>0</v>
      </c>
      <c r="AF198" s="59">
        <f t="shared" si="29"/>
        <v>0</v>
      </c>
      <c r="AG198" s="59">
        <f t="shared" si="30"/>
        <v>0</v>
      </c>
      <c r="AH198" s="59">
        <f t="shared" si="23"/>
        <v>0</v>
      </c>
      <c r="AI198" s="59">
        <f t="shared" si="24"/>
        <v>0</v>
      </c>
      <c r="AJ198" s="137">
        <f t="shared" si="25"/>
        <v>0</v>
      </c>
      <c r="AK198" s="137">
        <f t="shared" si="26"/>
        <v>0</v>
      </c>
      <c r="AL198" s="57">
        <f>IF('Section 2'!$X198=Lists!$O$8,IF(COUNTIF(A5CountryList,'Section 2'!$H198)&gt;0,0,1),0)</f>
        <v>0</v>
      </c>
    </row>
    <row r="199" spans="2:38" s="57" customFormat="1" x14ac:dyDescent="0.25">
      <c r="B199" s="40"/>
      <c r="C199" s="211" t="str">
        <f>IF(L199=0,"",MAX($C$18:C198)+1)</f>
        <v/>
      </c>
      <c r="D199" s="121"/>
      <c r="E199" s="218"/>
      <c r="F199" s="219"/>
      <c r="G199" s="219"/>
      <c r="H199" s="219"/>
      <c r="I199" s="122"/>
      <c r="J199" s="219"/>
      <c r="K199" s="219"/>
      <c r="L199" s="219"/>
      <c r="M199" s="119"/>
      <c r="N199" s="122"/>
      <c r="O199" s="221" t="str">
        <f>IF(LEFT($L199,1)="R",VLOOKUP($L199,'Blend Breakout'!$C$33:$I$55,COLUMNS('Blend Breakout'!$C$32:D$32),0),IF(LEFT($L199,1)="H",$L199,""))</f>
        <v/>
      </c>
      <c r="P199" s="117" t="str">
        <f>IF(O199="","",IF(LEFT($L199,1)="R",$M199*VLOOKUP($L199,'Blend Breakout'!$C$33:$I$55,COLUMNS('Blend Breakout'!$C$32:E$32),0),IF(LEFT($L199,1)="H",$M199,"")))</f>
        <v/>
      </c>
      <c r="Q199" s="221" t="str">
        <f>IF(LEFT($L199,1)="R",VLOOKUP($L199,'Blend Breakout'!$C$33:$I$55,COLUMNS('Blend Breakout'!$C$32:F$32),0),"")</f>
        <v/>
      </c>
      <c r="R199" s="117" t="str">
        <f>IF(Q199="","",IF(LEFT($L199,1)="R",$M199*VLOOKUP($L199,'Blend Breakout'!$C$33:$I$55,COLUMNS('Blend Breakout'!$C$32:G$32),0),""))</f>
        <v/>
      </c>
      <c r="S199" s="221" t="str">
        <f>IF(LEFT($L199,1)="R",VLOOKUP($L199,'Blend Breakout'!$C$33:$I$55,COLUMNS('Blend Breakout'!$C$32:H$32),0),"")</f>
        <v/>
      </c>
      <c r="T199" s="117" t="str">
        <f>IF(S199="","",IF(LEFT($L199,1)="R",$M199*VLOOKUP($L199,'Blend Breakout'!$C$33:$I$55,COLUMNS('Blend Breakout'!$C$32:I$32),0),""))</f>
        <v/>
      </c>
      <c r="U199" s="219"/>
      <c r="V199" s="220"/>
      <c r="W199" s="219"/>
      <c r="X199" s="219"/>
      <c r="Y199" s="170"/>
      <c r="AA199" s="180" t="str">
        <f t="shared" ca="1" si="27"/>
        <v/>
      </c>
      <c r="AC199" s="59" t="str">
        <f t="shared" si="28"/>
        <v>N</v>
      </c>
      <c r="AD199" s="59">
        <f t="shared" si="21"/>
        <v>0</v>
      </c>
      <c r="AE199" s="59">
        <f t="shared" ca="1" si="22"/>
        <v>0</v>
      </c>
      <c r="AF199" s="59">
        <f t="shared" si="29"/>
        <v>0</v>
      </c>
      <c r="AG199" s="59">
        <f t="shared" si="30"/>
        <v>0</v>
      </c>
      <c r="AH199" s="59">
        <f t="shared" si="23"/>
        <v>0</v>
      </c>
      <c r="AI199" s="59">
        <f t="shared" si="24"/>
        <v>0</v>
      </c>
      <c r="AJ199" s="137">
        <f t="shared" si="25"/>
        <v>0</v>
      </c>
      <c r="AK199" s="137">
        <f t="shared" si="26"/>
        <v>0</v>
      </c>
      <c r="AL199" s="57">
        <f>IF('Section 2'!$X199=Lists!$O$8,IF(COUNTIF(A5CountryList,'Section 2'!$H199)&gt;0,0,1),0)</f>
        <v>0</v>
      </c>
    </row>
    <row r="200" spans="2:38" s="57" customFormat="1" x14ac:dyDescent="0.25">
      <c r="B200" s="40"/>
      <c r="C200" s="211" t="str">
        <f>IF(L200=0,"",MAX($C$18:C199)+1)</f>
        <v/>
      </c>
      <c r="D200" s="121"/>
      <c r="E200" s="218"/>
      <c r="F200" s="219"/>
      <c r="G200" s="219"/>
      <c r="H200" s="219"/>
      <c r="I200" s="122"/>
      <c r="J200" s="219"/>
      <c r="K200" s="219"/>
      <c r="L200" s="219"/>
      <c r="M200" s="119"/>
      <c r="N200" s="122"/>
      <c r="O200" s="221" t="str">
        <f>IF(LEFT($L200,1)="R",VLOOKUP($L200,'Blend Breakout'!$C$33:$I$55,COLUMNS('Blend Breakout'!$C$32:D$32),0),IF(LEFT($L200,1)="H",$L200,""))</f>
        <v/>
      </c>
      <c r="P200" s="117" t="str">
        <f>IF(O200="","",IF(LEFT($L200,1)="R",$M200*VLOOKUP($L200,'Blend Breakout'!$C$33:$I$55,COLUMNS('Blend Breakout'!$C$32:E$32),0),IF(LEFT($L200,1)="H",$M200,"")))</f>
        <v/>
      </c>
      <c r="Q200" s="221" t="str">
        <f>IF(LEFT($L200,1)="R",VLOOKUP($L200,'Blend Breakout'!$C$33:$I$55,COLUMNS('Blend Breakout'!$C$32:F$32),0),"")</f>
        <v/>
      </c>
      <c r="R200" s="117" t="str">
        <f>IF(Q200="","",IF(LEFT($L200,1)="R",$M200*VLOOKUP($L200,'Blend Breakout'!$C$33:$I$55,COLUMNS('Blend Breakout'!$C$32:G$32),0),""))</f>
        <v/>
      </c>
      <c r="S200" s="221" t="str">
        <f>IF(LEFT($L200,1)="R",VLOOKUP($L200,'Blend Breakout'!$C$33:$I$55,COLUMNS('Blend Breakout'!$C$32:H$32),0),"")</f>
        <v/>
      </c>
      <c r="T200" s="117" t="str">
        <f>IF(S200="","",IF(LEFT($L200,1)="R",$M200*VLOOKUP($L200,'Blend Breakout'!$C$33:$I$55,COLUMNS('Blend Breakout'!$C$32:I$32),0),""))</f>
        <v/>
      </c>
      <c r="U200" s="219"/>
      <c r="V200" s="220"/>
      <c r="W200" s="219"/>
      <c r="X200" s="219"/>
      <c r="Y200" s="170"/>
      <c r="AA200" s="180" t="str">
        <f t="shared" ca="1" si="27"/>
        <v/>
      </c>
      <c r="AC200" s="59" t="str">
        <f t="shared" si="28"/>
        <v>N</v>
      </c>
      <c r="AD200" s="59">
        <f t="shared" si="21"/>
        <v>0</v>
      </c>
      <c r="AE200" s="59">
        <f t="shared" ca="1" si="22"/>
        <v>0</v>
      </c>
      <c r="AF200" s="59">
        <f t="shared" si="29"/>
        <v>0</v>
      </c>
      <c r="AG200" s="59">
        <f t="shared" si="30"/>
        <v>0</v>
      </c>
      <c r="AH200" s="59">
        <f t="shared" si="23"/>
        <v>0</v>
      </c>
      <c r="AI200" s="59">
        <f t="shared" si="24"/>
        <v>0</v>
      </c>
      <c r="AJ200" s="137">
        <f t="shared" si="25"/>
        <v>0</v>
      </c>
      <c r="AK200" s="137">
        <f t="shared" si="26"/>
        <v>0</v>
      </c>
      <c r="AL200" s="57">
        <f>IF('Section 2'!$X200=Lists!$O$8,IF(COUNTIF(A5CountryList,'Section 2'!$H200)&gt;0,0,1),0)</f>
        <v>0</v>
      </c>
    </row>
    <row r="201" spans="2:38" s="57" customFormat="1" x14ac:dyDescent="0.25">
      <c r="B201" s="40"/>
      <c r="C201" s="211" t="str">
        <f>IF(L201=0,"",MAX($C$18:C200)+1)</f>
        <v/>
      </c>
      <c r="D201" s="121"/>
      <c r="E201" s="218"/>
      <c r="F201" s="219"/>
      <c r="G201" s="219"/>
      <c r="H201" s="219"/>
      <c r="I201" s="122"/>
      <c r="J201" s="219"/>
      <c r="K201" s="219"/>
      <c r="L201" s="219"/>
      <c r="M201" s="119"/>
      <c r="N201" s="122"/>
      <c r="O201" s="221" t="str">
        <f>IF(LEFT($L201,1)="R",VLOOKUP($L201,'Blend Breakout'!$C$33:$I$55,COLUMNS('Blend Breakout'!$C$32:D$32),0),IF(LEFT($L201,1)="H",$L201,""))</f>
        <v/>
      </c>
      <c r="P201" s="117" t="str">
        <f>IF(O201="","",IF(LEFT($L201,1)="R",$M201*VLOOKUP($L201,'Blend Breakout'!$C$33:$I$55,COLUMNS('Blend Breakout'!$C$32:E$32),0),IF(LEFT($L201,1)="H",$M201,"")))</f>
        <v/>
      </c>
      <c r="Q201" s="221" t="str">
        <f>IF(LEFT($L201,1)="R",VLOOKUP($L201,'Blend Breakout'!$C$33:$I$55,COLUMNS('Blend Breakout'!$C$32:F$32),0),"")</f>
        <v/>
      </c>
      <c r="R201" s="117" t="str">
        <f>IF(Q201="","",IF(LEFT($L201,1)="R",$M201*VLOOKUP($L201,'Blend Breakout'!$C$33:$I$55,COLUMNS('Blend Breakout'!$C$32:G$32),0),""))</f>
        <v/>
      </c>
      <c r="S201" s="221" t="str">
        <f>IF(LEFT($L201,1)="R",VLOOKUP($L201,'Blend Breakout'!$C$33:$I$55,COLUMNS('Blend Breakout'!$C$32:H$32),0),"")</f>
        <v/>
      </c>
      <c r="T201" s="117" t="str">
        <f>IF(S201="","",IF(LEFT($L201,1)="R",$M201*VLOOKUP($L201,'Blend Breakout'!$C$33:$I$55,COLUMNS('Blend Breakout'!$C$32:I$32),0),""))</f>
        <v/>
      </c>
      <c r="U201" s="219"/>
      <c r="V201" s="220"/>
      <c r="W201" s="219"/>
      <c r="X201" s="219"/>
      <c r="Y201" s="170"/>
      <c r="AA201" s="180" t="str">
        <f t="shared" ca="1" si="27"/>
        <v/>
      </c>
      <c r="AC201" s="59" t="str">
        <f t="shared" si="28"/>
        <v>N</v>
      </c>
      <c r="AD201" s="59">
        <f t="shared" si="21"/>
        <v>0</v>
      </c>
      <c r="AE201" s="59">
        <f t="shared" ca="1" si="22"/>
        <v>0</v>
      </c>
      <c r="AF201" s="59">
        <f t="shared" si="29"/>
        <v>0</v>
      </c>
      <c r="AG201" s="59">
        <f t="shared" si="30"/>
        <v>0</v>
      </c>
      <c r="AH201" s="59">
        <f t="shared" si="23"/>
        <v>0</v>
      </c>
      <c r="AI201" s="59">
        <f t="shared" si="24"/>
        <v>0</v>
      </c>
      <c r="AJ201" s="137">
        <f t="shared" si="25"/>
        <v>0</v>
      </c>
      <c r="AK201" s="137">
        <f t="shared" si="26"/>
        <v>0</v>
      </c>
      <c r="AL201" s="57">
        <f>IF('Section 2'!$X201=Lists!$O$8,IF(COUNTIF(A5CountryList,'Section 2'!$H201)&gt;0,0,1),0)</f>
        <v>0</v>
      </c>
    </row>
    <row r="202" spans="2:38" s="57" customFormat="1" x14ac:dyDescent="0.25">
      <c r="B202" s="40"/>
      <c r="C202" s="211" t="str">
        <f>IF(L202=0,"",MAX($C$18:C201)+1)</f>
        <v/>
      </c>
      <c r="D202" s="121"/>
      <c r="E202" s="218"/>
      <c r="F202" s="219"/>
      <c r="G202" s="219"/>
      <c r="H202" s="219"/>
      <c r="I202" s="122"/>
      <c r="J202" s="219"/>
      <c r="K202" s="219"/>
      <c r="L202" s="219"/>
      <c r="M202" s="119"/>
      <c r="N202" s="122"/>
      <c r="O202" s="221" t="str">
        <f>IF(LEFT($L202,1)="R",VLOOKUP($L202,'Blend Breakout'!$C$33:$I$55,COLUMNS('Blend Breakout'!$C$32:D$32),0),IF(LEFT($L202,1)="H",$L202,""))</f>
        <v/>
      </c>
      <c r="P202" s="117" t="str">
        <f>IF(O202="","",IF(LEFT($L202,1)="R",$M202*VLOOKUP($L202,'Blend Breakout'!$C$33:$I$55,COLUMNS('Blend Breakout'!$C$32:E$32),0),IF(LEFT($L202,1)="H",$M202,"")))</f>
        <v/>
      </c>
      <c r="Q202" s="221" t="str">
        <f>IF(LEFT($L202,1)="R",VLOOKUP($L202,'Blend Breakout'!$C$33:$I$55,COLUMNS('Blend Breakout'!$C$32:F$32),0),"")</f>
        <v/>
      </c>
      <c r="R202" s="117" t="str">
        <f>IF(Q202="","",IF(LEFT($L202,1)="R",$M202*VLOOKUP($L202,'Blend Breakout'!$C$33:$I$55,COLUMNS('Blend Breakout'!$C$32:G$32),0),""))</f>
        <v/>
      </c>
      <c r="S202" s="221" t="str">
        <f>IF(LEFT($L202,1)="R",VLOOKUP($L202,'Blend Breakout'!$C$33:$I$55,COLUMNS('Blend Breakout'!$C$32:H$32),0),"")</f>
        <v/>
      </c>
      <c r="T202" s="117" t="str">
        <f>IF(S202="","",IF(LEFT($L202,1)="R",$M202*VLOOKUP($L202,'Blend Breakout'!$C$33:$I$55,COLUMNS('Blend Breakout'!$C$32:I$32),0),""))</f>
        <v/>
      </c>
      <c r="U202" s="219"/>
      <c r="V202" s="220"/>
      <c r="W202" s="219"/>
      <c r="X202" s="219"/>
      <c r="Y202" s="170"/>
      <c r="AA202" s="180" t="str">
        <f t="shared" ca="1" si="27"/>
        <v/>
      </c>
      <c r="AC202" s="59" t="str">
        <f t="shared" si="28"/>
        <v>N</v>
      </c>
      <c r="AD202" s="59">
        <f t="shared" si="21"/>
        <v>0</v>
      </c>
      <c r="AE202" s="59">
        <f t="shared" ca="1" si="22"/>
        <v>0</v>
      </c>
      <c r="AF202" s="59">
        <f t="shared" si="29"/>
        <v>0</v>
      </c>
      <c r="AG202" s="59">
        <f t="shared" si="30"/>
        <v>0</v>
      </c>
      <c r="AH202" s="59">
        <f t="shared" si="23"/>
        <v>0</v>
      </c>
      <c r="AI202" s="59">
        <f t="shared" si="24"/>
        <v>0</v>
      </c>
      <c r="AJ202" s="137">
        <f t="shared" si="25"/>
        <v>0</v>
      </c>
      <c r="AK202" s="137">
        <f t="shared" si="26"/>
        <v>0</v>
      </c>
      <c r="AL202" s="57">
        <f>IF('Section 2'!$X202=Lists!$O$8,IF(COUNTIF(A5CountryList,'Section 2'!$H202)&gt;0,0,1),0)</f>
        <v>0</v>
      </c>
    </row>
    <row r="203" spans="2:38" s="57" customFormat="1" x14ac:dyDescent="0.25">
      <c r="B203" s="40"/>
      <c r="C203" s="211" t="str">
        <f>IF(L203=0,"",MAX($C$18:C202)+1)</f>
        <v/>
      </c>
      <c r="D203" s="121"/>
      <c r="E203" s="218"/>
      <c r="F203" s="219"/>
      <c r="G203" s="219"/>
      <c r="H203" s="219"/>
      <c r="I203" s="122"/>
      <c r="J203" s="219"/>
      <c r="K203" s="219"/>
      <c r="L203" s="219"/>
      <c r="M203" s="119"/>
      <c r="N203" s="122"/>
      <c r="O203" s="221" t="str">
        <f>IF(LEFT($L203,1)="R",VLOOKUP($L203,'Blend Breakout'!$C$33:$I$55,COLUMNS('Blend Breakout'!$C$32:D$32),0),IF(LEFT($L203,1)="H",$L203,""))</f>
        <v/>
      </c>
      <c r="P203" s="117" t="str">
        <f>IF(O203="","",IF(LEFT($L203,1)="R",$M203*VLOOKUP($L203,'Blend Breakout'!$C$33:$I$55,COLUMNS('Blend Breakout'!$C$32:E$32),0),IF(LEFT($L203,1)="H",$M203,"")))</f>
        <v/>
      </c>
      <c r="Q203" s="221" t="str">
        <f>IF(LEFT($L203,1)="R",VLOOKUP($L203,'Blend Breakout'!$C$33:$I$55,COLUMNS('Blend Breakout'!$C$32:F$32),0),"")</f>
        <v/>
      </c>
      <c r="R203" s="117" t="str">
        <f>IF(Q203="","",IF(LEFT($L203,1)="R",$M203*VLOOKUP($L203,'Blend Breakout'!$C$33:$I$55,COLUMNS('Blend Breakout'!$C$32:G$32),0),""))</f>
        <v/>
      </c>
      <c r="S203" s="221" t="str">
        <f>IF(LEFT($L203,1)="R",VLOOKUP($L203,'Blend Breakout'!$C$33:$I$55,COLUMNS('Blend Breakout'!$C$32:H$32),0),"")</f>
        <v/>
      </c>
      <c r="T203" s="117" t="str">
        <f>IF(S203="","",IF(LEFT($L203,1)="R",$M203*VLOOKUP($L203,'Blend Breakout'!$C$33:$I$55,COLUMNS('Blend Breakout'!$C$32:I$32),0),""))</f>
        <v/>
      </c>
      <c r="U203" s="219"/>
      <c r="V203" s="220"/>
      <c r="W203" s="219"/>
      <c r="X203" s="219"/>
      <c r="Y203" s="170"/>
      <c r="AA203" s="180" t="str">
        <f t="shared" ca="1" si="27"/>
        <v/>
      </c>
      <c r="AC203" s="59" t="str">
        <f t="shared" si="28"/>
        <v>N</v>
      </c>
      <c r="AD203" s="59">
        <f t="shared" si="21"/>
        <v>0</v>
      </c>
      <c r="AE203" s="59">
        <f t="shared" ca="1" si="22"/>
        <v>0</v>
      </c>
      <c r="AF203" s="59">
        <f t="shared" si="29"/>
        <v>0</v>
      </c>
      <c r="AG203" s="59">
        <f t="shared" si="30"/>
        <v>0</v>
      </c>
      <c r="AH203" s="59">
        <f t="shared" si="23"/>
        <v>0</v>
      </c>
      <c r="AI203" s="59">
        <f t="shared" si="24"/>
        <v>0</v>
      </c>
      <c r="AJ203" s="137">
        <f t="shared" si="25"/>
        <v>0</v>
      </c>
      <c r="AK203" s="137">
        <f t="shared" si="26"/>
        <v>0</v>
      </c>
      <c r="AL203" s="57">
        <f>IF('Section 2'!$X203=Lists!$O$8,IF(COUNTIF(A5CountryList,'Section 2'!$H203)&gt;0,0,1),0)</f>
        <v>0</v>
      </c>
    </row>
    <row r="204" spans="2:38" s="57" customFormat="1" x14ac:dyDescent="0.25">
      <c r="B204" s="40"/>
      <c r="C204" s="211" t="str">
        <f>IF(L204=0,"",MAX($C$18:C203)+1)</f>
        <v/>
      </c>
      <c r="D204" s="121"/>
      <c r="E204" s="218"/>
      <c r="F204" s="219"/>
      <c r="G204" s="219"/>
      <c r="H204" s="219"/>
      <c r="I204" s="122"/>
      <c r="J204" s="219"/>
      <c r="K204" s="219"/>
      <c r="L204" s="219"/>
      <c r="M204" s="119"/>
      <c r="N204" s="122"/>
      <c r="O204" s="221" t="str">
        <f>IF(LEFT($L204,1)="R",VLOOKUP($L204,'Blend Breakout'!$C$33:$I$55,COLUMNS('Blend Breakout'!$C$32:D$32),0),IF(LEFT($L204,1)="H",$L204,""))</f>
        <v/>
      </c>
      <c r="P204" s="117" t="str">
        <f>IF(O204="","",IF(LEFT($L204,1)="R",$M204*VLOOKUP($L204,'Blend Breakout'!$C$33:$I$55,COLUMNS('Blend Breakout'!$C$32:E$32),0),IF(LEFT($L204,1)="H",$M204,"")))</f>
        <v/>
      </c>
      <c r="Q204" s="221" t="str">
        <f>IF(LEFT($L204,1)="R",VLOOKUP($L204,'Blend Breakout'!$C$33:$I$55,COLUMNS('Blend Breakout'!$C$32:F$32),0),"")</f>
        <v/>
      </c>
      <c r="R204" s="117" t="str">
        <f>IF(Q204="","",IF(LEFT($L204,1)="R",$M204*VLOOKUP($L204,'Blend Breakout'!$C$33:$I$55,COLUMNS('Blend Breakout'!$C$32:G$32),0),""))</f>
        <v/>
      </c>
      <c r="S204" s="221" t="str">
        <f>IF(LEFT($L204,1)="R",VLOOKUP($L204,'Blend Breakout'!$C$33:$I$55,COLUMNS('Blend Breakout'!$C$32:H$32),0),"")</f>
        <v/>
      </c>
      <c r="T204" s="117" t="str">
        <f>IF(S204="","",IF(LEFT($L204,1)="R",$M204*VLOOKUP($L204,'Blend Breakout'!$C$33:$I$55,COLUMNS('Blend Breakout'!$C$32:I$32),0),""))</f>
        <v/>
      </c>
      <c r="U204" s="219"/>
      <c r="V204" s="220"/>
      <c r="W204" s="219"/>
      <c r="X204" s="219"/>
      <c r="Y204" s="170"/>
      <c r="AA204" s="180" t="str">
        <f t="shared" ca="1" si="27"/>
        <v/>
      </c>
      <c r="AC204" s="59" t="str">
        <f t="shared" si="28"/>
        <v>N</v>
      </c>
      <c r="AD204" s="59">
        <f t="shared" si="21"/>
        <v>0</v>
      </c>
      <c r="AE204" s="59">
        <f t="shared" ca="1" si="22"/>
        <v>0</v>
      </c>
      <c r="AF204" s="59">
        <f t="shared" si="29"/>
        <v>0</v>
      </c>
      <c r="AG204" s="59">
        <f t="shared" si="30"/>
        <v>0</v>
      </c>
      <c r="AH204" s="59">
        <f t="shared" si="23"/>
        <v>0</v>
      </c>
      <c r="AI204" s="59">
        <f t="shared" si="24"/>
        <v>0</v>
      </c>
      <c r="AJ204" s="137">
        <f t="shared" si="25"/>
        <v>0</v>
      </c>
      <c r="AK204" s="137">
        <f t="shared" si="26"/>
        <v>0</v>
      </c>
      <c r="AL204" s="57">
        <f>IF('Section 2'!$X204=Lists!$O$8,IF(COUNTIF(A5CountryList,'Section 2'!$H204)&gt;0,0,1),0)</f>
        <v>0</v>
      </c>
    </row>
    <row r="205" spans="2:38" s="57" customFormat="1" x14ac:dyDescent="0.25">
      <c r="B205" s="40"/>
      <c r="C205" s="211" t="str">
        <f>IF(L205=0,"",MAX($C$18:C204)+1)</f>
        <v/>
      </c>
      <c r="D205" s="121"/>
      <c r="E205" s="218"/>
      <c r="F205" s="219"/>
      <c r="G205" s="219"/>
      <c r="H205" s="219"/>
      <c r="I205" s="122"/>
      <c r="J205" s="219"/>
      <c r="K205" s="219"/>
      <c r="L205" s="219"/>
      <c r="M205" s="119"/>
      <c r="N205" s="122"/>
      <c r="O205" s="221" t="str">
        <f>IF(LEFT($L205,1)="R",VLOOKUP($L205,'Blend Breakout'!$C$33:$I$55,COLUMNS('Blend Breakout'!$C$32:D$32),0),IF(LEFT($L205,1)="H",$L205,""))</f>
        <v/>
      </c>
      <c r="P205" s="117" t="str">
        <f>IF(O205="","",IF(LEFT($L205,1)="R",$M205*VLOOKUP($L205,'Blend Breakout'!$C$33:$I$55,COLUMNS('Blend Breakout'!$C$32:E$32),0),IF(LEFT($L205,1)="H",$M205,"")))</f>
        <v/>
      </c>
      <c r="Q205" s="221" t="str">
        <f>IF(LEFT($L205,1)="R",VLOOKUP($L205,'Blend Breakout'!$C$33:$I$55,COLUMNS('Blend Breakout'!$C$32:F$32),0),"")</f>
        <v/>
      </c>
      <c r="R205" s="117" t="str">
        <f>IF(Q205="","",IF(LEFT($L205,1)="R",$M205*VLOOKUP($L205,'Blend Breakout'!$C$33:$I$55,COLUMNS('Blend Breakout'!$C$32:G$32),0),""))</f>
        <v/>
      </c>
      <c r="S205" s="221" t="str">
        <f>IF(LEFT($L205,1)="R",VLOOKUP($L205,'Blend Breakout'!$C$33:$I$55,COLUMNS('Blend Breakout'!$C$32:H$32),0),"")</f>
        <v/>
      </c>
      <c r="T205" s="117" t="str">
        <f>IF(S205="","",IF(LEFT($L205,1)="R",$M205*VLOOKUP($L205,'Blend Breakout'!$C$33:$I$55,COLUMNS('Blend Breakout'!$C$32:I$32),0),""))</f>
        <v/>
      </c>
      <c r="U205" s="219"/>
      <c r="V205" s="220"/>
      <c r="W205" s="219"/>
      <c r="X205" s="219"/>
      <c r="Y205" s="170"/>
      <c r="AA205" s="180" t="str">
        <f t="shared" ca="1" si="27"/>
        <v/>
      </c>
      <c r="AC205" s="59" t="str">
        <f t="shared" si="28"/>
        <v>N</v>
      </c>
      <c r="AD205" s="59">
        <f t="shared" si="21"/>
        <v>0</v>
      </c>
      <c r="AE205" s="59">
        <f t="shared" ca="1" si="22"/>
        <v>0</v>
      </c>
      <c r="AF205" s="59">
        <f t="shared" si="29"/>
        <v>0</v>
      </c>
      <c r="AG205" s="59">
        <f t="shared" si="30"/>
        <v>0</v>
      </c>
      <c r="AH205" s="59">
        <f t="shared" si="23"/>
        <v>0</v>
      </c>
      <c r="AI205" s="59">
        <f t="shared" si="24"/>
        <v>0</v>
      </c>
      <c r="AJ205" s="137">
        <f t="shared" si="25"/>
        <v>0</v>
      </c>
      <c r="AK205" s="137">
        <f t="shared" si="26"/>
        <v>0</v>
      </c>
      <c r="AL205" s="57">
        <f>IF('Section 2'!$X205=Lists!$O$8,IF(COUNTIF(A5CountryList,'Section 2'!$H205)&gt;0,0,1),0)</f>
        <v>0</v>
      </c>
    </row>
    <row r="206" spans="2:38" s="57" customFormat="1" x14ac:dyDescent="0.25">
      <c r="B206" s="40"/>
      <c r="C206" s="211" t="str">
        <f>IF(L206=0,"",MAX($C$18:C205)+1)</f>
        <v/>
      </c>
      <c r="D206" s="121"/>
      <c r="E206" s="218"/>
      <c r="F206" s="219"/>
      <c r="G206" s="219"/>
      <c r="H206" s="219"/>
      <c r="I206" s="122"/>
      <c r="J206" s="219"/>
      <c r="K206" s="219"/>
      <c r="L206" s="219"/>
      <c r="M206" s="119"/>
      <c r="N206" s="122"/>
      <c r="O206" s="221" t="str">
        <f>IF(LEFT($L206,1)="R",VLOOKUP($L206,'Blend Breakout'!$C$33:$I$55,COLUMNS('Blend Breakout'!$C$32:D$32),0),IF(LEFT($L206,1)="H",$L206,""))</f>
        <v/>
      </c>
      <c r="P206" s="117" t="str">
        <f>IF(O206="","",IF(LEFT($L206,1)="R",$M206*VLOOKUP($L206,'Blend Breakout'!$C$33:$I$55,COLUMNS('Blend Breakout'!$C$32:E$32),0),IF(LEFT($L206,1)="H",$M206,"")))</f>
        <v/>
      </c>
      <c r="Q206" s="221" t="str">
        <f>IF(LEFT($L206,1)="R",VLOOKUP($L206,'Blend Breakout'!$C$33:$I$55,COLUMNS('Blend Breakout'!$C$32:F$32),0),"")</f>
        <v/>
      </c>
      <c r="R206" s="117" t="str">
        <f>IF(Q206="","",IF(LEFT($L206,1)="R",$M206*VLOOKUP($L206,'Blend Breakout'!$C$33:$I$55,COLUMNS('Blend Breakout'!$C$32:G$32),0),""))</f>
        <v/>
      </c>
      <c r="S206" s="221" t="str">
        <f>IF(LEFT($L206,1)="R",VLOOKUP($L206,'Blend Breakout'!$C$33:$I$55,COLUMNS('Blend Breakout'!$C$32:H$32),0),"")</f>
        <v/>
      </c>
      <c r="T206" s="117" t="str">
        <f>IF(S206="","",IF(LEFT($L206,1)="R",$M206*VLOOKUP($L206,'Blend Breakout'!$C$33:$I$55,COLUMNS('Blend Breakout'!$C$32:I$32),0),""))</f>
        <v/>
      </c>
      <c r="U206" s="219"/>
      <c r="V206" s="220"/>
      <c r="W206" s="219"/>
      <c r="X206" s="219"/>
      <c r="Y206" s="170"/>
      <c r="AA206" s="180" t="str">
        <f t="shared" ca="1" si="27"/>
        <v/>
      </c>
      <c r="AC206" s="59" t="str">
        <f t="shared" si="28"/>
        <v>N</v>
      </c>
      <c r="AD206" s="59">
        <f t="shared" si="21"/>
        <v>0</v>
      </c>
      <c r="AE206" s="59">
        <f t="shared" ca="1" si="22"/>
        <v>0</v>
      </c>
      <c r="AF206" s="59">
        <f t="shared" si="29"/>
        <v>0</v>
      </c>
      <c r="AG206" s="59">
        <f t="shared" si="30"/>
        <v>0</v>
      </c>
      <c r="AH206" s="59">
        <f t="shared" si="23"/>
        <v>0</v>
      </c>
      <c r="AI206" s="59">
        <f t="shared" si="24"/>
        <v>0</v>
      </c>
      <c r="AJ206" s="137">
        <f t="shared" si="25"/>
        <v>0</v>
      </c>
      <c r="AK206" s="137">
        <f t="shared" si="26"/>
        <v>0</v>
      </c>
      <c r="AL206" s="57">
        <f>IF('Section 2'!$X206=Lists!$O$8,IF(COUNTIF(A5CountryList,'Section 2'!$H206)&gt;0,0,1),0)</f>
        <v>0</v>
      </c>
    </row>
    <row r="207" spans="2:38" s="57" customFormat="1" x14ac:dyDescent="0.25">
      <c r="B207" s="40"/>
      <c r="C207" s="211" t="str">
        <f>IF(L207=0,"",MAX($C$18:C206)+1)</f>
        <v/>
      </c>
      <c r="D207" s="121"/>
      <c r="E207" s="218"/>
      <c r="F207" s="219"/>
      <c r="G207" s="219"/>
      <c r="H207" s="219"/>
      <c r="I207" s="122"/>
      <c r="J207" s="219"/>
      <c r="K207" s="219"/>
      <c r="L207" s="219"/>
      <c r="M207" s="119"/>
      <c r="N207" s="122"/>
      <c r="O207" s="221" t="str">
        <f>IF(LEFT($L207,1)="R",VLOOKUP($L207,'Blend Breakout'!$C$33:$I$55,COLUMNS('Blend Breakout'!$C$32:D$32),0),IF(LEFT($L207,1)="H",$L207,""))</f>
        <v/>
      </c>
      <c r="P207" s="117" t="str">
        <f>IF(O207="","",IF(LEFT($L207,1)="R",$M207*VLOOKUP($L207,'Blend Breakout'!$C$33:$I$55,COLUMNS('Blend Breakout'!$C$32:E$32),0),IF(LEFT($L207,1)="H",$M207,"")))</f>
        <v/>
      </c>
      <c r="Q207" s="221" t="str">
        <f>IF(LEFT($L207,1)="R",VLOOKUP($L207,'Blend Breakout'!$C$33:$I$55,COLUMNS('Blend Breakout'!$C$32:F$32),0),"")</f>
        <v/>
      </c>
      <c r="R207" s="117" t="str">
        <f>IF(Q207="","",IF(LEFT($L207,1)="R",$M207*VLOOKUP($L207,'Blend Breakout'!$C$33:$I$55,COLUMNS('Blend Breakout'!$C$32:G$32),0),""))</f>
        <v/>
      </c>
      <c r="S207" s="221" t="str">
        <f>IF(LEFT($L207,1)="R",VLOOKUP($L207,'Blend Breakout'!$C$33:$I$55,COLUMNS('Blend Breakout'!$C$32:H$32),0),"")</f>
        <v/>
      </c>
      <c r="T207" s="117" t="str">
        <f>IF(S207="","",IF(LEFT($L207,1)="R",$M207*VLOOKUP($L207,'Blend Breakout'!$C$33:$I$55,COLUMNS('Blend Breakout'!$C$32:I$32),0),""))</f>
        <v/>
      </c>
      <c r="U207" s="219"/>
      <c r="V207" s="220"/>
      <c r="W207" s="219"/>
      <c r="X207" s="219"/>
      <c r="Y207" s="170"/>
      <c r="AA207" s="180" t="str">
        <f t="shared" ca="1" si="27"/>
        <v/>
      </c>
      <c r="AC207" s="59" t="str">
        <f t="shared" si="28"/>
        <v>N</v>
      </c>
      <c r="AD207" s="59">
        <f t="shared" si="21"/>
        <v>0</v>
      </c>
      <c r="AE207" s="59">
        <f t="shared" ca="1" si="22"/>
        <v>0</v>
      </c>
      <c r="AF207" s="59">
        <f t="shared" si="29"/>
        <v>0</v>
      </c>
      <c r="AG207" s="59">
        <f t="shared" si="30"/>
        <v>0</v>
      </c>
      <c r="AH207" s="59">
        <f t="shared" si="23"/>
        <v>0</v>
      </c>
      <c r="AI207" s="59">
        <f t="shared" si="24"/>
        <v>0</v>
      </c>
      <c r="AJ207" s="137">
        <f t="shared" si="25"/>
        <v>0</v>
      </c>
      <c r="AK207" s="137">
        <f t="shared" si="26"/>
        <v>0</v>
      </c>
      <c r="AL207" s="57">
        <f>IF('Section 2'!$X207=Lists!$O$8,IF(COUNTIF(A5CountryList,'Section 2'!$H207)&gt;0,0,1),0)</f>
        <v>0</v>
      </c>
    </row>
    <row r="208" spans="2:38" s="57" customFormat="1" x14ac:dyDescent="0.25">
      <c r="B208" s="40"/>
      <c r="C208" s="211" t="str">
        <f>IF(L208=0,"",MAX($C$18:C207)+1)</f>
        <v/>
      </c>
      <c r="D208" s="121"/>
      <c r="E208" s="218"/>
      <c r="F208" s="219"/>
      <c r="G208" s="219"/>
      <c r="H208" s="219"/>
      <c r="I208" s="122"/>
      <c r="J208" s="219"/>
      <c r="K208" s="219"/>
      <c r="L208" s="219"/>
      <c r="M208" s="119"/>
      <c r="N208" s="122"/>
      <c r="O208" s="221" t="str">
        <f>IF(LEFT($L208,1)="R",VLOOKUP($L208,'Blend Breakout'!$C$33:$I$55,COLUMNS('Blend Breakout'!$C$32:D$32),0),IF(LEFT($L208,1)="H",$L208,""))</f>
        <v/>
      </c>
      <c r="P208" s="117" t="str">
        <f>IF(O208="","",IF(LEFT($L208,1)="R",$M208*VLOOKUP($L208,'Blend Breakout'!$C$33:$I$55,COLUMNS('Blend Breakout'!$C$32:E$32),0),IF(LEFT($L208,1)="H",$M208,"")))</f>
        <v/>
      </c>
      <c r="Q208" s="221" t="str">
        <f>IF(LEFT($L208,1)="R",VLOOKUP($L208,'Blend Breakout'!$C$33:$I$55,COLUMNS('Blend Breakout'!$C$32:F$32),0),"")</f>
        <v/>
      </c>
      <c r="R208" s="117" t="str">
        <f>IF(Q208="","",IF(LEFT($L208,1)="R",$M208*VLOOKUP($L208,'Blend Breakout'!$C$33:$I$55,COLUMNS('Blend Breakout'!$C$32:G$32),0),""))</f>
        <v/>
      </c>
      <c r="S208" s="221" t="str">
        <f>IF(LEFT($L208,1)="R",VLOOKUP($L208,'Blend Breakout'!$C$33:$I$55,COLUMNS('Blend Breakout'!$C$32:H$32),0),"")</f>
        <v/>
      </c>
      <c r="T208" s="117" t="str">
        <f>IF(S208="","",IF(LEFT($L208,1)="R",$M208*VLOOKUP($L208,'Blend Breakout'!$C$33:$I$55,COLUMNS('Blend Breakout'!$C$32:I$32),0),""))</f>
        <v/>
      </c>
      <c r="U208" s="219"/>
      <c r="V208" s="220"/>
      <c r="W208" s="219"/>
      <c r="X208" s="219"/>
      <c r="Y208" s="170"/>
      <c r="AA208" s="180" t="str">
        <f t="shared" ca="1" si="27"/>
        <v/>
      </c>
      <c r="AC208" s="59" t="str">
        <f t="shared" si="28"/>
        <v>N</v>
      </c>
      <c r="AD208" s="59">
        <f t="shared" si="21"/>
        <v>0</v>
      </c>
      <c r="AE208" s="59">
        <f t="shared" ca="1" si="22"/>
        <v>0</v>
      </c>
      <c r="AF208" s="59">
        <f t="shared" si="29"/>
        <v>0</v>
      </c>
      <c r="AG208" s="59">
        <f t="shared" si="30"/>
        <v>0</v>
      </c>
      <c r="AH208" s="59">
        <f t="shared" si="23"/>
        <v>0</v>
      </c>
      <c r="AI208" s="59">
        <f t="shared" si="24"/>
        <v>0</v>
      </c>
      <c r="AJ208" s="137">
        <f t="shared" si="25"/>
        <v>0</v>
      </c>
      <c r="AK208" s="137">
        <f t="shared" si="26"/>
        <v>0</v>
      </c>
      <c r="AL208" s="57">
        <f>IF('Section 2'!$X208=Lists!$O$8,IF(COUNTIF(A5CountryList,'Section 2'!$H208)&gt;0,0,1),0)</f>
        <v>0</v>
      </c>
    </row>
    <row r="209" spans="2:38" s="57" customFormat="1" x14ac:dyDescent="0.25">
      <c r="B209" s="40"/>
      <c r="C209" s="211" t="str">
        <f>IF(L209=0,"",MAX($C$18:C208)+1)</f>
        <v/>
      </c>
      <c r="D209" s="121"/>
      <c r="E209" s="218"/>
      <c r="F209" s="219"/>
      <c r="G209" s="219"/>
      <c r="H209" s="219"/>
      <c r="I209" s="122"/>
      <c r="J209" s="219"/>
      <c r="K209" s="219"/>
      <c r="L209" s="219"/>
      <c r="M209" s="119"/>
      <c r="N209" s="122"/>
      <c r="O209" s="221" t="str">
        <f>IF(LEFT($L209,1)="R",VLOOKUP($L209,'Blend Breakout'!$C$33:$I$55,COLUMNS('Blend Breakout'!$C$32:D$32),0),IF(LEFT($L209,1)="H",$L209,""))</f>
        <v/>
      </c>
      <c r="P209" s="117" t="str">
        <f>IF(O209="","",IF(LEFT($L209,1)="R",$M209*VLOOKUP($L209,'Blend Breakout'!$C$33:$I$55,COLUMNS('Blend Breakout'!$C$32:E$32),0),IF(LEFT($L209,1)="H",$M209,"")))</f>
        <v/>
      </c>
      <c r="Q209" s="221" t="str">
        <f>IF(LEFT($L209,1)="R",VLOOKUP($L209,'Blend Breakout'!$C$33:$I$55,COLUMNS('Blend Breakout'!$C$32:F$32),0),"")</f>
        <v/>
      </c>
      <c r="R209" s="117" t="str">
        <f>IF(Q209="","",IF(LEFT($L209,1)="R",$M209*VLOOKUP($L209,'Blend Breakout'!$C$33:$I$55,COLUMNS('Blend Breakout'!$C$32:G$32),0),""))</f>
        <v/>
      </c>
      <c r="S209" s="221" t="str">
        <f>IF(LEFT($L209,1)="R",VLOOKUP($L209,'Blend Breakout'!$C$33:$I$55,COLUMNS('Blend Breakout'!$C$32:H$32),0),"")</f>
        <v/>
      </c>
      <c r="T209" s="117" t="str">
        <f>IF(S209="","",IF(LEFT($L209,1)="R",$M209*VLOOKUP($L209,'Blend Breakout'!$C$33:$I$55,COLUMNS('Blend Breakout'!$C$32:I$32),0),""))</f>
        <v/>
      </c>
      <c r="U209" s="219"/>
      <c r="V209" s="220"/>
      <c r="W209" s="219"/>
      <c r="X209" s="219"/>
      <c r="Y209" s="170"/>
      <c r="AA209" s="180" t="str">
        <f t="shared" ca="1" si="27"/>
        <v/>
      </c>
      <c r="AC209" s="59" t="str">
        <f t="shared" si="28"/>
        <v>N</v>
      </c>
      <c r="AD209" s="59">
        <f t="shared" si="21"/>
        <v>0</v>
      </c>
      <c r="AE209" s="59">
        <f t="shared" ca="1" si="22"/>
        <v>0</v>
      </c>
      <c r="AF209" s="59">
        <f t="shared" si="29"/>
        <v>0</v>
      </c>
      <c r="AG209" s="59">
        <f t="shared" si="30"/>
        <v>0</v>
      </c>
      <c r="AH209" s="59">
        <f t="shared" si="23"/>
        <v>0</v>
      </c>
      <c r="AI209" s="59">
        <f t="shared" si="24"/>
        <v>0</v>
      </c>
      <c r="AJ209" s="137">
        <f t="shared" si="25"/>
        <v>0</v>
      </c>
      <c r="AK209" s="137">
        <f t="shared" si="26"/>
        <v>0</v>
      </c>
      <c r="AL209" s="57">
        <f>IF('Section 2'!$X209=Lists!$O$8,IF(COUNTIF(A5CountryList,'Section 2'!$H209)&gt;0,0,1),0)</f>
        <v>0</v>
      </c>
    </row>
    <row r="210" spans="2:38" s="57" customFormat="1" x14ac:dyDescent="0.25">
      <c r="B210" s="40"/>
      <c r="C210" s="211" t="str">
        <f>IF(L210=0,"",MAX($C$18:C209)+1)</f>
        <v/>
      </c>
      <c r="D210" s="121"/>
      <c r="E210" s="218"/>
      <c r="F210" s="219"/>
      <c r="G210" s="219"/>
      <c r="H210" s="219"/>
      <c r="I210" s="122"/>
      <c r="J210" s="219"/>
      <c r="K210" s="219"/>
      <c r="L210" s="219"/>
      <c r="M210" s="119"/>
      <c r="N210" s="122"/>
      <c r="O210" s="221" t="str">
        <f>IF(LEFT($L210,1)="R",VLOOKUP($L210,'Blend Breakout'!$C$33:$I$55,COLUMNS('Blend Breakout'!$C$32:D$32),0),IF(LEFT($L210,1)="H",$L210,""))</f>
        <v/>
      </c>
      <c r="P210" s="117" t="str">
        <f>IF(O210="","",IF(LEFT($L210,1)="R",$M210*VLOOKUP($L210,'Blend Breakout'!$C$33:$I$55,COLUMNS('Blend Breakout'!$C$32:E$32),0),IF(LEFT($L210,1)="H",$M210,"")))</f>
        <v/>
      </c>
      <c r="Q210" s="221" t="str">
        <f>IF(LEFT($L210,1)="R",VLOOKUP($L210,'Blend Breakout'!$C$33:$I$55,COLUMNS('Blend Breakout'!$C$32:F$32),0),"")</f>
        <v/>
      </c>
      <c r="R210" s="117" t="str">
        <f>IF(Q210="","",IF(LEFT($L210,1)="R",$M210*VLOOKUP($L210,'Blend Breakout'!$C$33:$I$55,COLUMNS('Blend Breakout'!$C$32:G$32),0),""))</f>
        <v/>
      </c>
      <c r="S210" s="221" t="str">
        <f>IF(LEFT($L210,1)="R",VLOOKUP($L210,'Blend Breakout'!$C$33:$I$55,COLUMNS('Blend Breakout'!$C$32:H$32),0),"")</f>
        <v/>
      </c>
      <c r="T210" s="117" t="str">
        <f>IF(S210="","",IF(LEFT($L210,1)="R",$M210*VLOOKUP($L210,'Blend Breakout'!$C$33:$I$55,COLUMNS('Blend Breakout'!$C$32:I$32),0),""))</f>
        <v/>
      </c>
      <c r="U210" s="219"/>
      <c r="V210" s="220"/>
      <c r="W210" s="219"/>
      <c r="X210" s="219"/>
      <c r="Y210" s="170"/>
      <c r="AA210" s="180" t="str">
        <f t="shared" ca="1" si="27"/>
        <v/>
      </c>
      <c r="AC210" s="59" t="str">
        <f t="shared" si="28"/>
        <v>N</v>
      </c>
      <c r="AD210" s="59">
        <f t="shared" ref="AD210:AD273" si="31">IF($C210="",0,IF(OR($D210=0,$E210=0,$J210,$K210=0,$F210=0,$G210=0,$H210=0,$I210=0,$L210=0,$M210=0,$N210=0,$U210=0,$V210,$W210=0,$X210=0),1,0))</f>
        <v>0</v>
      </c>
      <c r="AE210" s="59">
        <f t="shared" ref="AE210:AE273" ca="1" si="32">IF(OR(D210=0,AND(D210&gt;=StartDate,D210&lt;=EndDate)),0,1)</f>
        <v>0</v>
      </c>
      <c r="AF210" s="59">
        <f t="shared" si="29"/>
        <v>0</v>
      </c>
      <c r="AG210" s="59">
        <f t="shared" si="30"/>
        <v>0</v>
      </c>
      <c r="AH210" s="59">
        <f t="shared" ref="AH210:AH273" si="33">IF(AC210="N",0,IF(COUNTIF(CountryName,H210)&gt;0,0,1))</f>
        <v>0</v>
      </c>
      <c r="AI210" s="59">
        <f t="shared" ref="AI210:AI273" si="34">IF(AC210="N",0,IF(COUNTIF(ClassIIChemicals,L210)&gt;0,0,1))</f>
        <v>0</v>
      </c>
      <c r="AJ210" s="137">
        <f t="shared" ref="AJ210:AJ273" si="35">IF(W210=0,0,IF(COUNTIF(TransactionType,W210)&gt;0,0,1))</f>
        <v>0</v>
      </c>
      <c r="AK210" s="137">
        <f t="shared" ref="AK210:AK273" si="36">IF(X210=0,0,IF(OR(COUNTIF(NewIntendedUses,X210)&gt;0,COUNTIF(UsedIntendedUses,X210)&gt;0,COUNTIF(New_A5Country,X210)&gt;0),0,1))</f>
        <v>0</v>
      </c>
      <c r="AL210" s="57">
        <f>IF('Section 2'!$X210=Lists!$O$8,IF(COUNTIF(A5CountryList,'Section 2'!$H210)&gt;0,0,1),0)</f>
        <v>0</v>
      </c>
    </row>
    <row r="211" spans="2:38" s="57" customFormat="1" x14ac:dyDescent="0.25">
      <c r="B211" s="40"/>
      <c r="C211" s="211" t="str">
        <f>IF(L211=0,"",MAX($C$18:C210)+1)</f>
        <v/>
      </c>
      <c r="D211" s="121"/>
      <c r="E211" s="218"/>
      <c r="F211" s="219"/>
      <c r="G211" s="219"/>
      <c r="H211" s="219"/>
      <c r="I211" s="122"/>
      <c r="J211" s="219"/>
      <c r="K211" s="219"/>
      <c r="L211" s="219"/>
      <c r="M211" s="119"/>
      <c r="N211" s="122"/>
      <c r="O211" s="221" t="str">
        <f>IF(LEFT($L211,1)="R",VLOOKUP($L211,'Blend Breakout'!$C$33:$I$55,COLUMNS('Blend Breakout'!$C$32:D$32),0),IF(LEFT($L211,1)="H",$L211,""))</f>
        <v/>
      </c>
      <c r="P211" s="117" t="str">
        <f>IF(O211="","",IF(LEFT($L211,1)="R",$M211*VLOOKUP($L211,'Blend Breakout'!$C$33:$I$55,COLUMNS('Blend Breakout'!$C$32:E$32),0),IF(LEFT($L211,1)="H",$M211,"")))</f>
        <v/>
      </c>
      <c r="Q211" s="221" t="str">
        <f>IF(LEFT($L211,1)="R",VLOOKUP($L211,'Blend Breakout'!$C$33:$I$55,COLUMNS('Blend Breakout'!$C$32:F$32),0),"")</f>
        <v/>
      </c>
      <c r="R211" s="117" t="str">
        <f>IF(Q211="","",IF(LEFT($L211,1)="R",$M211*VLOOKUP($L211,'Blend Breakout'!$C$33:$I$55,COLUMNS('Blend Breakout'!$C$32:G$32),0),""))</f>
        <v/>
      </c>
      <c r="S211" s="221" t="str">
        <f>IF(LEFT($L211,1)="R",VLOOKUP($L211,'Blend Breakout'!$C$33:$I$55,COLUMNS('Blend Breakout'!$C$32:H$32),0),"")</f>
        <v/>
      </c>
      <c r="T211" s="117" t="str">
        <f>IF(S211="","",IF(LEFT($L211,1)="R",$M211*VLOOKUP($L211,'Blend Breakout'!$C$33:$I$55,COLUMNS('Blend Breakout'!$C$32:I$32),0),""))</f>
        <v/>
      </c>
      <c r="U211" s="219"/>
      <c r="V211" s="220"/>
      <c r="W211" s="219"/>
      <c r="X211" s="219"/>
      <c r="Y211" s="170"/>
      <c r="AA211" s="180" t="str">
        <f t="shared" ref="AA211:AA274" ca="1" si="37">IF(SUM(AD211:AL211)&gt;0,"ROW INCOMPLETE OR INVALID DATA ENTERED; ENTER/EDIT DATA IN REQUIRED FIELDS.","")</f>
        <v/>
      </c>
      <c r="AC211" s="59" t="str">
        <f t="shared" ref="AC211:AC274" si="38">IF($C211="","N","Y")</f>
        <v>N</v>
      </c>
      <c r="AD211" s="59">
        <f t="shared" si="31"/>
        <v>0</v>
      </c>
      <c r="AE211" s="59">
        <f t="shared" ca="1" si="32"/>
        <v>0</v>
      </c>
      <c r="AF211" s="59">
        <f t="shared" ref="AF211:AF274" si="39">IF(SUM(P211,R211,T211)&lt;=M211,0,1)</f>
        <v>0</v>
      </c>
      <c r="AG211" s="59">
        <f t="shared" ref="AG211:AG274" si="40">IF(L211="Other",IF(OR(O211=0,P211=0,AND(Q211=0,R211&lt;&gt;0),AND(R211=0,Q211&lt;&gt;0),AND(S211=0,T211&lt;&gt;0),AND(T211=0,S211&lt;&gt;0)),1,0),0)</f>
        <v>0</v>
      </c>
      <c r="AH211" s="59">
        <f t="shared" si="33"/>
        <v>0</v>
      </c>
      <c r="AI211" s="59">
        <f t="shared" si="34"/>
        <v>0</v>
      </c>
      <c r="AJ211" s="137">
        <f t="shared" si="35"/>
        <v>0</v>
      </c>
      <c r="AK211" s="137">
        <f t="shared" si="36"/>
        <v>0</v>
      </c>
      <c r="AL211" s="57">
        <f>IF('Section 2'!$X211=Lists!$O$8,IF(COUNTIF(A5CountryList,'Section 2'!$H211)&gt;0,0,1),0)</f>
        <v>0</v>
      </c>
    </row>
    <row r="212" spans="2:38" s="57" customFormat="1" x14ac:dyDescent="0.25">
      <c r="B212" s="40"/>
      <c r="C212" s="211" t="str">
        <f>IF(L212=0,"",MAX($C$18:C211)+1)</f>
        <v/>
      </c>
      <c r="D212" s="121"/>
      <c r="E212" s="218"/>
      <c r="F212" s="219"/>
      <c r="G212" s="219"/>
      <c r="H212" s="219"/>
      <c r="I212" s="122"/>
      <c r="J212" s="219"/>
      <c r="K212" s="219"/>
      <c r="L212" s="219"/>
      <c r="M212" s="119"/>
      <c r="N212" s="122"/>
      <c r="O212" s="221" t="str">
        <f>IF(LEFT($L212,1)="R",VLOOKUP($L212,'Blend Breakout'!$C$33:$I$55,COLUMNS('Blend Breakout'!$C$32:D$32),0),IF(LEFT($L212,1)="H",$L212,""))</f>
        <v/>
      </c>
      <c r="P212" s="117" t="str">
        <f>IF(O212="","",IF(LEFT($L212,1)="R",$M212*VLOOKUP($L212,'Blend Breakout'!$C$33:$I$55,COLUMNS('Blend Breakout'!$C$32:E$32),0),IF(LEFT($L212,1)="H",$M212,"")))</f>
        <v/>
      </c>
      <c r="Q212" s="221" t="str">
        <f>IF(LEFT($L212,1)="R",VLOOKUP($L212,'Blend Breakout'!$C$33:$I$55,COLUMNS('Blend Breakout'!$C$32:F$32),0),"")</f>
        <v/>
      </c>
      <c r="R212" s="117" t="str">
        <f>IF(Q212="","",IF(LEFT($L212,1)="R",$M212*VLOOKUP($L212,'Blend Breakout'!$C$33:$I$55,COLUMNS('Blend Breakout'!$C$32:G$32),0),""))</f>
        <v/>
      </c>
      <c r="S212" s="221" t="str">
        <f>IF(LEFT($L212,1)="R",VLOOKUP($L212,'Blend Breakout'!$C$33:$I$55,COLUMNS('Blend Breakout'!$C$32:H$32),0),"")</f>
        <v/>
      </c>
      <c r="T212" s="117" t="str">
        <f>IF(S212="","",IF(LEFT($L212,1)="R",$M212*VLOOKUP($L212,'Blend Breakout'!$C$33:$I$55,COLUMNS('Blend Breakout'!$C$32:I$32),0),""))</f>
        <v/>
      </c>
      <c r="U212" s="219"/>
      <c r="V212" s="220"/>
      <c r="W212" s="219"/>
      <c r="X212" s="219"/>
      <c r="Y212" s="170"/>
      <c r="AA212" s="180" t="str">
        <f t="shared" ca="1" si="37"/>
        <v/>
      </c>
      <c r="AC212" s="59" t="str">
        <f t="shared" si="38"/>
        <v>N</v>
      </c>
      <c r="AD212" s="59">
        <f t="shared" si="31"/>
        <v>0</v>
      </c>
      <c r="AE212" s="59">
        <f t="shared" ca="1" si="32"/>
        <v>0</v>
      </c>
      <c r="AF212" s="59">
        <f t="shared" si="39"/>
        <v>0</v>
      </c>
      <c r="AG212" s="59">
        <f t="shared" si="40"/>
        <v>0</v>
      </c>
      <c r="AH212" s="59">
        <f t="shared" si="33"/>
        <v>0</v>
      </c>
      <c r="AI212" s="59">
        <f t="shared" si="34"/>
        <v>0</v>
      </c>
      <c r="AJ212" s="137">
        <f t="shared" si="35"/>
        <v>0</v>
      </c>
      <c r="AK212" s="137">
        <f t="shared" si="36"/>
        <v>0</v>
      </c>
      <c r="AL212" s="57">
        <f>IF('Section 2'!$X212=Lists!$O$8,IF(COUNTIF(A5CountryList,'Section 2'!$H212)&gt;0,0,1),0)</f>
        <v>0</v>
      </c>
    </row>
    <row r="213" spans="2:38" s="57" customFormat="1" x14ac:dyDescent="0.25">
      <c r="B213" s="40"/>
      <c r="C213" s="211" t="str">
        <f>IF(L213=0,"",MAX($C$18:C212)+1)</f>
        <v/>
      </c>
      <c r="D213" s="121"/>
      <c r="E213" s="218"/>
      <c r="F213" s="219"/>
      <c r="G213" s="219"/>
      <c r="H213" s="219"/>
      <c r="I213" s="122"/>
      <c r="J213" s="219"/>
      <c r="K213" s="219"/>
      <c r="L213" s="219"/>
      <c r="M213" s="119"/>
      <c r="N213" s="122"/>
      <c r="O213" s="221" t="str">
        <f>IF(LEFT($L213,1)="R",VLOOKUP($L213,'Blend Breakout'!$C$33:$I$55,COLUMNS('Blend Breakout'!$C$32:D$32),0),IF(LEFT($L213,1)="H",$L213,""))</f>
        <v/>
      </c>
      <c r="P213" s="117" t="str">
        <f>IF(O213="","",IF(LEFT($L213,1)="R",$M213*VLOOKUP($L213,'Blend Breakout'!$C$33:$I$55,COLUMNS('Blend Breakout'!$C$32:E$32),0),IF(LEFT($L213,1)="H",$M213,"")))</f>
        <v/>
      </c>
      <c r="Q213" s="221" t="str">
        <f>IF(LEFT($L213,1)="R",VLOOKUP($L213,'Blend Breakout'!$C$33:$I$55,COLUMNS('Blend Breakout'!$C$32:F$32),0),"")</f>
        <v/>
      </c>
      <c r="R213" s="117" t="str">
        <f>IF(Q213="","",IF(LEFT($L213,1)="R",$M213*VLOOKUP($L213,'Blend Breakout'!$C$33:$I$55,COLUMNS('Blend Breakout'!$C$32:G$32),0),""))</f>
        <v/>
      </c>
      <c r="S213" s="221" t="str">
        <f>IF(LEFT($L213,1)="R",VLOOKUP($L213,'Blend Breakout'!$C$33:$I$55,COLUMNS('Blend Breakout'!$C$32:H$32),0),"")</f>
        <v/>
      </c>
      <c r="T213" s="117" t="str">
        <f>IF(S213="","",IF(LEFT($L213,1)="R",$M213*VLOOKUP($L213,'Blend Breakout'!$C$33:$I$55,COLUMNS('Blend Breakout'!$C$32:I$32),0),""))</f>
        <v/>
      </c>
      <c r="U213" s="219"/>
      <c r="V213" s="220"/>
      <c r="W213" s="219"/>
      <c r="X213" s="219"/>
      <c r="Y213" s="170"/>
      <c r="AA213" s="180" t="str">
        <f t="shared" ca="1" si="37"/>
        <v/>
      </c>
      <c r="AC213" s="59" t="str">
        <f t="shared" si="38"/>
        <v>N</v>
      </c>
      <c r="AD213" s="59">
        <f t="shared" si="31"/>
        <v>0</v>
      </c>
      <c r="AE213" s="59">
        <f t="shared" ca="1" si="32"/>
        <v>0</v>
      </c>
      <c r="AF213" s="59">
        <f t="shared" si="39"/>
        <v>0</v>
      </c>
      <c r="AG213" s="59">
        <f t="shared" si="40"/>
        <v>0</v>
      </c>
      <c r="AH213" s="59">
        <f t="shared" si="33"/>
        <v>0</v>
      </c>
      <c r="AI213" s="59">
        <f t="shared" si="34"/>
        <v>0</v>
      </c>
      <c r="AJ213" s="137">
        <f t="shared" si="35"/>
        <v>0</v>
      </c>
      <c r="AK213" s="137">
        <f t="shared" si="36"/>
        <v>0</v>
      </c>
      <c r="AL213" s="57">
        <f>IF('Section 2'!$X213=Lists!$O$8,IF(COUNTIF(A5CountryList,'Section 2'!$H213)&gt;0,0,1),0)</f>
        <v>0</v>
      </c>
    </row>
    <row r="214" spans="2:38" s="57" customFormat="1" x14ac:dyDescent="0.25">
      <c r="B214" s="40"/>
      <c r="C214" s="211" t="str">
        <f>IF(L214=0,"",MAX($C$18:C213)+1)</f>
        <v/>
      </c>
      <c r="D214" s="121"/>
      <c r="E214" s="218"/>
      <c r="F214" s="219"/>
      <c r="G214" s="219"/>
      <c r="H214" s="219"/>
      <c r="I214" s="122"/>
      <c r="J214" s="219"/>
      <c r="K214" s="219"/>
      <c r="L214" s="219"/>
      <c r="M214" s="119"/>
      <c r="N214" s="122"/>
      <c r="O214" s="221" t="str">
        <f>IF(LEFT($L214,1)="R",VLOOKUP($L214,'Blend Breakout'!$C$33:$I$55,COLUMNS('Blend Breakout'!$C$32:D$32),0),IF(LEFT($L214,1)="H",$L214,""))</f>
        <v/>
      </c>
      <c r="P214" s="117" t="str">
        <f>IF(O214="","",IF(LEFT($L214,1)="R",$M214*VLOOKUP($L214,'Blend Breakout'!$C$33:$I$55,COLUMNS('Blend Breakout'!$C$32:E$32),0),IF(LEFT($L214,1)="H",$M214,"")))</f>
        <v/>
      </c>
      <c r="Q214" s="221" t="str">
        <f>IF(LEFT($L214,1)="R",VLOOKUP($L214,'Blend Breakout'!$C$33:$I$55,COLUMNS('Blend Breakout'!$C$32:F$32),0),"")</f>
        <v/>
      </c>
      <c r="R214" s="117" t="str">
        <f>IF(Q214="","",IF(LEFT($L214,1)="R",$M214*VLOOKUP($L214,'Blend Breakout'!$C$33:$I$55,COLUMNS('Blend Breakout'!$C$32:G$32),0),""))</f>
        <v/>
      </c>
      <c r="S214" s="221" t="str">
        <f>IF(LEFT($L214,1)="R",VLOOKUP($L214,'Blend Breakout'!$C$33:$I$55,COLUMNS('Blend Breakout'!$C$32:H$32),0),"")</f>
        <v/>
      </c>
      <c r="T214" s="117" t="str">
        <f>IF(S214="","",IF(LEFT($L214,1)="R",$M214*VLOOKUP($L214,'Blend Breakout'!$C$33:$I$55,COLUMNS('Blend Breakout'!$C$32:I$32),0),""))</f>
        <v/>
      </c>
      <c r="U214" s="219"/>
      <c r="V214" s="220"/>
      <c r="W214" s="219"/>
      <c r="X214" s="219"/>
      <c r="Y214" s="170"/>
      <c r="AA214" s="180" t="str">
        <f t="shared" ca="1" si="37"/>
        <v/>
      </c>
      <c r="AC214" s="59" t="str">
        <f t="shared" si="38"/>
        <v>N</v>
      </c>
      <c r="AD214" s="59">
        <f t="shared" si="31"/>
        <v>0</v>
      </c>
      <c r="AE214" s="59">
        <f t="shared" ca="1" si="32"/>
        <v>0</v>
      </c>
      <c r="AF214" s="59">
        <f t="shared" si="39"/>
        <v>0</v>
      </c>
      <c r="AG214" s="59">
        <f t="shared" si="40"/>
        <v>0</v>
      </c>
      <c r="AH214" s="59">
        <f t="shared" si="33"/>
        <v>0</v>
      </c>
      <c r="AI214" s="59">
        <f t="shared" si="34"/>
        <v>0</v>
      </c>
      <c r="AJ214" s="137">
        <f t="shared" si="35"/>
        <v>0</v>
      </c>
      <c r="AK214" s="137">
        <f t="shared" si="36"/>
        <v>0</v>
      </c>
      <c r="AL214" s="57">
        <f>IF('Section 2'!$X214=Lists!$O$8,IF(COUNTIF(A5CountryList,'Section 2'!$H214)&gt;0,0,1),0)</f>
        <v>0</v>
      </c>
    </row>
    <row r="215" spans="2:38" s="57" customFormat="1" x14ac:dyDescent="0.25">
      <c r="B215" s="40"/>
      <c r="C215" s="211" t="str">
        <f>IF(L215=0,"",MAX($C$18:C214)+1)</f>
        <v/>
      </c>
      <c r="D215" s="121"/>
      <c r="E215" s="218"/>
      <c r="F215" s="219"/>
      <c r="G215" s="219"/>
      <c r="H215" s="219"/>
      <c r="I215" s="122"/>
      <c r="J215" s="219"/>
      <c r="K215" s="219"/>
      <c r="L215" s="219"/>
      <c r="M215" s="119"/>
      <c r="N215" s="122"/>
      <c r="O215" s="221" t="str">
        <f>IF(LEFT($L215,1)="R",VLOOKUP($L215,'Blend Breakout'!$C$33:$I$55,COLUMNS('Blend Breakout'!$C$32:D$32),0),IF(LEFT($L215,1)="H",$L215,""))</f>
        <v/>
      </c>
      <c r="P215" s="117" t="str">
        <f>IF(O215="","",IF(LEFT($L215,1)="R",$M215*VLOOKUP($L215,'Blend Breakout'!$C$33:$I$55,COLUMNS('Blend Breakout'!$C$32:E$32),0),IF(LEFT($L215,1)="H",$M215,"")))</f>
        <v/>
      </c>
      <c r="Q215" s="221" t="str">
        <f>IF(LEFT($L215,1)="R",VLOOKUP($L215,'Blend Breakout'!$C$33:$I$55,COLUMNS('Blend Breakout'!$C$32:F$32),0),"")</f>
        <v/>
      </c>
      <c r="R215" s="117" t="str">
        <f>IF(Q215="","",IF(LEFT($L215,1)="R",$M215*VLOOKUP($L215,'Blend Breakout'!$C$33:$I$55,COLUMNS('Blend Breakout'!$C$32:G$32),0),""))</f>
        <v/>
      </c>
      <c r="S215" s="221" t="str">
        <f>IF(LEFT($L215,1)="R",VLOOKUP($L215,'Blend Breakout'!$C$33:$I$55,COLUMNS('Blend Breakout'!$C$32:H$32),0),"")</f>
        <v/>
      </c>
      <c r="T215" s="117" t="str">
        <f>IF(S215="","",IF(LEFT($L215,1)="R",$M215*VLOOKUP($L215,'Blend Breakout'!$C$33:$I$55,COLUMNS('Blend Breakout'!$C$32:I$32),0),""))</f>
        <v/>
      </c>
      <c r="U215" s="219"/>
      <c r="V215" s="220"/>
      <c r="W215" s="219"/>
      <c r="X215" s="219"/>
      <c r="Y215" s="170"/>
      <c r="AA215" s="180" t="str">
        <f t="shared" ca="1" si="37"/>
        <v/>
      </c>
      <c r="AC215" s="59" t="str">
        <f t="shared" si="38"/>
        <v>N</v>
      </c>
      <c r="AD215" s="59">
        <f t="shared" si="31"/>
        <v>0</v>
      </c>
      <c r="AE215" s="59">
        <f t="shared" ca="1" si="32"/>
        <v>0</v>
      </c>
      <c r="AF215" s="59">
        <f t="shared" si="39"/>
        <v>0</v>
      </c>
      <c r="AG215" s="59">
        <f t="shared" si="40"/>
        <v>0</v>
      </c>
      <c r="AH215" s="59">
        <f t="shared" si="33"/>
        <v>0</v>
      </c>
      <c r="AI215" s="59">
        <f t="shared" si="34"/>
        <v>0</v>
      </c>
      <c r="AJ215" s="137">
        <f t="shared" si="35"/>
        <v>0</v>
      </c>
      <c r="AK215" s="137">
        <f t="shared" si="36"/>
        <v>0</v>
      </c>
      <c r="AL215" s="57">
        <f>IF('Section 2'!$X215=Lists!$O$8,IF(COUNTIF(A5CountryList,'Section 2'!$H215)&gt;0,0,1),0)</f>
        <v>0</v>
      </c>
    </row>
    <row r="216" spans="2:38" s="57" customFormat="1" x14ac:dyDescent="0.25">
      <c r="B216" s="40"/>
      <c r="C216" s="211" t="str">
        <f>IF(L216=0,"",MAX($C$18:C215)+1)</f>
        <v/>
      </c>
      <c r="D216" s="121"/>
      <c r="E216" s="218"/>
      <c r="F216" s="219"/>
      <c r="G216" s="219"/>
      <c r="H216" s="219"/>
      <c r="I216" s="122"/>
      <c r="J216" s="219"/>
      <c r="K216" s="219"/>
      <c r="L216" s="219"/>
      <c r="M216" s="119"/>
      <c r="N216" s="122"/>
      <c r="O216" s="221" t="str">
        <f>IF(LEFT($L216,1)="R",VLOOKUP($L216,'Blend Breakout'!$C$33:$I$55,COLUMNS('Blend Breakout'!$C$32:D$32),0),IF(LEFT($L216,1)="H",$L216,""))</f>
        <v/>
      </c>
      <c r="P216" s="117" t="str">
        <f>IF(O216="","",IF(LEFT($L216,1)="R",$M216*VLOOKUP($L216,'Blend Breakout'!$C$33:$I$55,COLUMNS('Blend Breakout'!$C$32:E$32),0),IF(LEFT($L216,1)="H",$M216,"")))</f>
        <v/>
      </c>
      <c r="Q216" s="221" t="str">
        <f>IF(LEFT($L216,1)="R",VLOOKUP($L216,'Blend Breakout'!$C$33:$I$55,COLUMNS('Blend Breakout'!$C$32:F$32),0),"")</f>
        <v/>
      </c>
      <c r="R216" s="117" t="str">
        <f>IF(Q216="","",IF(LEFT($L216,1)="R",$M216*VLOOKUP($L216,'Blend Breakout'!$C$33:$I$55,COLUMNS('Blend Breakout'!$C$32:G$32),0),""))</f>
        <v/>
      </c>
      <c r="S216" s="221" t="str">
        <f>IF(LEFT($L216,1)="R",VLOOKUP($L216,'Blend Breakout'!$C$33:$I$55,COLUMNS('Blend Breakout'!$C$32:H$32),0),"")</f>
        <v/>
      </c>
      <c r="T216" s="117" t="str">
        <f>IF(S216="","",IF(LEFT($L216,1)="R",$M216*VLOOKUP($L216,'Blend Breakout'!$C$33:$I$55,COLUMNS('Blend Breakout'!$C$32:I$32),0),""))</f>
        <v/>
      </c>
      <c r="U216" s="219"/>
      <c r="V216" s="220"/>
      <c r="W216" s="219"/>
      <c r="X216" s="219"/>
      <c r="Y216" s="170"/>
      <c r="AA216" s="180" t="str">
        <f t="shared" ca="1" si="37"/>
        <v/>
      </c>
      <c r="AC216" s="59" t="str">
        <f t="shared" si="38"/>
        <v>N</v>
      </c>
      <c r="AD216" s="59">
        <f t="shared" si="31"/>
        <v>0</v>
      </c>
      <c r="AE216" s="59">
        <f t="shared" ca="1" si="32"/>
        <v>0</v>
      </c>
      <c r="AF216" s="59">
        <f t="shared" si="39"/>
        <v>0</v>
      </c>
      <c r="AG216" s="59">
        <f t="shared" si="40"/>
        <v>0</v>
      </c>
      <c r="AH216" s="59">
        <f t="shared" si="33"/>
        <v>0</v>
      </c>
      <c r="AI216" s="59">
        <f t="shared" si="34"/>
        <v>0</v>
      </c>
      <c r="AJ216" s="137">
        <f t="shared" si="35"/>
        <v>0</v>
      </c>
      <c r="AK216" s="137">
        <f t="shared" si="36"/>
        <v>0</v>
      </c>
      <c r="AL216" s="57">
        <f>IF('Section 2'!$X216=Lists!$O$8,IF(COUNTIF(A5CountryList,'Section 2'!$H216)&gt;0,0,1),0)</f>
        <v>0</v>
      </c>
    </row>
    <row r="217" spans="2:38" s="57" customFormat="1" x14ac:dyDescent="0.25">
      <c r="B217" s="40"/>
      <c r="C217" s="211" t="str">
        <f>IF(L217=0,"",MAX($C$18:C216)+1)</f>
        <v/>
      </c>
      <c r="D217" s="121"/>
      <c r="E217" s="218"/>
      <c r="F217" s="219"/>
      <c r="G217" s="219"/>
      <c r="H217" s="219"/>
      <c r="I217" s="122"/>
      <c r="J217" s="219"/>
      <c r="K217" s="219"/>
      <c r="L217" s="219"/>
      <c r="M217" s="119"/>
      <c r="N217" s="122"/>
      <c r="O217" s="221" t="str">
        <f>IF(LEFT($L217,1)="R",VLOOKUP($L217,'Blend Breakout'!$C$33:$I$55,COLUMNS('Blend Breakout'!$C$32:D$32),0),IF(LEFT($L217,1)="H",$L217,""))</f>
        <v/>
      </c>
      <c r="P217" s="117" t="str">
        <f>IF(O217="","",IF(LEFT($L217,1)="R",$M217*VLOOKUP($L217,'Blend Breakout'!$C$33:$I$55,COLUMNS('Blend Breakout'!$C$32:E$32),0),IF(LEFT($L217,1)="H",$M217,"")))</f>
        <v/>
      </c>
      <c r="Q217" s="221" t="str">
        <f>IF(LEFT($L217,1)="R",VLOOKUP($L217,'Blend Breakout'!$C$33:$I$55,COLUMNS('Blend Breakout'!$C$32:F$32),0),"")</f>
        <v/>
      </c>
      <c r="R217" s="117" t="str">
        <f>IF(Q217="","",IF(LEFT($L217,1)="R",$M217*VLOOKUP($L217,'Blend Breakout'!$C$33:$I$55,COLUMNS('Blend Breakout'!$C$32:G$32),0),""))</f>
        <v/>
      </c>
      <c r="S217" s="221" t="str">
        <f>IF(LEFT($L217,1)="R",VLOOKUP($L217,'Blend Breakout'!$C$33:$I$55,COLUMNS('Blend Breakout'!$C$32:H$32),0),"")</f>
        <v/>
      </c>
      <c r="T217" s="117" t="str">
        <f>IF(S217="","",IF(LEFT($L217,1)="R",$M217*VLOOKUP($L217,'Blend Breakout'!$C$33:$I$55,COLUMNS('Blend Breakout'!$C$32:I$32),0),""))</f>
        <v/>
      </c>
      <c r="U217" s="219"/>
      <c r="V217" s="220"/>
      <c r="W217" s="219"/>
      <c r="X217" s="219"/>
      <c r="Y217" s="170"/>
      <c r="AA217" s="180" t="str">
        <f t="shared" ca="1" si="37"/>
        <v/>
      </c>
      <c r="AC217" s="59" t="str">
        <f t="shared" si="38"/>
        <v>N</v>
      </c>
      <c r="AD217" s="59">
        <f t="shared" si="31"/>
        <v>0</v>
      </c>
      <c r="AE217" s="59">
        <f t="shared" ca="1" si="32"/>
        <v>0</v>
      </c>
      <c r="AF217" s="59">
        <f t="shared" si="39"/>
        <v>0</v>
      </c>
      <c r="AG217" s="59">
        <f t="shared" si="40"/>
        <v>0</v>
      </c>
      <c r="AH217" s="59">
        <f t="shared" si="33"/>
        <v>0</v>
      </c>
      <c r="AI217" s="59">
        <f t="shared" si="34"/>
        <v>0</v>
      </c>
      <c r="AJ217" s="137">
        <f t="shared" si="35"/>
        <v>0</v>
      </c>
      <c r="AK217" s="137">
        <f t="shared" si="36"/>
        <v>0</v>
      </c>
      <c r="AL217" s="57">
        <f>IF('Section 2'!$X217=Lists!$O$8,IF(COUNTIF(A5CountryList,'Section 2'!$H217)&gt;0,0,1),0)</f>
        <v>0</v>
      </c>
    </row>
    <row r="218" spans="2:38" s="57" customFormat="1" x14ac:dyDescent="0.25">
      <c r="B218" s="40"/>
      <c r="C218" s="211" t="str">
        <f>IF(L218=0,"",MAX($C$18:C217)+1)</f>
        <v/>
      </c>
      <c r="D218" s="121"/>
      <c r="E218" s="218"/>
      <c r="F218" s="219"/>
      <c r="G218" s="219"/>
      <c r="H218" s="219"/>
      <c r="I218" s="122"/>
      <c r="J218" s="219"/>
      <c r="K218" s="219"/>
      <c r="L218" s="219"/>
      <c r="M218" s="119"/>
      <c r="N218" s="122"/>
      <c r="O218" s="221" t="str">
        <f>IF(LEFT($L218,1)="R",VLOOKUP($L218,'Blend Breakout'!$C$33:$I$55,COLUMNS('Blend Breakout'!$C$32:D$32),0),IF(LEFT($L218,1)="H",$L218,""))</f>
        <v/>
      </c>
      <c r="P218" s="117" t="str">
        <f>IF(O218="","",IF(LEFT($L218,1)="R",$M218*VLOOKUP($L218,'Blend Breakout'!$C$33:$I$55,COLUMNS('Blend Breakout'!$C$32:E$32),0),IF(LEFT($L218,1)="H",$M218,"")))</f>
        <v/>
      </c>
      <c r="Q218" s="221" t="str">
        <f>IF(LEFT($L218,1)="R",VLOOKUP($L218,'Blend Breakout'!$C$33:$I$55,COLUMNS('Blend Breakout'!$C$32:F$32),0),"")</f>
        <v/>
      </c>
      <c r="R218" s="117" t="str">
        <f>IF(Q218="","",IF(LEFT($L218,1)="R",$M218*VLOOKUP($L218,'Blend Breakout'!$C$33:$I$55,COLUMNS('Blend Breakout'!$C$32:G$32),0),""))</f>
        <v/>
      </c>
      <c r="S218" s="221" t="str">
        <f>IF(LEFT($L218,1)="R",VLOOKUP($L218,'Blend Breakout'!$C$33:$I$55,COLUMNS('Blend Breakout'!$C$32:H$32),0),"")</f>
        <v/>
      </c>
      <c r="T218" s="117" t="str">
        <f>IF(S218="","",IF(LEFT($L218,1)="R",$M218*VLOOKUP($L218,'Blend Breakout'!$C$33:$I$55,COLUMNS('Blend Breakout'!$C$32:I$32),0),""))</f>
        <v/>
      </c>
      <c r="U218" s="219"/>
      <c r="V218" s="220"/>
      <c r="W218" s="219"/>
      <c r="X218" s="219"/>
      <c r="Y218" s="170"/>
      <c r="AA218" s="180" t="str">
        <f t="shared" ca="1" si="37"/>
        <v/>
      </c>
      <c r="AC218" s="59" t="str">
        <f t="shared" si="38"/>
        <v>N</v>
      </c>
      <c r="AD218" s="59">
        <f t="shared" si="31"/>
        <v>0</v>
      </c>
      <c r="AE218" s="59">
        <f t="shared" ca="1" si="32"/>
        <v>0</v>
      </c>
      <c r="AF218" s="59">
        <f t="shared" si="39"/>
        <v>0</v>
      </c>
      <c r="AG218" s="59">
        <f t="shared" si="40"/>
        <v>0</v>
      </c>
      <c r="AH218" s="59">
        <f t="shared" si="33"/>
        <v>0</v>
      </c>
      <c r="AI218" s="59">
        <f t="shared" si="34"/>
        <v>0</v>
      </c>
      <c r="AJ218" s="137">
        <f t="shared" si="35"/>
        <v>0</v>
      </c>
      <c r="AK218" s="137">
        <f t="shared" si="36"/>
        <v>0</v>
      </c>
      <c r="AL218" s="57">
        <f>IF('Section 2'!$X218=Lists!$O$8,IF(COUNTIF(A5CountryList,'Section 2'!$H218)&gt;0,0,1),0)</f>
        <v>0</v>
      </c>
    </row>
    <row r="219" spans="2:38" s="57" customFormat="1" x14ac:dyDescent="0.25">
      <c r="B219" s="40"/>
      <c r="C219" s="211" t="str">
        <f>IF(L219=0,"",MAX($C$18:C218)+1)</f>
        <v/>
      </c>
      <c r="D219" s="121"/>
      <c r="E219" s="218"/>
      <c r="F219" s="219"/>
      <c r="G219" s="219"/>
      <c r="H219" s="219"/>
      <c r="I219" s="122"/>
      <c r="J219" s="219"/>
      <c r="K219" s="219"/>
      <c r="L219" s="219"/>
      <c r="M219" s="119"/>
      <c r="N219" s="122"/>
      <c r="O219" s="221" t="str">
        <f>IF(LEFT($L219,1)="R",VLOOKUP($L219,'Blend Breakout'!$C$33:$I$55,COLUMNS('Blend Breakout'!$C$32:D$32),0),IF(LEFT($L219,1)="H",$L219,""))</f>
        <v/>
      </c>
      <c r="P219" s="117" t="str">
        <f>IF(O219="","",IF(LEFT($L219,1)="R",$M219*VLOOKUP($L219,'Blend Breakout'!$C$33:$I$55,COLUMNS('Blend Breakout'!$C$32:E$32),0),IF(LEFT($L219,1)="H",$M219,"")))</f>
        <v/>
      </c>
      <c r="Q219" s="221" t="str">
        <f>IF(LEFT($L219,1)="R",VLOOKUP($L219,'Blend Breakout'!$C$33:$I$55,COLUMNS('Blend Breakout'!$C$32:F$32),0),"")</f>
        <v/>
      </c>
      <c r="R219" s="117" t="str">
        <f>IF(Q219="","",IF(LEFT($L219,1)="R",$M219*VLOOKUP($L219,'Blend Breakout'!$C$33:$I$55,COLUMNS('Blend Breakout'!$C$32:G$32),0),""))</f>
        <v/>
      </c>
      <c r="S219" s="221" t="str">
        <f>IF(LEFT($L219,1)="R",VLOOKUP($L219,'Blend Breakout'!$C$33:$I$55,COLUMNS('Blend Breakout'!$C$32:H$32),0),"")</f>
        <v/>
      </c>
      <c r="T219" s="117" t="str">
        <f>IF(S219="","",IF(LEFT($L219,1)="R",$M219*VLOOKUP($L219,'Blend Breakout'!$C$33:$I$55,COLUMNS('Blend Breakout'!$C$32:I$32),0),""))</f>
        <v/>
      </c>
      <c r="U219" s="219"/>
      <c r="V219" s="220"/>
      <c r="W219" s="219"/>
      <c r="X219" s="219"/>
      <c r="Y219" s="170"/>
      <c r="AA219" s="180" t="str">
        <f t="shared" ca="1" si="37"/>
        <v/>
      </c>
      <c r="AC219" s="59" t="str">
        <f t="shared" si="38"/>
        <v>N</v>
      </c>
      <c r="AD219" s="59">
        <f t="shared" si="31"/>
        <v>0</v>
      </c>
      <c r="AE219" s="59">
        <f t="shared" ca="1" si="32"/>
        <v>0</v>
      </c>
      <c r="AF219" s="59">
        <f t="shared" si="39"/>
        <v>0</v>
      </c>
      <c r="AG219" s="59">
        <f t="shared" si="40"/>
        <v>0</v>
      </c>
      <c r="AH219" s="59">
        <f t="shared" si="33"/>
        <v>0</v>
      </c>
      <c r="AI219" s="59">
        <f t="shared" si="34"/>
        <v>0</v>
      </c>
      <c r="AJ219" s="137">
        <f t="shared" si="35"/>
        <v>0</v>
      </c>
      <c r="AK219" s="137">
        <f t="shared" si="36"/>
        <v>0</v>
      </c>
      <c r="AL219" s="57">
        <f>IF('Section 2'!$X219=Lists!$O$8,IF(COUNTIF(A5CountryList,'Section 2'!$H219)&gt;0,0,1),0)</f>
        <v>0</v>
      </c>
    </row>
    <row r="220" spans="2:38" s="57" customFormat="1" x14ac:dyDescent="0.25">
      <c r="B220" s="40"/>
      <c r="C220" s="211" t="str">
        <f>IF(L220=0,"",MAX($C$18:C219)+1)</f>
        <v/>
      </c>
      <c r="D220" s="121"/>
      <c r="E220" s="218"/>
      <c r="F220" s="219"/>
      <c r="G220" s="219"/>
      <c r="H220" s="219"/>
      <c r="I220" s="122"/>
      <c r="J220" s="219"/>
      <c r="K220" s="219"/>
      <c r="L220" s="219"/>
      <c r="M220" s="119"/>
      <c r="N220" s="122"/>
      <c r="O220" s="221" t="str">
        <f>IF(LEFT($L220,1)="R",VLOOKUP($L220,'Blend Breakout'!$C$33:$I$55,COLUMNS('Blend Breakout'!$C$32:D$32),0),IF(LEFT($L220,1)="H",$L220,""))</f>
        <v/>
      </c>
      <c r="P220" s="117" t="str">
        <f>IF(O220="","",IF(LEFT($L220,1)="R",$M220*VLOOKUP($L220,'Blend Breakout'!$C$33:$I$55,COLUMNS('Blend Breakout'!$C$32:E$32),0),IF(LEFT($L220,1)="H",$M220,"")))</f>
        <v/>
      </c>
      <c r="Q220" s="221" t="str">
        <f>IF(LEFT($L220,1)="R",VLOOKUP($L220,'Blend Breakout'!$C$33:$I$55,COLUMNS('Blend Breakout'!$C$32:F$32),0),"")</f>
        <v/>
      </c>
      <c r="R220" s="117" t="str">
        <f>IF(Q220="","",IF(LEFT($L220,1)="R",$M220*VLOOKUP($L220,'Blend Breakout'!$C$33:$I$55,COLUMNS('Blend Breakout'!$C$32:G$32),0),""))</f>
        <v/>
      </c>
      <c r="S220" s="221" t="str">
        <f>IF(LEFT($L220,1)="R",VLOOKUP($L220,'Blend Breakout'!$C$33:$I$55,COLUMNS('Blend Breakout'!$C$32:H$32),0),"")</f>
        <v/>
      </c>
      <c r="T220" s="117" t="str">
        <f>IF(S220="","",IF(LEFT($L220,1)="R",$M220*VLOOKUP($L220,'Blend Breakout'!$C$33:$I$55,COLUMNS('Blend Breakout'!$C$32:I$32),0),""))</f>
        <v/>
      </c>
      <c r="U220" s="219"/>
      <c r="V220" s="220"/>
      <c r="W220" s="219"/>
      <c r="X220" s="219"/>
      <c r="Y220" s="170"/>
      <c r="AA220" s="180" t="str">
        <f t="shared" ca="1" si="37"/>
        <v/>
      </c>
      <c r="AC220" s="59" t="str">
        <f t="shared" si="38"/>
        <v>N</v>
      </c>
      <c r="AD220" s="59">
        <f t="shared" si="31"/>
        <v>0</v>
      </c>
      <c r="AE220" s="59">
        <f t="shared" ca="1" si="32"/>
        <v>0</v>
      </c>
      <c r="AF220" s="59">
        <f t="shared" si="39"/>
        <v>0</v>
      </c>
      <c r="AG220" s="59">
        <f t="shared" si="40"/>
        <v>0</v>
      </c>
      <c r="AH220" s="59">
        <f t="shared" si="33"/>
        <v>0</v>
      </c>
      <c r="AI220" s="59">
        <f t="shared" si="34"/>
        <v>0</v>
      </c>
      <c r="AJ220" s="137">
        <f t="shared" si="35"/>
        <v>0</v>
      </c>
      <c r="AK220" s="137">
        <f t="shared" si="36"/>
        <v>0</v>
      </c>
      <c r="AL220" s="57">
        <f>IF('Section 2'!$X220=Lists!$O$8,IF(COUNTIF(A5CountryList,'Section 2'!$H220)&gt;0,0,1),0)</f>
        <v>0</v>
      </c>
    </row>
    <row r="221" spans="2:38" s="57" customFormat="1" x14ac:dyDescent="0.25">
      <c r="B221" s="40"/>
      <c r="C221" s="211" t="str">
        <f>IF(L221=0,"",MAX($C$18:C220)+1)</f>
        <v/>
      </c>
      <c r="D221" s="121"/>
      <c r="E221" s="218"/>
      <c r="F221" s="219"/>
      <c r="G221" s="219"/>
      <c r="H221" s="219"/>
      <c r="I221" s="122"/>
      <c r="J221" s="219"/>
      <c r="K221" s="219"/>
      <c r="L221" s="219"/>
      <c r="M221" s="119"/>
      <c r="N221" s="122"/>
      <c r="O221" s="221" t="str">
        <f>IF(LEFT($L221,1)="R",VLOOKUP($L221,'Blend Breakout'!$C$33:$I$55,COLUMNS('Blend Breakout'!$C$32:D$32),0),IF(LEFT($L221,1)="H",$L221,""))</f>
        <v/>
      </c>
      <c r="P221" s="117" t="str">
        <f>IF(O221="","",IF(LEFT($L221,1)="R",$M221*VLOOKUP($L221,'Blend Breakout'!$C$33:$I$55,COLUMNS('Blend Breakout'!$C$32:E$32),0),IF(LEFT($L221,1)="H",$M221,"")))</f>
        <v/>
      </c>
      <c r="Q221" s="221" t="str">
        <f>IF(LEFT($L221,1)="R",VLOOKUP($L221,'Blend Breakout'!$C$33:$I$55,COLUMNS('Blend Breakout'!$C$32:F$32),0),"")</f>
        <v/>
      </c>
      <c r="R221" s="117" t="str">
        <f>IF(Q221="","",IF(LEFT($L221,1)="R",$M221*VLOOKUP($L221,'Blend Breakout'!$C$33:$I$55,COLUMNS('Blend Breakout'!$C$32:G$32),0),""))</f>
        <v/>
      </c>
      <c r="S221" s="221" t="str">
        <f>IF(LEFT($L221,1)="R",VLOOKUP($L221,'Blend Breakout'!$C$33:$I$55,COLUMNS('Blend Breakout'!$C$32:H$32),0),"")</f>
        <v/>
      </c>
      <c r="T221" s="117" t="str">
        <f>IF(S221="","",IF(LEFT($L221,1)="R",$M221*VLOOKUP($L221,'Blend Breakout'!$C$33:$I$55,COLUMNS('Blend Breakout'!$C$32:I$32),0),""))</f>
        <v/>
      </c>
      <c r="U221" s="219"/>
      <c r="V221" s="220"/>
      <c r="W221" s="219"/>
      <c r="X221" s="219"/>
      <c r="Y221" s="170"/>
      <c r="AA221" s="180" t="str">
        <f t="shared" ca="1" si="37"/>
        <v/>
      </c>
      <c r="AC221" s="59" t="str">
        <f t="shared" si="38"/>
        <v>N</v>
      </c>
      <c r="AD221" s="59">
        <f t="shared" si="31"/>
        <v>0</v>
      </c>
      <c r="AE221" s="59">
        <f t="shared" ca="1" si="32"/>
        <v>0</v>
      </c>
      <c r="AF221" s="59">
        <f t="shared" si="39"/>
        <v>0</v>
      </c>
      <c r="AG221" s="59">
        <f t="shared" si="40"/>
        <v>0</v>
      </c>
      <c r="AH221" s="59">
        <f t="shared" si="33"/>
        <v>0</v>
      </c>
      <c r="AI221" s="59">
        <f t="shared" si="34"/>
        <v>0</v>
      </c>
      <c r="AJ221" s="137">
        <f t="shared" si="35"/>
        <v>0</v>
      </c>
      <c r="AK221" s="137">
        <f t="shared" si="36"/>
        <v>0</v>
      </c>
      <c r="AL221" s="57">
        <f>IF('Section 2'!$X221=Lists!$O$8,IF(COUNTIF(A5CountryList,'Section 2'!$H221)&gt;0,0,1),0)</f>
        <v>0</v>
      </c>
    </row>
    <row r="222" spans="2:38" s="57" customFormat="1" x14ac:dyDescent="0.25">
      <c r="B222" s="40"/>
      <c r="C222" s="211" t="str">
        <f>IF(L222=0,"",MAX($C$18:C221)+1)</f>
        <v/>
      </c>
      <c r="D222" s="121"/>
      <c r="E222" s="218"/>
      <c r="F222" s="219"/>
      <c r="G222" s="219"/>
      <c r="H222" s="219"/>
      <c r="I222" s="122"/>
      <c r="J222" s="219"/>
      <c r="K222" s="219"/>
      <c r="L222" s="219"/>
      <c r="M222" s="119"/>
      <c r="N222" s="122"/>
      <c r="O222" s="221" t="str">
        <f>IF(LEFT($L222,1)="R",VLOOKUP($L222,'Blend Breakout'!$C$33:$I$55,COLUMNS('Blend Breakout'!$C$32:D$32),0),IF(LEFT($L222,1)="H",$L222,""))</f>
        <v/>
      </c>
      <c r="P222" s="117" t="str">
        <f>IF(O222="","",IF(LEFT($L222,1)="R",$M222*VLOOKUP($L222,'Blend Breakout'!$C$33:$I$55,COLUMNS('Blend Breakout'!$C$32:E$32),0),IF(LEFT($L222,1)="H",$M222,"")))</f>
        <v/>
      </c>
      <c r="Q222" s="221" t="str">
        <f>IF(LEFT($L222,1)="R",VLOOKUP($L222,'Blend Breakout'!$C$33:$I$55,COLUMNS('Blend Breakout'!$C$32:F$32),0),"")</f>
        <v/>
      </c>
      <c r="R222" s="117" t="str">
        <f>IF(Q222="","",IF(LEFT($L222,1)="R",$M222*VLOOKUP($L222,'Blend Breakout'!$C$33:$I$55,COLUMNS('Blend Breakout'!$C$32:G$32),0),""))</f>
        <v/>
      </c>
      <c r="S222" s="221" t="str">
        <f>IF(LEFT($L222,1)="R",VLOOKUP($L222,'Blend Breakout'!$C$33:$I$55,COLUMNS('Blend Breakout'!$C$32:H$32),0),"")</f>
        <v/>
      </c>
      <c r="T222" s="117" t="str">
        <f>IF(S222="","",IF(LEFT($L222,1)="R",$M222*VLOOKUP($L222,'Blend Breakout'!$C$33:$I$55,COLUMNS('Blend Breakout'!$C$32:I$32),0),""))</f>
        <v/>
      </c>
      <c r="U222" s="219"/>
      <c r="V222" s="220"/>
      <c r="W222" s="219"/>
      <c r="X222" s="219"/>
      <c r="Y222" s="170"/>
      <c r="AA222" s="180" t="str">
        <f t="shared" ca="1" si="37"/>
        <v/>
      </c>
      <c r="AC222" s="59" t="str">
        <f t="shared" si="38"/>
        <v>N</v>
      </c>
      <c r="AD222" s="59">
        <f t="shared" si="31"/>
        <v>0</v>
      </c>
      <c r="AE222" s="59">
        <f t="shared" ca="1" si="32"/>
        <v>0</v>
      </c>
      <c r="AF222" s="59">
        <f t="shared" si="39"/>
        <v>0</v>
      </c>
      <c r="AG222" s="59">
        <f t="shared" si="40"/>
        <v>0</v>
      </c>
      <c r="AH222" s="59">
        <f t="shared" si="33"/>
        <v>0</v>
      </c>
      <c r="AI222" s="59">
        <f t="shared" si="34"/>
        <v>0</v>
      </c>
      <c r="AJ222" s="137">
        <f t="shared" si="35"/>
        <v>0</v>
      </c>
      <c r="AK222" s="137">
        <f t="shared" si="36"/>
        <v>0</v>
      </c>
      <c r="AL222" s="57">
        <f>IF('Section 2'!$X222=Lists!$O$8,IF(COUNTIF(A5CountryList,'Section 2'!$H222)&gt;0,0,1),0)</f>
        <v>0</v>
      </c>
    </row>
    <row r="223" spans="2:38" s="57" customFormat="1" x14ac:dyDescent="0.25">
      <c r="B223" s="40"/>
      <c r="C223" s="211" t="str">
        <f>IF(L223=0,"",MAX($C$18:C222)+1)</f>
        <v/>
      </c>
      <c r="D223" s="121"/>
      <c r="E223" s="218"/>
      <c r="F223" s="219"/>
      <c r="G223" s="219"/>
      <c r="H223" s="219"/>
      <c r="I223" s="122"/>
      <c r="J223" s="219"/>
      <c r="K223" s="219"/>
      <c r="L223" s="219"/>
      <c r="M223" s="119"/>
      <c r="N223" s="122"/>
      <c r="O223" s="221" t="str">
        <f>IF(LEFT($L223,1)="R",VLOOKUP($L223,'Blend Breakout'!$C$33:$I$55,COLUMNS('Blend Breakout'!$C$32:D$32),0),IF(LEFT($L223,1)="H",$L223,""))</f>
        <v/>
      </c>
      <c r="P223" s="117" t="str">
        <f>IF(O223="","",IF(LEFT($L223,1)="R",$M223*VLOOKUP($L223,'Blend Breakout'!$C$33:$I$55,COLUMNS('Blend Breakout'!$C$32:E$32),0),IF(LEFT($L223,1)="H",$M223,"")))</f>
        <v/>
      </c>
      <c r="Q223" s="221" t="str">
        <f>IF(LEFT($L223,1)="R",VLOOKUP($L223,'Blend Breakout'!$C$33:$I$55,COLUMNS('Blend Breakout'!$C$32:F$32),0),"")</f>
        <v/>
      </c>
      <c r="R223" s="117" t="str">
        <f>IF(Q223="","",IF(LEFT($L223,1)="R",$M223*VLOOKUP($L223,'Blend Breakout'!$C$33:$I$55,COLUMNS('Blend Breakout'!$C$32:G$32),0),""))</f>
        <v/>
      </c>
      <c r="S223" s="221" t="str">
        <f>IF(LEFT($L223,1)="R",VLOOKUP($L223,'Blend Breakout'!$C$33:$I$55,COLUMNS('Blend Breakout'!$C$32:H$32),0),"")</f>
        <v/>
      </c>
      <c r="T223" s="117" t="str">
        <f>IF(S223="","",IF(LEFT($L223,1)="R",$M223*VLOOKUP($L223,'Blend Breakout'!$C$33:$I$55,COLUMNS('Blend Breakout'!$C$32:I$32),0),""))</f>
        <v/>
      </c>
      <c r="U223" s="219"/>
      <c r="V223" s="220"/>
      <c r="W223" s="219"/>
      <c r="X223" s="219"/>
      <c r="Y223" s="170"/>
      <c r="AA223" s="180" t="str">
        <f t="shared" ca="1" si="37"/>
        <v/>
      </c>
      <c r="AC223" s="59" t="str">
        <f t="shared" si="38"/>
        <v>N</v>
      </c>
      <c r="AD223" s="59">
        <f t="shared" si="31"/>
        <v>0</v>
      </c>
      <c r="AE223" s="59">
        <f t="shared" ca="1" si="32"/>
        <v>0</v>
      </c>
      <c r="AF223" s="59">
        <f t="shared" si="39"/>
        <v>0</v>
      </c>
      <c r="AG223" s="59">
        <f t="shared" si="40"/>
        <v>0</v>
      </c>
      <c r="AH223" s="59">
        <f t="shared" si="33"/>
        <v>0</v>
      </c>
      <c r="AI223" s="59">
        <f t="shared" si="34"/>
        <v>0</v>
      </c>
      <c r="AJ223" s="137">
        <f t="shared" si="35"/>
        <v>0</v>
      </c>
      <c r="AK223" s="137">
        <f t="shared" si="36"/>
        <v>0</v>
      </c>
      <c r="AL223" s="57">
        <f>IF('Section 2'!$X223=Lists!$O$8,IF(COUNTIF(A5CountryList,'Section 2'!$H223)&gt;0,0,1),0)</f>
        <v>0</v>
      </c>
    </row>
    <row r="224" spans="2:38" s="57" customFormat="1" x14ac:dyDescent="0.25">
      <c r="B224" s="40"/>
      <c r="C224" s="211" t="str">
        <f>IF(L224=0,"",MAX($C$18:C223)+1)</f>
        <v/>
      </c>
      <c r="D224" s="121"/>
      <c r="E224" s="218"/>
      <c r="F224" s="219"/>
      <c r="G224" s="219"/>
      <c r="H224" s="219"/>
      <c r="I224" s="122"/>
      <c r="J224" s="219"/>
      <c r="K224" s="219"/>
      <c r="L224" s="219"/>
      <c r="M224" s="119"/>
      <c r="N224" s="122"/>
      <c r="O224" s="221" t="str">
        <f>IF(LEFT($L224,1)="R",VLOOKUP($L224,'Blend Breakout'!$C$33:$I$55,COLUMNS('Blend Breakout'!$C$32:D$32),0),IF(LEFT($L224,1)="H",$L224,""))</f>
        <v/>
      </c>
      <c r="P224" s="117" t="str">
        <f>IF(O224="","",IF(LEFT($L224,1)="R",$M224*VLOOKUP($L224,'Blend Breakout'!$C$33:$I$55,COLUMNS('Blend Breakout'!$C$32:E$32),0),IF(LEFT($L224,1)="H",$M224,"")))</f>
        <v/>
      </c>
      <c r="Q224" s="221" t="str">
        <f>IF(LEFT($L224,1)="R",VLOOKUP($L224,'Blend Breakout'!$C$33:$I$55,COLUMNS('Blend Breakout'!$C$32:F$32),0),"")</f>
        <v/>
      </c>
      <c r="R224" s="117" t="str">
        <f>IF(Q224="","",IF(LEFT($L224,1)="R",$M224*VLOOKUP($L224,'Blend Breakout'!$C$33:$I$55,COLUMNS('Blend Breakout'!$C$32:G$32),0),""))</f>
        <v/>
      </c>
      <c r="S224" s="221" t="str">
        <f>IF(LEFT($L224,1)="R",VLOOKUP($L224,'Blend Breakout'!$C$33:$I$55,COLUMNS('Blend Breakout'!$C$32:H$32),0),"")</f>
        <v/>
      </c>
      <c r="T224" s="117" t="str">
        <f>IF(S224="","",IF(LEFT($L224,1)="R",$M224*VLOOKUP($L224,'Blend Breakout'!$C$33:$I$55,COLUMNS('Blend Breakout'!$C$32:I$32),0),""))</f>
        <v/>
      </c>
      <c r="U224" s="219"/>
      <c r="V224" s="220"/>
      <c r="W224" s="219"/>
      <c r="X224" s="219"/>
      <c r="Y224" s="170"/>
      <c r="AA224" s="180" t="str">
        <f t="shared" ca="1" si="37"/>
        <v/>
      </c>
      <c r="AC224" s="59" t="str">
        <f t="shared" si="38"/>
        <v>N</v>
      </c>
      <c r="AD224" s="59">
        <f t="shared" si="31"/>
        <v>0</v>
      </c>
      <c r="AE224" s="59">
        <f t="shared" ca="1" si="32"/>
        <v>0</v>
      </c>
      <c r="AF224" s="59">
        <f t="shared" si="39"/>
        <v>0</v>
      </c>
      <c r="AG224" s="59">
        <f t="shared" si="40"/>
        <v>0</v>
      </c>
      <c r="AH224" s="59">
        <f t="shared" si="33"/>
        <v>0</v>
      </c>
      <c r="AI224" s="59">
        <f t="shared" si="34"/>
        <v>0</v>
      </c>
      <c r="AJ224" s="137">
        <f t="shared" si="35"/>
        <v>0</v>
      </c>
      <c r="AK224" s="137">
        <f t="shared" si="36"/>
        <v>0</v>
      </c>
      <c r="AL224" s="57">
        <f>IF('Section 2'!$X224=Lists!$O$8,IF(COUNTIF(A5CountryList,'Section 2'!$H224)&gt;0,0,1),0)</f>
        <v>0</v>
      </c>
    </row>
    <row r="225" spans="2:38" s="57" customFormat="1" x14ac:dyDescent="0.25">
      <c r="B225" s="40"/>
      <c r="C225" s="211" t="str">
        <f>IF(L225=0,"",MAX($C$18:C224)+1)</f>
        <v/>
      </c>
      <c r="D225" s="121"/>
      <c r="E225" s="218"/>
      <c r="F225" s="219"/>
      <c r="G225" s="219"/>
      <c r="H225" s="219"/>
      <c r="I225" s="122"/>
      <c r="J225" s="219"/>
      <c r="K225" s="219"/>
      <c r="L225" s="219"/>
      <c r="M225" s="119"/>
      <c r="N225" s="122"/>
      <c r="O225" s="221" t="str">
        <f>IF(LEFT($L225,1)="R",VLOOKUP($L225,'Blend Breakout'!$C$33:$I$55,COLUMNS('Blend Breakout'!$C$32:D$32),0),IF(LEFT($L225,1)="H",$L225,""))</f>
        <v/>
      </c>
      <c r="P225" s="117" t="str">
        <f>IF(O225="","",IF(LEFT($L225,1)="R",$M225*VLOOKUP($L225,'Blend Breakout'!$C$33:$I$55,COLUMNS('Blend Breakout'!$C$32:E$32),0),IF(LEFT($L225,1)="H",$M225,"")))</f>
        <v/>
      </c>
      <c r="Q225" s="221" t="str">
        <f>IF(LEFT($L225,1)="R",VLOOKUP($L225,'Blend Breakout'!$C$33:$I$55,COLUMNS('Blend Breakout'!$C$32:F$32),0),"")</f>
        <v/>
      </c>
      <c r="R225" s="117" t="str">
        <f>IF(Q225="","",IF(LEFT($L225,1)="R",$M225*VLOOKUP($L225,'Blend Breakout'!$C$33:$I$55,COLUMNS('Blend Breakout'!$C$32:G$32),0),""))</f>
        <v/>
      </c>
      <c r="S225" s="221" t="str">
        <f>IF(LEFT($L225,1)="R",VLOOKUP($L225,'Blend Breakout'!$C$33:$I$55,COLUMNS('Blend Breakout'!$C$32:H$32),0),"")</f>
        <v/>
      </c>
      <c r="T225" s="117" t="str">
        <f>IF(S225="","",IF(LEFT($L225,1)="R",$M225*VLOOKUP($L225,'Blend Breakout'!$C$33:$I$55,COLUMNS('Blend Breakout'!$C$32:I$32),0),""))</f>
        <v/>
      </c>
      <c r="U225" s="219"/>
      <c r="V225" s="220"/>
      <c r="W225" s="219"/>
      <c r="X225" s="219"/>
      <c r="Y225" s="170"/>
      <c r="AA225" s="180" t="str">
        <f t="shared" ca="1" si="37"/>
        <v/>
      </c>
      <c r="AC225" s="59" t="str">
        <f t="shared" si="38"/>
        <v>N</v>
      </c>
      <c r="AD225" s="59">
        <f t="shared" si="31"/>
        <v>0</v>
      </c>
      <c r="AE225" s="59">
        <f t="shared" ca="1" si="32"/>
        <v>0</v>
      </c>
      <c r="AF225" s="59">
        <f t="shared" si="39"/>
        <v>0</v>
      </c>
      <c r="AG225" s="59">
        <f t="shared" si="40"/>
        <v>0</v>
      </c>
      <c r="AH225" s="59">
        <f t="shared" si="33"/>
        <v>0</v>
      </c>
      <c r="AI225" s="59">
        <f t="shared" si="34"/>
        <v>0</v>
      </c>
      <c r="AJ225" s="137">
        <f t="shared" si="35"/>
        <v>0</v>
      </c>
      <c r="AK225" s="137">
        <f t="shared" si="36"/>
        <v>0</v>
      </c>
      <c r="AL225" s="57">
        <f>IF('Section 2'!$X225=Lists!$O$8,IF(COUNTIF(A5CountryList,'Section 2'!$H225)&gt;0,0,1),0)</f>
        <v>0</v>
      </c>
    </row>
    <row r="226" spans="2:38" s="57" customFormat="1" x14ac:dyDescent="0.25">
      <c r="B226" s="40"/>
      <c r="C226" s="211" t="str">
        <f>IF(L226=0,"",MAX($C$18:C225)+1)</f>
        <v/>
      </c>
      <c r="D226" s="121"/>
      <c r="E226" s="218"/>
      <c r="F226" s="219"/>
      <c r="G226" s="219"/>
      <c r="H226" s="219"/>
      <c r="I226" s="122"/>
      <c r="J226" s="219"/>
      <c r="K226" s="219"/>
      <c r="L226" s="219"/>
      <c r="M226" s="119"/>
      <c r="N226" s="122"/>
      <c r="O226" s="221" t="str">
        <f>IF(LEFT($L226,1)="R",VLOOKUP($L226,'Blend Breakout'!$C$33:$I$55,COLUMNS('Blend Breakout'!$C$32:D$32),0),IF(LEFT($L226,1)="H",$L226,""))</f>
        <v/>
      </c>
      <c r="P226" s="117" t="str">
        <f>IF(O226="","",IF(LEFT($L226,1)="R",$M226*VLOOKUP($L226,'Blend Breakout'!$C$33:$I$55,COLUMNS('Blend Breakout'!$C$32:E$32),0),IF(LEFT($L226,1)="H",$M226,"")))</f>
        <v/>
      </c>
      <c r="Q226" s="221" t="str">
        <f>IF(LEFT($L226,1)="R",VLOOKUP($L226,'Blend Breakout'!$C$33:$I$55,COLUMNS('Blend Breakout'!$C$32:F$32),0),"")</f>
        <v/>
      </c>
      <c r="R226" s="117" t="str">
        <f>IF(Q226="","",IF(LEFT($L226,1)="R",$M226*VLOOKUP($L226,'Blend Breakout'!$C$33:$I$55,COLUMNS('Blend Breakout'!$C$32:G$32),0),""))</f>
        <v/>
      </c>
      <c r="S226" s="221" t="str">
        <f>IF(LEFT($L226,1)="R",VLOOKUP($L226,'Blend Breakout'!$C$33:$I$55,COLUMNS('Blend Breakout'!$C$32:H$32),0),"")</f>
        <v/>
      </c>
      <c r="T226" s="117" t="str">
        <f>IF(S226="","",IF(LEFT($L226,1)="R",$M226*VLOOKUP($L226,'Blend Breakout'!$C$33:$I$55,COLUMNS('Blend Breakout'!$C$32:I$32),0),""))</f>
        <v/>
      </c>
      <c r="U226" s="219"/>
      <c r="V226" s="220"/>
      <c r="W226" s="219"/>
      <c r="X226" s="219"/>
      <c r="Y226" s="170"/>
      <c r="AA226" s="180" t="str">
        <f t="shared" ca="1" si="37"/>
        <v/>
      </c>
      <c r="AC226" s="59" t="str">
        <f t="shared" si="38"/>
        <v>N</v>
      </c>
      <c r="AD226" s="59">
        <f t="shared" si="31"/>
        <v>0</v>
      </c>
      <c r="AE226" s="59">
        <f t="shared" ca="1" si="32"/>
        <v>0</v>
      </c>
      <c r="AF226" s="59">
        <f t="shared" si="39"/>
        <v>0</v>
      </c>
      <c r="AG226" s="59">
        <f t="shared" si="40"/>
        <v>0</v>
      </c>
      <c r="AH226" s="59">
        <f t="shared" si="33"/>
        <v>0</v>
      </c>
      <c r="AI226" s="59">
        <f t="shared" si="34"/>
        <v>0</v>
      </c>
      <c r="AJ226" s="137">
        <f t="shared" si="35"/>
        <v>0</v>
      </c>
      <c r="AK226" s="137">
        <f t="shared" si="36"/>
        <v>0</v>
      </c>
      <c r="AL226" s="57">
        <f>IF('Section 2'!$X226=Lists!$O$8,IF(COUNTIF(A5CountryList,'Section 2'!$H226)&gt;0,0,1),0)</f>
        <v>0</v>
      </c>
    </row>
    <row r="227" spans="2:38" s="57" customFormat="1" x14ac:dyDescent="0.25">
      <c r="B227" s="40"/>
      <c r="C227" s="211" t="str">
        <f>IF(L227=0,"",MAX($C$18:C226)+1)</f>
        <v/>
      </c>
      <c r="D227" s="121"/>
      <c r="E227" s="218"/>
      <c r="F227" s="219"/>
      <c r="G227" s="219"/>
      <c r="H227" s="219"/>
      <c r="I227" s="122"/>
      <c r="J227" s="219"/>
      <c r="K227" s="219"/>
      <c r="L227" s="219"/>
      <c r="M227" s="119"/>
      <c r="N227" s="122"/>
      <c r="O227" s="221" t="str">
        <f>IF(LEFT($L227,1)="R",VLOOKUP($L227,'Blend Breakout'!$C$33:$I$55,COLUMNS('Blend Breakout'!$C$32:D$32),0),IF(LEFT($L227,1)="H",$L227,""))</f>
        <v/>
      </c>
      <c r="P227" s="117" t="str">
        <f>IF(O227="","",IF(LEFT($L227,1)="R",$M227*VLOOKUP($L227,'Blend Breakout'!$C$33:$I$55,COLUMNS('Blend Breakout'!$C$32:E$32),0),IF(LEFT($L227,1)="H",$M227,"")))</f>
        <v/>
      </c>
      <c r="Q227" s="221" t="str">
        <f>IF(LEFT($L227,1)="R",VLOOKUP($L227,'Blend Breakout'!$C$33:$I$55,COLUMNS('Blend Breakout'!$C$32:F$32),0),"")</f>
        <v/>
      </c>
      <c r="R227" s="117" t="str">
        <f>IF(Q227="","",IF(LEFT($L227,1)="R",$M227*VLOOKUP($L227,'Blend Breakout'!$C$33:$I$55,COLUMNS('Blend Breakout'!$C$32:G$32),0),""))</f>
        <v/>
      </c>
      <c r="S227" s="221" t="str">
        <f>IF(LEFT($L227,1)="R",VLOOKUP($L227,'Blend Breakout'!$C$33:$I$55,COLUMNS('Blend Breakout'!$C$32:H$32),0),"")</f>
        <v/>
      </c>
      <c r="T227" s="117" t="str">
        <f>IF(S227="","",IF(LEFT($L227,1)="R",$M227*VLOOKUP($L227,'Blend Breakout'!$C$33:$I$55,COLUMNS('Blend Breakout'!$C$32:I$32),0),""))</f>
        <v/>
      </c>
      <c r="U227" s="219"/>
      <c r="V227" s="220"/>
      <c r="W227" s="219"/>
      <c r="X227" s="219"/>
      <c r="Y227" s="170"/>
      <c r="AA227" s="180" t="str">
        <f t="shared" ca="1" si="37"/>
        <v/>
      </c>
      <c r="AC227" s="59" t="str">
        <f t="shared" si="38"/>
        <v>N</v>
      </c>
      <c r="AD227" s="59">
        <f t="shared" si="31"/>
        <v>0</v>
      </c>
      <c r="AE227" s="59">
        <f t="shared" ca="1" si="32"/>
        <v>0</v>
      </c>
      <c r="AF227" s="59">
        <f t="shared" si="39"/>
        <v>0</v>
      </c>
      <c r="AG227" s="59">
        <f t="shared" si="40"/>
        <v>0</v>
      </c>
      <c r="AH227" s="59">
        <f t="shared" si="33"/>
        <v>0</v>
      </c>
      <c r="AI227" s="59">
        <f t="shared" si="34"/>
        <v>0</v>
      </c>
      <c r="AJ227" s="137">
        <f t="shared" si="35"/>
        <v>0</v>
      </c>
      <c r="AK227" s="137">
        <f t="shared" si="36"/>
        <v>0</v>
      </c>
      <c r="AL227" s="57">
        <f>IF('Section 2'!$X227=Lists!$O$8,IF(COUNTIF(A5CountryList,'Section 2'!$H227)&gt;0,0,1),0)</f>
        <v>0</v>
      </c>
    </row>
    <row r="228" spans="2:38" s="57" customFormat="1" x14ac:dyDescent="0.25">
      <c r="B228" s="40"/>
      <c r="C228" s="211" t="str">
        <f>IF(L228=0,"",MAX($C$18:C227)+1)</f>
        <v/>
      </c>
      <c r="D228" s="121"/>
      <c r="E228" s="218"/>
      <c r="F228" s="219"/>
      <c r="G228" s="219"/>
      <c r="H228" s="219"/>
      <c r="I228" s="122"/>
      <c r="J228" s="219"/>
      <c r="K228" s="219"/>
      <c r="L228" s="219"/>
      <c r="M228" s="119"/>
      <c r="N228" s="122"/>
      <c r="O228" s="221" t="str">
        <f>IF(LEFT($L228,1)="R",VLOOKUP($L228,'Blend Breakout'!$C$33:$I$55,COLUMNS('Blend Breakout'!$C$32:D$32),0),IF(LEFT($L228,1)="H",$L228,""))</f>
        <v/>
      </c>
      <c r="P228" s="117" t="str">
        <f>IF(O228="","",IF(LEFT($L228,1)="R",$M228*VLOOKUP($L228,'Blend Breakout'!$C$33:$I$55,COLUMNS('Blend Breakout'!$C$32:E$32),0),IF(LEFT($L228,1)="H",$M228,"")))</f>
        <v/>
      </c>
      <c r="Q228" s="221" t="str">
        <f>IF(LEFT($L228,1)="R",VLOOKUP($L228,'Blend Breakout'!$C$33:$I$55,COLUMNS('Blend Breakout'!$C$32:F$32),0),"")</f>
        <v/>
      </c>
      <c r="R228" s="117" t="str">
        <f>IF(Q228="","",IF(LEFT($L228,1)="R",$M228*VLOOKUP($L228,'Blend Breakout'!$C$33:$I$55,COLUMNS('Blend Breakout'!$C$32:G$32),0),""))</f>
        <v/>
      </c>
      <c r="S228" s="221" t="str">
        <f>IF(LEFT($L228,1)="R",VLOOKUP($L228,'Blend Breakout'!$C$33:$I$55,COLUMNS('Blend Breakout'!$C$32:H$32),0),"")</f>
        <v/>
      </c>
      <c r="T228" s="117" t="str">
        <f>IF(S228="","",IF(LEFT($L228,1)="R",$M228*VLOOKUP($L228,'Blend Breakout'!$C$33:$I$55,COLUMNS('Blend Breakout'!$C$32:I$32),0),""))</f>
        <v/>
      </c>
      <c r="U228" s="219"/>
      <c r="V228" s="220"/>
      <c r="W228" s="219"/>
      <c r="X228" s="219"/>
      <c r="Y228" s="170"/>
      <c r="AA228" s="180" t="str">
        <f t="shared" ca="1" si="37"/>
        <v/>
      </c>
      <c r="AC228" s="59" t="str">
        <f t="shared" si="38"/>
        <v>N</v>
      </c>
      <c r="AD228" s="59">
        <f t="shared" si="31"/>
        <v>0</v>
      </c>
      <c r="AE228" s="59">
        <f t="shared" ca="1" si="32"/>
        <v>0</v>
      </c>
      <c r="AF228" s="59">
        <f t="shared" si="39"/>
        <v>0</v>
      </c>
      <c r="AG228" s="59">
        <f t="shared" si="40"/>
        <v>0</v>
      </c>
      <c r="AH228" s="59">
        <f t="shared" si="33"/>
        <v>0</v>
      </c>
      <c r="AI228" s="59">
        <f t="shared" si="34"/>
        <v>0</v>
      </c>
      <c r="AJ228" s="137">
        <f t="shared" si="35"/>
        <v>0</v>
      </c>
      <c r="AK228" s="137">
        <f t="shared" si="36"/>
        <v>0</v>
      </c>
      <c r="AL228" s="57">
        <f>IF('Section 2'!$X228=Lists!$O$8,IF(COUNTIF(A5CountryList,'Section 2'!$H228)&gt;0,0,1),0)</f>
        <v>0</v>
      </c>
    </row>
    <row r="229" spans="2:38" s="57" customFormat="1" x14ac:dyDescent="0.25">
      <c r="B229" s="40"/>
      <c r="C229" s="211" t="str">
        <f>IF(L229=0,"",MAX($C$18:C228)+1)</f>
        <v/>
      </c>
      <c r="D229" s="121"/>
      <c r="E229" s="218"/>
      <c r="F229" s="219"/>
      <c r="G229" s="219"/>
      <c r="H229" s="219"/>
      <c r="I229" s="122"/>
      <c r="J229" s="219"/>
      <c r="K229" s="219"/>
      <c r="L229" s="219"/>
      <c r="M229" s="119"/>
      <c r="N229" s="122"/>
      <c r="O229" s="221" t="str">
        <f>IF(LEFT($L229,1)="R",VLOOKUP($L229,'Blend Breakout'!$C$33:$I$55,COLUMNS('Blend Breakout'!$C$32:D$32),0),IF(LEFT($L229,1)="H",$L229,""))</f>
        <v/>
      </c>
      <c r="P229" s="117" t="str">
        <f>IF(O229="","",IF(LEFT($L229,1)="R",$M229*VLOOKUP($L229,'Blend Breakout'!$C$33:$I$55,COLUMNS('Blend Breakout'!$C$32:E$32),0),IF(LEFT($L229,1)="H",$M229,"")))</f>
        <v/>
      </c>
      <c r="Q229" s="221" t="str">
        <f>IF(LEFT($L229,1)="R",VLOOKUP($L229,'Blend Breakout'!$C$33:$I$55,COLUMNS('Blend Breakout'!$C$32:F$32),0),"")</f>
        <v/>
      </c>
      <c r="R229" s="117" t="str">
        <f>IF(Q229="","",IF(LEFT($L229,1)="R",$M229*VLOOKUP($L229,'Blend Breakout'!$C$33:$I$55,COLUMNS('Blend Breakout'!$C$32:G$32),0),""))</f>
        <v/>
      </c>
      <c r="S229" s="221" t="str">
        <f>IF(LEFT($L229,1)="R",VLOOKUP($L229,'Blend Breakout'!$C$33:$I$55,COLUMNS('Blend Breakout'!$C$32:H$32),0),"")</f>
        <v/>
      </c>
      <c r="T229" s="117" t="str">
        <f>IF(S229="","",IF(LEFT($L229,1)="R",$M229*VLOOKUP($L229,'Blend Breakout'!$C$33:$I$55,COLUMNS('Blend Breakout'!$C$32:I$32),0),""))</f>
        <v/>
      </c>
      <c r="U229" s="219"/>
      <c r="V229" s="220"/>
      <c r="W229" s="219"/>
      <c r="X229" s="219"/>
      <c r="Y229" s="170"/>
      <c r="AA229" s="180" t="str">
        <f t="shared" ca="1" si="37"/>
        <v/>
      </c>
      <c r="AC229" s="59" t="str">
        <f t="shared" si="38"/>
        <v>N</v>
      </c>
      <c r="AD229" s="59">
        <f t="shared" si="31"/>
        <v>0</v>
      </c>
      <c r="AE229" s="59">
        <f t="shared" ca="1" si="32"/>
        <v>0</v>
      </c>
      <c r="AF229" s="59">
        <f t="shared" si="39"/>
        <v>0</v>
      </c>
      <c r="AG229" s="59">
        <f t="shared" si="40"/>
        <v>0</v>
      </c>
      <c r="AH229" s="59">
        <f t="shared" si="33"/>
        <v>0</v>
      </c>
      <c r="AI229" s="59">
        <f t="shared" si="34"/>
        <v>0</v>
      </c>
      <c r="AJ229" s="137">
        <f t="shared" si="35"/>
        <v>0</v>
      </c>
      <c r="AK229" s="137">
        <f t="shared" si="36"/>
        <v>0</v>
      </c>
      <c r="AL229" s="57">
        <f>IF('Section 2'!$X229=Lists!$O$8,IF(COUNTIF(A5CountryList,'Section 2'!$H229)&gt;0,0,1),0)</f>
        <v>0</v>
      </c>
    </row>
    <row r="230" spans="2:38" s="57" customFormat="1" x14ac:dyDescent="0.25">
      <c r="B230" s="40"/>
      <c r="C230" s="211" t="str">
        <f>IF(L230=0,"",MAX($C$18:C229)+1)</f>
        <v/>
      </c>
      <c r="D230" s="121"/>
      <c r="E230" s="218"/>
      <c r="F230" s="219"/>
      <c r="G230" s="219"/>
      <c r="H230" s="219"/>
      <c r="I230" s="122"/>
      <c r="J230" s="219"/>
      <c r="K230" s="219"/>
      <c r="L230" s="219"/>
      <c r="M230" s="119"/>
      <c r="N230" s="122"/>
      <c r="O230" s="221" t="str">
        <f>IF(LEFT($L230,1)="R",VLOOKUP($L230,'Blend Breakout'!$C$33:$I$55,COLUMNS('Blend Breakout'!$C$32:D$32),0),IF(LEFT($L230,1)="H",$L230,""))</f>
        <v/>
      </c>
      <c r="P230" s="117" t="str">
        <f>IF(O230="","",IF(LEFT($L230,1)="R",$M230*VLOOKUP($L230,'Blend Breakout'!$C$33:$I$55,COLUMNS('Blend Breakout'!$C$32:E$32),0),IF(LEFT($L230,1)="H",$M230,"")))</f>
        <v/>
      </c>
      <c r="Q230" s="221" t="str">
        <f>IF(LEFT($L230,1)="R",VLOOKUP($L230,'Blend Breakout'!$C$33:$I$55,COLUMNS('Blend Breakout'!$C$32:F$32),0),"")</f>
        <v/>
      </c>
      <c r="R230" s="117" t="str">
        <f>IF(Q230="","",IF(LEFT($L230,1)="R",$M230*VLOOKUP($L230,'Blend Breakout'!$C$33:$I$55,COLUMNS('Blend Breakout'!$C$32:G$32),0),""))</f>
        <v/>
      </c>
      <c r="S230" s="221" t="str">
        <f>IF(LEFT($L230,1)="R",VLOOKUP($L230,'Blend Breakout'!$C$33:$I$55,COLUMNS('Blend Breakout'!$C$32:H$32),0),"")</f>
        <v/>
      </c>
      <c r="T230" s="117" t="str">
        <f>IF(S230="","",IF(LEFT($L230,1)="R",$M230*VLOOKUP($L230,'Blend Breakout'!$C$33:$I$55,COLUMNS('Blend Breakout'!$C$32:I$32),0),""))</f>
        <v/>
      </c>
      <c r="U230" s="219"/>
      <c r="V230" s="220"/>
      <c r="W230" s="219"/>
      <c r="X230" s="219"/>
      <c r="Y230" s="170"/>
      <c r="AA230" s="180" t="str">
        <f t="shared" ca="1" si="37"/>
        <v/>
      </c>
      <c r="AC230" s="59" t="str">
        <f t="shared" si="38"/>
        <v>N</v>
      </c>
      <c r="AD230" s="59">
        <f t="shared" si="31"/>
        <v>0</v>
      </c>
      <c r="AE230" s="59">
        <f t="shared" ca="1" si="32"/>
        <v>0</v>
      </c>
      <c r="AF230" s="59">
        <f t="shared" si="39"/>
        <v>0</v>
      </c>
      <c r="AG230" s="59">
        <f t="shared" si="40"/>
        <v>0</v>
      </c>
      <c r="AH230" s="59">
        <f t="shared" si="33"/>
        <v>0</v>
      </c>
      <c r="AI230" s="59">
        <f t="shared" si="34"/>
        <v>0</v>
      </c>
      <c r="AJ230" s="137">
        <f t="shared" si="35"/>
        <v>0</v>
      </c>
      <c r="AK230" s="137">
        <f t="shared" si="36"/>
        <v>0</v>
      </c>
      <c r="AL230" s="57">
        <f>IF('Section 2'!$X230=Lists!$O$8,IF(COUNTIF(A5CountryList,'Section 2'!$H230)&gt;0,0,1),0)</f>
        <v>0</v>
      </c>
    </row>
    <row r="231" spans="2:38" s="57" customFormat="1" x14ac:dyDescent="0.25">
      <c r="B231" s="40"/>
      <c r="C231" s="211" t="str">
        <f>IF(L231=0,"",MAX($C$18:C230)+1)</f>
        <v/>
      </c>
      <c r="D231" s="121"/>
      <c r="E231" s="218"/>
      <c r="F231" s="219"/>
      <c r="G231" s="219"/>
      <c r="H231" s="219"/>
      <c r="I231" s="122"/>
      <c r="J231" s="219"/>
      <c r="K231" s="219"/>
      <c r="L231" s="219"/>
      <c r="M231" s="119"/>
      <c r="N231" s="122"/>
      <c r="O231" s="221" t="str">
        <f>IF(LEFT($L231,1)="R",VLOOKUP($L231,'Blend Breakout'!$C$33:$I$55,COLUMNS('Blend Breakout'!$C$32:D$32),0),IF(LEFT($L231,1)="H",$L231,""))</f>
        <v/>
      </c>
      <c r="P231" s="117" t="str">
        <f>IF(O231="","",IF(LEFT($L231,1)="R",$M231*VLOOKUP($L231,'Blend Breakout'!$C$33:$I$55,COLUMNS('Blend Breakout'!$C$32:E$32),0),IF(LEFT($L231,1)="H",$M231,"")))</f>
        <v/>
      </c>
      <c r="Q231" s="221" t="str">
        <f>IF(LEFT($L231,1)="R",VLOOKUP($L231,'Blend Breakout'!$C$33:$I$55,COLUMNS('Blend Breakout'!$C$32:F$32),0),"")</f>
        <v/>
      </c>
      <c r="R231" s="117" t="str">
        <f>IF(Q231="","",IF(LEFT($L231,1)="R",$M231*VLOOKUP($L231,'Blend Breakout'!$C$33:$I$55,COLUMNS('Blend Breakout'!$C$32:G$32),0),""))</f>
        <v/>
      </c>
      <c r="S231" s="221" t="str">
        <f>IF(LEFT($L231,1)="R",VLOOKUP($L231,'Blend Breakout'!$C$33:$I$55,COLUMNS('Blend Breakout'!$C$32:H$32),0),"")</f>
        <v/>
      </c>
      <c r="T231" s="117" t="str">
        <f>IF(S231="","",IF(LEFT($L231,1)="R",$M231*VLOOKUP($L231,'Blend Breakout'!$C$33:$I$55,COLUMNS('Blend Breakout'!$C$32:I$32),0),""))</f>
        <v/>
      </c>
      <c r="U231" s="219"/>
      <c r="V231" s="220"/>
      <c r="W231" s="219"/>
      <c r="X231" s="219"/>
      <c r="Y231" s="170"/>
      <c r="AA231" s="180" t="str">
        <f t="shared" ca="1" si="37"/>
        <v/>
      </c>
      <c r="AC231" s="59" t="str">
        <f t="shared" si="38"/>
        <v>N</v>
      </c>
      <c r="AD231" s="59">
        <f t="shared" si="31"/>
        <v>0</v>
      </c>
      <c r="AE231" s="59">
        <f t="shared" ca="1" si="32"/>
        <v>0</v>
      </c>
      <c r="AF231" s="59">
        <f t="shared" si="39"/>
        <v>0</v>
      </c>
      <c r="AG231" s="59">
        <f t="shared" si="40"/>
        <v>0</v>
      </c>
      <c r="AH231" s="59">
        <f t="shared" si="33"/>
        <v>0</v>
      </c>
      <c r="AI231" s="59">
        <f t="shared" si="34"/>
        <v>0</v>
      </c>
      <c r="AJ231" s="137">
        <f t="shared" si="35"/>
        <v>0</v>
      </c>
      <c r="AK231" s="137">
        <f t="shared" si="36"/>
        <v>0</v>
      </c>
      <c r="AL231" s="57">
        <f>IF('Section 2'!$X231=Lists!$O$8,IF(COUNTIF(A5CountryList,'Section 2'!$H231)&gt;0,0,1),0)</f>
        <v>0</v>
      </c>
    </row>
    <row r="232" spans="2:38" s="57" customFormat="1" x14ac:dyDescent="0.25">
      <c r="B232" s="40"/>
      <c r="C232" s="211" t="str">
        <f>IF(L232=0,"",MAX($C$18:C231)+1)</f>
        <v/>
      </c>
      <c r="D232" s="121"/>
      <c r="E232" s="218"/>
      <c r="F232" s="219"/>
      <c r="G232" s="219"/>
      <c r="H232" s="219"/>
      <c r="I232" s="122"/>
      <c r="J232" s="219"/>
      <c r="K232" s="219"/>
      <c r="L232" s="219"/>
      <c r="M232" s="119"/>
      <c r="N232" s="122"/>
      <c r="O232" s="221" t="str">
        <f>IF(LEFT($L232,1)="R",VLOOKUP($L232,'Blend Breakout'!$C$33:$I$55,COLUMNS('Blend Breakout'!$C$32:D$32),0),IF(LEFT($L232,1)="H",$L232,""))</f>
        <v/>
      </c>
      <c r="P232" s="117" t="str">
        <f>IF(O232="","",IF(LEFT($L232,1)="R",$M232*VLOOKUP($L232,'Blend Breakout'!$C$33:$I$55,COLUMNS('Blend Breakout'!$C$32:E$32),0),IF(LEFT($L232,1)="H",$M232,"")))</f>
        <v/>
      </c>
      <c r="Q232" s="221" t="str">
        <f>IF(LEFT($L232,1)="R",VLOOKUP($L232,'Blend Breakout'!$C$33:$I$55,COLUMNS('Blend Breakout'!$C$32:F$32),0),"")</f>
        <v/>
      </c>
      <c r="R232" s="117" t="str">
        <f>IF(Q232="","",IF(LEFT($L232,1)="R",$M232*VLOOKUP($L232,'Blend Breakout'!$C$33:$I$55,COLUMNS('Blend Breakout'!$C$32:G$32),0),""))</f>
        <v/>
      </c>
      <c r="S232" s="221" t="str">
        <f>IF(LEFT($L232,1)="R",VLOOKUP($L232,'Blend Breakout'!$C$33:$I$55,COLUMNS('Blend Breakout'!$C$32:H$32),0),"")</f>
        <v/>
      </c>
      <c r="T232" s="117" t="str">
        <f>IF(S232="","",IF(LEFT($L232,1)="R",$M232*VLOOKUP($L232,'Blend Breakout'!$C$33:$I$55,COLUMNS('Blend Breakout'!$C$32:I$32),0),""))</f>
        <v/>
      </c>
      <c r="U232" s="219"/>
      <c r="V232" s="220"/>
      <c r="W232" s="219"/>
      <c r="X232" s="219"/>
      <c r="Y232" s="170"/>
      <c r="AA232" s="180" t="str">
        <f t="shared" ca="1" si="37"/>
        <v/>
      </c>
      <c r="AC232" s="59" t="str">
        <f t="shared" si="38"/>
        <v>N</v>
      </c>
      <c r="AD232" s="59">
        <f t="shared" si="31"/>
        <v>0</v>
      </c>
      <c r="AE232" s="59">
        <f t="shared" ca="1" si="32"/>
        <v>0</v>
      </c>
      <c r="AF232" s="59">
        <f t="shared" si="39"/>
        <v>0</v>
      </c>
      <c r="AG232" s="59">
        <f t="shared" si="40"/>
        <v>0</v>
      </c>
      <c r="AH232" s="59">
        <f t="shared" si="33"/>
        <v>0</v>
      </c>
      <c r="AI232" s="59">
        <f t="shared" si="34"/>
        <v>0</v>
      </c>
      <c r="AJ232" s="137">
        <f t="shared" si="35"/>
        <v>0</v>
      </c>
      <c r="AK232" s="137">
        <f t="shared" si="36"/>
        <v>0</v>
      </c>
      <c r="AL232" s="57">
        <f>IF('Section 2'!$X232=Lists!$O$8,IF(COUNTIF(A5CountryList,'Section 2'!$H232)&gt;0,0,1),0)</f>
        <v>0</v>
      </c>
    </row>
    <row r="233" spans="2:38" s="57" customFormat="1" x14ac:dyDescent="0.25">
      <c r="B233" s="40"/>
      <c r="C233" s="211" t="str">
        <f>IF(L233=0,"",MAX($C$18:C232)+1)</f>
        <v/>
      </c>
      <c r="D233" s="121"/>
      <c r="E233" s="218"/>
      <c r="F233" s="219"/>
      <c r="G233" s="219"/>
      <c r="H233" s="219"/>
      <c r="I233" s="122"/>
      <c r="J233" s="219"/>
      <c r="K233" s="219"/>
      <c r="L233" s="219"/>
      <c r="M233" s="119"/>
      <c r="N233" s="122"/>
      <c r="O233" s="221" t="str">
        <f>IF(LEFT($L233,1)="R",VLOOKUP($L233,'Blend Breakout'!$C$33:$I$55,COLUMNS('Blend Breakout'!$C$32:D$32),0),IF(LEFT($L233,1)="H",$L233,""))</f>
        <v/>
      </c>
      <c r="P233" s="117" t="str">
        <f>IF(O233="","",IF(LEFT($L233,1)="R",$M233*VLOOKUP($L233,'Blend Breakout'!$C$33:$I$55,COLUMNS('Blend Breakout'!$C$32:E$32),0),IF(LEFT($L233,1)="H",$M233,"")))</f>
        <v/>
      </c>
      <c r="Q233" s="221" t="str">
        <f>IF(LEFT($L233,1)="R",VLOOKUP($L233,'Blend Breakout'!$C$33:$I$55,COLUMNS('Blend Breakout'!$C$32:F$32),0),"")</f>
        <v/>
      </c>
      <c r="R233" s="117" t="str">
        <f>IF(Q233="","",IF(LEFT($L233,1)="R",$M233*VLOOKUP($L233,'Blend Breakout'!$C$33:$I$55,COLUMNS('Blend Breakout'!$C$32:G$32),0),""))</f>
        <v/>
      </c>
      <c r="S233" s="221" t="str">
        <f>IF(LEFT($L233,1)="R",VLOOKUP($L233,'Blend Breakout'!$C$33:$I$55,COLUMNS('Blend Breakout'!$C$32:H$32),0),"")</f>
        <v/>
      </c>
      <c r="T233" s="117" t="str">
        <f>IF(S233="","",IF(LEFT($L233,1)="R",$M233*VLOOKUP($L233,'Blend Breakout'!$C$33:$I$55,COLUMNS('Blend Breakout'!$C$32:I$32),0),""))</f>
        <v/>
      </c>
      <c r="U233" s="219"/>
      <c r="V233" s="220"/>
      <c r="W233" s="219"/>
      <c r="X233" s="219"/>
      <c r="Y233" s="170"/>
      <c r="AA233" s="180" t="str">
        <f t="shared" ca="1" si="37"/>
        <v/>
      </c>
      <c r="AC233" s="59" t="str">
        <f t="shared" si="38"/>
        <v>N</v>
      </c>
      <c r="AD233" s="59">
        <f t="shared" si="31"/>
        <v>0</v>
      </c>
      <c r="AE233" s="59">
        <f t="shared" ca="1" si="32"/>
        <v>0</v>
      </c>
      <c r="AF233" s="59">
        <f t="shared" si="39"/>
        <v>0</v>
      </c>
      <c r="AG233" s="59">
        <f t="shared" si="40"/>
        <v>0</v>
      </c>
      <c r="AH233" s="59">
        <f t="shared" si="33"/>
        <v>0</v>
      </c>
      <c r="AI233" s="59">
        <f t="shared" si="34"/>
        <v>0</v>
      </c>
      <c r="AJ233" s="137">
        <f t="shared" si="35"/>
        <v>0</v>
      </c>
      <c r="AK233" s="137">
        <f t="shared" si="36"/>
        <v>0</v>
      </c>
      <c r="AL233" s="57">
        <f>IF('Section 2'!$X233=Lists!$O$8,IF(COUNTIF(A5CountryList,'Section 2'!$H233)&gt;0,0,1),0)</f>
        <v>0</v>
      </c>
    </row>
    <row r="234" spans="2:38" s="57" customFormat="1" x14ac:dyDescent="0.25">
      <c r="B234" s="40"/>
      <c r="C234" s="211" t="str">
        <f>IF(L234=0,"",MAX($C$18:C233)+1)</f>
        <v/>
      </c>
      <c r="D234" s="121"/>
      <c r="E234" s="218"/>
      <c r="F234" s="219"/>
      <c r="G234" s="219"/>
      <c r="H234" s="219"/>
      <c r="I234" s="122"/>
      <c r="J234" s="219"/>
      <c r="K234" s="219"/>
      <c r="L234" s="219"/>
      <c r="M234" s="119"/>
      <c r="N234" s="122"/>
      <c r="O234" s="221" t="str">
        <f>IF(LEFT($L234,1)="R",VLOOKUP($L234,'Blend Breakout'!$C$33:$I$55,COLUMNS('Blend Breakout'!$C$32:D$32),0),IF(LEFT($L234,1)="H",$L234,""))</f>
        <v/>
      </c>
      <c r="P234" s="117" t="str">
        <f>IF(O234="","",IF(LEFT($L234,1)="R",$M234*VLOOKUP($L234,'Blend Breakout'!$C$33:$I$55,COLUMNS('Blend Breakout'!$C$32:E$32),0),IF(LEFT($L234,1)="H",$M234,"")))</f>
        <v/>
      </c>
      <c r="Q234" s="221" t="str">
        <f>IF(LEFT($L234,1)="R",VLOOKUP($L234,'Blend Breakout'!$C$33:$I$55,COLUMNS('Blend Breakout'!$C$32:F$32),0),"")</f>
        <v/>
      </c>
      <c r="R234" s="117" t="str">
        <f>IF(Q234="","",IF(LEFT($L234,1)="R",$M234*VLOOKUP($L234,'Blend Breakout'!$C$33:$I$55,COLUMNS('Blend Breakout'!$C$32:G$32),0),""))</f>
        <v/>
      </c>
      <c r="S234" s="221" t="str">
        <f>IF(LEFT($L234,1)="R",VLOOKUP($L234,'Blend Breakout'!$C$33:$I$55,COLUMNS('Blend Breakout'!$C$32:H$32),0),"")</f>
        <v/>
      </c>
      <c r="T234" s="117" t="str">
        <f>IF(S234="","",IF(LEFT($L234,1)="R",$M234*VLOOKUP($L234,'Blend Breakout'!$C$33:$I$55,COLUMNS('Blend Breakout'!$C$32:I$32),0),""))</f>
        <v/>
      </c>
      <c r="U234" s="219"/>
      <c r="V234" s="220"/>
      <c r="W234" s="219"/>
      <c r="X234" s="219"/>
      <c r="Y234" s="170"/>
      <c r="AA234" s="180" t="str">
        <f t="shared" ca="1" si="37"/>
        <v/>
      </c>
      <c r="AC234" s="59" t="str">
        <f t="shared" si="38"/>
        <v>N</v>
      </c>
      <c r="AD234" s="59">
        <f t="shared" si="31"/>
        <v>0</v>
      </c>
      <c r="AE234" s="59">
        <f t="shared" ca="1" si="32"/>
        <v>0</v>
      </c>
      <c r="AF234" s="59">
        <f t="shared" si="39"/>
        <v>0</v>
      </c>
      <c r="AG234" s="59">
        <f t="shared" si="40"/>
        <v>0</v>
      </c>
      <c r="AH234" s="59">
        <f t="shared" si="33"/>
        <v>0</v>
      </c>
      <c r="AI234" s="59">
        <f t="shared" si="34"/>
        <v>0</v>
      </c>
      <c r="AJ234" s="137">
        <f t="shared" si="35"/>
        <v>0</v>
      </c>
      <c r="AK234" s="137">
        <f t="shared" si="36"/>
        <v>0</v>
      </c>
      <c r="AL234" s="57">
        <f>IF('Section 2'!$X234=Lists!$O$8,IF(COUNTIF(A5CountryList,'Section 2'!$H234)&gt;0,0,1),0)</f>
        <v>0</v>
      </c>
    </row>
    <row r="235" spans="2:38" s="57" customFormat="1" x14ac:dyDescent="0.25">
      <c r="B235" s="40"/>
      <c r="C235" s="211" t="str">
        <f>IF(L235=0,"",MAX($C$18:C234)+1)</f>
        <v/>
      </c>
      <c r="D235" s="121"/>
      <c r="E235" s="218"/>
      <c r="F235" s="219"/>
      <c r="G235" s="219"/>
      <c r="H235" s="219"/>
      <c r="I235" s="122"/>
      <c r="J235" s="219"/>
      <c r="K235" s="219"/>
      <c r="L235" s="219"/>
      <c r="M235" s="119"/>
      <c r="N235" s="122"/>
      <c r="O235" s="221" t="str">
        <f>IF(LEFT($L235,1)="R",VLOOKUP($L235,'Blend Breakout'!$C$33:$I$55,COLUMNS('Blend Breakout'!$C$32:D$32),0),IF(LEFT($L235,1)="H",$L235,""))</f>
        <v/>
      </c>
      <c r="P235" s="117" t="str">
        <f>IF(O235="","",IF(LEFT($L235,1)="R",$M235*VLOOKUP($L235,'Blend Breakout'!$C$33:$I$55,COLUMNS('Blend Breakout'!$C$32:E$32),0),IF(LEFT($L235,1)="H",$M235,"")))</f>
        <v/>
      </c>
      <c r="Q235" s="221" t="str">
        <f>IF(LEFT($L235,1)="R",VLOOKUP($L235,'Blend Breakout'!$C$33:$I$55,COLUMNS('Blend Breakout'!$C$32:F$32),0),"")</f>
        <v/>
      </c>
      <c r="R235" s="117" t="str">
        <f>IF(Q235="","",IF(LEFT($L235,1)="R",$M235*VLOOKUP($L235,'Blend Breakout'!$C$33:$I$55,COLUMNS('Blend Breakout'!$C$32:G$32),0),""))</f>
        <v/>
      </c>
      <c r="S235" s="221" t="str">
        <f>IF(LEFT($L235,1)="R",VLOOKUP($L235,'Blend Breakout'!$C$33:$I$55,COLUMNS('Blend Breakout'!$C$32:H$32),0),"")</f>
        <v/>
      </c>
      <c r="T235" s="117" t="str">
        <f>IF(S235="","",IF(LEFT($L235,1)="R",$M235*VLOOKUP($L235,'Blend Breakout'!$C$33:$I$55,COLUMNS('Blend Breakout'!$C$32:I$32),0),""))</f>
        <v/>
      </c>
      <c r="U235" s="219"/>
      <c r="V235" s="220"/>
      <c r="W235" s="219"/>
      <c r="X235" s="219"/>
      <c r="Y235" s="170"/>
      <c r="AA235" s="180" t="str">
        <f t="shared" ca="1" si="37"/>
        <v/>
      </c>
      <c r="AC235" s="59" t="str">
        <f t="shared" si="38"/>
        <v>N</v>
      </c>
      <c r="AD235" s="59">
        <f t="shared" si="31"/>
        <v>0</v>
      </c>
      <c r="AE235" s="59">
        <f t="shared" ca="1" si="32"/>
        <v>0</v>
      </c>
      <c r="AF235" s="59">
        <f t="shared" si="39"/>
        <v>0</v>
      </c>
      <c r="AG235" s="59">
        <f t="shared" si="40"/>
        <v>0</v>
      </c>
      <c r="AH235" s="59">
        <f t="shared" si="33"/>
        <v>0</v>
      </c>
      <c r="AI235" s="59">
        <f t="shared" si="34"/>
        <v>0</v>
      </c>
      <c r="AJ235" s="137">
        <f t="shared" si="35"/>
        <v>0</v>
      </c>
      <c r="AK235" s="137">
        <f t="shared" si="36"/>
        <v>0</v>
      </c>
      <c r="AL235" s="57">
        <f>IF('Section 2'!$X235=Lists!$O$8,IF(COUNTIF(A5CountryList,'Section 2'!$H235)&gt;0,0,1),0)</f>
        <v>0</v>
      </c>
    </row>
    <row r="236" spans="2:38" s="57" customFormat="1" x14ac:dyDescent="0.25">
      <c r="B236" s="40"/>
      <c r="C236" s="211" t="str">
        <f>IF(L236=0,"",MAX($C$18:C235)+1)</f>
        <v/>
      </c>
      <c r="D236" s="121"/>
      <c r="E236" s="218"/>
      <c r="F236" s="219"/>
      <c r="G236" s="219"/>
      <c r="H236" s="219"/>
      <c r="I236" s="122"/>
      <c r="J236" s="219"/>
      <c r="K236" s="219"/>
      <c r="L236" s="219"/>
      <c r="M236" s="119"/>
      <c r="N236" s="122"/>
      <c r="O236" s="221" t="str">
        <f>IF(LEFT($L236,1)="R",VLOOKUP($L236,'Blend Breakout'!$C$33:$I$55,COLUMNS('Blend Breakout'!$C$32:D$32),0),IF(LEFT($L236,1)="H",$L236,""))</f>
        <v/>
      </c>
      <c r="P236" s="117" t="str">
        <f>IF(O236="","",IF(LEFT($L236,1)="R",$M236*VLOOKUP($L236,'Blend Breakout'!$C$33:$I$55,COLUMNS('Blend Breakout'!$C$32:E$32),0),IF(LEFT($L236,1)="H",$M236,"")))</f>
        <v/>
      </c>
      <c r="Q236" s="221" t="str">
        <f>IF(LEFT($L236,1)="R",VLOOKUP($L236,'Blend Breakout'!$C$33:$I$55,COLUMNS('Blend Breakout'!$C$32:F$32),0),"")</f>
        <v/>
      </c>
      <c r="R236" s="117" t="str">
        <f>IF(Q236="","",IF(LEFT($L236,1)="R",$M236*VLOOKUP($L236,'Blend Breakout'!$C$33:$I$55,COLUMNS('Blend Breakout'!$C$32:G$32),0),""))</f>
        <v/>
      </c>
      <c r="S236" s="221" t="str">
        <f>IF(LEFT($L236,1)="R",VLOOKUP($L236,'Blend Breakout'!$C$33:$I$55,COLUMNS('Blend Breakout'!$C$32:H$32),0),"")</f>
        <v/>
      </c>
      <c r="T236" s="117" t="str">
        <f>IF(S236="","",IF(LEFT($L236,1)="R",$M236*VLOOKUP($L236,'Blend Breakout'!$C$33:$I$55,COLUMNS('Blend Breakout'!$C$32:I$32),0),""))</f>
        <v/>
      </c>
      <c r="U236" s="219"/>
      <c r="V236" s="220"/>
      <c r="W236" s="219"/>
      <c r="X236" s="219"/>
      <c r="Y236" s="170"/>
      <c r="AA236" s="180" t="str">
        <f t="shared" ca="1" si="37"/>
        <v/>
      </c>
      <c r="AC236" s="59" t="str">
        <f t="shared" si="38"/>
        <v>N</v>
      </c>
      <c r="AD236" s="59">
        <f t="shared" si="31"/>
        <v>0</v>
      </c>
      <c r="AE236" s="59">
        <f t="shared" ca="1" si="32"/>
        <v>0</v>
      </c>
      <c r="AF236" s="59">
        <f t="shared" si="39"/>
        <v>0</v>
      </c>
      <c r="AG236" s="59">
        <f t="shared" si="40"/>
        <v>0</v>
      </c>
      <c r="AH236" s="59">
        <f t="shared" si="33"/>
        <v>0</v>
      </c>
      <c r="AI236" s="59">
        <f t="shared" si="34"/>
        <v>0</v>
      </c>
      <c r="AJ236" s="137">
        <f t="shared" si="35"/>
        <v>0</v>
      </c>
      <c r="AK236" s="137">
        <f t="shared" si="36"/>
        <v>0</v>
      </c>
      <c r="AL236" s="57">
        <f>IF('Section 2'!$X236=Lists!$O$8,IF(COUNTIF(A5CountryList,'Section 2'!$H236)&gt;0,0,1),0)</f>
        <v>0</v>
      </c>
    </row>
    <row r="237" spans="2:38" s="57" customFormat="1" x14ac:dyDescent="0.25">
      <c r="B237" s="40"/>
      <c r="C237" s="211" t="str">
        <f>IF(L237=0,"",MAX($C$18:C236)+1)</f>
        <v/>
      </c>
      <c r="D237" s="121"/>
      <c r="E237" s="218"/>
      <c r="F237" s="219"/>
      <c r="G237" s="219"/>
      <c r="H237" s="219"/>
      <c r="I237" s="122"/>
      <c r="J237" s="219"/>
      <c r="K237" s="219"/>
      <c r="L237" s="219"/>
      <c r="M237" s="119"/>
      <c r="N237" s="122"/>
      <c r="O237" s="221" t="str">
        <f>IF(LEFT($L237,1)="R",VLOOKUP($L237,'Blend Breakout'!$C$33:$I$55,COLUMNS('Blend Breakout'!$C$32:D$32),0),IF(LEFT($L237,1)="H",$L237,""))</f>
        <v/>
      </c>
      <c r="P237" s="117" t="str">
        <f>IF(O237="","",IF(LEFT($L237,1)="R",$M237*VLOOKUP($L237,'Blend Breakout'!$C$33:$I$55,COLUMNS('Blend Breakout'!$C$32:E$32),0),IF(LEFT($L237,1)="H",$M237,"")))</f>
        <v/>
      </c>
      <c r="Q237" s="221" t="str">
        <f>IF(LEFT($L237,1)="R",VLOOKUP($L237,'Blend Breakout'!$C$33:$I$55,COLUMNS('Blend Breakout'!$C$32:F$32),0),"")</f>
        <v/>
      </c>
      <c r="R237" s="117" t="str">
        <f>IF(Q237="","",IF(LEFT($L237,1)="R",$M237*VLOOKUP($L237,'Blend Breakout'!$C$33:$I$55,COLUMNS('Blend Breakout'!$C$32:G$32),0),""))</f>
        <v/>
      </c>
      <c r="S237" s="221" t="str">
        <f>IF(LEFT($L237,1)="R",VLOOKUP($L237,'Blend Breakout'!$C$33:$I$55,COLUMNS('Blend Breakout'!$C$32:H$32),0),"")</f>
        <v/>
      </c>
      <c r="T237" s="117" t="str">
        <f>IF(S237="","",IF(LEFT($L237,1)="R",$M237*VLOOKUP($L237,'Blend Breakout'!$C$33:$I$55,COLUMNS('Blend Breakout'!$C$32:I$32),0),""))</f>
        <v/>
      </c>
      <c r="U237" s="219"/>
      <c r="V237" s="220"/>
      <c r="W237" s="219"/>
      <c r="X237" s="219"/>
      <c r="Y237" s="170"/>
      <c r="AA237" s="180" t="str">
        <f t="shared" ca="1" si="37"/>
        <v/>
      </c>
      <c r="AC237" s="59" t="str">
        <f t="shared" si="38"/>
        <v>N</v>
      </c>
      <c r="AD237" s="59">
        <f t="shared" si="31"/>
        <v>0</v>
      </c>
      <c r="AE237" s="59">
        <f t="shared" ca="1" si="32"/>
        <v>0</v>
      </c>
      <c r="AF237" s="59">
        <f t="shared" si="39"/>
        <v>0</v>
      </c>
      <c r="AG237" s="59">
        <f t="shared" si="40"/>
        <v>0</v>
      </c>
      <c r="AH237" s="59">
        <f t="shared" si="33"/>
        <v>0</v>
      </c>
      <c r="AI237" s="59">
        <f t="shared" si="34"/>
        <v>0</v>
      </c>
      <c r="AJ237" s="137">
        <f t="shared" si="35"/>
        <v>0</v>
      </c>
      <c r="AK237" s="137">
        <f t="shared" si="36"/>
        <v>0</v>
      </c>
      <c r="AL237" s="57">
        <f>IF('Section 2'!$X237=Lists!$O$8,IF(COUNTIF(A5CountryList,'Section 2'!$H237)&gt;0,0,1),0)</f>
        <v>0</v>
      </c>
    </row>
    <row r="238" spans="2:38" s="57" customFormat="1" x14ac:dyDescent="0.25">
      <c r="B238" s="40"/>
      <c r="C238" s="211" t="str">
        <f>IF(L238=0,"",MAX($C$18:C237)+1)</f>
        <v/>
      </c>
      <c r="D238" s="121"/>
      <c r="E238" s="218"/>
      <c r="F238" s="219"/>
      <c r="G238" s="219"/>
      <c r="H238" s="219"/>
      <c r="I238" s="122"/>
      <c r="J238" s="219"/>
      <c r="K238" s="219"/>
      <c r="L238" s="219"/>
      <c r="M238" s="119"/>
      <c r="N238" s="122"/>
      <c r="O238" s="221" t="str">
        <f>IF(LEFT($L238,1)="R",VLOOKUP($L238,'Blend Breakout'!$C$33:$I$55,COLUMNS('Blend Breakout'!$C$32:D$32),0),IF(LEFT($L238,1)="H",$L238,""))</f>
        <v/>
      </c>
      <c r="P238" s="117" t="str">
        <f>IF(O238="","",IF(LEFT($L238,1)="R",$M238*VLOOKUP($L238,'Blend Breakout'!$C$33:$I$55,COLUMNS('Blend Breakout'!$C$32:E$32),0),IF(LEFT($L238,1)="H",$M238,"")))</f>
        <v/>
      </c>
      <c r="Q238" s="221" t="str">
        <f>IF(LEFT($L238,1)="R",VLOOKUP($L238,'Blend Breakout'!$C$33:$I$55,COLUMNS('Blend Breakout'!$C$32:F$32),0),"")</f>
        <v/>
      </c>
      <c r="R238" s="117" t="str">
        <f>IF(Q238="","",IF(LEFT($L238,1)="R",$M238*VLOOKUP($L238,'Blend Breakout'!$C$33:$I$55,COLUMNS('Blend Breakout'!$C$32:G$32),0),""))</f>
        <v/>
      </c>
      <c r="S238" s="221" t="str">
        <f>IF(LEFT($L238,1)="R",VLOOKUP($L238,'Blend Breakout'!$C$33:$I$55,COLUMNS('Blend Breakout'!$C$32:H$32),0),"")</f>
        <v/>
      </c>
      <c r="T238" s="117" t="str">
        <f>IF(S238="","",IF(LEFT($L238,1)="R",$M238*VLOOKUP($L238,'Blend Breakout'!$C$33:$I$55,COLUMNS('Blend Breakout'!$C$32:I$32),0),""))</f>
        <v/>
      </c>
      <c r="U238" s="219"/>
      <c r="V238" s="220"/>
      <c r="W238" s="219"/>
      <c r="X238" s="219"/>
      <c r="Y238" s="170"/>
      <c r="AA238" s="180" t="str">
        <f t="shared" ca="1" si="37"/>
        <v/>
      </c>
      <c r="AC238" s="59" t="str">
        <f t="shared" si="38"/>
        <v>N</v>
      </c>
      <c r="AD238" s="59">
        <f t="shared" si="31"/>
        <v>0</v>
      </c>
      <c r="AE238" s="59">
        <f t="shared" ca="1" si="32"/>
        <v>0</v>
      </c>
      <c r="AF238" s="59">
        <f t="shared" si="39"/>
        <v>0</v>
      </c>
      <c r="AG238" s="59">
        <f t="shared" si="40"/>
        <v>0</v>
      </c>
      <c r="AH238" s="59">
        <f t="shared" si="33"/>
        <v>0</v>
      </c>
      <c r="AI238" s="59">
        <f t="shared" si="34"/>
        <v>0</v>
      </c>
      <c r="AJ238" s="137">
        <f t="shared" si="35"/>
        <v>0</v>
      </c>
      <c r="AK238" s="137">
        <f t="shared" si="36"/>
        <v>0</v>
      </c>
      <c r="AL238" s="57">
        <f>IF('Section 2'!$X238=Lists!$O$8,IF(COUNTIF(A5CountryList,'Section 2'!$H238)&gt;0,0,1),0)</f>
        <v>0</v>
      </c>
    </row>
    <row r="239" spans="2:38" s="57" customFormat="1" x14ac:dyDescent="0.25">
      <c r="B239" s="40"/>
      <c r="C239" s="211" t="str">
        <f>IF(L239=0,"",MAX($C$18:C238)+1)</f>
        <v/>
      </c>
      <c r="D239" s="121"/>
      <c r="E239" s="218"/>
      <c r="F239" s="219"/>
      <c r="G239" s="219"/>
      <c r="H239" s="219"/>
      <c r="I239" s="122"/>
      <c r="J239" s="219"/>
      <c r="K239" s="219"/>
      <c r="L239" s="219"/>
      <c r="M239" s="119"/>
      <c r="N239" s="122"/>
      <c r="O239" s="221" t="str">
        <f>IF(LEFT($L239,1)="R",VLOOKUP($L239,'Blend Breakout'!$C$33:$I$55,COLUMNS('Blend Breakout'!$C$32:D$32),0),IF(LEFT($L239,1)="H",$L239,""))</f>
        <v/>
      </c>
      <c r="P239" s="117" t="str">
        <f>IF(O239="","",IF(LEFT($L239,1)="R",$M239*VLOOKUP($L239,'Blend Breakout'!$C$33:$I$55,COLUMNS('Blend Breakout'!$C$32:E$32),0),IF(LEFT($L239,1)="H",$M239,"")))</f>
        <v/>
      </c>
      <c r="Q239" s="221" t="str">
        <f>IF(LEFT($L239,1)="R",VLOOKUP($L239,'Blend Breakout'!$C$33:$I$55,COLUMNS('Blend Breakout'!$C$32:F$32),0),"")</f>
        <v/>
      </c>
      <c r="R239" s="117" t="str">
        <f>IF(Q239="","",IF(LEFT($L239,1)="R",$M239*VLOOKUP($L239,'Blend Breakout'!$C$33:$I$55,COLUMNS('Blend Breakout'!$C$32:G$32),0),""))</f>
        <v/>
      </c>
      <c r="S239" s="221" t="str">
        <f>IF(LEFT($L239,1)="R",VLOOKUP($L239,'Blend Breakout'!$C$33:$I$55,COLUMNS('Blend Breakout'!$C$32:H$32),0),"")</f>
        <v/>
      </c>
      <c r="T239" s="117" t="str">
        <f>IF(S239="","",IF(LEFT($L239,1)="R",$M239*VLOOKUP($L239,'Blend Breakout'!$C$33:$I$55,COLUMNS('Blend Breakout'!$C$32:I$32),0),""))</f>
        <v/>
      </c>
      <c r="U239" s="219"/>
      <c r="V239" s="220"/>
      <c r="W239" s="219"/>
      <c r="X239" s="219"/>
      <c r="Y239" s="170"/>
      <c r="AA239" s="180" t="str">
        <f t="shared" ca="1" si="37"/>
        <v/>
      </c>
      <c r="AC239" s="59" t="str">
        <f t="shared" si="38"/>
        <v>N</v>
      </c>
      <c r="AD239" s="59">
        <f t="shared" si="31"/>
        <v>0</v>
      </c>
      <c r="AE239" s="59">
        <f t="shared" ca="1" si="32"/>
        <v>0</v>
      </c>
      <c r="AF239" s="59">
        <f t="shared" si="39"/>
        <v>0</v>
      </c>
      <c r="AG239" s="59">
        <f t="shared" si="40"/>
        <v>0</v>
      </c>
      <c r="AH239" s="59">
        <f t="shared" si="33"/>
        <v>0</v>
      </c>
      <c r="AI239" s="59">
        <f t="shared" si="34"/>
        <v>0</v>
      </c>
      <c r="AJ239" s="137">
        <f t="shared" si="35"/>
        <v>0</v>
      </c>
      <c r="AK239" s="137">
        <f t="shared" si="36"/>
        <v>0</v>
      </c>
      <c r="AL239" s="57">
        <f>IF('Section 2'!$X239=Lists!$O$8,IF(COUNTIF(A5CountryList,'Section 2'!$H239)&gt;0,0,1),0)</f>
        <v>0</v>
      </c>
    </row>
    <row r="240" spans="2:38" s="57" customFormat="1" x14ac:dyDescent="0.25">
      <c r="B240" s="40"/>
      <c r="C240" s="211" t="str">
        <f>IF(L240=0,"",MAX($C$18:C239)+1)</f>
        <v/>
      </c>
      <c r="D240" s="121"/>
      <c r="E240" s="218"/>
      <c r="F240" s="219"/>
      <c r="G240" s="219"/>
      <c r="H240" s="219"/>
      <c r="I240" s="122"/>
      <c r="J240" s="219"/>
      <c r="K240" s="219"/>
      <c r="L240" s="219"/>
      <c r="M240" s="119"/>
      <c r="N240" s="122"/>
      <c r="O240" s="221" t="str">
        <f>IF(LEFT($L240,1)="R",VLOOKUP($L240,'Blend Breakout'!$C$33:$I$55,COLUMNS('Blend Breakout'!$C$32:D$32),0),IF(LEFT($L240,1)="H",$L240,""))</f>
        <v/>
      </c>
      <c r="P240" s="117" t="str">
        <f>IF(O240="","",IF(LEFT($L240,1)="R",$M240*VLOOKUP($L240,'Blend Breakout'!$C$33:$I$55,COLUMNS('Blend Breakout'!$C$32:E$32),0),IF(LEFT($L240,1)="H",$M240,"")))</f>
        <v/>
      </c>
      <c r="Q240" s="221" t="str">
        <f>IF(LEFT($L240,1)="R",VLOOKUP($L240,'Blend Breakout'!$C$33:$I$55,COLUMNS('Blend Breakout'!$C$32:F$32),0),"")</f>
        <v/>
      </c>
      <c r="R240" s="117" t="str">
        <f>IF(Q240="","",IF(LEFT($L240,1)="R",$M240*VLOOKUP($L240,'Blend Breakout'!$C$33:$I$55,COLUMNS('Blend Breakout'!$C$32:G$32),0),""))</f>
        <v/>
      </c>
      <c r="S240" s="221" t="str">
        <f>IF(LEFT($L240,1)="R",VLOOKUP($L240,'Blend Breakout'!$C$33:$I$55,COLUMNS('Blend Breakout'!$C$32:H$32),0),"")</f>
        <v/>
      </c>
      <c r="T240" s="117" t="str">
        <f>IF(S240="","",IF(LEFT($L240,1)="R",$M240*VLOOKUP($L240,'Blend Breakout'!$C$33:$I$55,COLUMNS('Blend Breakout'!$C$32:I$32),0),""))</f>
        <v/>
      </c>
      <c r="U240" s="219"/>
      <c r="V240" s="220"/>
      <c r="W240" s="219"/>
      <c r="X240" s="219"/>
      <c r="Y240" s="170"/>
      <c r="AA240" s="180" t="str">
        <f t="shared" ca="1" si="37"/>
        <v/>
      </c>
      <c r="AC240" s="59" t="str">
        <f t="shared" si="38"/>
        <v>N</v>
      </c>
      <c r="AD240" s="59">
        <f t="shared" si="31"/>
        <v>0</v>
      </c>
      <c r="AE240" s="59">
        <f t="shared" ca="1" si="32"/>
        <v>0</v>
      </c>
      <c r="AF240" s="59">
        <f t="shared" si="39"/>
        <v>0</v>
      </c>
      <c r="AG240" s="59">
        <f t="shared" si="40"/>
        <v>0</v>
      </c>
      <c r="AH240" s="59">
        <f t="shared" si="33"/>
        <v>0</v>
      </c>
      <c r="AI240" s="59">
        <f t="shared" si="34"/>
        <v>0</v>
      </c>
      <c r="AJ240" s="137">
        <f t="shared" si="35"/>
        <v>0</v>
      </c>
      <c r="AK240" s="137">
        <f t="shared" si="36"/>
        <v>0</v>
      </c>
      <c r="AL240" s="57">
        <f>IF('Section 2'!$X240=Lists!$O$8,IF(COUNTIF(A5CountryList,'Section 2'!$H240)&gt;0,0,1),0)</f>
        <v>0</v>
      </c>
    </row>
    <row r="241" spans="2:38" s="57" customFormat="1" x14ac:dyDescent="0.25">
      <c r="B241" s="40"/>
      <c r="C241" s="211" t="str">
        <f>IF(L241=0,"",MAX($C$18:C240)+1)</f>
        <v/>
      </c>
      <c r="D241" s="121"/>
      <c r="E241" s="218"/>
      <c r="F241" s="219"/>
      <c r="G241" s="219"/>
      <c r="H241" s="219"/>
      <c r="I241" s="122"/>
      <c r="J241" s="219"/>
      <c r="K241" s="219"/>
      <c r="L241" s="219"/>
      <c r="M241" s="119"/>
      <c r="N241" s="122"/>
      <c r="O241" s="221" t="str">
        <f>IF(LEFT($L241,1)="R",VLOOKUP($L241,'Blend Breakout'!$C$33:$I$55,COLUMNS('Blend Breakout'!$C$32:D$32),0),IF(LEFT($L241,1)="H",$L241,""))</f>
        <v/>
      </c>
      <c r="P241" s="117" t="str">
        <f>IF(O241="","",IF(LEFT($L241,1)="R",$M241*VLOOKUP($L241,'Blend Breakout'!$C$33:$I$55,COLUMNS('Blend Breakout'!$C$32:E$32),0),IF(LEFT($L241,1)="H",$M241,"")))</f>
        <v/>
      </c>
      <c r="Q241" s="221" t="str">
        <f>IF(LEFT($L241,1)="R",VLOOKUP($L241,'Blend Breakout'!$C$33:$I$55,COLUMNS('Blend Breakout'!$C$32:F$32),0),"")</f>
        <v/>
      </c>
      <c r="R241" s="117" t="str">
        <f>IF(Q241="","",IF(LEFT($L241,1)="R",$M241*VLOOKUP($L241,'Blend Breakout'!$C$33:$I$55,COLUMNS('Blend Breakout'!$C$32:G$32),0),""))</f>
        <v/>
      </c>
      <c r="S241" s="221" t="str">
        <f>IF(LEFT($L241,1)="R",VLOOKUP($L241,'Blend Breakout'!$C$33:$I$55,COLUMNS('Blend Breakout'!$C$32:H$32),0),"")</f>
        <v/>
      </c>
      <c r="T241" s="117" t="str">
        <f>IF(S241="","",IF(LEFT($L241,1)="R",$M241*VLOOKUP($L241,'Blend Breakout'!$C$33:$I$55,COLUMNS('Blend Breakout'!$C$32:I$32),0),""))</f>
        <v/>
      </c>
      <c r="U241" s="219"/>
      <c r="V241" s="220"/>
      <c r="W241" s="219"/>
      <c r="X241" s="219"/>
      <c r="Y241" s="170"/>
      <c r="AA241" s="180" t="str">
        <f t="shared" ca="1" si="37"/>
        <v/>
      </c>
      <c r="AC241" s="59" t="str">
        <f t="shared" si="38"/>
        <v>N</v>
      </c>
      <c r="AD241" s="59">
        <f t="shared" si="31"/>
        <v>0</v>
      </c>
      <c r="AE241" s="59">
        <f t="shared" ca="1" si="32"/>
        <v>0</v>
      </c>
      <c r="AF241" s="59">
        <f t="shared" si="39"/>
        <v>0</v>
      </c>
      <c r="AG241" s="59">
        <f t="shared" si="40"/>
        <v>0</v>
      </c>
      <c r="AH241" s="59">
        <f t="shared" si="33"/>
        <v>0</v>
      </c>
      <c r="AI241" s="59">
        <f t="shared" si="34"/>
        <v>0</v>
      </c>
      <c r="AJ241" s="137">
        <f t="shared" si="35"/>
        <v>0</v>
      </c>
      <c r="AK241" s="137">
        <f t="shared" si="36"/>
        <v>0</v>
      </c>
      <c r="AL241" s="57">
        <f>IF('Section 2'!$X241=Lists!$O$8,IF(COUNTIF(A5CountryList,'Section 2'!$H241)&gt;0,0,1),0)</f>
        <v>0</v>
      </c>
    </row>
    <row r="242" spans="2:38" s="57" customFormat="1" x14ac:dyDescent="0.25">
      <c r="B242" s="40"/>
      <c r="C242" s="211" t="str">
        <f>IF(L242=0,"",MAX($C$18:C241)+1)</f>
        <v/>
      </c>
      <c r="D242" s="121"/>
      <c r="E242" s="218"/>
      <c r="F242" s="219"/>
      <c r="G242" s="219"/>
      <c r="H242" s="219"/>
      <c r="I242" s="122"/>
      <c r="J242" s="219"/>
      <c r="K242" s="219"/>
      <c r="L242" s="219"/>
      <c r="M242" s="119"/>
      <c r="N242" s="122"/>
      <c r="O242" s="221" t="str">
        <f>IF(LEFT($L242,1)="R",VLOOKUP($L242,'Blend Breakout'!$C$33:$I$55,COLUMNS('Blend Breakout'!$C$32:D$32),0),IF(LEFT($L242,1)="H",$L242,""))</f>
        <v/>
      </c>
      <c r="P242" s="117" t="str">
        <f>IF(O242="","",IF(LEFT($L242,1)="R",$M242*VLOOKUP($L242,'Blend Breakout'!$C$33:$I$55,COLUMNS('Blend Breakout'!$C$32:E$32),0),IF(LEFT($L242,1)="H",$M242,"")))</f>
        <v/>
      </c>
      <c r="Q242" s="221" t="str">
        <f>IF(LEFT($L242,1)="R",VLOOKUP($L242,'Blend Breakout'!$C$33:$I$55,COLUMNS('Blend Breakout'!$C$32:F$32),0),"")</f>
        <v/>
      </c>
      <c r="R242" s="117" t="str">
        <f>IF(Q242="","",IF(LEFT($L242,1)="R",$M242*VLOOKUP($L242,'Blend Breakout'!$C$33:$I$55,COLUMNS('Blend Breakout'!$C$32:G$32),0),""))</f>
        <v/>
      </c>
      <c r="S242" s="221" t="str">
        <f>IF(LEFT($L242,1)="R",VLOOKUP($L242,'Blend Breakout'!$C$33:$I$55,COLUMNS('Blend Breakout'!$C$32:H$32),0),"")</f>
        <v/>
      </c>
      <c r="T242" s="117" t="str">
        <f>IF(S242="","",IF(LEFT($L242,1)="R",$M242*VLOOKUP($L242,'Blend Breakout'!$C$33:$I$55,COLUMNS('Blend Breakout'!$C$32:I$32),0),""))</f>
        <v/>
      </c>
      <c r="U242" s="219"/>
      <c r="V242" s="220"/>
      <c r="W242" s="219"/>
      <c r="X242" s="219"/>
      <c r="Y242" s="170"/>
      <c r="AA242" s="180" t="str">
        <f t="shared" ca="1" si="37"/>
        <v/>
      </c>
      <c r="AC242" s="59" t="str">
        <f t="shared" si="38"/>
        <v>N</v>
      </c>
      <c r="AD242" s="59">
        <f t="shared" si="31"/>
        <v>0</v>
      </c>
      <c r="AE242" s="59">
        <f t="shared" ca="1" si="32"/>
        <v>0</v>
      </c>
      <c r="AF242" s="59">
        <f t="shared" si="39"/>
        <v>0</v>
      </c>
      <c r="AG242" s="59">
        <f t="shared" si="40"/>
        <v>0</v>
      </c>
      <c r="AH242" s="59">
        <f t="shared" si="33"/>
        <v>0</v>
      </c>
      <c r="AI242" s="59">
        <f t="shared" si="34"/>
        <v>0</v>
      </c>
      <c r="AJ242" s="137">
        <f t="shared" si="35"/>
        <v>0</v>
      </c>
      <c r="AK242" s="137">
        <f t="shared" si="36"/>
        <v>0</v>
      </c>
      <c r="AL242" s="57">
        <f>IF('Section 2'!$X242=Lists!$O$8,IF(COUNTIF(A5CountryList,'Section 2'!$H242)&gt;0,0,1),0)</f>
        <v>0</v>
      </c>
    </row>
    <row r="243" spans="2:38" s="57" customFormat="1" x14ac:dyDescent="0.25">
      <c r="B243" s="40"/>
      <c r="C243" s="211" t="str">
        <f>IF(L243=0,"",MAX($C$18:C242)+1)</f>
        <v/>
      </c>
      <c r="D243" s="121"/>
      <c r="E243" s="218"/>
      <c r="F243" s="219"/>
      <c r="G243" s="219"/>
      <c r="H243" s="219"/>
      <c r="I243" s="122"/>
      <c r="J243" s="219"/>
      <c r="K243" s="219"/>
      <c r="L243" s="219"/>
      <c r="M243" s="119"/>
      <c r="N243" s="122"/>
      <c r="O243" s="221" t="str">
        <f>IF(LEFT($L243,1)="R",VLOOKUP($L243,'Blend Breakout'!$C$33:$I$55,COLUMNS('Blend Breakout'!$C$32:D$32),0),IF(LEFT($L243,1)="H",$L243,""))</f>
        <v/>
      </c>
      <c r="P243" s="117" t="str">
        <f>IF(O243="","",IF(LEFT($L243,1)="R",$M243*VLOOKUP($L243,'Blend Breakout'!$C$33:$I$55,COLUMNS('Blend Breakout'!$C$32:E$32),0),IF(LEFT($L243,1)="H",$M243,"")))</f>
        <v/>
      </c>
      <c r="Q243" s="221" t="str">
        <f>IF(LEFT($L243,1)="R",VLOOKUP($L243,'Blend Breakout'!$C$33:$I$55,COLUMNS('Blend Breakout'!$C$32:F$32),0),"")</f>
        <v/>
      </c>
      <c r="R243" s="117" t="str">
        <f>IF(Q243="","",IF(LEFT($L243,1)="R",$M243*VLOOKUP($L243,'Blend Breakout'!$C$33:$I$55,COLUMNS('Blend Breakout'!$C$32:G$32),0),""))</f>
        <v/>
      </c>
      <c r="S243" s="221" t="str">
        <f>IF(LEFT($L243,1)="R",VLOOKUP($L243,'Blend Breakout'!$C$33:$I$55,COLUMNS('Blend Breakout'!$C$32:H$32),0),"")</f>
        <v/>
      </c>
      <c r="T243" s="117" t="str">
        <f>IF(S243="","",IF(LEFT($L243,1)="R",$M243*VLOOKUP($L243,'Blend Breakout'!$C$33:$I$55,COLUMNS('Blend Breakout'!$C$32:I$32),0),""))</f>
        <v/>
      </c>
      <c r="U243" s="219"/>
      <c r="V243" s="220"/>
      <c r="W243" s="219"/>
      <c r="X243" s="219"/>
      <c r="Y243" s="170"/>
      <c r="AA243" s="180" t="str">
        <f t="shared" ca="1" si="37"/>
        <v/>
      </c>
      <c r="AC243" s="59" t="str">
        <f t="shared" si="38"/>
        <v>N</v>
      </c>
      <c r="AD243" s="59">
        <f t="shared" si="31"/>
        <v>0</v>
      </c>
      <c r="AE243" s="59">
        <f t="shared" ca="1" si="32"/>
        <v>0</v>
      </c>
      <c r="AF243" s="59">
        <f t="shared" si="39"/>
        <v>0</v>
      </c>
      <c r="AG243" s="59">
        <f t="shared" si="40"/>
        <v>0</v>
      </c>
      <c r="AH243" s="59">
        <f t="shared" si="33"/>
        <v>0</v>
      </c>
      <c r="AI243" s="59">
        <f t="shared" si="34"/>
        <v>0</v>
      </c>
      <c r="AJ243" s="137">
        <f t="shared" si="35"/>
        <v>0</v>
      </c>
      <c r="AK243" s="137">
        <f t="shared" si="36"/>
        <v>0</v>
      </c>
      <c r="AL243" s="57">
        <f>IF('Section 2'!$X243=Lists!$O$8,IF(COUNTIF(A5CountryList,'Section 2'!$H243)&gt;0,0,1),0)</f>
        <v>0</v>
      </c>
    </row>
    <row r="244" spans="2:38" s="57" customFormat="1" x14ac:dyDescent="0.25">
      <c r="B244" s="40"/>
      <c r="C244" s="211" t="str">
        <f>IF(L244=0,"",MAX($C$18:C243)+1)</f>
        <v/>
      </c>
      <c r="D244" s="121"/>
      <c r="E244" s="218"/>
      <c r="F244" s="219"/>
      <c r="G244" s="219"/>
      <c r="H244" s="219"/>
      <c r="I244" s="122"/>
      <c r="J244" s="219"/>
      <c r="K244" s="219"/>
      <c r="L244" s="219"/>
      <c r="M244" s="119"/>
      <c r="N244" s="122"/>
      <c r="O244" s="221" t="str">
        <f>IF(LEFT($L244,1)="R",VLOOKUP($L244,'Blend Breakout'!$C$33:$I$55,COLUMNS('Blend Breakout'!$C$32:D$32),0),IF(LEFT($L244,1)="H",$L244,""))</f>
        <v/>
      </c>
      <c r="P244" s="117" t="str">
        <f>IF(O244="","",IF(LEFT($L244,1)="R",$M244*VLOOKUP($L244,'Blend Breakout'!$C$33:$I$55,COLUMNS('Blend Breakout'!$C$32:E$32),0),IF(LEFT($L244,1)="H",$M244,"")))</f>
        <v/>
      </c>
      <c r="Q244" s="221" t="str">
        <f>IF(LEFT($L244,1)="R",VLOOKUP($L244,'Blend Breakout'!$C$33:$I$55,COLUMNS('Blend Breakout'!$C$32:F$32),0),"")</f>
        <v/>
      </c>
      <c r="R244" s="117" t="str">
        <f>IF(Q244="","",IF(LEFT($L244,1)="R",$M244*VLOOKUP($L244,'Blend Breakout'!$C$33:$I$55,COLUMNS('Blend Breakout'!$C$32:G$32),0),""))</f>
        <v/>
      </c>
      <c r="S244" s="221" t="str">
        <f>IF(LEFT($L244,1)="R",VLOOKUP($L244,'Blend Breakout'!$C$33:$I$55,COLUMNS('Blend Breakout'!$C$32:H$32),0),"")</f>
        <v/>
      </c>
      <c r="T244" s="117" t="str">
        <f>IF(S244="","",IF(LEFT($L244,1)="R",$M244*VLOOKUP($L244,'Blend Breakout'!$C$33:$I$55,COLUMNS('Blend Breakout'!$C$32:I$32),0),""))</f>
        <v/>
      </c>
      <c r="U244" s="219"/>
      <c r="V244" s="220"/>
      <c r="W244" s="219"/>
      <c r="X244" s="219"/>
      <c r="Y244" s="170"/>
      <c r="AA244" s="180" t="str">
        <f t="shared" ca="1" si="37"/>
        <v/>
      </c>
      <c r="AC244" s="59" t="str">
        <f t="shared" si="38"/>
        <v>N</v>
      </c>
      <c r="AD244" s="59">
        <f t="shared" si="31"/>
        <v>0</v>
      </c>
      <c r="AE244" s="59">
        <f t="shared" ca="1" si="32"/>
        <v>0</v>
      </c>
      <c r="AF244" s="59">
        <f t="shared" si="39"/>
        <v>0</v>
      </c>
      <c r="AG244" s="59">
        <f t="shared" si="40"/>
        <v>0</v>
      </c>
      <c r="AH244" s="59">
        <f t="shared" si="33"/>
        <v>0</v>
      </c>
      <c r="AI244" s="59">
        <f t="shared" si="34"/>
        <v>0</v>
      </c>
      <c r="AJ244" s="137">
        <f t="shared" si="35"/>
        <v>0</v>
      </c>
      <c r="AK244" s="137">
        <f t="shared" si="36"/>
        <v>0</v>
      </c>
      <c r="AL244" s="57">
        <f>IF('Section 2'!$X244=Lists!$O$8,IF(COUNTIF(A5CountryList,'Section 2'!$H244)&gt;0,0,1),0)</f>
        <v>0</v>
      </c>
    </row>
    <row r="245" spans="2:38" s="57" customFormat="1" x14ac:dyDescent="0.25">
      <c r="B245" s="40"/>
      <c r="C245" s="211" t="str">
        <f>IF(L245=0,"",MAX($C$18:C244)+1)</f>
        <v/>
      </c>
      <c r="D245" s="121"/>
      <c r="E245" s="218"/>
      <c r="F245" s="219"/>
      <c r="G245" s="219"/>
      <c r="H245" s="219"/>
      <c r="I245" s="122"/>
      <c r="J245" s="219"/>
      <c r="K245" s="219"/>
      <c r="L245" s="219"/>
      <c r="M245" s="119"/>
      <c r="N245" s="122"/>
      <c r="O245" s="221" t="str">
        <f>IF(LEFT($L245,1)="R",VLOOKUP($L245,'Blend Breakout'!$C$33:$I$55,COLUMNS('Blend Breakout'!$C$32:D$32),0),IF(LEFT($L245,1)="H",$L245,""))</f>
        <v/>
      </c>
      <c r="P245" s="117" t="str">
        <f>IF(O245="","",IF(LEFT($L245,1)="R",$M245*VLOOKUP($L245,'Blend Breakout'!$C$33:$I$55,COLUMNS('Blend Breakout'!$C$32:E$32),0),IF(LEFT($L245,1)="H",$M245,"")))</f>
        <v/>
      </c>
      <c r="Q245" s="221" t="str">
        <f>IF(LEFT($L245,1)="R",VLOOKUP($L245,'Blend Breakout'!$C$33:$I$55,COLUMNS('Blend Breakout'!$C$32:F$32),0),"")</f>
        <v/>
      </c>
      <c r="R245" s="117" t="str">
        <f>IF(Q245="","",IF(LEFT($L245,1)="R",$M245*VLOOKUP($L245,'Blend Breakout'!$C$33:$I$55,COLUMNS('Blend Breakout'!$C$32:G$32),0),""))</f>
        <v/>
      </c>
      <c r="S245" s="221" t="str">
        <f>IF(LEFT($L245,1)="R",VLOOKUP($L245,'Blend Breakout'!$C$33:$I$55,COLUMNS('Blend Breakout'!$C$32:H$32),0),"")</f>
        <v/>
      </c>
      <c r="T245" s="117" t="str">
        <f>IF(S245="","",IF(LEFT($L245,1)="R",$M245*VLOOKUP($L245,'Blend Breakout'!$C$33:$I$55,COLUMNS('Blend Breakout'!$C$32:I$32),0),""))</f>
        <v/>
      </c>
      <c r="U245" s="219"/>
      <c r="V245" s="220"/>
      <c r="W245" s="219"/>
      <c r="X245" s="219"/>
      <c r="Y245" s="170"/>
      <c r="AA245" s="180" t="str">
        <f t="shared" ca="1" si="37"/>
        <v/>
      </c>
      <c r="AC245" s="59" t="str">
        <f t="shared" si="38"/>
        <v>N</v>
      </c>
      <c r="AD245" s="59">
        <f t="shared" si="31"/>
        <v>0</v>
      </c>
      <c r="AE245" s="59">
        <f t="shared" ca="1" si="32"/>
        <v>0</v>
      </c>
      <c r="AF245" s="59">
        <f t="shared" si="39"/>
        <v>0</v>
      </c>
      <c r="AG245" s="59">
        <f t="shared" si="40"/>
        <v>0</v>
      </c>
      <c r="AH245" s="59">
        <f t="shared" si="33"/>
        <v>0</v>
      </c>
      <c r="AI245" s="59">
        <f t="shared" si="34"/>
        <v>0</v>
      </c>
      <c r="AJ245" s="137">
        <f t="shared" si="35"/>
        <v>0</v>
      </c>
      <c r="AK245" s="137">
        <f t="shared" si="36"/>
        <v>0</v>
      </c>
      <c r="AL245" s="57">
        <f>IF('Section 2'!$X245=Lists!$O$8,IF(COUNTIF(A5CountryList,'Section 2'!$H245)&gt;0,0,1),0)</f>
        <v>0</v>
      </c>
    </row>
    <row r="246" spans="2:38" s="57" customFormat="1" x14ac:dyDescent="0.25">
      <c r="B246" s="40"/>
      <c r="C246" s="211" t="str">
        <f>IF(L246=0,"",MAX($C$18:C245)+1)</f>
        <v/>
      </c>
      <c r="D246" s="121"/>
      <c r="E246" s="218"/>
      <c r="F246" s="219"/>
      <c r="G246" s="219"/>
      <c r="H246" s="219"/>
      <c r="I246" s="122"/>
      <c r="J246" s="219"/>
      <c r="K246" s="219"/>
      <c r="L246" s="219"/>
      <c r="M246" s="119"/>
      <c r="N246" s="122"/>
      <c r="O246" s="221" t="str">
        <f>IF(LEFT($L246,1)="R",VLOOKUP($L246,'Blend Breakout'!$C$33:$I$55,COLUMNS('Blend Breakout'!$C$32:D$32),0),IF(LEFT($L246,1)="H",$L246,""))</f>
        <v/>
      </c>
      <c r="P246" s="117" t="str">
        <f>IF(O246="","",IF(LEFT($L246,1)="R",$M246*VLOOKUP($L246,'Blend Breakout'!$C$33:$I$55,COLUMNS('Blend Breakout'!$C$32:E$32),0),IF(LEFT($L246,1)="H",$M246,"")))</f>
        <v/>
      </c>
      <c r="Q246" s="221" t="str">
        <f>IF(LEFT($L246,1)="R",VLOOKUP($L246,'Blend Breakout'!$C$33:$I$55,COLUMNS('Blend Breakout'!$C$32:F$32),0),"")</f>
        <v/>
      </c>
      <c r="R246" s="117" t="str">
        <f>IF(Q246="","",IF(LEFT($L246,1)="R",$M246*VLOOKUP($L246,'Blend Breakout'!$C$33:$I$55,COLUMNS('Blend Breakout'!$C$32:G$32),0),""))</f>
        <v/>
      </c>
      <c r="S246" s="221" t="str">
        <f>IF(LEFT($L246,1)="R",VLOOKUP($L246,'Blend Breakout'!$C$33:$I$55,COLUMNS('Blend Breakout'!$C$32:H$32),0),"")</f>
        <v/>
      </c>
      <c r="T246" s="117" t="str">
        <f>IF(S246="","",IF(LEFT($L246,1)="R",$M246*VLOOKUP($L246,'Blend Breakout'!$C$33:$I$55,COLUMNS('Blend Breakout'!$C$32:I$32),0),""))</f>
        <v/>
      </c>
      <c r="U246" s="219"/>
      <c r="V246" s="220"/>
      <c r="W246" s="219"/>
      <c r="X246" s="219"/>
      <c r="Y246" s="170"/>
      <c r="AA246" s="180" t="str">
        <f t="shared" ca="1" si="37"/>
        <v/>
      </c>
      <c r="AC246" s="59" t="str">
        <f t="shared" si="38"/>
        <v>N</v>
      </c>
      <c r="AD246" s="59">
        <f t="shared" si="31"/>
        <v>0</v>
      </c>
      <c r="AE246" s="59">
        <f t="shared" ca="1" si="32"/>
        <v>0</v>
      </c>
      <c r="AF246" s="59">
        <f t="shared" si="39"/>
        <v>0</v>
      </c>
      <c r="AG246" s="59">
        <f t="shared" si="40"/>
        <v>0</v>
      </c>
      <c r="AH246" s="59">
        <f t="shared" si="33"/>
        <v>0</v>
      </c>
      <c r="AI246" s="59">
        <f t="shared" si="34"/>
        <v>0</v>
      </c>
      <c r="AJ246" s="137">
        <f t="shared" si="35"/>
        <v>0</v>
      </c>
      <c r="AK246" s="137">
        <f t="shared" si="36"/>
        <v>0</v>
      </c>
      <c r="AL246" s="57">
        <f>IF('Section 2'!$X246=Lists!$O$8,IF(COUNTIF(A5CountryList,'Section 2'!$H246)&gt;0,0,1),0)</f>
        <v>0</v>
      </c>
    </row>
    <row r="247" spans="2:38" s="57" customFormat="1" x14ac:dyDescent="0.25">
      <c r="B247" s="40"/>
      <c r="C247" s="211" t="str">
        <f>IF(L247=0,"",MAX($C$18:C246)+1)</f>
        <v/>
      </c>
      <c r="D247" s="121"/>
      <c r="E247" s="218"/>
      <c r="F247" s="219"/>
      <c r="G247" s="219"/>
      <c r="H247" s="219"/>
      <c r="I247" s="122"/>
      <c r="J247" s="219"/>
      <c r="K247" s="219"/>
      <c r="L247" s="219"/>
      <c r="M247" s="119"/>
      <c r="N247" s="122"/>
      <c r="O247" s="221" t="str">
        <f>IF(LEFT($L247,1)="R",VLOOKUP($L247,'Blend Breakout'!$C$33:$I$55,COLUMNS('Blend Breakout'!$C$32:D$32),0),IF(LEFT($L247,1)="H",$L247,""))</f>
        <v/>
      </c>
      <c r="P247" s="117" t="str">
        <f>IF(O247="","",IF(LEFT($L247,1)="R",$M247*VLOOKUP($L247,'Blend Breakout'!$C$33:$I$55,COLUMNS('Blend Breakout'!$C$32:E$32),0),IF(LEFT($L247,1)="H",$M247,"")))</f>
        <v/>
      </c>
      <c r="Q247" s="221" t="str">
        <f>IF(LEFT($L247,1)="R",VLOOKUP($L247,'Blend Breakout'!$C$33:$I$55,COLUMNS('Blend Breakout'!$C$32:F$32),0),"")</f>
        <v/>
      </c>
      <c r="R247" s="117" t="str">
        <f>IF(Q247="","",IF(LEFT($L247,1)="R",$M247*VLOOKUP($L247,'Blend Breakout'!$C$33:$I$55,COLUMNS('Blend Breakout'!$C$32:G$32),0),""))</f>
        <v/>
      </c>
      <c r="S247" s="221" t="str">
        <f>IF(LEFT($L247,1)="R",VLOOKUP($L247,'Blend Breakout'!$C$33:$I$55,COLUMNS('Blend Breakout'!$C$32:H$32),0),"")</f>
        <v/>
      </c>
      <c r="T247" s="117" t="str">
        <f>IF(S247="","",IF(LEFT($L247,1)="R",$M247*VLOOKUP($L247,'Blend Breakout'!$C$33:$I$55,COLUMNS('Blend Breakout'!$C$32:I$32),0),""))</f>
        <v/>
      </c>
      <c r="U247" s="219"/>
      <c r="V247" s="220"/>
      <c r="W247" s="219"/>
      <c r="X247" s="219"/>
      <c r="Y247" s="170"/>
      <c r="AA247" s="180" t="str">
        <f t="shared" ca="1" si="37"/>
        <v/>
      </c>
      <c r="AC247" s="59" t="str">
        <f t="shared" si="38"/>
        <v>N</v>
      </c>
      <c r="AD247" s="59">
        <f t="shared" si="31"/>
        <v>0</v>
      </c>
      <c r="AE247" s="59">
        <f t="shared" ca="1" si="32"/>
        <v>0</v>
      </c>
      <c r="AF247" s="59">
        <f t="shared" si="39"/>
        <v>0</v>
      </c>
      <c r="AG247" s="59">
        <f t="shared" si="40"/>
        <v>0</v>
      </c>
      <c r="AH247" s="59">
        <f t="shared" si="33"/>
        <v>0</v>
      </c>
      <c r="AI247" s="59">
        <f t="shared" si="34"/>
        <v>0</v>
      </c>
      <c r="AJ247" s="137">
        <f t="shared" si="35"/>
        <v>0</v>
      </c>
      <c r="AK247" s="137">
        <f t="shared" si="36"/>
        <v>0</v>
      </c>
      <c r="AL247" s="57">
        <f>IF('Section 2'!$X247=Lists!$O$8,IF(COUNTIF(A5CountryList,'Section 2'!$H247)&gt;0,0,1),0)</f>
        <v>0</v>
      </c>
    </row>
    <row r="248" spans="2:38" s="57" customFormat="1" x14ac:dyDescent="0.25">
      <c r="B248" s="40"/>
      <c r="C248" s="211" t="str">
        <f>IF(L248=0,"",MAX($C$18:C247)+1)</f>
        <v/>
      </c>
      <c r="D248" s="121"/>
      <c r="E248" s="218"/>
      <c r="F248" s="219"/>
      <c r="G248" s="219"/>
      <c r="H248" s="219"/>
      <c r="I248" s="122"/>
      <c r="J248" s="219"/>
      <c r="K248" s="219"/>
      <c r="L248" s="219"/>
      <c r="M248" s="119"/>
      <c r="N248" s="122"/>
      <c r="O248" s="221" t="str">
        <f>IF(LEFT($L248,1)="R",VLOOKUP($L248,'Blend Breakout'!$C$33:$I$55,COLUMNS('Blend Breakout'!$C$32:D$32),0),IF(LEFT($L248,1)="H",$L248,""))</f>
        <v/>
      </c>
      <c r="P248" s="117" t="str">
        <f>IF(O248="","",IF(LEFT($L248,1)="R",$M248*VLOOKUP($L248,'Blend Breakout'!$C$33:$I$55,COLUMNS('Blend Breakout'!$C$32:E$32),0),IF(LEFT($L248,1)="H",$M248,"")))</f>
        <v/>
      </c>
      <c r="Q248" s="221" t="str">
        <f>IF(LEFT($L248,1)="R",VLOOKUP($L248,'Blend Breakout'!$C$33:$I$55,COLUMNS('Blend Breakout'!$C$32:F$32),0),"")</f>
        <v/>
      </c>
      <c r="R248" s="117" t="str">
        <f>IF(Q248="","",IF(LEFT($L248,1)="R",$M248*VLOOKUP($L248,'Blend Breakout'!$C$33:$I$55,COLUMNS('Blend Breakout'!$C$32:G$32),0),""))</f>
        <v/>
      </c>
      <c r="S248" s="221" t="str">
        <f>IF(LEFT($L248,1)="R",VLOOKUP($L248,'Blend Breakout'!$C$33:$I$55,COLUMNS('Blend Breakout'!$C$32:H$32),0),"")</f>
        <v/>
      </c>
      <c r="T248" s="117" t="str">
        <f>IF(S248="","",IF(LEFT($L248,1)="R",$M248*VLOOKUP($L248,'Blend Breakout'!$C$33:$I$55,COLUMNS('Blend Breakout'!$C$32:I$32),0),""))</f>
        <v/>
      </c>
      <c r="U248" s="219"/>
      <c r="V248" s="220"/>
      <c r="W248" s="219"/>
      <c r="X248" s="219"/>
      <c r="Y248" s="170"/>
      <c r="AA248" s="180" t="str">
        <f t="shared" ca="1" si="37"/>
        <v/>
      </c>
      <c r="AC248" s="59" t="str">
        <f t="shared" si="38"/>
        <v>N</v>
      </c>
      <c r="AD248" s="59">
        <f t="shared" si="31"/>
        <v>0</v>
      </c>
      <c r="AE248" s="59">
        <f t="shared" ca="1" si="32"/>
        <v>0</v>
      </c>
      <c r="AF248" s="59">
        <f t="shared" si="39"/>
        <v>0</v>
      </c>
      <c r="AG248" s="59">
        <f t="shared" si="40"/>
        <v>0</v>
      </c>
      <c r="AH248" s="59">
        <f t="shared" si="33"/>
        <v>0</v>
      </c>
      <c r="AI248" s="59">
        <f t="shared" si="34"/>
        <v>0</v>
      </c>
      <c r="AJ248" s="137">
        <f t="shared" si="35"/>
        <v>0</v>
      </c>
      <c r="AK248" s="137">
        <f t="shared" si="36"/>
        <v>0</v>
      </c>
      <c r="AL248" s="57">
        <f>IF('Section 2'!$X248=Lists!$O$8,IF(COUNTIF(A5CountryList,'Section 2'!$H248)&gt;0,0,1),0)</f>
        <v>0</v>
      </c>
    </row>
    <row r="249" spans="2:38" s="57" customFormat="1" x14ac:dyDescent="0.25">
      <c r="B249" s="40"/>
      <c r="C249" s="211" t="str">
        <f>IF(L249=0,"",MAX($C$18:C248)+1)</f>
        <v/>
      </c>
      <c r="D249" s="121"/>
      <c r="E249" s="218"/>
      <c r="F249" s="219"/>
      <c r="G249" s="219"/>
      <c r="H249" s="219"/>
      <c r="I249" s="122"/>
      <c r="J249" s="219"/>
      <c r="K249" s="219"/>
      <c r="L249" s="219"/>
      <c r="M249" s="119"/>
      <c r="N249" s="122"/>
      <c r="O249" s="221" t="str">
        <f>IF(LEFT($L249,1)="R",VLOOKUP($L249,'Blend Breakout'!$C$33:$I$55,COLUMNS('Blend Breakout'!$C$32:D$32),0),IF(LEFT($L249,1)="H",$L249,""))</f>
        <v/>
      </c>
      <c r="P249" s="117" t="str">
        <f>IF(O249="","",IF(LEFT($L249,1)="R",$M249*VLOOKUP($L249,'Blend Breakout'!$C$33:$I$55,COLUMNS('Blend Breakout'!$C$32:E$32),0),IF(LEFT($L249,1)="H",$M249,"")))</f>
        <v/>
      </c>
      <c r="Q249" s="221" t="str">
        <f>IF(LEFT($L249,1)="R",VLOOKUP($L249,'Blend Breakout'!$C$33:$I$55,COLUMNS('Blend Breakout'!$C$32:F$32),0),"")</f>
        <v/>
      </c>
      <c r="R249" s="117" t="str">
        <f>IF(Q249="","",IF(LEFT($L249,1)="R",$M249*VLOOKUP($L249,'Blend Breakout'!$C$33:$I$55,COLUMNS('Blend Breakout'!$C$32:G$32),0),""))</f>
        <v/>
      </c>
      <c r="S249" s="221" t="str">
        <f>IF(LEFT($L249,1)="R",VLOOKUP($L249,'Blend Breakout'!$C$33:$I$55,COLUMNS('Blend Breakout'!$C$32:H$32),0),"")</f>
        <v/>
      </c>
      <c r="T249" s="117" t="str">
        <f>IF(S249="","",IF(LEFT($L249,1)="R",$M249*VLOOKUP($L249,'Blend Breakout'!$C$33:$I$55,COLUMNS('Blend Breakout'!$C$32:I$32),0),""))</f>
        <v/>
      </c>
      <c r="U249" s="219"/>
      <c r="V249" s="220"/>
      <c r="W249" s="219"/>
      <c r="X249" s="219"/>
      <c r="Y249" s="170"/>
      <c r="AA249" s="180" t="str">
        <f t="shared" ca="1" si="37"/>
        <v/>
      </c>
      <c r="AC249" s="59" t="str">
        <f t="shared" si="38"/>
        <v>N</v>
      </c>
      <c r="AD249" s="59">
        <f t="shared" si="31"/>
        <v>0</v>
      </c>
      <c r="AE249" s="59">
        <f t="shared" ca="1" si="32"/>
        <v>0</v>
      </c>
      <c r="AF249" s="59">
        <f t="shared" si="39"/>
        <v>0</v>
      </c>
      <c r="AG249" s="59">
        <f t="shared" si="40"/>
        <v>0</v>
      </c>
      <c r="AH249" s="59">
        <f t="shared" si="33"/>
        <v>0</v>
      </c>
      <c r="AI249" s="59">
        <f t="shared" si="34"/>
        <v>0</v>
      </c>
      <c r="AJ249" s="137">
        <f t="shared" si="35"/>
        <v>0</v>
      </c>
      <c r="AK249" s="137">
        <f t="shared" si="36"/>
        <v>0</v>
      </c>
      <c r="AL249" s="57">
        <f>IF('Section 2'!$X249=Lists!$O$8,IF(COUNTIF(A5CountryList,'Section 2'!$H249)&gt;0,0,1),0)</f>
        <v>0</v>
      </c>
    </row>
    <row r="250" spans="2:38" s="57" customFormat="1" x14ac:dyDescent="0.25">
      <c r="B250" s="40"/>
      <c r="C250" s="211" t="str">
        <f>IF(L250=0,"",MAX($C$18:C249)+1)</f>
        <v/>
      </c>
      <c r="D250" s="121"/>
      <c r="E250" s="218"/>
      <c r="F250" s="219"/>
      <c r="G250" s="219"/>
      <c r="H250" s="219"/>
      <c r="I250" s="122"/>
      <c r="J250" s="219"/>
      <c r="K250" s="219"/>
      <c r="L250" s="219"/>
      <c r="M250" s="119"/>
      <c r="N250" s="122"/>
      <c r="O250" s="221" t="str">
        <f>IF(LEFT($L250,1)="R",VLOOKUP($L250,'Blend Breakout'!$C$33:$I$55,COLUMNS('Blend Breakout'!$C$32:D$32),0),IF(LEFT($L250,1)="H",$L250,""))</f>
        <v/>
      </c>
      <c r="P250" s="117" t="str">
        <f>IF(O250="","",IF(LEFT($L250,1)="R",$M250*VLOOKUP($L250,'Blend Breakout'!$C$33:$I$55,COLUMNS('Blend Breakout'!$C$32:E$32),0),IF(LEFT($L250,1)="H",$M250,"")))</f>
        <v/>
      </c>
      <c r="Q250" s="221" t="str">
        <f>IF(LEFT($L250,1)="R",VLOOKUP($L250,'Blend Breakout'!$C$33:$I$55,COLUMNS('Blend Breakout'!$C$32:F$32),0),"")</f>
        <v/>
      </c>
      <c r="R250" s="117" t="str">
        <f>IF(Q250="","",IF(LEFT($L250,1)="R",$M250*VLOOKUP($L250,'Blend Breakout'!$C$33:$I$55,COLUMNS('Blend Breakout'!$C$32:G$32),0),""))</f>
        <v/>
      </c>
      <c r="S250" s="221" t="str">
        <f>IF(LEFT($L250,1)="R",VLOOKUP($L250,'Blend Breakout'!$C$33:$I$55,COLUMNS('Blend Breakout'!$C$32:H$32),0),"")</f>
        <v/>
      </c>
      <c r="T250" s="117" t="str">
        <f>IF(S250="","",IF(LEFT($L250,1)="R",$M250*VLOOKUP($L250,'Blend Breakout'!$C$33:$I$55,COLUMNS('Blend Breakout'!$C$32:I$32),0),""))</f>
        <v/>
      </c>
      <c r="U250" s="219"/>
      <c r="V250" s="220"/>
      <c r="W250" s="219"/>
      <c r="X250" s="219"/>
      <c r="Y250" s="170"/>
      <c r="AA250" s="180" t="str">
        <f t="shared" ca="1" si="37"/>
        <v/>
      </c>
      <c r="AC250" s="59" t="str">
        <f t="shared" si="38"/>
        <v>N</v>
      </c>
      <c r="AD250" s="59">
        <f t="shared" si="31"/>
        <v>0</v>
      </c>
      <c r="AE250" s="59">
        <f t="shared" ca="1" si="32"/>
        <v>0</v>
      </c>
      <c r="AF250" s="59">
        <f t="shared" si="39"/>
        <v>0</v>
      </c>
      <c r="AG250" s="59">
        <f t="shared" si="40"/>
        <v>0</v>
      </c>
      <c r="AH250" s="59">
        <f t="shared" si="33"/>
        <v>0</v>
      </c>
      <c r="AI250" s="59">
        <f t="shared" si="34"/>
        <v>0</v>
      </c>
      <c r="AJ250" s="137">
        <f t="shared" si="35"/>
        <v>0</v>
      </c>
      <c r="AK250" s="137">
        <f t="shared" si="36"/>
        <v>0</v>
      </c>
      <c r="AL250" s="57">
        <f>IF('Section 2'!$X250=Lists!$O$8,IF(COUNTIF(A5CountryList,'Section 2'!$H250)&gt;0,0,1),0)</f>
        <v>0</v>
      </c>
    </row>
    <row r="251" spans="2:38" s="57" customFormat="1" x14ac:dyDescent="0.25">
      <c r="B251" s="40"/>
      <c r="C251" s="211" t="str">
        <f>IF(L251=0,"",MAX($C$18:C250)+1)</f>
        <v/>
      </c>
      <c r="D251" s="121"/>
      <c r="E251" s="218"/>
      <c r="F251" s="219"/>
      <c r="G251" s="219"/>
      <c r="H251" s="219"/>
      <c r="I251" s="122"/>
      <c r="J251" s="219"/>
      <c r="K251" s="219"/>
      <c r="L251" s="219"/>
      <c r="M251" s="119"/>
      <c r="N251" s="122"/>
      <c r="O251" s="221" t="str">
        <f>IF(LEFT($L251,1)="R",VLOOKUP($L251,'Blend Breakout'!$C$33:$I$55,COLUMNS('Blend Breakout'!$C$32:D$32),0),IF(LEFT($L251,1)="H",$L251,""))</f>
        <v/>
      </c>
      <c r="P251" s="117" t="str">
        <f>IF(O251="","",IF(LEFT($L251,1)="R",$M251*VLOOKUP($L251,'Blend Breakout'!$C$33:$I$55,COLUMNS('Blend Breakout'!$C$32:E$32),0),IF(LEFT($L251,1)="H",$M251,"")))</f>
        <v/>
      </c>
      <c r="Q251" s="221" t="str">
        <f>IF(LEFT($L251,1)="R",VLOOKUP($L251,'Blend Breakout'!$C$33:$I$55,COLUMNS('Blend Breakout'!$C$32:F$32),0),"")</f>
        <v/>
      </c>
      <c r="R251" s="117" t="str">
        <f>IF(Q251="","",IF(LEFT($L251,1)="R",$M251*VLOOKUP($L251,'Blend Breakout'!$C$33:$I$55,COLUMNS('Blend Breakout'!$C$32:G$32),0),""))</f>
        <v/>
      </c>
      <c r="S251" s="221" t="str">
        <f>IF(LEFT($L251,1)="R",VLOOKUP($L251,'Blend Breakout'!$C$33:$I$55,COLUMNS('Blend Breakout'!$C$32:H$32),0),"")</f>
        <v/>
      </c>
      <c r="T251" s="117" t="str">
        <f>IF(S251="","",IF(LEFT($L251,1)="R",$M251*VLOOKUP($L251,'Blend Breakout'!$C$33:$I$55,COLUMNS('Blend Breakout'!$C$32:I$32),0),""))</f>
        <v/>
      </c>
      <c r="U251" s="219"/>
      <c r="V251" s="220"/>
      <c r="W251" s="219"/>
      <c r="X251" s="219"/>
      <c r="Y251" s="170"/>
      <c r="AA251" s="180" t="str">
        <f t="shared" ca="1" si="37"/>
        <v/>
      </c>
      <c r="AC251" s="59" t="str">
        <f t="shared" si="38"/>
        <v>N</v>
      </c>
      <c r="AD251" s="59">
        <f t="shared" si="31"/>
        <v>0</v>
      </c>
      <c r="AE251" s="59">
        <f t="shared" ca="1" si="32"/>
        <v>0</v>
      </c>
      <c r="AF251" s="59">
        <f t="shared" si="39"/>
        <v>0</v>
      </c>
      <c r="AG251" s="59">
        <f t="shared" si="40"/>
        <v>0</v>
      </c>
      <c r="AH251" s="59">
        <f t="shared" si="33"/>
        <v>0</v>
      </c>
      <c r="AI251" s="59">
        <f t="shared" si="34"/>
        <v>0</v>
      </c>
      <c r="AJ251" s="137">
        <f t="shared" si="35"/>
        <v>0</v>
      </c>
      <c r="AK251" s="137">
        <f t="shared" si="36"/>
        <v>0</v>
      </c>
      <c r="AL251" s="57">
        <f>IF('Section 2'!$X251=Lists!$O$8,IF(COUNTIF(A5CountryList,'Section 2'!$H251)&gt;0,0,1),0)</f>
        <v>0</v>
      </c>
    </row>
    <row r="252" spans="2:38" s="57" customFormat="1" x14ac:dyDescent="0.25">
      <c r="B252" s="40"/>
      <c r="C252" s="211" t="str">
        <f>IF(L252=0,"",MAX($C$18:C251)+1)</f>
        <v/>
      </c>
      <c r="D252" s="121"/>
      <c r="E252" s="218"/>
      <c r="F252" s="219"/>
      <c r="G252" s="219"/>
      <c r="H252" s="219"/>
      <c r="I252" s="122"/>
      <c r="J252" s="219"/>
      <c r="K252" s="219"/>
      <c r="L252" s="219"/>
      <c r="M252" s="119"/>
      <c r="N252" s="122"/>
      <c r="O252" s="221" t="str">
        <f>IF(LEFT($L252,1)="R",VLOOKUP($L252,'Blend Breakout'!$C$33:$I$55,COLUMNS('Blend Breakout'!$C$32:D$32),0),IF(LEFT($L252,1)="H",$L252,""))</f>
        <v/>
      </c>
      <c r="P252" s="117" t="str">
        <f>IF(O252="","",IF(LEFT($L252,1)="R",$M252*VLOOKUP($L252,'Blend Breakout'!$C$33:$I$55,COLUMNS('Blend Breakout'!$C$32:E$32),0),IF(LEFT($L252,1)="H",$M252,"")))</f>
        <v/>
      </c>
      <c r="Q252" s="221" t="str">
        <f>IF(LEFT($L252,1)="R",VLOOKUP($L252,'Blend Breakout'!$C$33:$I$55,COLUMNS('Blend Breakout'!$C$32:F$32),0),"")</f>
        <v/>
      </c>
      <c r="R252" s="117" t="str">
        <f>IF(Q252="","",IF(LEFT($L252,1)="R",$M252*VLOOKUP($L252,'Blend Breakout'!$C$33:$I$55,COLUMNS('Blend Breakout'!$C$32:G$32),0),""))</f>
        <v/>
      </c>
      <c r="S252" s="221" t="str">
        <f>IF(LEFT($L252,1)="R",VLOOKUP($L252,'Blend Breakout'!$C$33:$I$55,COLUMNS('Blend Breakout'!$C$32:H$32),0),"")</f>
        <v/>
      </c>
      <c r="T252" s="117" t="str">
        <f>IF(S252="","",IF(LEFT($L252,1)="R",$M252*VLOOKUP($L252,'Blend Breakout'!$C$33:$I$55,COLUMNS('Blend Breakout'!$C$32:I$32),0),""))</f>
        <v/>
      </c>
      <c r="U252" s="219"/>
      <c r="V252" s="220"/>
      <c r="W252" s="219"/>
      <c r="X252" s="219"/>
      <c r="Y252" s="170"/>
      <c r="AA252" s="180" t="str">
        <f t="shared" ca="1" si="37"/>
        <v/>
      </c>
      <c r="AC252" s="59" t="str">
        <f t="shared" si="38"/>
        <v>N</v>
      </c>
      <c r="AD252" s="59">
        <f t="shared" si="31"/>
        <v>0</v>
      </c>
      <c r="AE252" s="59">
        <f t="shared" ca="1" si="32"/>
        <v>0</v>
      </c>
      <c r="AF252" s="59">
        <f t="shared" si="39"/>
        <v>0</v>
      </c>
      <c r="AG252" s="59">
        <f t="shared" si="40"/>
        <v>0</v>
      </c>
      <c r="AH252" s="59">
        <f t="shared" si="33"/>
        <v>0</v>
      </c>
      <c r="AI252" s="59">
        <f t="shared" si="34"/>
        <v>0</v>
      </c>
      <c r="AJ252" s="137">
        <f t="shared" si="35"/>
        <v>0</v>
      </c>
      <c r="AK252" s="137">
        <f t="shared" si="36"/>
        <v>0</v>
      </c>
      <c r="AL252" s="57">
        <f>IF('Section 2'!$X252=Lists!$O$8,IF(COUNTIF(A5CountryList,'Section 2'!$H252)&gt;0,0,1),0)</f>
        <v>0</v>
      </c>
    </row>
    <row r="253" spans="2:38" s="57" customFormat="1" x14ac:dyDescent="0.25">
      <c r="B253" s="40"/>
      <c r="C253" s="211" t="str">
        <f>IF(L253=0,"",MAX($C$18:C252)+1)</f>
        <v/>
      </c>
      <c r="D253" s="121"/>
      <c r="E253" s="218"/>
      <c r="F253" s="219"/>
      <c r="G253" s="219"/>
      <c r="H253" s="219"/>
      <c r="I253" s="122"/>
      <c r="J253" s="219"/>
      <c r="K253" s="219"/>
      <c r="L253" s="219"/>
      <c r="M253" s="119"/>
      <c r="N253" s="122"/>
      <c r="O253" s="221" t="str">
        <f>IF(LEFT($L253,1)="R",VLOOKUP($L253,'Blend Breakout'!$C$33:$I$55,COLUMNS('Blend Breakout'!$C$32:D$32),0),IF(LEFT($L253,1)="H",$L253,""))</f>
        <v/>
      </c>
      <c r="P253" s="117" t="str">
        <f>IF(O253="","",IF(LEFT($L253,1)="R",$M253*VLOOKUP($L253,'Blend Breakout'!$C$33:$I$55,COLUMNS('Blend Breakout'!$C$32:E$32),0),IF(LEFT($L253,1)="H",$M253,"")))</f>
        <v/>
      </c>
      <c r="Q253" s="221" t="str">
        <f>IF(LEFT($L253,1)="R",VLOOKUP($L253,'Blend Breakout'!$C$33:$I$55,COLUMNS('Blend Breakout'!$C$32:F$32),0),"")</f>
        <v/>
      </c>
      <c r="R253" s="117" t="str">
        <f>IF(Q253="","",IF(LEFT($L253,1)="R",$M253*VLOOKUP($L253,'Blend Breakout'!$C$33:$I$55,COLUMNS('Blend Breakout'!$C$32:G$32),0),""))</f>
        <v/>
      </c>
      <c r="S253" s="221" t="str">
        <f>IF(LEFT($L253,1)="R",VLOOKUP($L253,'Blend Breakout'!$C$33:$I$55,COLUMNS('Blend Breakout'!$C$32:H$32),0),"")</f>
        <v/>
      </c>
      <c r="T253" s="117" t="str">
        <f>IF(S253="","",IF(LEFT($L253,1)="R",$M253*VLOOKUP($L253,'Blend Breakout'!$C$33:$I$55,COLUMNS('Blend Breakout'!$C$32:I$32),0),""))</f>
        <v/>
      </c>
      <c r="U253" s="219"/>
      <c r="V253" s="220"/>
      <c r="W253" s="219"/>
      <c r="X253" s="219"/>
      <c r="Y253" s="170"/>
      <c r="AA253" s="180" t="str">
        <f t="shared" ca="1" si="37"/>
        <v/>
      </c>
      <c r="AC253" s="59" t="str">
        <f t="shared" si="38"/>
        <v>N</v>
      </c>
      <c r="AD253" s="59">
        <f t="shared" si="31"/>
        <v>0</v>
      </c>
      <c r="AE253" s="59">
        <f t="shared" ca="1" si="32"/>
        <v>0</v>
      </c>
      <c r="AF253" s="59">
        <f t="shared" si="39"/>
        <v>0</v>
      </c>
      <c r="AG253" s="59">
        <f t="shared" si="40"/>
        <v>0</v>
      </c>
      <c r="AH253" s="59">
        <f t="shared" si="33"/>
        <v>0</v>
      </c>
      <c r="AI253" s="59">
        <f t="shared" si="34"/>
        <v>0</v>
      </c>
      <c r="AJ253" s="137">
        <f t="shared" si="35"/>
        <v>0</v>
      </c>
      <c r="AK253" s="137">
        <f t="shared" si="36"/>
        <v>0</v>
      </c>
      <c r="AL253" s="57">
        <f>IF('Section 2'!$X253=Lists!$O$8,IF(COUNTIF(A5CountryList,'Section 2'!$H253)&gt;0,0,1),0)</f>
        <v>0</v>
      </c>
    </row>
    <row r="254" spans="2:38" s="57" customFormat="1" x14ac:dyDescent="0.25">
      <c r="B254" s="40"/>
      <c r="C254" s="211" t="str">
        <f>IF(L254=0,"",MAX($C$18:C253)+1)</f>
        <v/>
      </c>
      <c r="D254" s="121"/>
      <c r="E254" s="218"/>
      <c r="F254" s="219"/>
      <c r="G254" s="219"/>
      <c r="H254" s="219"/>
      <c r="I254" s="122"/>
      <c r="J254" s="219"/>
      <c r="K254" s="219"/>
      <c r="L254" s="219"/>
      <c r="M254" s="119"/>
      <c r="N254" s="122"/>
      <c r="O254" s="221" t="str">
        <f>IF(LEFT($L254,1)="R",VLOOKUP($L254,'Blend Breakout'!$C$33:$I$55,COLUMNS('Blend Breakout'!$C$32:D$32),0),IF(LEFT($L254,1)="H",$L254,""))</f>
        <v/>
      </c>
      <c r="P254" s="117" t="str">
        <f>IF(O254="","",IF(LEFT($L254,1)="R",$M254*VLOOKUP($L254,'Blend Breakout'!$C$33:$I$55,COLUMNS('Blend Breakout'!$C$32:E$32),0),IF(LEFT($L254,1)="H",$M254,"")))</f>
        <v/>
      </c>
      <c r="Q254" s="221" t="str">
        <f>IF(LEFT($L254,1)="R",VLOOKUP($L254,'Blend Breakout'!$C$33:$I$55,COLUMNS('Blend Breakout'!$C$32:F$32),0),"")</f>
        <v/>
      </c>
      <c r="R254" s="117" t="str">
        <f>IF(Q254="","",IF(LEFT($L254,1)="R",$M254*VLOOKUP($L254,'Blend Breakout'!$C$33:$I$55,COLUMNS('Blend Breakout'!$C$32:G$32),0),""))</f>
        <v/>
      </c>
      <c r="S254" s="221" t="str">
        <f>IF(LEFT($L254,1)="R",VLOOKUP($L254,'Blend Breakout'!$C$33:$I$55,COLUMNS('Blend Breakout'!$C$32:H$32),0),"")</f>
        <v/>
      </c>
      <c r="T254" s="117" t="str">
        <f>IF(S254="","",IF(LEFT($L254,1)="R",$M254*VLOOKUP($L254,'Blend Breakout'!$C$33:$I$55,COLUMNS('Blend Breakout'!$C$32:I$32),0),""))</f>
        <v/>
      </c>
      <c r="U254" s="219"/>
      <c r="V254" s="220"/>
      <c r="W254" s="219"/>
      <c r="X254" s="219"/>
      <c r="Y254" s="170"/>
      <c r="AA254" s="180" t="str">
        <f t="shared" ca="1" si="37"/>
        <v/>
      </c>
      <c r="AC254" s="59" t="str">
        <f t="shared" si="38"/>
        <v>N</v>
      </c>
      <c r="AD254" s="59">
        <f t="shared" si="31"/>
        <v>0</v>
      </c>
      <c r="AE254" s="59">
        <f t="shared" ca="1" si="32"/>
        <v>0</v>
      </c>
      <c r="AF254" s="59">
        <f t="shared" si="39"/>
        <v>0</v>
      </c>
      <c r="AG254" s="59">
        <f t="shared" si="40"/>
        <v>0</v>
      </c>
      <c r="AH254" s="59">
        <f t="shared" si="33"/>
        <v>0</v>
      </c>
      <c r="AI254" s="59">
        <f t="shared" si="34"/>
        <v>0</v>
      </c>
      <c r="AJ254" s="137">
        <f t="shared" si="35"/>
        <v>0</v>
      </c>
      <c r="AK254" s="137">
        <f t="shared" si="36"/>
        <v>0</v>
      </c>
      <c r="AL254" s="57">
        <f>IF('Section 2'!$X254=Lists!$O$8,IF(COUNTIF(A5CountryList,'Section 2'!$H254)&gt;0,0,1),0)</f>
        <v>0</v>
      </c>
    </row>
    <row r="255" spans="2:38" s="57" customFormat="1" x14ac:dyDescent="0.25">
      <c r="B255" s="40"/>
      <c r="C255" s="211" t="str">
        <f>IF(L255=0,"",MAX($C$18:C254)+1)</f>
        <v/>
      </c>
      <c r="D255" s="121"/>
      <c r="E255" s="218"/>
      <c r="F255" s="219"/>
      <c r="G255" s="219"/>
      <c r="H255" s="219"/>
      <c r="I255" s="122"/>
      <c r="J255" s="219"/>
      <c r="K255" s="219"/>
      <c r="L255" s="219"/>
      <c r="M255" s="119"/>
      <c r="N255" s="122"/>
      <c r="O255" s="221" t="str">
        <f>IF(LEFT($L255,1)="R",VLOOKUP($L255,'Blend Breakout'!$C$33:$I$55,COLUMNS('Blend Breakout'!$C$32:D$32),0),IF(LEFT($L255,1)="H",$L255,""))</f>
        <v/>
      </c>
      <c r="P255" s="117" t="str">
        <f>IF(O255="","",IF(LEFT($L255,1)="R",$M255*VLOOKUP($L255,'Blend Breakout'!$C$33:$I$55,COLUMNS('Blend Breakout'!$C$32:E$32),0),IF(LEFT($L255,1)="H",$M255,"")))</f>
        <v/>
      </c>
      <c r="Q255" s="221" t="str">
        <f>IF(LEFT($L255,1)="R",VLOOKUP($L255,'Blend Breakout'!$C$33:$I$55,COLUMNS('Blend Breakout'!$C$32:F$32),0),"")</f>
        <v/>
      </c>
      <c r="R255" s="117" t="str">
        <f>IF(Q255="","",IF(LEFT($L255,1)="R",$M255*VLOOKUP($L255,'Blend Breakout'!$C$33:$I$55,COLUMNS('Blend Breakout'!$C$32:G$32),0),""))</f>
        <v/>
      </c>
      <c r="S255" s="221" t="str">
        <f>IF(LEFT($L255,1)="R",VLOOKUP($L255,'Blend Breakout'!$C$33:$I$55,COLUMNS('Blend Breakout'!$C$32:H$32),0),"")</f>
        <v/>
      </c>
      <c r="T255" s="117" t="str">
        <f>IF(S255="","",IF(LEFT($L255,1)="R",$M255*VLOOKUP($L255,'Blend Breakout'!$C$33:$I$55,COLUMNS('Blend Breakout'!$C$32:I$32),0),""))</f>
        <v/>
      </c>
      <c r="U255" s="219"/>
      <c r="V255" s="220"/>
      <c r="W255" s="219"/>
      <c r="X255" s="219"/>
      <c r="Y255" s="170"/>
      <c r="AA255" s="180" t="str">
        <f t="shared" ca="1" si="37"/>
        <v/>
      </c>
      <c r="AC255" s="59" t="str">
        <f t="shared" si="38"/>
        <v>N</v>
      </c>
      <c r="AD255" s="59">
        <f t="shared" si="31"/>
        <v>0</v>
      </c>
      <c r="AE255" s="59">
        <f t="shared" ca="1" si="32"/>
        <v>0</v>
      </c>
      <c r="AF255" s="59">
        <f t="shared" si="39"/>
        <v>0</v>
      </c>
      <c r="AG255" s="59">
        <f t="shared" si="40"/>
        <v>0</v>
      </c>
      <c r="AH255" s="59">
        <f t="shared" si="33"/>
        <v>0</v>
      </c>
      <c r="AI255" s="59">
        <f t="shared" si="34"/>
        <v>0</v>
      </c>
      <c r="AJ255" s="137">
        <f t="shared" si="35"/>
        <v>0</v>
      </c>
      <c r="AK255" s="137">
        <f t="shared" si="36"/>
        <v>0</v>
      </c>
      <c r="AL255" s="57">
        <f>IF('Section 2'!$X255=Lists!$O$8,IF(COUNTIF(A5CountryList,'Section 2'!$H255)&gt;0,0,1),0)</f>
        <v>0</v>
      </c>
    </row>
    <row r="256" spans="2:38" s="57" customFormat="1" x14ac:dyDescent="0.25">
      <c r="B256" s="40"/>
      <c r="C256" s="211" t="str">
        <f>IF(L256=0,"",MAX($C$18:C255)+1)</f>
        <v/>
      </c>
      <c r="D256" s="121"/>
      <c r="E256" s="218"/>
      <c r="F256" s="219"/>
      <c r="G256" s="219"/>
      <c r="H256" s="219"/>
      <c r="I256" s="122"/>
      <c r="J256" s="219"/>
      <c r="K256" s="219"/>
      <c r="L256" s="219"/>
      <c r="M256" s="119"/>
      <c r="N256" s="122"/>
      <c r="O256" s="221" t="str">
        <f>IF(LEFT($L256,1)="R",VLOOKUP($L256,'Blend Breakout'!$C$33:$I$55,COLUMNS('Blend Breakout'!$C$32:D$32),0),IF(LEFT($L256,1)="H",$L256,""))</f>
        <v/>
      </c>
      <c r="P256" s="117" t="str">
        <f>IF(O256="","",IF(LEFT($L256,1)="R",$M256*VLOOKUP($L256,'Blend Breakout'!$C$33:$I$55,COLUMNS('Blend Breakout'!$C$32:E$32),0),IF(LEFT($L256,1)="H",$M256,"")))</f>
        <v/>
      </c>
      <c r="Q256" s="221" t="str">
        <f>IF(LEFT($L256,1)="R",VLOOKUP($L256,'Blend Breakout'!$C$33:$I$55,COLUMNS('Blend Breakout'!$C$32:F$32),0),"")</f>
        <v/>
      </c>
      <c r="R256" s="117" t="str">
        <f>IF(Q256="","",IF(LEFT($L256,1)="R",$M256*VLOOKUP($L256,'Blend Breakout'!$C$33:$I$55,COLUMNS('Blend Breakout'!$C$32:G$32),0),""))</f>
        <v/>
      </c>
      <c r="S256" s="221" t="str">
        <f>IF(LEFT($L256,1)="R",VLOOKUP($L256,'Blend Breakout'!$C$33:$I$55,COLUMNS('Blend Breakout'!$C$32:H$32),0),"")</f>
        <v/>
      </c>
      <c r="T256" s="117" t="str">
        <f>IF(S256="","",IF(LEFT($L256,1)="R",$M256*VLOOKUP($L256,'Blend Breakout'!$C$33:$I$55,COLUMNS('Blend Breakout'!$C$32:I$32),0),""))</f>
        <v/>
      </c>
      <c r="U256" s="219"/>
      <c r="V256" s="220"/>
      <c r="W256" s="219"/>
      <c r="X256" s="219"/>
      <c r="Y256" s="170"/>
      <c r="AA256" s="180" t="str">
        <f t="shared" ca="1" si="37"/>
        <v/>
      </c>
      <c r="AC256" s="59" t="str">
        <f t="shared" si="38"/>
        <v>N</v>
      </c>
      <c r="AD256" s="59">
        <f t="shared" si="31"/>
        <v>0</v>
      </c>
      <c r="AE256" s="59">
        <f t="shared" ca="1" si="32"/>
        <v>0</v>
      </c>
      <c r="AF256" s="59">
        <f t="shared" si="39"/>
        <v>0</v>
      </c>
      <c r="AG256" s="59">
        <f t="shared" si="40"/>
        <v>0</v>
      </c>
      <c r="AH256" s="59">
        <f t="shared" si="33"/>
        <v>0</v>
      </c>
      <c r="AI256" s="59">
        <f t="shared" si="34"/>
        <v>0</v>
      </c>
      <c r="AJ256" s="137">
        <f t="shared" si="35"/>
        <v>0</v>
      </c>
      <c r="AK256" s="137">
        <f t="shared" si="36"/>
        <v>0</v>
      </c>
      <c r="AL256" s="57">
        <f>IF('Section 2'!$X256=Lists!$O$8,IF(COUNTIF(A5CountryList,'Section 2'!$H256)&gt;0,0,1),0)</f>
        <v>0</v>
      </c>
    </row>
    <row r="257" spans="2:38" s="57" customFormat="1" x14ac:dyDescent="0.25">
      <c r="B257" s="40"/>
      <c r="C257" s="211" t="str">
        <f>IF(L257=0,"",MAX($C$18:C256)+1)</f>
        <v/>
      </c>
      <c r="D257" s="121"/>
      <c r="E257" s="218"/>
      <c r="F257" s="219"/>
      <c r="G257" s="219"/>
      <c r="H257" s="219"/>
      <c r="I257" s="122"/>
      <c r="J257" s="219"/>
      <c r="K257" s="219"/>
      <c r="L257" s="219"/>
      <c r="M257" s="119"/>
      <c r="N257" s="122"/>
      <c r="O257" s="221" t="str">
        <f>IF(LEFT($L257,1)="R",VLOOKUP($L257,'Blend Breakout'!$C$33:$I$55,COLUMNS('Blend Breakout'!$C$32:D$32),0),IF(LEFT($L257,1)="H",$L257,""))</f>
        <v/>
      </c>
      <c r="P257" s="117" t="str">
        <f>IF(O257="","",IF(LEFT($L257,1)="R",$M257*VLOOKUP($L257,'Blend Breakout'!$C$33:$I$55,COLUMNS('Blend Breakout'!$C$32:E$32),0),IF(LEFT($L257,1)="H",$M257,"")))</f>
        <v/>
      </c>
      <c r="Q257" s="221" t="str">
        <f>IF(LEFT($L257,1)="R",VLOOKUP($L257,'Blend Breakout'!$C$33:$I$55,COLUMNS('Blend Breakout'!$C$32:F$32),0),"")</f>
        <v/>
      </c>
      <c r="R257" s="117" t="str">
        <f>IF(Q257="","",IF(LEFT($L257,1)="R",$M257*VLOOKUP($L257,'Blend Breakout'!$C$33:$I$55,COLUMNS('Blend Breakout'!$C$32:G$32),0),""))</f>
        <v/>
      </c>
      <c r="S257" s="221" t="str">
        <f>IF(LEFT($L257,1)="R",VLOOKUP($L257,'Blend Breakout'!$C$33:$I$55,COLUMNS('Blend Breakout'!$C$32:H$32),0),"")</f>
        <v/>
      </c>
      <c r="T257" s="117" t="str">
        <f>IF(S257="","",IF(LEFT($L257,1)="R",$M257*VLOOKUP($L257,'Blend Breakout'!$C$33:$I$55,COLUMNS('Blend Breakout'!$C$32:I$32),0),""))</f>
        <v/>
      </c>
      <c r="U257" s="219"/>
      <c r="V257" s="220"/>
      <c r="W257" s="219"/>
      <c r="X257" s="219"/>
      <c r="Y257" s="170"/>
      <c r="AA257" s="180" t="str">
        <f t="shared" ca="1" si="37"/>
        <v/>
      </c>
      <c r="AC257" s="59" t="str">
        <f t="shared" si="38"/>
        <v>N</v>
      </c>
      <c r="AD257" s="59">
        <f t="shared" si="31"/>
        <v>0</v>
      </c>
      <c r="AE257" s="59">
        <f t="shared" ca="1" si="32"/>
        <v>0</v>
      </c>
      <c r="AF257" s="59">
        <f t="shared" si="39"/>
        <v>0</v>
      </c>
      <c r="AG257" s="59">
        <f t="shared" si="40"/>
        <v>0</v>
      </c>
      <c r="AH257" s="59">
        <f t="shared" si="33"/>
        <v>0</v>
      </c>
      <c r="AI257" s="59">
        <f t="shared" si="34"/>
        <v>0</v>
      </c>
      <c r="AJ257" s="137">
        <f t="shared" si="35"/>
        <v>0</v>
      </c>
      <c r="AK257" s="137">
        <f t="shared" si="36"/>
        <v>0</v>
      </c>
      <c r="AL257" s="57">
        <f>IF('Section 2'!$X257=Lists!$O$8,IF(COUNTIF(A5CountryList,'Section 2'!$H257)&gt;0,0,1),0)</f>
        <v>0</v>
      </c>
    </row>
    <row r="258" spans="2:38" s="57" customFormat="1" x14ac:dyDescent="0.25">
      <c r="B258" s="40"/>
      <c r="C258" s="211" t="str">
        <f>IF(L258=0,"",MAX($C$18:C257)+1)</f>
        <v/>
      </c>
      <c r="D258" s="121"/>
      <c r="E258" s="218"/>
      <c r="F258" s="219"/>
      <c r="G258" s="219"/>
      <c r="H258" s="219"/>
      <c r="I258" s="122"/>
      <c r="J258" s="219"/>
      <c r="K258" s="219"/>
      <c r="L258" s="219"/>
      <c r="M258" s="119"/>
      <c r="N258" s="122"/>
      <c r="O258" s="221" t="str">
        <f>IF(LEFT($L258,1)="R",VLOOKUP($L258,'Blend Breakout'!$C$33:$I$55,COLUMNS('Blend Breakout'!$C$32:D$32),0),IF(LEFT($L258,1)="H",$L258,""))</f>
        <v/>
      </c>
      <c r="P258" s="117" t="str">
        <f>IF(O258="","",IF(LEFT($L258,1)="R",$M258*VLOOKUP($L258,'Blend Breakout'!$C$33:$I$55,COLUMNS('Blend Breakout'!$C$32:E$32),0),IF(LEFT($L258,1)="H",$M258,"")))</f>
        <v/>
      </c>
      <c r="Q258" s="221" t="str">
        <f>IF(LEFT($L258,1)="R",VLOOKUP($L258,'Blend Breakout'!$C$33:$I$55,COLUMNS('Blend Breakout'!$C$32:F$32),0),"")</f>
        <v/>
      </c>
      <c r="R258" s="117" t="str">
        <f>IF(Q258="","",IF(LEFT($L258,1)="R",$M258*VLOOKUP($L258,'Blend Breakout'!$C$33:$I$55,COLUMNS('Blend Breakout'!$C$32:G$32),0),""))</f>
        <v/>
      </c>
      <c r="S258" s="221" t="str">
        <f>IF(LEFT($L258,1)="R",VLOOKUP($L258,'Blend Breakout'!$C$33:$I$55,COLUMNS('Blend Breakout'!$C$32:H$32),0),"")</f>
        <v/>
      </c>
      <c r="T258" s="117" t="str">
        <f>IF(S258="","",IF(LEFT($L258,1)="R",$M258*VLOOKUP($L258,'Blend Breakout'!$C$33:$I$55,COLUMNS('Blend Breakout'!$C$32:I$32),0),""))</f>
        <v/>
      </c>
      <c r="U258" s="219"/>
      <c r="V258" s="220"/>
      <c r="W258" s="219"/>
      <c r="X258" s="219"/>
      <c r="Y258" s="170"/>
      <c r="AA258" s="180" t="str">
        <f t="shared" ca="1" si="37"/>
        <v/>
      </c>
      <c r="AC258" s="59" t="str">
        <f t="shared" si="38"/>
        <v>N</v>
      </c>
      <c r="AD258" s="59">
        <f t="shared" si="31"/>
        <v>0</v>
      </c>
      <c r="AE258" s="59">
        <f t="shared" ca="1" si="32"/>
        <v>0</v>
      </c>
      <c r="AF258" s="59">
        <f t="shared" si="39"/>
        <v>0</v>
      </c>
      <c r="AG258" s="59">
        <f t="shared" si="40"/>
        <v>0</v>
      </c>
      <c r="AH258" s="59">
        <f t="shared" si="33"/>
        <v>0</v>
      </c>
      <c r="AI258" s="59">
        <f t="shared" si="34"/>
        <v>0</v>
      </c>
      <c r="AJ258" s="137">
        <f t="shared" si="35"/>
        <v>0</v>
      </c>
      <c r="AK258" s="137">
        <f t="shared" si="36"/>
        <v>0</v>
      </c>
      <c r="AL258" s="57">
        <f>IF('Section 2'!$X258=Lists!$O$8,IF(COUNTIF(A5CountryList,'Section 2'!$H258)&gt;0,0,1),0)</f>
        <v>0</v>
      </c>
    </row>
    <row r="259" spans="2:38" s="57" customFormat="1" x14ac:dyDescent="0.25">
      <c r="B259" s="40"/>
      <c r="C259" s="211" t="str">
        <f>IF(L259=0,"",MAX($C$18:C258)+1)</f>
        <v/>
      </c>
      <c r="D259" s="121"/>
      <c r="E259" s="218"/>
      <c r="F259" s="219"/>
      <c r="G259" s="219"/>
      <c r="H259" s="219"/>
      <c r="I259" s="122"/>
      <c r="J259" s="219"/>
      <c r="K259" s="219"/>
      <c r="L259" s="219"/>
      <c r="M259" s="119"/>
      <c r="N259" s="122"/>
      <c r="O259" s="221" t="str">
        <f>IF(LEFT($L259,1)="R",VLOOKUP($L259,'Blend Breakout'!$C$33:$I$55,COLUMNS('Blend Breakout'!$C$32:D$32),0),IF(LEFT($L259,1)="H",$L259,""))</f>
        <v/>
      </c>
      <c r="P259" s="117" t="str">
        <f>IF(O259="","",IF(LEFT($L259,1)="R",$M259*VLOOKUP($L259,'Blend Breakout'!$C$33:$I$55,COLUMNS('Blend Breakout'!$C$32:E$32),0),IF(LEFT($L259,1)="H",$M259,"")))</f>
        <v/>
      </c>
      <c r="Q259" s="221" t="str">
        <f>IF(LEFT($L259,1)="R",VLOOKUP($L259,'Blend Breakout'!$C$33:$I$55,COLUMNS('Blend Breakout'!$C$32:F$32),0),"")</f>
        <v/>
      </c>
      <c r="R259" s="117" t="str">
        <f>IF(Q259="","",IF(LEFT($L259,1)="R",$M259*VLOOKUP($L259,'Blend Breakout'!$C$33:$I$55,COLUMNS('Blend Breakout'!$C$32:G$32),0),""))</f>
        <v/>
      </c>
      <c r="S259" s="221" t="str">
        <f>IF(LEFT($L259,1)="R",VLOOKUP($L259,'Blend Breakout'!$C$33:$I$55,COLUMNS('Blend Breakout'!$C$32:H$32),0),"")</f>
        <v/>
      </c>
      <c r="T259" s="117" t="str">
        <f>IF(S259="","",IF(LEFT($L259,1)="R",$M259*VLOOKUP($L259,'Blend Breakout'!$C$33:$I$55,COLUMNS('Blend Breakout'!$C$32:I$32),0),""))</f>
        <v/>
      </c>
      <c r="U259" s="219"/>
      <c r="V259" s="220"/>
      <c r="W259" s="219"/>
      <c r="X259" s="219"/>
      <c r="Y259" s="170"/>
      <c r="AA259" s="180" t="str">
        <f t="shared" ca="1" si="37"/>
        <v/>
      </c>
      <c r="AC259" s="59" t="str">
        <f t="shared" si="38"/>
        <v>N</v>
      </c>
      <c r="AD259" s="59">
        <f t="shared" si="31"/>
        <v>0</v>
      </c>
      <c r="AE259" s="59">
        <f t="shared" ca="1" si="32"/>
        <v>0</v>
      </c>
      <c r="AF259" s="59">
        <f t="shared" si="39"/>
        <v>0</v>
      </c>
      <c r="AG259" s="59">
        <f t="shared" si="40"/>
        <v>0</v>
      </c>
      <c r="AH259" s="59">
        <f t="shared" si="33"/>
        <v>0</v>
      </c>
      <c r="AI259" s="59">
        <f t="shared" si="34"/>
        <v>0</v>
      </c>
      <c r="AJ259" s="137">
        <f t="shared" si="35"/>
        <v>0</v>
      </c>
      <c r="AK259" s="137">
        <f t="shared" si="36"/>
        <v>0</v>
      </c>
      <c r="AL259" s="57">
        <f>IF('Section 2'!$X259=Lists!$O$8,IF(COUNTIF(A5CountryList,'Section 2'!$H259)&gt;0,0,1),0)</f>
        <v>0</v>
      </c>
    </row>
    <row r="260" spans="2:38" s="57" customFormat="1" x14ac:dyDescent="0.25">
      <c r="B260" s="40"/>
      <c r="C260" s="211" t="str">
        <f>IF(L260=0,"",MAX($C$18:C259)+1)</f>
        <v/>
      </c>
      <c r="D260" s="121"/>
      <c r="E260" s="218"/>
      <c r="F260" s="219"/>
      <c r="G260" s="219"/>
      <c r="H260" s="219"/>
      <c r="I260" s="122"/>
      <c r="J260" s="219"/>
      <c r="K260" s="219"/>
      <c r="L260" s="219"/>
      <c r="M260" s="119"/>
      <c r="N260" s="122"/>
      <c r="O260" s="221" t="str">
        <f>IF(LEFT($L260,1)="R",VLOOKUP($L260,'Blend Breakout'!$C$33:$I$55,COLUMNS('Blend Breakout'!$C$32:D$32),0),IF(LEFT($L260,1)="H",$L260,""))</f>
        <v/>
      </c>
      <c r="P260" s="117" t="str">
        <f>IF(O260="","",IF(LEFT($L260,1)="R",$M260*VLOOKUP($L260,'Blend Breakout'!$C$33:$I$55,COLUMNS('Blend Breakout'!$C$32:E$32),0),IF(LEFT($L260,1)="H",$M260,"")))</f>
        <v/>
      </c>
      <c r="Q260" s="221" t="str">
        <f>IF(LEFT($L260,1)="R",VLOOKUP($L260,'Blend Breakout'!$C$33:$I$55,COLUMNS('Blend Breakout'!$C$32:F$32),0),"")</f>
        <v/>
      </c>
      <c r="R260" s="117" t="str">
        <f>IF(Q260="","",IF(LEFT($L260,1)="R",$M260*VLOOKUP($L260,'Blend Breakout'!$C$33:$I$55,COLUMNS('Blend Breakout'!$C$32:G$32),0),""))</f>
        <v/>
      </c>
      <c r="S260" s="221" t="str">
        <f>IF(LEFT($L260,1)="R",VLOOKUP($L260,'Blend Breakout'!$C$33:$I$55,COLUMNS('Blend Breakout'!$C$32:H$32),0),"")</f>
        <v/>
      </c>
      <c r="T260" s="117" t="str">
        <f>IF(S260="","",IF(LEFT($L260,1)="R",$M260*VLOOKUP($L260,'Blend Breakout'!$C$33:$I$55,COLUMNS('Blend Breakout'!$C$32:I$32),0),""))</f>
        <v/>
      </c>
      <c r="U260" s="219"/>
      <c r="V260" s="220"/>
      <c r="W260" s="219"/>
      <c r="X260" s="219"/>
      <c r="Y260" s="170"/>
      <c r="AA260" s="180" t="str">
        <f t="shared" ca="1" si="37"/>
        <v/>
      </c>
      <c r="AC260" s="59" t="str">
        <f t="shared" si="38"/>
        <v>N</v>
      </c>
      <c r="AD260" s="59">
        <f t="shared" si="31"/>
        <v>0</v>
      </c>
      <c r="AE260" s="59">
        <f t="shared" ca="1" si="32"/>
        <v>0</v>
      </c>
      <c r="AF260" s="59">
        <f t="shared" si="39"/>
        <v>0</v>
      </c>
      <c r="AG260" s="59">
        <f t="shared" si="40"/>
        <v>0</v>
      </c>
      <c r="AH260" s="59">
        <f t="shared" si="33"/>
        <v>0</v>
      </c>
      <c r="AI260" s="59">
        <f t="shared" si="34"/>
        <v>0</v>
      </c>
      <c r="AJ260" s="137">
        <f t="shared" si="35"/>
        <v>0</v>
      </c>
      <c r="AK260" s="137">
        <f t="shared" si="36"/>
        <v>0</v>
      </c>
      <c r="AL260" s="57">
        <f>IF('Section 2'!$X260=Lists!$O$8,IF(COUNTIF(A5CountryList,'Section 2'!$H260)&gt;0,0,1),0)</f>
        <v>0</v>
      </c>
    </row>
    <row r="261" spans="2:38" s="57" customFormat="1" x14ac:dyDescent="0.25">
      <c r="B261" s="40"/>
      <c r="C261" s="211" t="str">
        <f>IF(L261=0,"",MAX($C$18:C260)+1)</f>
        <v/>
      </c>
      <c r="D261" s="121"/>
      <c r="E261" s="218"/>
      <c r="F261" s="219"/>
      <c r="G261" s="219"/>
      <c r="H261" s="219"/>
      <c r="I261" s="122"/>
      <c r="J261" s="219"/>
      <c r="K261" s="219"/>
      <c r="L261" s="219"/>
      <c r="M261" s="119"/>
      <c r="N261" s="122"/>
      <c r="O261" s="221" t="str">
        <f>IF(LEFT($L261,1)="R",VLOOKUP($L261,'Blend Breakout'!$C$33:$I$55,COLUMNS('Blend Breakout'!$C$32:D$32),0),IF(LEFT($L261,1)="H",$L261,""))</f>
        <v/>
      </c>
      <c r="P261" s="117" t="str">
        <f>IF(O261="","",IF(LEFT($L261,1)="R",$M261*VLOOKUP($L261,'Blend Breakout'!$C$33:$I$55,COLUMNS('Blend Breakout'!$C$32:E$32),0),IF(LEFT($L261,1)="H",$M261,"")))</f>
        <v/>
      </c>
      <c r="Q261" s="221" t="str">
        <f>IF(LEFT($L261,1)="R",VLOOKUP($L261,'Blend Breakout'!$C$33:$I$55,COLUMNS('Blend Breakout'!$C$32:F$32),0),"")</f>
        <v/>
      </c>
      <c r="R261" s="117" t="str">
        <f>IF(Q261="","",IF(LEFT($L261,1)="R",$M261*VLOOKUP($L261,'Blend Breakout'!$C$33:$I$55,COLUMNS('Blend Breakout'!$C$32:G$32),0),""))</f>
        <v/>
      </c>
      <c r="S261" s="221" t="str">
        <f>IF(LEFT($L261,1)="R",VLOOKUP($L261,'Blend Breakout'!$C$33:$I$55,COLUMNS('Blend Breakout'!$C$32:H$32),0),"")</f>
        <v/>
      </c>
      <c r="T261" s="117" t="str">
        <f>IF(S261="","",IF(LEFT($L261,1)="R",$M261*VLOOKUP($L261,'Blend Breakout'!$C$33:$I$55,COLUMNS('Blend Breakout'!$C$32:I$32),0),""))</f>
        <v/>
      </c>
      <c r="U261" s="219"/>
      <c r="V261" s="220"/>
      <c r="W261" s="219"/>
      <c r="X261" s="219"/>
      <c r="Y261" s="170"/>
      <c r="AA261" s="180" t="str">
        <f t="shared" ca="1" si="37"/>
        <v/>
      </c>
      <c r="AC261" s="59" t="str">
        <f t="shared" si="38"/>
        <v>N</v>
      </c>
      <c r="AD261" s="59">
        <f t="shared" si="31"/>
        <v>0</v>
      </c>
      <c r="AE261" s="59">
        <f t="shared" ca="1" si="32"/>
        <v>0</v>
      </c>
      <c r="AF261" s="59">
        <f t="shared" si="39"/>
        <v>0</v>
      </c>
      <c r="AG261" s="59">
        <f t="shared" si="40"/>
        <v>0</v>
      </c>
      <c r="AH261" s="59">
        <f t="shared" si="33"/>
        <v>0</v>
      </c>
      <c r="AI261" s="59">
        <f t="shared" si="34"/>
        <v>0</v>
      </c>
      <c r="AJ261" s="137">
        <f t="shared" si="35"/>
        <v>0</v>
      </c>
      <c r="AK261" s="137">
        <f t="shared" si="36"/>
        <v>0</v>
      </c>
      <c r="AL261" s="57">
        <f>IF('Section 2'!$X261=Lists!$O$8,IF(COUNTIF(A5CountryList,'Section 2'!$H261)&gt;0,0,1),0)</f>
        <v>0</v>
      </c>
    </row>
    <row r="262" spans="2:38" s="57" customFormat="1" x14ac:dyDescent="0.25">
      <c r="B262" s="40"/>
      <c r="C262" s="211" t="str">
        <f>IF(L262=0,"",MAX($C$18:C261)+1)</f>
        <v/>
      </c>
      <c r="D262" s="121"/>
      <c r="E262" s="218"/>
      <c r="F262" s="219"/>
      <c r="G262" s="219"/>
      <c r="H262" s="219"/>
      <c r="I262" s="122"/>
      <c r="J262" s="219"/>
      <c r="K262" s="219"/>
      <c r="L262" s="219"/>
      <c r="M262" s="119"/>
      <c r="N262" s="122"/>
      <c r="O262" s="221" t="str">
        <f>IF(LEFT($L262,1)="R",VLOOKUP($L262,'Blend Breakout'!$C$33:$I$55,COLUMNS('Blend Breakout'!$C$32:D$32),0),IF(LEFT($L262,1)="H",$L262,""))</f>
        <v/>
      </c>
      <c r="P262" s="117" t="str">
        <f>IF(O262="","",IF(LEFT($L262,1)="R",$M262*VLOOKUP($L262,'Blend Breakout'!$C$33:$I$55,COLUMNS('Blend Breakout'!$C$32:E$32),0),IF(LEFT($L262,1)="H",$M262,"")))</f>
        <v/>
      </c>
      <c r="Q262" s="221" t="str">
        <f>IF(LEFT($L262,1)="R",VLOOKUP($L262,'Blend Breakout'!$C$33:$I$55,COLUMNS('Blend Breakout'!$C$32:F$32),0),"")</f>
        <v/>
      </c>
      <c r="R262" s="117" t="str">
        <f>IF(Q262="","",IF(LEFT($L262,1)="R",$M262*VLOOKUP($L262,'Blend Breakout'!$C$33:$I$55,COLUMNS('Blend Breakout'!$C$32:G$32),0),""))</f>
        <v/>
      </c>
      <c r="S262" s="221" t="str">
        <f>IF(LEFT($L262,1)="R",VLOOKUP($L262,'Blend Breakout'!$C$33:$I$55,COLUMNS('Blend Breakout'!$C$32:H$32),0),"")</f>
        <v/>
      </c>
      <c r="T262" s="117" t="str">
        <f>IF(S262="","",IF(LEFT($L262,1)="R",$M262*VLOOKUP($L262,'Blend Breakout'!$C$33:$I$55,COLUMNS('Blend Breakout'!$C$32:I$32),0),""))</f>
        <v/>
      </c>
      <c r="U262" s="219"/>
      <c r="V262" s="220"/>
      <c r="W262" s="219"/>
      <c r="X262" s="219"/>
      <c r="Y262" s="170"/>
      <c r="AA262" s="180" t="str">
        <f t="shared" ca="1" si="37"/>
        <v/>
      </c>
      <c r="AC262" s="59" t="str">
        <f t="shared" si="38"/>
        <v>N</v>
      </c>
      <c r="AD262" s="59">
        <f t="shared" si="31"/>
        <v>0</v>
      </c>
      <c r="AE262" s="59">
        <f t="shared" ca="1" si="32"/>
        <v>0</v>
      </c>
      <c r="AF262" s="59">
        <f t="shared" si="39"/>
        <v>0</v>
      </c>
      <c r="AG262" s="59">
        <f t="shared" si="40"/>
        <v>0</v>
      </c>
      <c r="AH262" s="59">
        <f t="shared" si="33"/>
        <v>0</v>
      </c>
      <c r="AI262" s="59">
        <f t="shared" si="34"/>
        <v>0</v>
      </c>
      <c r="AJ262" s="137">
        <f t="shared" si="35"/>
        <v>0</v>
      </c>
      <c r="AK262" s="137">
        <f t="shared" si="36"/>
        <v>0</v>
      </c>
      <c r="AL262" s="57">
        <f>IF('Section 2'!$X262=Lists!$O$8,IF(COUNTIF(A5CountryList,'Section 2'!$H262)&gt;0,0,1),0)</f>
        <v>0</v>
      </c>
    </row>
    <row r="263" spans="2:38" s="57" customFormat="1" x14ac:dyDescent="0.25">
      <c r="B263" s="40"/>
      <c r="C263" s="211" t="str">
        <f>IF(L263=0,"",MAX($C$18:C262)+1)</f>
        <v/>
      </c>
      <c r="D263" s="121"/>
      <c r="E263" s="218"/>
      <c r="F263" s="219"/>
      <c r="G263" s="219"/>
      <c r="H263" s="219"/>
      <c r="I263" s="122"/>
      <c r="J263" s="219"/>
      <c r="K263" s="219"/>
      <c r="L263" s="219"/>
      <c r="M263" s="119"/>
      <c r="N263" s="122"/>
      <c r="O263" s="221" t="str">
        <f>IF(LEFT($L263,1)="R",VLOOKUP($L263,'Blend Breakout'!$C$33:$I$55,COLUMNS('Blend Breakout'!$C$32:D$32),0),IF(LEFT($L263,1)="H",$L263,""))</f>
        <v/>
      </c>
      <c r="P263" s="117" t="str">
        <f>IF(O263="","",IF(LEFT($L263,1)="R",$M263*VLOOKUP($L263,'Blend Breakout'!$C$33:$I$55,COLUMNS('Blend Breakout'!$C$32:E$32),0),IF(LEFT($L263,1)="H",$M263,"")))</f>
        <v/>
      </c>
      <c r="Q263" s="221" t="str">
        <f>IF(LEFT($L263,1)="R",VLOOKUP($L263,'Blend Breakout'!$C$33:$I$55,COLUMNS('Blend Breakout'!$C$32:F$32),0),"")</f>
        <v/>
      </c>
      <c r="R263" s="117" t="str">
        <f>IF(Q263="","",IF(LEFT($L263,1)="R",$M263*VLOOKUP($L263,'Blend Breakout'!$C$33:$I$55,COLUMNS('Blend Breakout'!$C$32:G$32),0),""))</f>
        <v/>
      </c>
      <c r="S263" s="221" t="str">
        <f>IF(LEFT($L263,1)="R",VLOOKUP($L263,'Blend Breakout'!$C$33:$I$55,COLUMNS('Blend Breakout'!$C$32:H$32),0),"")</f>
        <v/>
      </c>
      <c r="T263" s="117" t="str">
        <f>IF(S263="","",IF(LEFT($L263,1)="R",$M263*VLOOKUP($L263,'Blend Breakout'!$C$33:$I$55,COLUMNS('Blend Breakout'!$C$32:I$32),0),""))</f>
        <v/>
      </c>
      <c r="U263" s="219"/>
      <c r="V263" s="220"/>
      <c r="W263" s="219"/>
      <c r="X263" s="219"/>
      <c r="Y263" s="170"/>
      <c r="AA263" s="180" t="str">
        <f t="shared" ca="1" si="37"/>
        <v/>
      </c>
      <c r="AC263" s="59" t="str">
        <f t="shared" si="38"/>
        <v>N</v>
      </c>
      <c r="AD263" s="59">
        <f t="shared" si="31"/>
        <v>0</v>
      </c>
      <c r="AE263" s="59">
        <f t="shared" ca="1" si="32"/>
        <v>0</v>
      </c>
      <c r="AF263" s="59">
        <f t="shared" si="39"/>
        <v>0</v>
      </c>
      <c r="AG263" s="59">
        <f t="shared" si="40"/>
        <v>0</v>
      </c>
      <c r="AH263" s="59">
        <f t="shared" si="33"/>
        <v>0</v>
      </c>
      <c r="AI263" s="59">
        <f t="shared" si="34"/>
        <v>0</v>
      </c>
      <c r="AJ263" s="137">
        <f t="shared" si="35"/>
        <v>0</v>
      </c>
      <c r="AK263" s="137">
        <f t="shared" si="36"/>
        <v>0</v>
      </c>
      <c r="AL263" s="57">
        <f>IF('Section 2'!$X263=Lists!$O$8,IF(COUNTIF(A5CountryList,'Section 2'!$H263)&gt;0,0,1),0)</f>
        <v>0</v>
      </c>
    </row>
    <row r="264" spans="2:38" s="57" customFormat="1" x14ac:dyDescent="0.25">
      <c r="B264" s="40"/>
      <c r="C264" s="211" t="str">
        <f>IF(L264=0,"",MAX($C$18:C263)+1)</f>
        <v/>
      </c>
      <c r="D264" s="121"/>
      <c r="E264" s="218"/>
      <c r="F264" s="219"/>
      <c r="G264" s="219"/>
      <c r="H264" s="219"/>
      <c r="I264" s="122"/>
      <c r="J264" s="219"/>
      <c r="K264" s="219"/>
      <c r="L264" s="219"/>
      <c r="M264" s="119"/>
      <c r="N264" s="122"/>
      <c r="O264" s="221" t="str">
        <f>IF(LEFT($L264,1)="R",VLOOKUP($L264,'Blend Breakout'!$C$33:$I$55,COLUMNS('Blend Breakout'!$C$32:D$32),0),IF(LEFT($L264,1)="H",$L264,""))</f>
        <v/>
      </c>
      <c r="P264" s="117" t="str">
        <f>IF(O264="","",IF(LEFT($L264,1)="R",$M264*VLOOKUP($L264,'Blend Breakout'!$C$33:$I$55,COLUMNS('Blend Breakout'!$C$32:E$32),0),IF(LEFT($L264,1)="H",$M264,"")))</f>
        <v/>
      </c>
      <c r="Q264" s="221" t="str">
        <f>IF(LEFT($L264,1)="R",VLOOKUP($L264,'Blend Breakout'!$C$33:$I$55,COLUMNS('Blend Breakout'!$C$32:F$32),0),"")</f>
        <v/>
      </c>
      <c r="R264" s="117" t="str">
        <f>IF(Q264="","",IF(LEFT($L264,1)="R",$M264*VLOOKUP($L264,'Blend Breakout'!$C$33:$I$55,COLUMNS('Blend Breakout'!$C$32:G$32),0),""))</f>
        <v/>
      </c>
      <c r="S264" s="221" t="str">
        <f>IF(LEFT($L264,1)="R",VLOOKUP($L264,'Blend Breakout'!$C$33:$I$55,COLUMNS('Blend Breakout'!$C$32:H$32),0),"")</f>
        <v/>
      </c>
      <c r="T264" s="117" t="str">
        <f>IF(S264="","",IF(LEFT($L264,1)="R",$M264*VLOOKUP($L264,'Blend Breakout'!$C$33:$I$55,COLUMNS('Blend Breakout'!$C$32:I$32),0),""))</f>
        <v/>
      </c>
      <c r="U264" s="219"/>
      <c r="V264" s="220"/>
      <c r="W264" s="219"/>
      <c r="X264" s="219"/>
      <c r="Y264" s="170"/>
      <c r="AA264" s="180" t="str">
        <f t="shared" ca="1" si="37"/>
        <v/>
      </c>
      <c r="AC264" s="59" t="str">
        <f t="shared" si="38"/>
        <v>N</v>
      </c>
      <c r="AD264" s="59">
        <f t="shared" si="31"/>
        <v>0</v>
      </c>
      <c r="AE264" s="59">
        <f t="shared" ca="1" si="32"/>
        <v>0</v>
      </c>
      <c r="AF264" s="59">
        <f t="shared" si="39"/>
        <v>0</v>
      </c>
      <c r="AG264" s="59">
        <f t="shared" si="40"/>
        <v>0</v>
      </c>
      <c r="AH264" s="59">
        <f t="shared" si="33"/>
        <v>0</v>
      </c>
      <c r="AI264" s="59">
        <f t="shared" si="34"/>
        <v>0</v>
      </c>
      <c r="AJ264" s="137">
        <f t="shared" si="35"/>
        <v>0</v>
      </c>
      <c r="AK264" s="137">
        <f t="shared" si="36"/>
        <v>0</v>
      </c>
      <c r="AL264" s="57">
        <f>IF('Section 2'!$X264=Lists!$O$8,IF(COUNTIF(A5CountryList,'Section 2'!$H264)&gt;0,0,1),0)</f>
        <v>0</v>
      </c>
    </row>
    <row r="265" spans="2:38" s="57" customFormat="1" x14ac:dyDescent="0.25">
      <c r="B265" s="40"/>
      <c r="C265" s="211" t="str">
        <f>IF(L265=0,"",MAX($C$18:C264)+1)</f>
        <v/>
      </c>
      <c r="D265" s="121"/>
      <c r="E265" s="218"/>
      <c r="F265" s="219"/>
      <c r="G265" s="219"/>
      <c r="H265" s="219"/>
      <c r="I265" s="122"/>
      <c r="J265" s="219"/>
      <c r="K265" s="219"/>
      <c r="L265" s="219"/>
      <c r="M265" s="119"/>
      <c r="N265" s="122"/>
      <c r="O265" s="221" t="str">
        <f>IF(LEFT($L265,1)="R",VLOOKUP($L265,'Blend Breakout'!$C$33:$I$55,COLUMNS('Blend Breakout'!$C$32:D$32),0),IF(LEFT($L265,1)="H",$L265,""))</f>
        <v/>
      </c>
      <c r="P265" s="117" t="str">
        <f>IF(O265="","",IF(LEFT($L265,1)="R",$M265*VLOOKUP($L265,'Blend Breakout'!$C$33:$I$55,COLUMNS('Blend Breakout'!$C$32:E$32),0),IF(LEFT($L265,1)="H",$M265,"")))</f>
        <v/>
      </c>
      <c r="Q265" s="221" t="str">
        <f>IF(LEFT($L265,1)="R",VLOOKUP($L265,'Blend Breakout'!$C$33:$I$55,COLUMNS('Blend Breakout'!$C$32:F$32),0),"")</f>
        <v/>
      </c>
      <c r="R265" s="117" t="str">
        <f>IF(Q265="","",IF(LEFT($L265,1)="R",$M265*VLOOKUP($L265,'Blend Breakout'!$C$33:$I$55,COLUMNS('Blend Breakout'!$C$32:G$32),0),""))</f>
        <v/>
      </c>
      <c r="S265" s="221" t="str">
        <f>IF(LEFT($L265,1)="R",VLOOKUP($L265,'Blend Breakout'!$C$33:$I$55,COLUMNS('Blend Breakout'!$C$32:H$32),0),"")</f>
        <v/>
      </c>
      <c r="T265" s="117" t="str">
        <f>IF(S265="","",IF(LEFT($L265,1)="R",$M265*VLOOKUP($L265,'Blend Breakout'!$C$33:$I$55,COLUMNS('Blend Breakout'!$C$32:I$32),0),""))</f>
        <v/>
      </c>
      <c r="U265" s="219"/>
      <c r="V265" s="220"/>
      <c r="W265" s="219"/>
      <c r="X265" s="219"/>
      <c r="Y265" s="170"/>
      <c r="AA265" s="180" t="str">
        <f t="shared" ca="1" si="37"/>
        <v/>
      </c>
      <c r="AC265" s="59" t="str">
        <f t="shared" si="38"/>
        <v>N</v>
      </c>
      <c r="AD265" s="59">
        <f t="shared" si="31"/>
        <v>0</v>
      </c>
      <c r="AE265" s="59">
        <f t="shared" ca="1" si="32"/>
        <v>0</v>
      </c>
      <c r="AF265" s="59">
        <f t="shared" si="39"/>
        <v>0</v>
      </c>
      <c r="AG265" s="59">
        <f t="shared" si="40"/>
        <v>0</v>
      </c>
      <c r="AH265" s="59">
        <f t="shared" si="33"/>
        <v>0</v>
      </c>
      <c r="AI265" s="59">
        <f t="shared" si="34"/>
        <v>0</v>
      </c>
      <c r="AJ265" s="137">
        <f t="shared" si="35"/>
        <v>0</v>
      </c>
      <c r="AK265" s="137">
        <f t="shared" si="36"/>
        <v>0</v>
      </c>
      <c r="AL265" s="57">
        <f>IF('Section 2'!$X265=Lists!$O$8,IF(COUNTIF(A5CountryList,'Section 2'!$H265)&gt;0,0,1),0)</f>
        <v>0</v>
      </c>
    </row>
    <row r="266" spans="2:38" s="57" customFormat="1" x14ac:dyDescent="0.25">
      <c r="B266" s="40"/>
      <c r="C266" s="211" t="str">
        <f>IF(L266=0,"",MAX($C$18:C265)+1)</f>
        <v/>
      </c>
      <c r="D266" s="121"/>
      <c r="E266" s="218"/>
      <c r="F266" s="219"/>
      <c r="G266" s="219"/>
      <c r="H266" s="219"/>
      <c r="I266" s="122"/>
      <c r="J266" s="219"/>
      <c r="K266" s="219"/>
      <c r="L266" s="219"/>
      <c r="M266" s="119"/>
      <c r="N266" s="122"/>
      <c r="O266" s="221" t="str">
        <f>IF(LEFT($L266,1)="R",VLOOKUP($L266,'Blend Breakout'!$C$33:$I$55,COLUMNS('Blend Breakout'!$C$32:D$32),0),IF(LEFT($L266,1)="H",$L266,""))</f>
        <v/>
      </c>
      <c r="P266" s="117" t="str">
        <f>IF(O266="","",IF(LEFT($L266,1)="R",$M266*VLOOKUP($L266,'Blend Breakout'!$C$33:$I$55,COLUMNS('Blend Breakout'!$C$32:E$32),0),IF(LEFT($L266,1)="H",$M266,"")))</f>
        <v/>
      </c>
      <c r="Q266" s="221" t="str">
        <f>IF(LEFT($L266,1)="R",VLOOKUP($L266,'Blend Breakout'!$C$33:$I$55,COLUMNS('Blend Breakout'!$C$32:F$32),0),"")</f>
        <v/>
      </c>
      <c r="R266" s="117" t="str">
        <f>IF(Q266="","",IF(LEFT($L266,1)="R",$M266*VLOOKUP($L266,'Blend Breakout'!$C$33:$I$55,COLUMNS('Blend Breakout'!$C$32:G$32),0),""))</f>
        <v/>
      </c>
      <c r="S266" s="221" t="str">
        <f>IF(LEFT($L266,1)="R",VLOOKUP($L266,'Blend Breakout'!$C$33:$I$55,COLUMNS('Blend Breakout'!$C$32:H$32),0),"")</f>
        <v/>
      </c>
      <c r="T266" s="117" t="str">
        <f>IF(S266="","",IF(LEFT($L266,1)="R",$M266*VLOOKUP($L266,'Blend Breakout'!$C$33:$I$55,COLUMNS('Blend Breakout'!$C$32:I$32),0),""))</f>
        <v/>
      </c>
      <c r="U266" s="219"/>
      <c r="V266" s="220"/>
      <c r="W266" s="219"/>
      <c r="X266" s="219"/>
      <c r="Y266" s="170"/>
      <c r="AA266" s="180" t="str">
        <f t="shared" ca="1" si="37"/>
        <v/>
      </c>
      <c r="AC266" s="59" t="str">
        <f t="shared" si="38"/>
        <v>N</v>
      </c>
      <c r="AD266" s="59">
        <f t="shared" si="31"/>
        <v>0</v>
      </c>
      <c r="AE266" s="59">
        <f t="shared" ca="1" si="32"/>
        <v>0</v>
      </c>
      <c r="AF266" s="59">
        <f t="shared" si="39"/>
        <v>0</v>
      </c>
      <c r="AG266" s="59">
        <f t="shared" si="40"/>
        <v>0</v>
      </c>
      <c r="AH266" s="59">
        <f t="shared" si="33"/>
        <v>0</v>
      </c>
      <c r="AI266" s="59">
        <f t="shared" si="34"/>
        <v>0</v>
      </c>
      <c r="AJ266" s="137">
        <f t="shared" si="35"/>
        <v>0</v>
      </c>
      <c r="AK266" s="137">
        <f t="shared" si="36"/>
        <v>0</v>
      </c>
      <c r="AL266" s="57">
        <f>IF('Section 2'!$X266=Lists!$O$8,IF(COUNTIF(A5CountryList,'Section 2'!$H266)&gt;0,0,1),0)</f>
        <v>0</v>
      </c>
    </row>
    <row r="267" spans="2:38" s="57" customFormat="1" x14ac:dyDescent="0.25">
      <c r="B267" s="40"/>
      <c r="C267" s="211" t="str">
        <f>IF(L267=0,"",MAX($C$18:C266)+1)</f>
        <v/>
      </c>
      <c r="D267" s="121"/>
      <c r="E267" s="218"/>
      <c r="F267" s="219"/>
      <c r="G267" s="219"/>
      <c r="H267" s="219"/>
      <c r="I267" s="122"/>
      <c r="J267" s="219"/>
      <c r="K267" s="219"/>
      <c r="L267" s="219"/>
      <c r="M267" s="119"/>
      <c r="N267" s="122"/>
      <c r="O267" s="221" t="str">
        <f>IF(LEFT($L267,1)="R",VLOOKUP($L267,'Blend Breakout'!$C$33:$I$55,COLUMNS('Blend Breakout'!$C$32:D$32),0),IF(LEFT($L267,1)="H",$L267,""))</f>
        <v/>
      </c>
      <c r="P267" s="117" t="str">
        <f>IF(O267="","",IF(LEFT($L267,1)="R",$M267*VLOOKUP($L267,'Blend Breakout'!$C$33:$I$55,COLUMNS('Blend Breakout'!$C$32:E$32),0),IF(LEFT($L267,1)="H",$M267,"")))</f>
        <v/>
      </c>
      <c r="Q267" s="221" t="str">
        <f>IF(LEFT($L267,1)="R",VLOOKUP($L267,'Blend Breakout'!$C$33:$I$55,COLUMNS('Blend Breakout'!$C$32:F$32),0),"")</f>
        <v/>
      </c>
      <c r="R267" s="117" t="str">
        <f>IF(Q267="","",IF(LEFT($L267,1)="R",$M267*VLOOKUP($L267,'Blend Breakout'!$C$33:$I$55,COLUMNS('Blend Breakout'!$C$32:G$32),0),""))</f>
        <v/>
      </c>
      <c r="S267" s="221" t="str">
        <f>IF(LEFT($L267,1)="R",VLOOKUP($L267,'Blend Breakout'!$C$33:$I$55,COLUMNS('Blend Breakout'!$C$32:H$32),0),"")</f>
        <v/>
      </c>
      <c r="T267" s="117" t="str">
        <f>IF(S267="","",IF(LEFT($L267,1)="R",$M267*VLOOKUP($L267,'Blend Breakout'!$C$33:$I$55,COLUMNS('Blend Breakout'!$C$32:I$32),0),""))</f>
        <v/>
      </c>
      <c r="U267" s="219"/>
      <c r="V267" s="220"/>
      <c r="W267" s="219"/>
      <c r="X267" s="219"/>
      <c r="Y267" s="170"/>
      <c r="AA267" s="180" t="str">
        <f t="shared" ca="1" si="37"/>
        <v/>
      </c>
      <c r="AC267" s="59" t="str">
        <f t="shared" si="38"/>
        <v>N</v>
      </c>
      <c r="AD267" s="59">
        <f t="shared" si="31"/>
        <v>0</v>
      </c>
      <c r="AE267" s="59">
        <f t="shared" ca="1" si="32"/>
        <v>0</v>
      </c>
      <c r="AF267" s="59">
        <f t="shared" si="39"/>
        <v>0</v>
      </c>
      <c r="AG267" s="59">
        <f t="shared" si="40"/>
        <v>0</v>
      </c>
      <c r="AH267" s="59">
        <f t="shared" si="33"/>
        <v>0</v>
      </c>
      <c r="AI267" s="59">
        <f t="shared" si="34"/>
        <v>0</v>
      </c>
      <c r="AJ267" s="137">
        <f t="shared" si="35"/>
        <v>0</v>
      </c>
      <c r="AK267" s="137">
        <f t="shared" si="36"/>
        <v>0</v>
      </c>
      <c r="AL267" s="57">
        <f>IF('Section 2'!$X267=Lists!$O$8,IF(COUNTIF(A5CountryList,'Section 2'!$H267)&gt;0,0,1),0)</f>
        <v>0</v>
      </c>
    </row>
    <row r="268" spans="2:38" s="57" customFormat="1" x14ac:dyDescent="0.25">
      <c r="B268" s="40"/>
      <c r="C268" s="211" t="str">
        <f>IF(L268=0,"",MAX($C$18:C267)+1)</f>
        <v/>
      </c>
      <c r="D268" s="121"/>
      <c r="E268" s="218"/>
      <c r="F268" s="219"/>
      <c r="G268" s="219"/>
      <c r="H268" s="219"/>
      <c r="I268" s="122"/>
      <c r="J268" s="219"/>
      <c r="K268" s="219"/>
      <c r="L268" s="219"/>
      <c r="M268" s="119"/>
      <c r="N268" s="122"/>
      <c r="O268" s="221" t="str">
        <f>IF(LEFT($L268,1)="R",VLOOKUP($L268,'Blend Breakout'!$C$33:$I$55,COLUMNS('Blend Breakout'!$C$32:D$32),0),IF(LEFT($L268,1)="H",$L268,""))</f>
        <v/>
      </c>
      <c r="P268" s="117" t="str">
        <f>IF(O268="","",IF(LEFT($L268,1)="R",$M268*VLOOKUP($L268,'Blend Breakout'!$C$33:$I$55,COLUMNS('Blend Breakout'!$C$32:E$32),0),IF(LEFT($L268,1)="H",$M268,"")))</f>
        <v/>
      </c>
      <c r="Q268" s="221" t="str">
        <f>IF(LEFT($L268,1)="R",VLOOKUP($L268,'Blend Breakout'!$C$33:$I$55,COLUMNS('Blend Breakout'!$C$32:F$32),0),"")</f>
        <v/>
      </c>
      <c r="R268" s="117" t="str">
        <f>IF(Q268="","",IF(LEFT($L268,1)="R",$M268*VLOOKUP($L268,'Blend Breakout'!$C$33:$I$55,COLUMNS('Blend Breakout'!$C$32:G$32),0),""))</f>
        <v/>
      </c>
      <c r="S268" s="221" t="str">
        <f>IF(LEFT($L268,1)="R",VLOOKUP($L268,'Blend Breakout'!$C$33:$I$55,COLUMNS('Blend Breakout'!$C$32:H$32),0),"")</f>
        <v/>
      </c>
      <c r="T268" s="117" t="str">
        <f>IF(S268="","",IF(LEFT($L268,1)="R",$M268*VLOOKUP($L268,'Blend Breakout'!$C$33:$I$55,COLUMNS('Blend Breakout'!$C$32:I$32),0),""))</f>
        <v/>
      </c>
      <c r="U268" s="219"/>
      <c r="V268" s="220"/>
      <c r="W268" s="219"/>
      <c r="X268" s="219"/>
      <c r="Y268" s="170"/>
      <c r="AA268" s="180" t="str">
        <f t="shared" ca="1" si="37"/>
        <v/>
      </c>
      <c r="AC268" s="59" t="str">
        <f t="shared" si="38"/>
        <v>N</v>
      </c>
      <c r="AD268" s="59">
        <f t="shared" si="31"/>
        <v>0</v>
      </c>
      <c r="AE268" s="59">
        <f t="shared" ca="1" si="32"/>
        <v>0</v>
      </c>
      <c r="AF268" s="59">
        <f t="shared" si="39"/>
        <v>0</v>
      </c>
      <c r="AG268" s="59">
        <f t="shared" si="40"/>
        <v>0</v>
      </c>
      <c r="AH268" s="59">
        <f t="shared" si="33"/>
        <v>0</v>
      </c>
      <c r="AI268" s="59">
        <f t="shared" si="34"/>
        <v>0</v>
      </c>
      <c r="AJ268" s="137">
        <f t="shared" si="35"/>
        <v>0</v>
      </c>
      <c r="AK268" s="137">
        <f t="shared" si="36"/>
        <v>0</v>
      </c>
      <c r="AL268" s="57">
        <f>IF('Section 2'!$X268=Lists!$O$8,IF(COUNTIF(A5CountryList,'Section 2'!$H268)&gt;0,0,1),0)</f>
        <v>0</v>
      </c>
    </row>
    <row r="269" spans="2:38" s="57" customFormat="1" x14ac:dyDescent="0.25">
      <c r="B269" s="40"/>
      <c r="C269" s="211" t="str">
        <f>IF(L269=0,"",MAX($C$18:C268)+1)</f>
        <v/>
      </c>
      <c r="D269" s="121"/>
      <c r="E269" s="218"/>
      <c r="F269" s="219"/>
      <c r="G269" s="219"/>
      <c r="H269" s="219"/>
      <c r="I269" s="122"/>
      <c r="J269" s="219"/>
      <c r="K269" s="219"/>
      <c r="L269" s="219"/>
      <c r="M269" s="119"/>
      <c r="N269" s="122"/>
      <c r="O269" s="221" t="str">
        <f>IF(LEFT($L269,1)="R",VLOOKUP($L269,'Blend Breakout'!$C$33:$I$55,COLUMNS('Blend Breakout'!$C$32:D$32),0),IF(LEFT($L269,1)="H",$L269,""))</f>
        <v/>
      </c>
      <c r="P269" s="117" t="str">
        <f>IF(O269="","",IF(LEFT($L269,1)="R",$M269*VLOOKUP($L269,'Blend Breakout'!$C$33:$I$55,COLUMNS('Blend Breakout'!$C$32:E$32),0),IF(LEFT($L269,1)="H",$M269,"")))</f>
        <v/>
      </c>
      <c r="Q269" s="221" t="str">
        <f>IF(LEFT($L269,1)="R",VLOOKUP($L269,'Blend Breakout'!$C$33:$I$55,COLUMNS('Blend Breakout'!$C$32:F$32),0),"")</f>
        <v/>
      </c>
      <c r="R269" s="117" t="str">
        <f>IF(Q269="","",IF(LEFT($L269,1)="R",$M269*VLOOKUP($L269,'Blend Breakout'!$C$33:$I$55,COLUMNS('Blend Breakout'!$C$32:G$32),0),""))</f>
        <v/>
      </c>
      <c r="S269" s="221" t="str">
        <f>IF(LEFT($L269,1)="R",VLOOKUP($L269,'Blend Breakout'!$C$33:$I$55,COLUMNS('Blend Breakout'!$C$32:H$32),0),"")</f>
        <v/>
      </c>
      <c r="T269" s="117" t="str">
        <f>IF(S269="","",IF(LEFT($L269,1)="R",$M269*VLOOKUP($L269,'Blend Breakout'!$C$33:$I$55,COLUMNS('Blend Breakout'!$C$32:I$32),0),""))</f>
        <v/>
      </c>
      <c r="U269" s="219"/>
      <c r="V269" s="220"/>
      <c r="W269" s="219"/>
      <c r="X269" s="219"/>
      <c r="Y269" s="170"/>
      <c r="AA269" s="180" t="str">
        <f t="shared" ca="1" si="37"/>
        <v/>
      </c>
      <c r="AC269" s="59" t="str">
        <f t="shared" si="38"/>
        <v>N</v>
      </c>
      <c r="AD269" s="59">
        <f t="shared" si="31"/>
        <v>0</v>
      </c>
      <c r="AE269" s="59">
        <f t="shared" ca="1" si="32"/>
        <v>0</v>
      </c>
      <c r="AF269" s="59">
        <f t="shared" si="39"/>
        <v>0</v>
      </c>
      <c r="AG269" s="59">
        <f t="shared" si="40"/>
        <v>0</v>
      </c>
      <c r="AH269" s="59">
        <f t="shared" si="33"/>
        <v>0</v>
      </c>
      <c r="AI269" s="59">
        <f t="shared" si="34"/>
        <v>0</v>
      </c>
      <c r="AJ269" s="137">
        <f t="shared" si="35"/>
        <v>0</v>
      </c>
      <c r="AK269" s="137">
        <f t="shared" si="36"/>
        <v>0</v>
      </c>
      <c r="AL269" s="57">
        <f>IF('Section 2'!$X269=Lists!$O$8,IF(COUNTIF(A5CountryList,'Section 2'!$H269)&gt;0,0,1),0)</f>
        <v>0</v>
      </c>
    </row>
    <row r="270" spans="2:38" s="57" customFormat="1" x14ac:dyDescent="0.25">
      <c r="B270" s="40"/>
      <c r="C270" s="211" t="str">
        <f>IF(L270=0,"",MAX($C$18:C269)+1)</f>
        <v/>
      </c>
      <c r="D270" s="121"/>
      <c r="E270" s="218"/>
      <c r="F270" s="219"/>
      <c r="G270" s="219"/>
      <c r="H270" s="219"/>
      <c r="I270" s="122"/>
      <c r="J270" s="219"/>
      <c r="K270" s="219"/>
      <c r="L270" s="219"/>
      <c r="M270" s="119"/>
      <c r="N270" s="122"/>
      <c r="O270" s="221" t="str">
        <f>IF(LEFT($L270,1)="R",VLOOKUP($L270,'Blend Breakout'!$C$33:$I$55,COLUMNS('Blend Breakout'!$C$32:D$32),0),IF(LEFT($L270,1)="H",$L270,""))</f>
        <v/>
      </c>
      <c r="P270" s="117" t="str">
        <f>IF(O270="","",IF(LEFT($L270,1)="R",$M270*VLOOKUP($L270,'Blend Breakout'!$C$33:$I$55,COLUMNS('Blend Breakout'!$C$32:E$32),0),IF(LEFT($L270,1)="H",$M270,"")))</f>
        <v/>
      </c>
      <c r="Q270" s="221" t="str">
        <f>IF(LEFT($L270,1)="R",VLOOKUP($L270,'Blend Breakout'!$C$33:$I$55,COLUMNS('Blend Breakout'!$C$32:F$32),0),"")</f>
        <v/>
      </c>
      <c r="R270" s="117" t="str">
        <f>IF(Q270="","",IF(LEFT($L270,1)="R",$M270*VLOOKUP($L270,'Blend Breakout'!$C$33:$I$55,COLUMNS('Blend Breakout'!$C$32:G$32),0),""))</f>
        <v/>
      </c>
      <c r="S270" s="221" t="str">
        <f>IF(LEFT($L270,1)="R",VLOOKUP($L270,'Blend Breakout'!$C$33:$I$55,COLUMNS('Blend Breakout'!$C$32:H$32),0),"")</f>
        <v/>
      </c>
      <c r="T270" s="117" t="str">
        <f>IF(S270="","",IF(LEFT($L270,1)="R",$M270*VLOOKUP($L270,'Blend Breakout'!$C$33:$I$55,COLUMNS('Blend Breakout'!$C$32:I$32),0),""))</f>
        <v/>
      </c>
      <c r="U270" s="219"/>
      <c r="V270" s="220"/>
      <c r="W270" s="219"/>
      <c r="X270" s="219"/>
      <c r="Y270" s="170"/>
      <c r="AA270" s="180" t="str">
        <f t="shared" ca="1" si="37"/>
        <v/>
      </c>
      <c r="AC270" s="59" t="str">
        <f t="shared" si="38"/>
        <v>N</v>
      </c>
      <c r="AD270" s="59">
        <f t="shared" si="31"/>
        <v>0</v>
      </c>
      <c r="AE270" s="59">
        <f t="shared" ca="1" si="32"/>
        <v>0</v>
      </c>
      <c r="AF270" s="59">
        <f t="shared" si="39"/>
        <v>0</v>
      </c>
      <c r="AG270" s="59">
        <f t="shared" si="40"/>
        <v>0</v>
      </c>
      <c r="AH270" s="59">
        <f t="shared" si="33"/>
        <v>0</v>
      </c>
      <c r="AI270" s="59">
        <f t="shared" si="34"/>
        <v>0</v>
      </c>
      <c r="AJ270" s="137">
        <f t="shared" si="35"/>
        <v>0</v>
      </c>
      <c r="AK270" s="137">
        <f t="shared" si="36"/>
        <v>0</v>
      </c>
      <c r="AL270" s="57">
        <f>IF('Section 2'!$X270=Lists!$O$8,IF(COUNTIF(A5CountryList,'Section 2'!$H270)&gt;0,0,1),0)</f>
        <v>0</v>
      </c>
    </row>
    <row r="271" spans="2:38" s="57" customFormat="1" x14ac:dyDescent="0.25">
      <c r="B271" s="40"/>
      <c r="C271" s="211" t="str">
        <f>IF(L271=0,"",MAX($C$18:C270)+1)</f>
        <v/>
      </c>
      <c r="D271" s="121"/>
      <c r="E271" s="218"/>
      <c r="F271" s="219"/>
      <c r="G271" s="219"/>
      <c r="H271" s="219"/>
      <c r="I271" s="122"/>
      <c r="J271" s="219"/>
      <c r="K271" s="219"/>
      <c r="L271" s="219"/>
      <c r="M271" s="119"/>
      <c r="N271" s="122"/>
      <c r="O271" s="221" t="str">
        <f>IF(LEFT($L271,1)="R",VLOOKUP($L271,'Blend Breakout'!$C$33:$I$55,COLUMNS('Blend Breakout'!$C$32:D$32),0),IF(LEFT($L271,1)="H",$L271,""))</f>
        <v/>
      </c>
      <c r="P271" s="117" t="str">
        <f>IF(O271="","",IF(LEFT($L271,1)="R",$M271*VLOOKUP($L271,'Blend Breakout'!$C$33:$I$55,COLUMNS('Blend Breakout'!$C$32:E$32),0),IF(LEFT($L271,1)="H",$M271,"")))</f>
        <v/>
      </c>
      <c r="Q271" s="221" t="str">
        <f>IF(LEFT($L271,1)="R",VLOOKUP($L271,'Blend Breakout'!$C$33:$I$55,COLUMNS('Blend Breakout'!$C$32:F$32),0),"")</f>
        <v/>
      </c>
      <c r="R271" s="117" t="str">
        <f>IF(Q271="","",IF(LEFT($L271,1)="R",$M271*VLOOKUP($L271,'Blend Breakout'!$C$33:$I$55,COLUMNS('Blend Breakout'!$C$32:G$32),0),""))</f>
        <v/>
      </c>
      <c r="S271" s="221" t="str">
        <f>IF(LEFT($L271,1)="R",VLOOKUP($L271,'Blend Breakout'!$C$33:$I$55,COLUMNS('Blend Breakout'!$C$32:H$32),0),"")</f>
        <v/>
      </c>
      <c r="T271" s="117" t="str">
        <f>IF(S271="","",IF(LEFT($L271,1)="R",$M271*VLOOKUP($L271,'Blend Breakout'!$C$33:$I$55,COLUMNS('Blend Breakout'!$C$32:I$32),0),""))</f>
        <v/>
      </c>
      <c r="U271" s="219"/>
      <c r="V271" s="220"/>
      <c r="W271" s="219"/>
      <c r="X271" s="219"/>
      <c r="Y271" s="170"/>
      <c r="AA271" s="180" t="str">
        <f t="shared" ca="1" si="37"/>
        <v/>
      </c>
      <c r="AC271" s="59" t="str">
        <f t="shared" si="38"/>
        <v>N</v>
      </c>
      <c r="AD271" s="59">
        <f t="shared" si="31"/>
        <v>0</v>
      </c>
      <c r="AE271" s="59">
        <f t="shared" ca="1" si="32"/>
        <v>0</v>
      </c>
      <c r="AF271" s="59">
        <f t="shared" si="39"/>
        <v>0</v>
      </c>
      <c r="AG271" s="59">
        <f t="shared" si="40"/>
        <v>0</v>
      </c>
      <c r="AH271" s="59">
        <f t="shared" si="33"/>
        <v>0</v>
      </c>
      <c r="AI271" s="59">
        <f t="shared" si="34"/>
        <v>0</v>
      </c>
      <c r="AJ271" s="137">
        <f t="shared" si="35"/>
        <v>0</v>
      </c>
      <c r="AK271" s="137">
        <f t="shared" si="36"/>
        <v>0</v>
      </c>
      <c r="AL271" s="57">
        <f>IF('Section 2'!$X271=Lists!$O$8,IF(COUNTIF(A5CountryList,'Section 2'!$H271)&gt;0,0,1),0)</f>
        <v>0</v>
      </c>
    </row>
    <row r="272" spans="2:38" s="57" customFormat="1" x14ac:dyDescent="0.25">
      <c r="B272" s="40"/>
      <c r="C272" s="211" t="str">
        <f>IF(L272=0,"",MAX($C$18:C271)+1)</f>
        <v/>
      </c>
      <c r="D272" s="121"/>
      <c r="E272" s="218"/>
      <c r="F272" s="219"/>
      <c r="G272" s="219"/>
      <c r="H272" s="219"/>
      <c r="I272" s="122"/>
      <c r="J272" s="219"/>
      <c r="K272" s="219"/>
      <c r="L272" s="219"/>
      <c r="M272" s="119"/>
      <c r="N272" s="122"/>
      <c r="O272" s="221" t="str">
        <f>IF(LEFT($L272,1)="R",VLOOKUP($L272,'Blend Breakout'!$C$33:$I$55,COLUMNS('Blend Breakout'!$C$32:D$32),0),IF(LEFT($L272,1)="H",$L272,""))</f>
        <v/>
      </c>
      <c r="P272" s="117" t="str">
        <f>IF(O272="","",IF(LEFT($L272,1)="R",$M272*VLOOKUP($L272,'Blend Breakout'!$C$33:$I$55,COLUMNS('Blend Breakout'!$C$32:E$32),0),IF(LEFT($L272,1)="H",$M272,"")))</f>
        <v/>
      </c>
      <c r="Q272" s="221" t="str">
        <f>IF(LEFT($L272,1)="R",VLOOKUP($L272,'Blend Breakout'!$C$33:$I$55,COLUMNS('Blend Breakout'!$C$32:F$32),0),"")</f>
        <v/>
      </c>
      <c r="R272" s="117" t="str">
        <f>IF(Q272="","",IF(LEFT($L272,1)="R",$M272*VLOOKUP($L272,'Blend Breakout'!$C$33:$I$55,COLUMNS('Blend Breakout'!$C$32:G$32),0),""))</f>
        <v/>
      </c>
      <c r="S272" s="221" t="str">
        <f>IF(LEFT($L272,1)="R",VLOOKUP($L272,'Blend Breakout'!$C$33:$I$55,COLUMNS('Blend Breakout'!$C$32:H$32),0),"")</f>
        <v/>
      </c>
      <c r="T272" s="117" t="str">
        <f>IF(S272="","",IF(LEFT($L272,1)="R",$M272*VLOOKUP($L272,'Blend Breakout'!$C$33:$I$55,COLUMNS('Blend Breakout'!$C$32:I$32),0),""))</f>
        <v/>
      </c>
      <c r="U272" s="219"/>
      <c r="V272" s="220"/>
      <c r="W272" s="219"/>
      <c r="X272" s="219"/>
      <c r="Y272" s="170"/>
      <c r="AA272" s="180" t="str">
        <f t="shared" ca="1" si="37"/>
        <v/>
      </c>
      <c r="AC272" s="59" t="str">
        <f t="shared" si="38"/>
        <v>N</v>
      </c>
      <c r="AD272" s="59">
        <f t="shared" si="31"/>
        <v>0</v>
      </c>
      <c r="AE272" s="59">
        <f t="shared" ca="1" si="32"/>
        <v>0</v>
      </c>
      <c r="AF272" s="59">
        <f t="shared" si="39"/>
        <v>0</v>
      </c>
      <c r="AG272" s="59">
        <f t="shared" si="40"/>
        <v>0</v>
      </c>
      <c r="AH272" s="59">
        <f t="shared" si="33"/>
        <v>0</v>
      </c>
      <c r="AI272" s="59">
        <f t="shared" si="34"/>
        <v>0</v>
      </c>
      <c r="AJ272" s="137">
        <f t="shared" si="35"/>
        <v>0</v>
      </c>
      <c r="AK272" s="137">
        <f t="shared" si="36"/>
        <v>0</v>
      </c>
      <c r="AL272" s="57">
        <f>IF('Section 2'!$X272=Lists!$O$8,IF(COUNTIF(A5CountryList,'Section 2'!$H272)&gt;0,0,1),0)</f>
        <v>0</v>
      </c>
    </row>
    <row r="273" spans="2:38" s="57" customFormat="1" x14ac:dyDescent="0.25">
      <c r="B273" s="40"/>
      <c r="C273" s="211" t="str">
        <f>IF(L273=0,"",MAX($C$18:C272)+1)</f>
        <v/>
      </c>
      <c r="D273" s="121"/>
      <c r="E273" s="218"/>
      <c r="F273" s="219"/>
      <c r="G273" s="219"/>
      <c r="H273" s="219"/>
      <c r="I273" s="122"/>
      <c r="J273" s="219"/>
      <c r="K273" s="219"/>
      <c r="L273" s="219"/>
      <c r="M273" s="119"/>
      <c r="N273" s="122"/>
      <c r="O273" s="221" t="str">
        <f>IF(LEFT($L273,1)="R",VLOOKUP($L273,'Blend Breakout'!$C$33:$I$55,COLUMNS('Blend Breakout'!$C$32:D$32),0),IF(LEFT($L273,1)="H",$L273,""))</f>
        <v/>
      </c>
      <c r="P273" s="117" t="str">
        <f>IF(O273="","",IF(LEFT($L273,1)="R",$M273*VLOOKUP($L273,'Blend Breakout'!$C$33:$I$55,COLUMNS('Blend Breakout'!$C$32:E$32),0),IF(LEFT($L273,1)="H",$M273,"")))</f>
        <v/>
      </c>
      <c r="Q273" s="221" t="str">
        <f>IF(LEFT($L273,1)="R",VLOOKUP($L273,'Blend Breakout'!$C$33:$I$55,COLUMNS('Blend Breakout'!$C$32:F$32),0),"")</f>
        <v/>
      </c>
      <c r="R273" s="117" t="str">
        <f>IF(Q273="","",IF(LEFT($L273,1)="R",$M273*VLOOKUP($L273,'Blend Breakout'!$C$33:$I$55,COLUMNS('Blend Breakout'!$C$32:G$32),0),""))</f>
        <v/>
      </c>
      <c r="S273" s="221" t="str">
        <f>IF(LEFT($L273,1)="R",VLOOKUP($L273,'Blend Breakout'!$C$33:$I$55,COLUMNS('Blend Breakout'!$C$32:H$32),0),"")</f>
        <v/>
      </c>
      <c r="T273" s="117" t="str">
        <f>IF(S273="","",IF(LEFT($L273,1)="R",$M273*VLOOKUP($L273,'Blend Breakout'!$C$33:$I$55,COLUMNS('Blend Breakout'!$C$32:I$32),0),""))</f>
        <v/>
      </c>
      <c r="U273" s="219"/>
      <c r="V273" s="220"/>
      <c r="W273" s="219"/>
      <c r="X273" s="219"/>
      <c r="Y273" s="170"/>
      <c r="AA273" s="180" t="str">
        <f t="shared" ca="1" si="37"/>
        <v/>
      </c>
      <c r="AC273" s="59" t="str">
        <f t="shared" si="38"/>
        <v>N</v>
      </c>
      <c r="AD273" s="59">
        <f t="shared" si="31"/>
        <v>0</v>
      </c>
      <c r="AE273" s="59">
        <f t="shared" ca="1" si="32"/>
        <v>0</v>
      </c>
      <c r="AF273" s="59">
        <f t="shared" si="39"/>
        <v>0</v>
      </c>
      <c r="AG273" s="59">
        <f t="shared" si="40"/>
        <v>0</v>
      </c>
      <c r="AH273" s="59">
        <f t="shared" si="33"/>
        <v>0</v>
      </c>
      <c r="AI273" s="59">
        <f t="shared" si="34"/>
        <v>0</v>
      </c>
      <c r="AJ273" s="137">
        <f t="shared" si="35"/>
        <v>0</v>
      </c>
      <c r="AK273" s="137">
        <f t="shared" si="36"/>
        <v>0</v>
      </c>
      <c r="AL273" s="57">
        <f>IF('Section 2'!$X273=Lists!$O$8,IF(COUNTIF(A5CountryList,'Section 2'!$H273)&gt;0,0,1),0)</f>
        <v>0</v>
      </c>
    </row>
    <row r="274" spans="2:38" s="57" customFormat="1" x14ac:dyDescent="0.25">
      <c r="B274" s="40"/>
      <c r="C274" s="211" t="str">
        <f>IF(L274=0,"",MAX($C$18:C273)+1)</f>
        <v/>
      </c>
      <c r="D274" s="121"/>
      <c r="E274" s="218"/>
      <c r="F274" s="219"/>
      <c r="G274" s="219"/>
      <c r="H274" s="219"/>
      <c r="I274" s="122"/>
      <c r="J274" s="219"/>
      <c r="K274" s="219"/>
      <c r="L274" s="219"/>
      <c r="M274" s="119"/>
      <c r="N274" s="122"/>
      <c r="O274" s="221" t="str">
        <f>IF(LEFT($L274,1)="R",VLOOKUP($L274,'Blend Breakout'!$C$33:$I$55,COLUMNS('Blend Breakout'!$C$32:D$32),0),IF(LEFT($L274,1)="H",$L274,""))</f>
        <v/>
      </c>
      <c r="P274" s="117" t="str">
        <f>IF(O274="","",IF(LEFT($L274,1)="R",$M274*VLOOKUP($L274,'Blend Breakout'!$C$33:$I$55,COLUMNS('Blend Breakout'!$C$32:E$32),0),IF(LEFT($L274,1)="H",$M274,"")))</f>
        <v/>
      </c>
      <c r="Q274" s="221" t="str">
        <f>IF(LEFT($L274,1)="R",VLOOKUP($L274,'Blend Breakout'!$C$33:$I$55,COLUMNS('Blend Breakout'!$C$32:F$32),0),"")</f>
        <v/>
      </c>
      <c r="R274" s="117" t="str">
        <f>IF(Q274="","",IF(LEFT($L274,1)="R",$M274*VLOOKUP($L274,'Blend Breakout'!$C$33:$I$55,COLUMNS('Blend Breakout'!$C$32:G$32),0),""))</f>
        <v/>
      </c>
      <c r="S274" s="221" t="str">
        <f>IF(LEFT($L274,1)="R",VLOOKUP($L274,'Blend Breakout'!$C$33:$I$55,COLUMNS('Blend Breakout'!$C$32:H$32),0),"")</f>
        <v/>
      </c>
      <c r="T274" s="117" t="str">
        <f>IF(S274="","",IF(LEFT($L274,1)="R",$M274*VLOOKUP($L274,'Blend Breakout'!$C$33:$I$55,COLUMNS('Blend Breakout'!$C$32:I$32),0),""))</f>
        <v/>
      </c>
      <c r="U274" s="219"/>
      <c r="V274" s="220"/>
      <c r="W274" s="219"/>
      <c r="X274" s="219"/>
      <c r="Y274" s="170"/>
      <c r="AA274" s="180" t="str">
        <f t="shared" ca="1" si="37"/>
        <v/>
      </c>
      <c r="AC274" s="59" t="str">
        <f t="shared" si="38"/>
        <v>N</v>
      </c>
      <c r="AD274" s="59">
        <f t="shared" ref="AD274:AD317" si="41">IF($C274="",0,IF(OR($D274=0,$E274=0,$J274,$K274=0,$F274=0,$G274=0,$H274=0,$I274=0,$L274=0,$M274=0,$N274=0,$U274=0,$V274,$W274=0,$X274=0),1,0))</f>
        <v>0</v>
      </c>
      <c r="AE274" s="59">
        <f t="shared" ref="AE274:AE317" ca="1" si="42">IF(OR(D274=0,AND(D274&gt;=StartDate,D274&lt;=EndDate)),0,1)</f>
        <v>0</v>
      </c>
      <c r="AF274" s="59">
        <f t="shared" si="39"/>
        <v>0</v>
      </c>
      <c r="AG274" s="59">
        <f t="shared" si="40"/>
        <v>0</v>
      </c>
      <c r="AH274" s="59">
        <f t="shared" ref="AH274:AH317" si="43">IF(AC274="N",0,IF(COUNTIF(CountryName,H274)&gt;0,0,1))</f>
        <v>0</v>
      </c>
      <c r="AI274" s="59">
        <f t="shared" ref="AI274:AI317" si="44">IF(AC274="N",0,IF(COUNTIF(ClassIIChemicals,L274)&gt;0,0,1))</f>
        <v>0</v>
      </c>
      <c r="AJ274" s="137">
        <f t="shared" ref="AJ274:AJ317" si="45">IF(W274=0,0,IF(COUNTIF(TransactionType,W274)&gt;0,0,1))</f>
        <v>0</v>
      </c>
      <c r="AK274" s="137">
        <f t="shared" ref="AK274:AK317" si="46">IF(X274=0,0,IF(OR(COUNTIF(NewIntendedUses,X274)&gt;0,COUNTIF(UsedIntendedUses,X274)&gt;0,COUNTIF(New_A5Country,X274)&gt;0),0,1))</f>
        <v>0</v>
      </c>
      <c r="AL274" s="57">
        <f>IF('Section 2'!$X274=Lists!$O$8,IF(COUNTIF(A5CountryList,'Section 2'!$H274)&gt;0,0,1),0)</f>
        <v>0</v>
      </c>
    </row>
    <row r="275" spans="2:38" s="57" customFormat="1" x14ac:dyDescent="0.25">
      <c r="B275" s="40"/>
      <c r="C275" s="211" t="str">
        <f>IF(L275=0,"",MAX($C$18:C274)+1)</f>
        <v/>
      </c>
      <c r="D275" s="121"/>
      <c r="E275" s="218"/>
      <c r="F275" s="219"/>
      <c r="G275" s="219"/>
      <c r="H275" s="219"/>
      <c r="I275" s="122"/>
      <c r="J275" s="219"/>
      <c r="K275" s="219"/>
      <c r="L275" s="219"/>
      <c r="M275" s="119"/>
      <c r="N275" s="122"/>
      <c r="O275" s="221" t="str">
        <f>IF(LEFT($L275,1)="R",VLOOKUP($L275,'Blend Breakout'!$C$33:$I$55,COLUMNS('Blend Breakout'!$C$32:D$32),0),IF(LEFT($L275,1)="H",$L275,""))</f>
        <v/>
      </c>
      <c r="P275" s="117" t="str">
        <f>IF(O275="","",IF(LEFT($L275,1)="R",$M275*VLOOKUP($L275,'Blend Breakout'!$C$33:$I$55,COLUMNS('Blend Breakout'!$C$32:E$32),0),IF(LEFT($L275,1)="H",$M275,"")))</f>
        <v/>
      </c>
      <c r="Q275" s="221" t="str">
        <f>IF(LEFT($L275,1)="R",VLOOKUP($L275,'Blend Breakout'!$C$33:$I$55,COLUMNS('Blend Breakout'!$C$32:F$32),0),"")</f>
        <v/>
      </c>
      <c r="R275" s="117" t="str">
        <f>IF(Q275="","",IF(LEFT($L275,1)="R",$M275*VLOOKUP($L275,'Blend Breakout'!$C$33:$I$55,COLUMNS('Blend Breakout'!$C$32:G$32),0),""))</f>
        <v/>
      </c>
      <c r="S275" s="221" t="str">
        <f>IF(LEFT($L275,1)="R",VLOOKUP($L275,'Blend Breakout'!$C$33:$I$55,COLUMNS('Blend Breakout'!$C$32:H$32),0),"")</f>
        <v/>
      </c>
      <c r="T275" s="117" t="str">
        <f>IF(S275="","",IF(LEFT($L275,1)="R",$M275*VLOOKUP($L275,'Blend Breakout'!$C$33:$I$55,COLUMNS('Blend Breakout'!$C$32:I$32),0),""))</f>
        <v/>
      </c>
      <c r="U275" s="219"/>
      <c r="V275" s="220"/>
      <c r="W275" s="219"/>
      <c r="X275" s="219"/>
      <c r="Y275" s="170"/>
      <c r="AA275" s="180" t="str">
        <f t="shared" ref="AA275:AA317" ca="1" si="47">IF(SUM(AD275:AL275)&gt;0,"ROW INCOMPLETE OR INVALID DATA ENTERED; ENTER/EDIT DATA IN REQUIRED FIELDS.","")</f>
        <v/>
      </c>
      <c r="AC275" s="59" t="str">
        <f t="shared" ref="AC275:AC317" si="48">IF($C275="","N","Y")</f>
        <v>N</v>
      </c>
      <c r="AD275" s="59">
        <f t="shared" si="41"/>
        <v>0</v>
      </c>
      <c r="AE275" s="59">
        <f t="shared" ca="1" si="42"/>
        <v>0</v>
      </c>
      <c r="AF275" s="59">
        <f t="shared" ref="AF275:AF317" si="49">IF(SUM(P275,R275,T275)&lt;=M275,0,1)</f>
        <v>0</v>
      </c>
      <c r="AG275" s="59">
        <f t="shared" ref="AG275:AG317" si="50">IF(L275="Other",IF(OR(O275=0,P275=0,AND(Q275=0,R275&lt;&gt;0),AND(R275=0,Q275&lt;&gt;0),AND(S275=0,T275&lt;&gt;0),AND(T275=0,S275&lt;&gt;0)),1,0),0)</f>
        <v>0</v>
      </c>
      <c r="AH275" s="59">
        <f t="shared" si="43"/>
        <v>0</v>
      </c>
      <c r="AI275" s="59">
        <f t="shared" si="44"/>
        <v>0</v>
      </c>
      <c r="AJ275" s="137">
        <f t="shared" si="45"/>
        <v>0</v>
      </c>
      <c r="AK275" s="137">
        <f t="shared" si="46"/>
        <v>0</v>
      </c>
      <c r="AL275" s="57">
        <f>IF('Section 2'!$X275=Lists!$O$8,IF(COUNTIF(A5CountryList,'Section 2'!$H275)&gt;0,0,1),0)</f>
        <v>0</v>
      </c>
    </row>
    <row r="276" spans="2:38" s="57" customFormat="1" x14ac:dyDescent="0.25">
      <c r="B276" s="40"/>
      <c r="C276" s="211" t="str">
        <f>IF(L276=0,"",MAX($C$18:C275)+1)</f>
        <v/>
      </c>
      <c r="D276" s="121"/>
      <c r="E276" s="218"/>
      <c r="F276" s="219"/>
      <c r="G276" s="219"/>
      <c r="H276" s="219"/>
      <c r="I276" s="122"/>
      <c r="J276" s="219"/>
      <c r="K276" s="219"/>
      <c r="L276" s="219"/>
      <c r="M276" s="119"/>
      <c r="N276" s="122"/>
      <c r="O276" s="221" t="str">
        <f>IF(LEFT($L276,1)="R",VLOOKUP($L276,'Blend Breakout'!$C$33:$I$55,COLUMNS('Blend Breakout'!$C$32:D$32),0),IF(LEFT($L276,1)="H",$L276,""))</f>
        <v/>
      </c>
      <c r="P276" s="117" t="str">
        <f>IF(O276="","",IF(LEFT($L276,1)="R",$M276*VLOOKUP($L276,'Blend Breakout'!$C$33:$I$55,COLUMNS('Blend Breakout'!$C$32:E$32),0),IF(LEFT($L276,1)="H",$M276,"")))</f>
        <v/>
      </c>
      <c r="Q276" s="221" t="str">
        <f>IF(LEFT($L276,1)="R",VLOOKUP($L276,'Blend Breakout'!$C$33:$I$55,COLUMNS('Blend Breakout'!$C$32:F$32),0),"")</f>
        <v/>
      </c>
      <c r="R276" s="117" t="str">
        <f>IF(Q276="","",IF(LEFT($L276,1)="R",$M276*VLOOKUP($L276,'Blend Breakout'!$C$33:$I$55,COLUMNS('Blend Breakout'!$C$32:G$32),0),""))</f>
        <v/>
      </c>
      <c r="S276" s="221" t="str">
        <f>IF(LEFT($L276,1)="R",VLOOKUP($L276,'Blend Breakout'!$C$33:$I$55,COLUMNS('Blend Breakout'!$C$32:H$32),0),"")</f>
        <v/>
      </c>
      <c r="T276" s="117" t="str">
        <f>IF(S276="","",IF(LEFT($L276,1)="R",$M276*VLOOKUP($L276,'Blend Breakout'!$C$33:$I$55,COLUMNS('Blend Breakout'!$C$32:I$32),0),""))</f>
        <v/>
      </c>
      <c r="U276" s="219"/>
      <c r="V276" s="220"/>
      <c r="W276" s="219"/>
      <c r="X276" s="219"/>
      <c r="Y276" s="170"/>
      <c r="AA276" s="180" t="str">
        <f t="shared" ca="1" si="47"/>
        <v/>
      </c>
      <c r="AC276" s="59" t="str">
        <f t="shared" si="48"/>
        <v>N</v>
      </c>
      <c r="AD276" s="59">
        <f t="shared" si="41"/>
        <v>0</v>
      </c>
      <c r="AE276" s="59">
        <f t="shared" ca="1" si="42"/>
        <v>0</v>
      </c>
      <c r="AF276" s="59">
        <f t="shared" si="49"/>
        <v>0</v>
      </c>
      <c r="AG276" s="59">
        <f t="shared" si="50"/>
        <v>0</v>
      </c>
      <c r="AH276" s="59">
        <f t="shared" si="43"/>
        <v>0</v>
      </c>
      <c r="AI276" s="59">
        <f t="shared" si="44"/>
        <v>0</v>
      </c>
      <c r="AJ276" s="137">
        <f t="shared" si="45"/>
        <v>0</v>
      </c>
      <c r="AK276" s="137">
        <f t="shared" si="46"/>
        <v>0</v>
      </c>
      <c r="AL276" s="57">
        <f>IF('Section 2'!$X276=Lists!$O$8,IF(COUNTIF(A5CountryList,'Section 2'!$H276)&gt;0,0,1),0)</f>
        <v>0</v>
      </c>
    </row>
    <row r="277" spans="2:38" s="57" customFormat="1" x14ac:dyDescent="0.25">
      <c r="B277" s="40"/>
      <c r="C277" s="211" t="str">
        <f>IF(L277=0,"",MAX($C$18:C276)+1)</f>
        <v/>
      </c>
      <c r="D277" s="121"/>
      <c r="E277" s="218"/>
      <c r="F277" s="219"/>
      <c r="G277" s="219"/>
      <c r="H277" s="219"/>
      <c r="I277" s="122"/>
      <c r="J277" s="219"/>
      <c r="K277" s="219"/>
      <c r="L277" s="219"/>
      <c r="M277" s="119"/>
      <c r="N277" s="122"/>
      <c r="O277" s="221" t="str">
        <f>IF(LEFT($L277,1)="R",VLOOKUP($L277,'Blend Breakout'!$C$33:$I$55,COLUMNS('Blend Breakout'!$C$32:D$32),0),IF(LEFT($L277,1)="H",$L277,""))</f>
        <v/>
      </c>
      <c r="P277" s="117" t="str">
        <f>IF(O277="","",IF(LEFT($L277,1)="R",$M277*VLOOKUP($L277,'Blend Breakout'!$C$33:$I$55,COLUMNS('Blend Breakout'!$C$32:E$32),0),IF(LEFT($L277,1)="H",$M277,"")))</f>
        <v/>
      </c>
      <c r="Q277" s="221" t="str">
        <f>IF(LEFT($L277,1)="R",VLOOKUP($L277,'Blend Breakout'!$C$33:$I$55,COLUMNS('Blend Breakout'!$C$32:F$32),0),"")</f>
        <v/>
      </c>
      <c r="R277" s="117" t="str">
        <f>IF(Q277="","",IF(LEFT($L277,1)="R",$M277*VLOOKUP($L277,'Blend Breakout'!$C$33:$I$55,COLUMNS('Blend Breakout'!$C$32:G$32),0),""))</f>
        <v/>
      </c>
      <c r="S277" s="221" t="str">
        <f>IF(LEFT($L277,1)="R",VLOOKUP($L277,'Blend Breakout'!$C$33:$I$55,COLUMNS('Blend Breakout'!$C$32:H$32),0),"")</f>
        <v/>
      </c>
      <c r="T277" s="117" t="str">
        <f>IF(S277="","",IF(LEFT($L277,1)="R",$M277*VLOOKUP($L277,'Blend Breakout'!$C$33:$I$55,COLUMNS('Blend Breakout'!$C$32:I$32),0),""))</f>
        <v/>
      </c>
      <c r="U277" s="219"/>
      <c r="V277" s="220"/>
      <c r="W277" s="219"/>
      <c r="X277" s="219"/>
      <c r="Y277" s="170"/>
      <c r="AA277" s="180" t="str">
        <f t="shared" ca="1" si="47"/>
        <v/>
      </c>
      <c r="AC277" s="59" t="str">
        <f t="shared" si="48"/>
        <v>N</v>
      </c>
      <c r="AD277" s="59">
        <f t="shared" si="41"/>
        <v>0</v>
      </c>
      <c r="AE277" s="59">
        <f t="shared" ca="1" si="42"/>
        <v>0</v>
      </c>
      <c r="AF277" s="59">
        <f t="shared" si="49"/>
        <v>0</v>
      </c>
      <c r="AG277" s="59">
        <f t="shared" si="50"/>
        <v>0</v>
      </c>
      <c r="AH277" s="59">
        <f t="shared" si="43"/>
        <v>0</v>
      </c>
      <c r="AI277" s="59">
        <f t="shared" si="44"/>
        <v>0</v>
      </c>
      <c r="AJ277" s="137">
        <f t="shared" si="45"/>
        <v>0</v>
      </c>
      <c r="AK277" s="137">
        <f t="shared" si="46"/>
        <v>0</v>
      </c>
      <c r="AL277" s="57">
        <f>IF('Section 2'!$X277=Lists!$O$8,IF(COUNTIF(A5CountryList,'Section 2'!$H277)&gt;0,0,1),0)</f>
        <v>0</v>
      </c>
    </row>
    <row r="278" spans="2:38" s="57" customFormat="1" x14ac:dyDescent="0.25">
      <c r="B278" s="40"/>
      <c r="C278" s="211" t="str">
        <f>IF(L278=0,"",MAX($C$18:C277)+1)</f>
        <v/>
      </c>
      <c r="D278" s="121"/>
      <c r="E278" s="218"/>
      <c r="F278" s="219"/>
      <c r="G278" s="219"/>
      <c r="H278" s="219"/>
      <c r="I278" s="122"/>
      <c r="J278" s="219"/>
      <c r="K278" s="219"/>
      <c r="L278" s="219"/>
      <c r="M278" s="119"/>
      <c r="N278" s="122"/>
      <c r="O278" s="221" t="str">
        <f>IF(LEFT($L278,1)="R",VLOOKUP($L278,'Blend Breakout'!$C$33:$I$55,COLUMNS('Blend Breakout'!$C$32:D$32),0),IF(LEFT($L278,1)="H",$L278,""))</f>
        <v/>
      </c>
      <c r="P278" s="117" t="str">
        <f>IF(O278="","",IF(LEFT($L278,1)="R",$M278*VLOOKUP($L278,'Blend Breakout'!$C$33:$I$55,COLUMNS('Blend Breakout'!$C$32:E$32),0),IF(LEFT($L278,1)="H",$M278,"")))</f>
        <v/>
      </c>
      <c r="Q278" s="221" t="str">
        <f>IF(LEFT($L278,1)="R",VLOOKUP($L278,'Blend Breakout'!$C$33:$I$55,COLUMNS('Blend Breakout'!$C$32:F$32),0),"")</f>
        <v/>
      </c>
      <c r="R278" s="117" t="str">
        <f>IF(Q278="","",IF(LEFT($L278,1)="R",$M278*VLOOKUP($L278,'Blend Breakout'!$C$33:$I$55,COLUMNS('Blend Breakout'!$C$32:G$32),0),""))</f>
        <v/>
      </c>
      <c r="S278" s="221" t="str">
        <f>IF(LEFT($L278,1)="R",VLOOKUP($L278,'Blend Breakout'!$C$33:$I$55,COLUMNS('Blend Breakout'!$C$32:H$32),0),"")</f>
        <v/>
      </c>
      <c r="T278" s="117" t="str">
        <f>IF(S278="","",IF(LEFT($L278,1)="R",$M278*VLOOKUP($L278,'Blend Breakout'!$C$33:$I$55,COLUMNS('Blend Breakout'!$C$32:I$32),0),""))</f>
        <v/>
      </c>
      <c r="U278" s="219"/>
      <c r="V278" s="220"/>
      <c r="W278" s="219"/>
      <c r="X278" s="219"/>
      <c r="Y278" s="170"/>
      <c r="AA278" s="180" t="str">
        <f t="shared" ca="1" si="47"/>
        <v/>
      </c>
      <c r="AC278" s="59" t="str">
        <f t="shared" si="48"/>
        <v>N</v>
      </c>
      <c r="AD278" s="59">
        <f t="shared" si="41"/>
        <v>0</v>
      </c>
      <c r="AE278" s="59">
        <f t="shared" ca="1" si="42"/>
        <v>0</v>
      </c>
      <c r="AF278" s="59">
        <f t="shared" si="49"/>
        <v>0</v>
      </c>
      <c r="AG278" s="59">
        <f t="shared" si="50"/>
        <v>0</v>
      </c>
      <c r="AH278" s="59">
        <f t="shared" si="43"/>
        <v>0</v>
      </c>
      <c r="AI278" s="59">
        <f t="shared" si="44"/>
        <v>0</v>
      </c>
      <c r="AJ278" s="137">
        <f t="shared" si="45"/>
        <v>0</v>
      </c>
      <c r="AK278" s="137">
        <f t="shared" si="46"/>
        <v>0</v>
      </c>
      <c r="AL278" s="57">
        <f>IF('Section 2'!$X278=Lists!$O$8,IF(COUNTIF(A5CountryList,'Section 2'!$H278)&gt;0,0,1),0)</f>
        <v>0</v>
      </c>
    </row>
    <row r="279" spans="2:38" s="57" customFormat="1" x14ac:dyDescent="0.25">
      <c r="B279" s="40"/>
      <c r="C279" s="211" t="str">
        <f>IF(L279=0,"",MAX($C$18:C278)+1)</f>
        <v/>
      </c>
      <c r="D279" s="121"/>
      <c r="E279" s="218"/>
      <c r="F279" s="219"/>
      <c r="G279" s="219"/>
      <c r="H279" s="219"/>
      <c r="I279" s="122"/>
      <c r="J279" s="219"/>
      <c r="K279" s="219"/>
      <c r="L279" s="219"/>
      <c r="M279" s="119"/>
      <c r="N279" s="122"/>
      <c r="O279" s="221" t="str">
        <f>IF(LEFT($L279,1)="R",VLOOKUP($L279,'Blend Breakout'!$C$33:$I$55,COLUMNS('Blend Breakout'!$C$32:D$32),0),IF(LEFT($L279,1)="H",$L279,""))</f>
        <v/>
      </c>
      <c r="P279" s="117" t="str">
        <f>IF(O279="","",IF(LEFT($L279,1)="R",$M279*VLOOKUP($L279,'Blend Breakout'!$C$33:$I$55,COLUMNS('Blend Breakout'!$C$32:E$32),0),IF(LEFT($L279,1)="H",$M279,"")))</f>
        <v/>
      </c>
      <c r="Q279" s="221" t="str">
        <f>IF(LEFT($L279,1)="R",VLOOKUP($L279,'Blend Breakout'!$C$33:$I$55,COLUMNS('Blend Breakout'!$C$32:F$32),0),"")</f>
        <v/>
      </c>
      <c r="R279" s="117" t="str">
        <f>IF(Q279="","",IF(LEFT($L279,1)="R",$M279*VLOOKUP($L279,'Blend Breakout'!$C$33:$I$55,COLUMNS('Blend Breakout'!$C$32:G$32),0),""))</f>
        <v/>
      </c>
      <c r="S279" s="221" t="str">
        <f>IF(LEFT($L279,1)="R",VLOOKUP($L279,'Blend Breakout'!$C$33:$I$55,COLUMNS('Blend Breakout'!$C$32:H$32),0),"")</f>
        <v/>
      </c>
      <c r="T279" s="117" t="str">
        <f>IF(S279="","",IF(LEFT($L279,1)="R",$M279*VLOOKUP($L279,'Blend Breakout'!$C$33:$I$55,COLUMNS('Blend Breakout'!$C$32:I$32),0),""))</f>
        <v/>
      </c>
      <c r="U279" s="219"/>
      <c r="V279" s="220"/>
      <c r="W279" s="219"/>
      <c r="X279" s="219"/>
      <c r="Y279" s="170"/>
      <c r="AA279" s="180" t="str">
        <f t="shared" ca="1" si="47"/>
        <v/>
      </c>
      <c r="AC279" s="59" t="str">
        <f t="shared" si="48"/>
        <v>N</v>
      </c>
      <c r="AD279" s="59">
        <f t="shared" si="41"/>
        <v>0</v>
      </c>
      <c r="AE279" s="59">
        <f t="shared" ca="1" si="42"/>
        <v>0</v>
      </c>
      <c r="AF279" s="59">
        <f t="shared" si="49"/>
        <v>0</v>
      </c>
      <c r="AG279" s="59">
        <f t="shared" si="50"/>
        <v>0</v>
      </c>
      <c r="AH279" s="59">
        <f t="shared" si="43"/>
        <v>0</v>
      </c>
      <c r="AI279" s="59">
        <f t="shared" si="44"/>
        <v>0</v>
      </c>
      <c r="AJ279" s="137">
        <f t="shared" si="45"/>
        <v>0</v>
      </c>
      <c r="AK279" s="137">
        <f t="shared" si="46"/>
        <v>0</v>
      </c>
      <c r="AL279" s="57">
        <f>IF('Section 2'!$X279=Lists!$O$8,IF(COUNTIF(A5CountryList,'Section 2'!$H279)&gt;0,0,1),0)</f>
        <v>0</v>
      </c>
    </row>
    <row r="280" spans="2:38" s="57" customFormat="1" x14ac:dyDescent="0.25">
      <c r="B280" s="40"/>
      <c r="C280" s="211" t="str">
        <f>IF(L280=0,"",MAX($C$18:C279)+1)</f>
        <v/>
      </c>
      <c r="D280" s="121"/>
      <c r="E280" s="218"/>
      <c r="F280" s="219"/>
      <c r="G280" s="219"/>
      <c r="H280" s="219"/>
      <c r="I280" s="122"/>
      <c r="J280" s="219"/>
      <c r="K280" s="219"/>
      <c r="L280" s="219"/>
      <c r="M280" s="119"/>
      <c r="N280" s="122"/>
      <c r="O280" s="221" t="str">
        <f>IF(LEFT($L280,1)="R",VLOOKUP($L280,'Blend Breakout'!$C$33:$I$55,COLUMNS('Blend Breakout'!$C$32:D$32),0),IF(LEFT($L280,1)="H",$L280,""))</f>
        <v/>
      </c>
      <c r="P280" s="117" t="str">
        <f>IF(O280="","",IF(LEFT($L280,1)="R",$M280*VLOOKUP($L280,'Blend Breakout'!$C$33:$I$55,COLUMNS('Blend Breakout'!$C$32:E$32),0),IF(LEFT($L280,1)="H",$M280,"")))</f>
        <v/>
      </c>
      <c r="Q280" s="221" t="str">
        <f>IF(LEFT($L280,1)="R",VLOOKUP($L280,'Blend Breakout'!$C$33:$I$55,COLUMNS('Blend Breakout'!$C$32:F$32),0),"")</f>
        <v/>
      </c>
      <c r="R280" s="117" t="str">
        <f>IF(Q280="","",IF(LEFT($L280,1)="R",$M280*VLOOKUP($L280,'Blend Breakout'!$C$33:$I$55,COLUMNS('Blend Breakout'!$C$32:G$32),0),""))</f>
        <v/>
      </c>
      <c r="S280" s="221" t="str">
        <f>IF(LEFT($L280,1)="R",VLOOKUP($L280,'Blend Breakout'!$C$33:$I$55,COLUMNS('Blend Breakout'!$C$32:H$32),0),"")</f>
        <v/>
      </c>
      <c r="T280" s="117" t="str">
        <f>IF(S280="","",IF(LEFT($L280,1)="R",$M280*VLOOKUP($L280,'Blend Breakout'!$C$33:$I$55,COLUMNS('Blend Breakout'!$C$32:I$32),0),""))</f>
        <v/>
      </c>
      <c r="U280" s="219"/>
      <c r="V280" s="220"/>
      <c r="W280" s="219"/>
      <c r="X280" s="219"/>
      <c r="Y280" s="170"/>
      <c r="AA280" s="180" t="str">
        <f t="shared" ca="1" si="47"/>
        <v/>
      </c>
      <c r="AC280" s="59" t="str">
        <f t="shared" si="48"/>
        <v>N</v>
      </c>
      <c r="AD280" s="59">
        <f t="shared" si="41"/>
        <v>0</v>
      </c>
      <c r="AE280" s="59">
        <f t="shared" ca="1" si="42"/>
        <v>0</v>
      </c>
      <c r="AF280" s="59">
        <f t="shared" si="49"/>
        <v>0</v>
      </c>
      <c r="AG280" s="59">
        <f t="shared" si="50"/>
        <v>0</v>
      </c>
      <c r="AH280" s="59">
        <f t="shared" si="43"/>
        <v>0</v>
      </c>
      <c r="AI280" s="59">
        <f t="shared" si="44"/>
        <v>0</v>
      </c>
      <c r="AJ280" s="137">
        <f t="shared" si="45"/>
        <v>0</v>
      </c>
      <c r="AK280" s="137">
        <f t="shared" si="46"/>
        <v>0</v>
      </c>
      <c r="AL280" s="57">
        <f>IF('Section 2'!$X280=Lists!$O$8,IF(COUNTIF(A5CountryList,'Section 2'!$H280)&gt;0,0,1),0)</f>
        <v>0</v>
      </c>
    </row>
    <row r="281" spans="2:38" s="57" customFormat="1" x14ac:dyDescent="0.25">
      <c r="B281" s="40"/>
      <c r="C281" s="211" t="str">
        <f>IF(L281=0,"",MAX($C$18:C280)+1)</f>
        <v/>
      </c>
      <c r="D281" s="121"/>
      <c r="E281" s="218"/>
      <c r="F281" s="219"/>
      <c r="G281" s="219"/>
      <c r="H281" s="219"/>
      <c r="I281" s="122"/>
      <c r="J281" s="219"/>
      <c r="K281" s="219"/>
      <c r="L281" s="219"/>
      <c r="M281" s="119"/>
      <c r="N281" s="122"/>
      <c r="O281" s="221" t="str">
        <f>IF(LEFT($L281,1)="R",VLOOKUP($L281,'Blend Breakout'!$C$33:$I$55,COLUMNS('Blend Breakout'!$C$32:D$32),0),IF(LEFT($L281,1)="H",$L281,""))</f>
        <v/>
      </c>
      <c r="P281" s="117" t="str">
        <f>IF(O281="","",IF(LEFT($L281,1)="R",$M281*VLOOKUP($L281,'Blend Breakout'!$C$33:$I$55,COLUMNS('Blend Breakout'!$C$32:E$32),0),IF(LEFT($L281,1)="H",$M281,"")))</f>
        <v/>
      </c>
      <c r="Q281" s="221" t="str">
        <f>IF(LEFT($L281,1)="R",VLOOKUP($L281,'Blend Breakout'!$C$33:$I$55,COLUMNS('Blend Breakout'!$C$32:F$32),0),"")</f>
        <v/>
      </c>
      <c r="R281" s="117" t="str">
        <f>IF(Q281="","",IF(LEFT($L281,1)="R",$M281*VLOOKUP($L281,'Blend Breakout'!$C$33:$I$55,COLUMNS('Blend Breakout'!$C$32:G$32),0),""))</f>
        <v/>
      </c>
      <c r="S281" s="221" t="str">
        <f>IF(LEFT($L281,1)="R",VLOOKUP($L281,'Blend Breakout'!$C$33:$I$55,COLUMNS('Blend Breakout'!$C$32:H$32),0),"")</f>
        <v/>
      </c>
      <c r="T281" s="117" t="str">
        <f>IF(S281="","",IF(LEFT($L281,1)="R",$M281*VLOOKUP($L281,'Blend Breakout'!$C$33:$I$55,COLUMNS('Blend Breakout'!$C$32:I$32),0),""))</f>
        <v/>
      </c>
      <c r="U281" s="219"/>
      <c r="V281" s="220"/>
      <c r="W281" s="219"/>
      <c r="X281" s="219"/>
      <c r="Y281" s="170"/>
      <c r="AA281" s="180" t="str">
        <f t="shared" ca="1" si="47"/>
        <v/>
      </c>
      <c r="AC281" s="59" t="str">
        <f t="shared" si="48"/>
        <v>N</v>
      </c>
      <c r="AD281" s="59">
        <f t="shared" si="41"/>
        <v>0</v>
      </c>
      <c r="AE281" s="59">
        <f t="shared" ca="1" si="42"/>
        <v>0</v>
      </c>
      <c r="AF281" s="59">
        <f t="shared" si="49"/>
        <v>0</v>
      </c>
      <c r="AG281" s="59">
        <f t="shared" si="50"/>
        <v>0</v>
      </c>
      <c r="AH281" s="59">
        <f t="shared" si="43"/>
        <v>0</v>
      </c>
      <c r="AI281" s="59">
        <f t="shared" si="44"/>
        <v>0</v>
      </c>
      <c r="AJ281" s="137">
        <f t="shared" si="45"/>
        <v>0</v>
      </c>
      <c r="AK281" s="137">
        <f t="shared" si="46"/>
        <v>0</v>
      </c>
      <c r="AL281" s="57">
        <f>IF('Section 2'!$X281=Lists!$O$8,IF(COUNTIF(A5CountryList,'Section 2'!$H281)&gt;0,0,1),0)</f>
        <v>0</v>
      </c>
    </row>
    <row r="282" spans="2:38" s="57" customFormat="1" x14ac:dyDescent="0.25">
      <c r="B282" s="40"/>
      <c r="C282" s="211" t="str">
        <f>IF(L282=0,"",MAX($C$18:C281)+1)</f>
        <v/>
      </c>
      <c r="D282" s="121"/>
      <c r="E282" s="218"/>
      <c r="F282" s="219"/>
      <c r="G282" s="219"/>
      <c r="H282" s="219"/>
      <c r="I282" s="122"/>
      <c r="J282" s="219"/>
      <c r="K282" s="219"/>
      <c r="L282" s="219"/>
      <c r="M282" s="119"/>
      <c r="N282" s="122"/>
      <c r="O282" s="221" t="str">
        <f>IF(LEFT($L282,1)="R",VLOOKUP($L282,'Blend Breakout'!$C$33:$I$55,COLUMNS('Blend Breakout'!$C$32:D$32),0),IF(LEFT($L282,1)="H",$L282,""))</f>
        <v/>
      </c>
      <c r="P282" s="117" t="str">
        <f>IF(O282="","",IF(LEFT($L282,1)="R",$M282*VLOOKUP($L282,'Blend Breakout'!$C$33:$I$55,COLUMNS('Blend Breakout'!$C$32:E$32),0),IF(LEFT($L282,1)="H",$M282,"")))</f>
        <v/>
      </c>
      <c r="Q282" s="221" t="str">
        <f>IF(LEFT($L282,1)="R",VLOOKUP($L282,'Blend Breakout'!$C$33:$I$55,COLUMNS('Blend Breakout'!$C$32:F$32),0),"")</f>
        <v/>
      </c>
      <c r="R282" s="117" t="str">
        <f>IF(Q282="","",IF(LEFT($L282,1)="R",$M282*VLOOKUP($L282,'Blend Breakout'!$C$33:$I$55,COLUMNS('Blend Breakout'!$C$32:G$32),0),""))</f>
        <v/>
      </c>
      <c r="S282" s="221" t="str">
        <f>IF(LEFT($L282,1)="R",VLOOKUP($L282,'Blend Breakout'!$C$33:$I$55,COLUMNS('Blend Breakout'!$C$32:H$32),0),"")</f>
        <v/>
      </c>
      <c r="T282" s="117" t="str">
        <f>IF(S282="","",IF(LEFT($L282,1)="R",$M282*VLOOKUP($L282,'Blend Breakout'!$C$33:$I$55,COLUMNS('Blend Breakout'!$C$32:I$32),0),""))</f>
        <v/>
      </c>
      <c r="U282" s="219"/>
      <c r="V282" s="220"/>
      <c r="W282" s="219"/>
      <c r="X282" s="219"/>
      <c r="Y282" s="170"/>
      <c r="AA282" s="180" t="str">
        <f t="shared" ca="1" si="47"/>
        <v/>
      </c>
      <c r="AC282" s="59" t="str">
        <f t="shared" si="48"/>
        <v>N</v>
      </c>
      <c r="AD282" s="59">
        <f t="shared" si="41"/>
        <v>0</v>
      </c>
      <c r="AE282" s="59">
        <f t="shared" ca="1" si="42"/>
        <v>0</v>
      </c>
      <c r="AF282" s="59">
        <f t="shared" si="49"/>
        <v>0</v>
      </c>
      <c r="AG282" s="59">
        <f t="shared" si="50"/>
        <v>0</v>
      </c>
      <c r="AH282" s="59">
        <f t="shared" si="43"/>
        <v>0</v>
      </c>
      <c r="AI282" s="59">
        <f t="shared" si="44"/>
        <v>0</v>
      </c>
      <c r="AJ282" s="137">
        <f t="shared" si="45"/>
        <v>0</v>
      </c>
      <c r="AK282" s="137">
        <f t="shared" si="46"/>
        <v>0</v>
      </c>
      <c r="AL282" s="57">
        <f>IF('Section 2'!$X282=Lists!$O$8,IF(COUNTIF(A5CountryList,'Section 2'!$H282)&gt;0,0,1),0)</f>
        <v>0</v>
      </c>
    </row>
    <row r="283" spans="2:38" s="57" customFormat="1" x14ac:dyDescent="0.25">
      <c r="B283" s="40"/>
      <c r="C283" s="211" t="str">
        <f>IF(L283=0,"",MAX($C$18:C282)+1)</f>
        <v/>
      </c>
      <c r="D283" s="121"/>
      <c r="E283" s="218"/>
      <c r="F283" s="219"/>
      <c r="G283" s="219"/>
      <c r="H283" s="219"/>
      <c r="I283" s="122"/>
      <c r="J283" s="219"/>
      <c r="K283" s="219"/>
      <c r="L283" s="219"/>
      <c r="M283" s="119"/>
      <c r="N283" s="122"/>
      <c r="O283" s="221" t="str">
        <f>IF(LEFT($L283,1)="R",VLOOKUP($L283,'Blend Breakout'!$C$33:$I$55,COLUMNS('Blend Breakout'!$C$32:D$32),0),IF(LEFT($L283,1)="H",$L283,""))</f>
        <v/>
      </c>
      <c r="P283" s="117" t="str">
        <f>IF(O283="","",IF(LEFT($L283,1)="R",$M283*VLOOKUP($L283,'Blend Breakout'!$C$33:$I$55,COLUMNS('Blend Breakout'!$C$32:E$32),0),IF(LEFT($L283,1)="H",$M283,"")))</f>
        <v/>
      </c>
      <c r="Q283" s="221" t="str">
        <f>IF(LEFT($L283,1)="R",VLOOKUP($L283,'Blend Breakout'!$C$33:$I$55,COLUMNS('Blend Breakout'!$C$32:F$32),0),"")</f>
        <v/>
      </c>
      <c r="R283" s="117" t="str">
        <f>IF(Q283="","",IF(LEFT($L283,1)="R",$M283*VLOOKUP($L283,'Blend Breakout'!$C$33:$I$55,COLUMNS('Blend Breakout'!$C$32:G$32),0),""))</f>
        <v/>
      </c>
      <c r="S283" s="221" t="str">
        <f>IF(LEFT($L283,1)="R",VLOOKUP($L283,'Blend Breakout'!$C$33:$I$55,COLUMNS('Blend Breakout'!$C$32:H$32),0),"")</f>
        <v/>
      </c>
      <c r="T283" s="117" t="str">
        <f>IF(S283="","",IF(LEFT($L283,1)="R",$M283*VLOOKUP($L283,'Blend Breakout'!$C$33:$I$55,COLUMNS('Blend Breakout'!$C$32:I$32),0),""))</f>
        <v/>
      </c>
      <c r="U283" s="219"/>
      <c r="V283" s="220"/>
      <c r="W283" s="219"/>
      <c r="X283" s="219"/>
      <c r="Y283" s="170"/>
      <c r="AA283" s="180" t="str">
        <f t="shared" ca="1" si="47"/>
        <v/>
      </c>
      <c r="AC283" s="59" t="str">
        <f t="shared" si="48"/>
        <v>N</v>
      </c>
      <c r="AD283" s="59">
        <f t="shared" si="41"/>
        <v>0</v>
      </c>
      <c r="AE283" s="59">
        <f t="shared" ca="1" si="42"/>
        <v>0</v>
      </c>
      <c r="AF283" s="59">
        <f t="shared" si="49"/>
        <v>0</v>
      </c>
      <c r="AG283" s="59">
        <f t="shared" si="50"/>
        <v>0</v>
      </c>
      <c r="AH283" s="59">
        <f t="shared" si="43"/>
        <v>0</v>
      </c>
      <c r="AI283" s="59">
        <f t="shared" si="44"/>
        <v>0</v>
      </c>
      <c r="AJ283" s="137">
        <f t="shared" si="45"/>
        <v>0</v>
      </c>
      <c r="AK283" s="137">
        <f t="shared" si="46"/>
        <v>0</v>
      </c>
      <c r="AL283" s="57">
        <f>IF('Section 2'!$X283=Lists!$O$8,IF(COUNTIF(A5CountryList,'Section 2'!$H283)&gt;0,0,1),0)</f>
        <v>0</v>
      </c>
    </row>
    <row r="284" spans="2:38" s="57" customFormat="1" x14ac:dyDescent="0.25">
      <c r="B284" s="40"/>
      <c r="C284" s="211" t="str">
        <f>IF(L284=0,"",MAX($C$18:C283)+1)</f>
        <v/>
      </c>
      <c r="D284" s="121"/>
      <c r="E284" s="218"/>
      <c r="F284" s="219"/>
      <c r="G284" s="219"/>
      <c r="H284" s="219"/>
      <c r="I284" s="122"/>
      <c r="J284" s="219"/>
      <c r="K284" s="219"/>
      <c r="L284" s="219"/>
      <c r="M284" s="119"/>
      <c r="N284" s="122"/>
      <c r="O284" s="221" t="str">
        <f>IF(LEFT($L284,1)="R",VLOOKUP($L284,'Blend Breakout'!$C$33:$I$55,COLUMNS('Blend Breakout'!$C$32:D$32),0),IF(LEFT($L284,1)="H",$L284,""))</f>
        <v/>
      </c>
      <c r="P284" s="117" t="str">
        <f>IF(O284="","",IF(LEFT($L284,1)="R",$M284*VLOOKUP($L284,'Blend Breakout'!$C$33:$I$55,COLUMNS('Blend Breakout'!$C$32:E$32),0),IF(LEFT($L284,1)="H",$M284,"")))</f>
        <v/>
      </c>
      <c r="Q284" s="221" t="str">
        <f>IF(LEFT($L284,1)="R",VLOOKUP($L284,'Blend Breakout'!$C$33:$I$55,COLUMNS('Blend Breakout'!$C$32:F$32),0),"")</f>
        <v/>
      </c>
      <c r="R284" s="117" t="str">
        <f>IF(Q284="","",IF(LEFT($L284,1)="R",$M284*VLOOKUP($L284,'Blend Breakout'!$C$33:$I$55,COLUMNS('Blend Breakout'!$C$32:G$32),0),""))</f>
        <v/>
      </c>
      <c r="S284" s="221" t="str">
        <f>IF(LEFT($L284,1)="R",VLOOKUP($L284,'Blend Breakout'!$C$33:$I$55,COLUMNS('Blend Breakout'!$C$32:H$32),0),"")</f>
        <v/>
      </c>
      <c r="T284" s="117" t="str">
        <f>IF(S284="","",IF(LEFT($L284,1)="R",$M284*VLOOKUP($L284,'Blend Breakout'!$C$33:$I$55,COLUMNS('Blend Breakout'!$C$32:I$32),0),""))</f>
        <v/>
      </c>
      <c r="U284" s="219"/>
      <c r="V284" s="220"/>
      <c r="W284" s="219"/>
      <c r="X284" s="219"/>
      <c r="Y284" s="170"/>
      <c r="AA284" s="180" t="str">
        <f t="shared" ca="1" si="47"/>
        <v/>
      </c>
      <c r="AC284" s="59" t="str">
        <f t="shared" si="48"/>
        <v>N</v>
      </c>
      <c r="AD284" s="59">
        <f t="shared" si="41"/>
        <v>0</v>
      </c>
      <c r="AE284" s="59">
        <f t="shared" ca="1" si="42"/>
        <v>0</v>
      </c>
      <c r="AF284" s="59">
        <f t="shared" si="49"/>
        <v>0</v>
      </c>
      <c r="AG284" s="59">
        <f t="shared" si="50"/>
        <v>0</v>
      </c>
      <c r="AH284" s="59">
        <f t="shared" si="43"/>
        <v>0</v>
      </c>
      <c r="AI284" s="59">
        <f t="shared" si="44"/>
        <v>0</v>
      </c>
      <c r="AJ284" s="137">
        <f t="shared" si="45"/>
        <v>0</v>
      </c>
      <c r="AK284" s="137">
        <f t="shared" si="46"/>
        <v>0</v>
      </c>
      <c r="AL284" s="57">
        <f>IF('Section 2'!$X284=Lists!$O$8,IF(COUNTIF(A5CountryList,'Section 2'!$H284)&gt;0,0,1),0)</f>
        <v>0</v>
      </c>
    </row>
    <row r="285" spans="2:38" s="57" customFormat="1" x14ac:dyDescent="0.25">
      <c r="B285" s="40"/>
      <c r="C285" s="211" t="str">
        <f>IF(L285=0,"",MAX($C$18:C284)+1)</f>
        <v/>
      </c>
      <c r="D285" s="121"/>
      <c r="E285" s="218"/>
      <c r="F285" s="219"/>
      <c r="G285" s="219"/>
      <c r="H285" s="219"/>
      <c r="I285" s="122"/>
      <c r="J285" s="219"/>
      <c r="K285" s="219"/>
      <c r="L285" s="219"/>
      <c r="M285" s="119"/>
      <c r="N285" s="122"/>
      <c r="O285" s="221" t="str">
        <f>IF(LEFT($L285,1)="R",VLOOKUP($L285,'Blend Breakout'!$C$33:$I$55,COLUMNS('Blend Breakout'!$C$32:D$32),0),IF(LEFT($L285,1)="H",$L285,""))</f>
        <v/>
      </c>
      <c r="P285" s="117" t="str">
        <f>IF(O285="","",IF(LEFT($L285,1)="R",$M285*VLOOKUP($L285,'Blend Breakout'!$C$33:$I$55,COLUMNS('Blend Breakout'!$C$32:E$32),0),IF(LEFT($L285,1)="H",$M285,"")))</f>
        <v/>
      </c>
      <c r="Q285" s="221" t="str">
        <f>IF(LEFT($L285,1)="R",VLOOKUP($L285,'Blend Breakout'!$C$33:$I$55,COLUMNS('Blend Breakout'!$C$32:F$32),0),"")</f>
        <v/>
      </c>
      <c r="R285" s="117" t="str">
        <f>IF(Q285="","",IF(LEFT($L285,1)="R",$M285*VLOOKUP($L285,'Blend Breakout'!$C$33:$I$55,COLUMNS('Blend Breakout'!$C$32:G$32),0),""))</f>
        <v/>
      </c>
      <c r="S285" s="221" t="str">
        <f>IF(LEFT($L285,1)="R",VLOOKUP($L285,'Blend Breakout'!$C$33:$I$55,COLUMNS('Blend Breakout'!$C$32:H$32),0),"")</f>
        <v/>
      </c>
      <c r="T285" s="117" t="str">
        <f>IF(S285="","",IF(LEFT($L285,1)="R",$M285*VLOOKUP($L285,'Blend Breakout'!$C$33:$I$55,COLUMNS('Blend Breakout'!$C$32:I$32),0),""))</f>
        <v/>
      </c>
      <c r="U285" s="219"/>
      <c r="V285" s="220"/>
      <c r="W285" s="219"/>
      <c r="X285" s="219"/>
      <c r="Y285" s="170"/>
      <c r="AA285" s="180" t="str">
        <f t="shared" ca="1" si="47"/>
        <v/>
      </c>
      <c r="AC285" s="59" t="str">
        <f t="shared" si="48"/>
        <v>N</v>
      </c>
      <c r="AD285" s="59">
        <f t="shared" si="41"/>
        <v>0</v>
      </c>
      <c r="AE285" s="59">
        <f t="shared" ca="1" si="42"/>
        <v>0</v>
      </c>
      <c r="AF285" s="59">
        <f t="shared" si="49"/>
        <v>0</v>
      </c>
      <c r="AG285" s="59">
        <f t="shared" si="50"/>
        <v>0</v>
      </c>
      <c r="AH285" s="59">
        <f t="shared" si="43"/>
        <v>0</v>
      </c>
      <c r="AI285" s="59">
        <f t="shared" si="44"/>
        <v>0</v>
      </c>
      <c r="AJ285" s="137">
        <f t="shared" si="45"/>
        <v>0</v>
      </c>
      <c r="AK285" s="137">
        <f t="shared" si="46"/>
        <v>0</v>
      </c>
      <c r="AL285" s="57">
        <f>IF('Section 2'!$X285=Lists!$O$8,IF(COUNTIF(A5CountryList,'Section 2'!$H285)&gt;0,0,1),0)</f>
        <v>0</v>
      </c>
    </row>
    <row r="286" spans="2:38" s="57" customFormat="1" x14ac:dyDescent="0.25">
      <c r="B286" s="40"/>
      <c r="C286" s="211" t="str">
        <f>IF(L286=0,"",MAX($C$18:C285)+1)</f>
        <v/>
      </c>
      <c r="D286" s="121"/>
      <c r="E286" s="218"/>
      <c r="F286" s="219"/>
      <c r="G286" s="219"/>
      <c r="H286" s="219"/>
      <c r="I286" s="122"/>
      <c r="J286" s="219"/>
      <c r="K286" s="219"/>
      <c r="L286" s="219"/>
      <c r="M286" s="119"/>
      <c r="N286" s="122"/>
      <c r="O286" s="221" t="str">
        <f>IF(LEFT($L286,1)="R",VLOOKUP($L286,'Blend Breakout'!$C$33:$I$55,COLUMNS('Blend Breakout'!$C$32:D$32),0),IF(LEFT($L286,1)="H",$L286,""))</f>
        <v/>
      </c>
      <c r="P286" s="117" t="str">
        <f>IF(O286="","",IF(LEFT($L286,1)="R",$M286*VLOOKUP($L286,'Blend Breakout'!$C$33:$I$55,COLUMNS('Blend Breakout'!$C$32:E$32),0),IF(LEFT($L286,1)="H",$M286,"")))</f>
        <v/>
      </c>
      <c r="Q286" s="221" t="str">
        <f>IF(LEFT($L286,1)="R",VLOOKUP($L286,'Blend Breakout'!$C$33:$I$55,COLUMNS('Blend Breakout'!$C$32:F$32),0),"")</f>
        <v/>
      </c>
      <c r="R286" s="117" t="str">
        <f>IF(Q286="","",IF(LEFT($L286,1)="R",$M286*VLOOKUP($L286,'Blend Breakout'!$C$33:$I$55,COLUMNS('Blend Breakout'!$C$32:G$32),0),""))</f>
        <v/>
      </c>
      <c r="S286" s="221" t="str">
        <f>IF(LEFT($L286,1)="R",VLOOKUP($L286,'Blend Breakout'!$C$33:$I$55,COLUMNS('Blend Breakout'!$C$32:H$32),0),"")</f>
        <v/>
      </c>
      <c r="T286" s="117" t="str">
        <f>IF(S286="","",IF(LEFT($L286,1)="R",$M286*VLOOKUP($L286,'Blend Breakout'!$C$33:$I$55,COLUMNS('Blend Breakout'!$C$32:I$32),0),""))</f>
        <v/>
      </c>
      <c r="U286" s="219"/>
      <c r="V286" s="220"/>
      <c r="W286" s="219"/>
      <c r="X286" s="219"/>
      <c r="Y286" s="170"/>
      <c r="AA286" s="180" t="str">
        <f t="shared" ca="1" si="47"/>
        <v/>
      </c>
      <c r="AC286" s="59" t="str">
        <f t="shared" si="48"/>
        <v>N</v>
      </c>
      <c r="AD286" s="59">
        <f t="shared" si="41"/>
        <v>0</v>
      </c>
      <c r="AE286" s="59">
        <f t="shared" ca="1" si="42"/>
        <v>0</v>
      </c>
      <c r="AF286" s="59">
        <f t="shared" si="49"/>
        <v>0</v>
      </c>
      <c r="AG286" s="59">
        <f t="shared" si="50"/>
        <v>0</v>
      </c>
      <c r="AH286" s="59">
        <f t="shared" si="43"/>
        <v>0</v>
      </c>
      <c r="AI286" s="59">
        <f t="shared" si="44"/>
        <v>0</v>
      </c>
      <c r="AJ286" s="137">
        <f t="shared" si="45"/>
        <v>0</v>
      </c>
      <c r="AK286" s="137">
        <f t="shared" si="46"/>
        <v>0</v>
      </c>
      <c r="AL286" s="57">
        <f>IF('Section 2'!$X286=Lists!$O$8,IF(COUNTIF(A5CountryList,'Section 2'!$H286)&gt;0,0,1),0)</f>
        <v>0</v>
      </c>
    </row>
    <row r="287" spans="2:38" s="57" customFormat="1" x14ac:dyDescent="0.25">
      <c r="B287" s="40"/>
      <c r="C287" s="211" t="str">
        <f>IF(L287=0,"",MAX($C$18:C286)+1)</f>
        <v/>
      </c>
      <c r="D287" s="121"/>
      <c r="E287" s="218"/>
      <c r="F287" s="219"/>
      <c r="G287" s="219"/>
      <c r="H287" s="219"/>
      <c r="I287" s="122"/>
      <c r="J287" s="219"/>
      <c r="K287" s="219"/>
      <c r="L287" s="219"/>
      <c r="M287" s="119"/>
      <c r="N287" s="122"/>
      <c r="O287" s="221" t="str">
        <f>IF(LEFT($L287,1)="R",VLOOKUP($L287,'Blend Breakout'!$C$33:$I$55,COLUMNS('Blend Breakout'!$C$32:D$32),0),IF(LEFT($L287,1)="H",$L287,""))</f>
        <v/>
      </c>
      <c r="P287" s="117" t="str">
        <f>IF(O287="","",IF(LEFT($L287,1)="R",$M287*VLOOKUP($L287,'Blend Breakout'!$C$33:$I$55,COLUMNS('Blend Breakout'!$C$32:E$32),0),IF(LEFT($L287,1)="H",$M287,"")))</f>
        <v/>
      </c>
      <c r="Q287" s="221" t="str">
        <f>IF(LEFT($L287,1)="R",VLOOKUP($L287,'Blend Breakout'!$C$33:$I$55,COLUMNS('Blend Breakout'!$C$32:F$32),0),"")</f>
        <v/>
      </c>
      <c r="R287" s="117" t="str">
        <f>IF(Q287="","",IF(LEFT($L287,1)="R",$M287*VLOOKUP($L287,'Blend Breakout'!$C$33:$I$55,COLUMNS('Blend Breakout'!$C$32:G$32),0),""))</f>
        <v/>
      </c>
      <c r="S287" s="221" t="str">
        <f>IF(LEFT($L287,1)="R",VLOOKUP($L287,'Blend Breakout'!$C$33:$I$55,COLUMNS('Blend Breakout'!$C$32:H$32),0),"")</f>
        <v/>
      </c>
      <c r="T287" s="117" t="str">
        <f>IF(S287="","",IF(LEFT($L287,1)="R",$M287*VLOOKUP($L287,'Blend Breakout'!$C$33:$I$55,COLUMNS('Blend Breakout'!$C$32:I$32),0),""))</f>
        <v/>
      </c>
      <c r="U287" s="219"/>
      <c r="V287" s="220"/>
      <c r="W287" s="219"/>
      <c r="X287" s="219"/>
      <c r="Y287" s="170"/>
      <c r="AA287" s="180" t="str">
        <f t="shared" ca="1" si="47"/>
        <v/>
      </c>
      <c r="AC287" s="59" t="str">
        <f t="shared" si="48"/>
        <v>N</v>
      </c>
      <c r="AD287" s="59">
        <f t="shared" si="41"/>
        <v>0</v>
      </c>
      <c r="AE287" s="59">
        <f t="shared" ca="1" si="42"/>
        <v>0</v>
      </c>
      <c r="AF287" s="59">
        <f t="shared" si="49"/>
        <v>0</v>
      </c>
      <c r="AG287" s="59">
        <f t="shared" si="50"/>
        <v>0</v>
      </c>
      <c r="AH287" s="59">
        <f t="shared" si="43"/>
        <v>0</v>
      </c>
      <c r="AI287" s="59">
        <f t="shared" si="44"/>
        <v>0</v>
      </c>
      <c r="AJ287" s="137">
        <f t="shared" si="45"/>
        <v>0</v>
      </c>
      <c r="AK287" s="137">
        <f t="shared" si="46"/>
        <v>0</v>
      </c>
      <c r="AL287" s="57">
        <f>IF('Section 2'!$X287=Lists!$O$8,IF(COUNTIF(A5CountryList,'Section 2'!$H287)&gt;0,0,1),0)</f>
        <v>0</v>
      </c>
    </row>
    <row r="288" spans="2:38" s="57" customFormat="1" x14ac:dyDescent="0.25">
      <c r="B288" s="40"/>
      <c r="C288" s="211" t="str">
        <f>IF(L288=0,"",MAX($C$18:C287)+1)</f>
        <v/>
      </c>
      <c r="D288" s="121"/>
      <c r="E288" s="218"/>
      <c r="F288" s="219"/>
      <c r="G288" s="219"/>
      <c r="H288" s="219"/>
      <c r="I288" s="122"/>
      <c r="J288" s="219"/>
      <c r="K288" s="219"/>
      <c r="L288" s="219"/>
      <c r="M288" s="119"/>
      <c r="N288" s="122"/>
      <c r="O288" s="221" t="str">
        <f>IF(LEFT($L288,1)="R",VLOOKUP($L288,'Blend Breakout'!$C$33:$I$55,COLUMNS('Blend Breakout'!$C$32:D$32),0),IF(LEFT($L288,1)="H",$L288,""))</f>
        <v/>
      </c>
      <c r="P288" s="117" t="str">
        <f>IF(O288="","",IF(LEFT($L288,1)="R",$M288*VLOOKUP($L288,'Blend Breakout'!$C$33:$I$55,COLUMNS('Blend Breakout'!$C$32:E$32),0),IF(LEFT($L288,1)="H",$M288,"")))</f>
        <v/>
      </c>
      <c r="Q288" s="221" t="str">
        <f>IF(LEFT($L288,1)="R",VLOOKUP($L288,'Blend Breakout'!$C$33:$I$55,COLUMNS('Blend Breakout'!$C$32:F$32),0),"")</f>
        <v/>
      </c>
      <c r="R288" s="117" t="str">
        <f>IF(Q288="","",IF(LEFT($L288,1)="R",$M288*VLOOKUP($L288,'Blend Breakout'!$C$33:$I$55,COLUMNS('Blend Breakout'!$C$32:G$32),0),""))</f>
        <v/>
      </c>
      <c r="S288" s="221" t="str">
        <f>IF(LEFT($L288,1)="R",VLOOKUP($L288,'Blend Breakout'!$C$33:$I$55,COLUMNS('Blend Breakout'!$C$32:H$32),0),"")</f>
        <v/>
      </c>
      <c r="T288" s="117" t="str">
        <f>IF(S288="","",IF(LEFT($L288,1)="R",$M288*VLOOKUP($L288,'Blend Breakout'!$C$33:$I$55,COLUMNS('Blend Breakout'!$C$32:I$32),0),""))</f>
        <v/>
      </c>
      <c r="U288" s="219"/>
      <c r="V288" s="220"/>
      <c r="W288" s="219"/>
      <c r="X288" s="219"/>
      <c r="Y288" s="170"/>
      <c r="AA288" s="180" t="str">
        <f t="shared" ca="1" si="47"/>
        <v/>
      </c>
      <c r="AC288" s="59" t="str">
        <f t="shared" si="48"/>
        <v>N</v>
      </c>
      <c r="AD288" s="59">
        <f t="shared" si="41"/>
        <v>0</v>
      </c>
      <c r="AE288" s="59">
        <f t="shared" ca="1" si="42"/>
        <v>0</v>
      </c>
      <c r="AF288" s="59">
        <f t="shared" si="49"/>
        <v>0</v>
      </c>
      <c r="AG288" s="59">
        <f t="shared" si="50"/>
        <v>0</v>
      </c>
      <c r="AH288" s="59">
        <f t="shared" si="43"/>
        <v>0</v>
      </c>
      <c r="AI288" s="59">
        <f t="shared" si="44"/>
        <v>0</v>
      </c>
      <c r="AJ288" s="137">
        <f t="shared" si="45"/>
        <v>0</v>
      </c>
      <c r="AK288" s="137">
        <f t="shared" si="46"/>
        <v>0</v>
      </c>
      <c r="AL288" s="57">
        <f>IF('Section 2'!$X288=Lists!$O$8,IF(COUNTIF(A5CountryList,'Section 2'!$H288)&gt;0,0,1),0)</f>
        <v>0</v>
      </c>
    </row>
    <row r="289" spans="2:38" s="57" customFormat="1" x14ac:dyDescent="0.25">
      <c r="B289" s="40"/>
      <c r="C289" s="211" t="str">
        <f>IF(L289=0,"",MAX($C$18:C288)+1)</f>
        <v/>
      </c>
      <c r="D289" s="121"/>
      <c r="E289" s="218"/>
      <c r="F289" s="219"/>
      <c r="G289" s="219"/>
      <c r="H289" s="219"/>
      <c r="I289" s="122"/>
      <c r="J289" s="219"/>
      <c r="K289" s="219"/>
      <c r="L289" s="219"/>
      <c r="M289" s="119"/>
      <c r="N289" s="122"/>
      <c r="O289" s="221" t="str">
        <f>IF(LEFT($L289,1)="R",VLOOKUP($L289,'Blend Breakout'!$C$33:$I$55,COLUMNS('Blend Breakout'!$C$32:D$32),0),IF(LEFT($L289,1)="H",$L289,""))</f>
        <v/>
      </c>
      <c r="P289" s="117" t="str">
        <f>IF(O289="","",IF(LEFT($L289,1)="R",$M289*VLOOKUP($L289,'Blend Breakout'!$C$33:$I$55,COLUMNS('Blend Breakout'!$C$32:E$32),0),IF(LEFT($L289,1)="H",$M289,"")))</f>
        <v/>
      </c>
      <c r="Q289" s="221" t="str">
        <f>IF(LEFT($L289,1)="R",VLOOKUP($L289,'Blend Breakout'!$C$33:$I$55,COLUMNS('Blend Breakout'!$C$32:F$32),0),"")</f>
        <v/>
      </c>
      <c r="R289" s="117" t="str">
        <f>IF(Q289="","",IF(LEFT($L289,1)="R",$M289*VLOOKUP($L289,'Blend Breakout'!$C$33:$I$55,COLUMNS('Blend Breakout'!$C$32:G$32),0),""))</f>
        <v/>
      </c>
      <c r="S289" s="221" t="str">
        <f>IF(LEFT($L289,1)="R",VLOOKUP($L289,'Blend Breakout'!$C$33:$I$55,COLUMNS('Blend Breakout'!$C$32:H$32),0),"")</f>
        <v/>
      </c>
      <c r="T289" s="117" t="str">
        <f>IF(S289="","",IF(LEFT($L289,1)="R",$M289*VLOOKUP($L289,'Blend Breakout'!$C$33:$I$55,COLUMNS('Blend Breakout'!$C$32:I$32),0),""))</f>
        <v/>
      </c>
      <c r="U289" s="219"/>
      <c r="V289" s="220"/>
      <c r="W289" s="219"/>
      <c r="X289" s="219"/>
      <c r="Y289" s="170"/>
      <c r="AA289" s="180" t="str">
        <f t="shared" ca="1" si="47"/>
        <v/>
      </c>
      <c r="AC289" s="59" t="str">
        <f t="shared" si="48"/>
        <v>N</v>
      </c>
      <c r="AD289" s="59">
        <f t="shared" si="41"/>
        <v>0</v>
      </c>
      <c r="AE289" s="59">
        <f t="shared" ca="1" si="42"/>
        <v>0</v>
      </c>
      <c r="AF289" s="59">
        <f t="shared" si="49"/>
        <v>0</v>
      </c>
      <c r="AG289" s="59">
        <f t="shared" si="50"/>
        <v>0</v>
      </c>
      <c r="AH289" s="59">
        <f t="shared" si="43"/>
        <v>0</v>
      </c>
      <c r="AI289" s="59">
        <f t="shared" si="44"/>
        <v>0</v>
      </c>
      <c r="AJ289" s="137">
        <f t="shared" si="45"/>
        <v>0</v>
      </c>
      <c r="AK289" s="137">
        <f t="shared" si="46"/>
        <v>0</v>
      </c>
      <c r="AL289" s="57">
        <f>IF('Section 2'!$X289=Lists!$O$8,IF(COUNTIF(A5CountryList,'Section 2'!$H289)&gt;0,0,1),0)</f>
        <v>0</v>
      </c>
    </row>
    <row r="290" spans="2:38" s="57" customFormat="1" x14ac:dyDescent="0.25">
      <c r="B290" s="40"/>
      <c r="C290" s="211" t="str">
        <f>IF(L290=0,"",MAX($C$18:C289)+1)</f>
        <v/>
      </c>
      <c r="D290" s="121"/>
      <c r="E290" s="218"/>
      <c r="F290" s="219"/>
      <c r="G290" s="219"/>
      <c r="H290" s="219"/>
      <c r="I290" s="122"/>
      <c r="J290" s="219"/>
      <c r="K290" s="219"/>
      <c r="L290" s="219"/>
      <c r="M290" s="119"/>
      <c r="N290" s="122"/>
      <c r="O290" s="221" t="str">
        <f>IF(LEFT($L290,1)="R",VLOOKUP($L290,'Blend Breakout'!$C$33:$I$55,COLUMNS('Blend Breakout'!$C$32:D$32),0),IF(LEFT($L290,1)="H",$L290,""))</f>
        <v/>
      </c>
      <c r="P290" s="117" t="str">
        <f>IF(O290="","",IF(LEFT($L290,1)="R",$M290*VLOOKUP($L290,'Blend Breakout'!$C$33:$I$55,COLUMNS('Blend Breakout'!$C$32:E$32),0),IF(LEFT($L290,1)="H",$M290,"")))</f>
        <v/>
      </c>
      <c r="Q290" s="221" t="str">
        <f>IF(LEFT($L290,1)="R",VLOOKUP($L290,'Blend Breakout'!$C$33:$I$55,COLUMNS('Blend Breakout'!$C$32:F$32),0),"")</f>
        <v/>
      </c>
      <c r="R290" s="117" t="str">
        <f>IF(Q290="","",IF(LEFT($L290,1)="R",$M290*VLOOKUP($L290,'Blend Breakout'!$C$33:$I$55,COLUMNS('Blend Breakout'!$C$32:G$32),0),""))</f>
        <v/>
      </c>
      <c r="S290" s="221" t="str">
        <f>IF(LEFT($L290,1)="R",VLOOKUP($L290,'Blend Breakout'!$C$33:$I$55,COLUMNS('Blend Breakout'!$C$32:H$32),0),"")</f>
        <v/>
      </c>
      <c r="T290" s="117" t="str">
        <f>IF(S290="","",IF(LEFT($L290,1)="R",$M290*VLOOKUP($L290,'Blend Breakout'!$C$33:$I$55,COLUMNS('Blend Breakout'!$C$32:I$32),0),""))</f>
        <v/>
      </c>
      <c r="U290" s="219"/>
      <c r="V290" s="220"/>
      <c r="W290" s="219"/>
      <c r="X290" s="219"/>
      <c r="Y290" s="170"/>
      <c r="AA290" s="180" t="str">
        <f t="shared" ca="1" si="47"/>
        <v/>
      </c>
      <c r="AC290" s="59" t="str">
        <f t="shared" si="48"/>
        <v>N</v>
      </c>
      <c r="AD290" s="59">
        <f t="shared" si="41"/>
        <v>0</v>
      </c>
      <c r="AE290" s="59">
        <f t="shared" ca="1" si="42"/>
        <v>0</v>
      </c>
      <c r="AF290" s="59">
        <f t="shared" si="49"/>
        <v>0</v>
      </c>
      <c r="AG290" s="59">
        <f t="shared" si="50"/>
        <v>0</v>
      </c>
      <c r="AH290" s="59">
        <f t="shared" si="43"/>
        <v>0</v>
      </c>
      <c r="AI290" s="59">
        <f t="shared" si="44"/>
        <v>0</v>
      </c>
      <c r="AJ290" s="137">
        <f t="shared" si="45"/>
        <v>0</v>
      </c>
      <c r="AK290" s="137">
        <f t="shared" si="46"/>
        <v>0</v>
      </c>
      <c r="AL290" s="57">
        <f>IF('Section 2'!$X290=Lists!$O$8,IF(COUNTIF(A5CountryList,'Section 2'!$H290)&gt;0,0,1),0)</f>
        <v>0</v>
      </c>
    </row>
    <row r="291" spans="2:38" s="57" customFormat="1" x14ac:dyDescent="0.25">
      <c r="B291" s="40"/>
      <c r="C291" s="211" t="str">
        <f>IF(L291=0,"",MAX($C$18:C290)+1)</f>
        <v/>
      </c>
      <c r="D291" s="121"/>
      <c r="E291" s="218"/>
      <c r="F291" s="219"/>
      <c r="G291" s="219"/>
      <c r="H291" s="219"/>
      <c r="I291" s="122"/>
      <c r="J291" s="219"/>
      <c r="K291" s="219"/>
      <c r="L291" s="219"/>
      <c r="M291" s="119"/>
      <c r="N291" s="122"/>
      <c r="O291" s="221" t="str">
        <f>IF(LEFT($L291,1)="R",VLOOKUP($L291,'Blend Breakout'!$C$33:$I$55,COLUMNS('Blend Breakout'!$C$32:D$32),0),IF(LEFT($L291,1)="H",$L291,""))</f>
        <v/>
      </c>
      <c r="P291" s="117" t="str">
        <f>IF(O291="","",IF(LEFT($L291,1)="R",$M291*VLOOKUP($L291,'Blend Breakout'!$C$33:$I$55,COLUMNS('Blend Breakout'!$C$32:E$32),0),IF(LEFT($L291,1)="H",$M291,"")))</f>
        <v/>
      </c>
      <c r="Q291" s="221" t="str">
        <f>IF(LEFT($L291,1)="R",VLOOKUP($L291,'Blend Breakout'!$C$33:$I$55,COLUMNS('Blend Breakout'!$C$32:F$32),0),"")</f>
        <v/>
      </c>
      <c r="R291" s="117" t="str">
        <f>IF(Q291="","",IF(LEFT($L291,1)="R",$M291*VLOOKUP($L291,'Blend Breakout'!$C$33:$I$55,COLUMNS('Blend Breakout'!$C$32:G$32),0),""))</f>
        <v/>
      </c>
      <c r="S291" s="221" t="str">
        <f>IF(LEFT($L291,1)="R",VLOOKUP($L291,'Blend Breakout'!$C$33:$I$55,COLUMNS('Blend Breakout'!$C$32:H$32),0),"")</f>
        <v/>
      </c>
      <c r="T291" s="117" t="str">
        <f>IF(S291="","",IF(LEFT($L291,1)="R",$M291*VLOOKUP($L291,'Blend Breakout'!$C$33:$I$55,COLUMNS('Blend Breakout'!$C$32:I$32),0),""))</f>
        <v/>
      </c>
      <c r="U291" s="219"/>
      <c r="V291" s="220"/>
      <c r="W291" s="219"/>
      <c r="X291" s="219"/>
      <c r="Y291" s="170"/>
      <c r="AA291" s="180" t="str">
        <f t="shared" ca="1" si="47"/>
        <v/>
      </c>
      <c r="AC291" s="59" t="str">
        <f t="shared" si="48"/>
        <v>N</v>
      </c>
      <c r="AD291" s="59">
        <f t="shared" si="41"/>
        <v>0</v>
      </c>
      <c r="AE291" s="59">
        <f t="shared" ca="1" si="42"/>
        <v>0</v>
      </c>
      <c r="AF291" s="59">
        <f t="shared" si="49"/>
        <v>0</v>
      </c>
      <c r="AG291" s="59">
        <f t="shared" si="50"/>
        <v>0</v>
      </c>
      <c r="AH291" s="59">
        <f t="shared" si="43"/>
        <v>0</v>
      </c>
      <c r="AI291" s="59">
        <f t="shared" si="44"/>
        <v>0</v>
      </c>
      <c r="AJ291" s="137">
        <f t="shared" si="45"/>
        <v>0</v>
      </c>
      <c r="AK291" s="137">
        <f t="shared" si="46"/>
        <v>0</v>
      </c>
      <c r="AL291" s="57">
        <f>IF('Section 2'!$X291=Lists!$O$8,IF(COUNTIF(A5CountryList,'Section 2'!$H291)&gt;0,0,1),0)</f>
        <v>0</v>
      </c>
    </row>
    <row r="292" spans="2:38" s="57" customFormat="1" x14ac:dyDescent="0.25">
      <c r="B292" s="40"/>
      <c r="C292" s="211" t="str">
        <f>IF(L292=0,"",MAX($C$18:C291)+1)</f>
        <v/>
      </c>
      <c r="D292" s="121"/>
      <c r="E292" s="218"/>
      <c r="F292" s="219"/>
      <c r="G292" s="219"/>
      <c r="H292" s="219"/>
      <c r="I292" s="122"/>
      <c r="J292" s="219"/>
      <c r="K292" s="219"/>
      <c r="L292" s="219"/>
      <c r="M292" s="119"/>
      <c r="N292" s="122"/>
      <c r="O292" s="221" t="str">
        <f>IF(LEFT($L292,1)="R",VLOOKUP($L292,'Blend Breakout'!$C$33:$I$55,COLUMNS('Blend Breakout'!$C$32:D$32),0),IF(LEFT($L292,1)="H",$L292,""))</f>
        <v/>
      </c>
      <c r="P292" s="117" t="str">
        <f>IF(O292="","",IF(LEFT($L292,1)="R",$M292*VLOOKUP($L292,'Blend Breakout'!$C$33:$I$55,COLUMNS('Blend Breakout'!$C$32:E$32),0),IF(LEFT($L292,1)="H",$M292,"")))</f>
        <v/>
      </c>
      <c r="Q292" s="221" t="str">
        <f>IF(LEFT($L292,1)="R",VLOOKUP($L292,'Blend Breakout'!$C$33:$I$55,COLUMNS('Blend Breakout'!$C$32:F$32),0),"")</f>
        <v/>
      </c>
      <c r="R292" s="117" t="str">
        <f>IF(Q292="","",IF(LEFT($L292,1)="R",$M292*VLOOKUP($L292,'Blend Breakout'!$C$33:$I$55,COLUMNS('Blend Breakout'!$C$32:G$32),0),""))</f>
        <v/>
      </c>
      <c r="S292" s="221" t="str">
        <f>IF(LEFT($L292,1)="R",VLOOKUP($L292,'Blend Breakout'!$C$33:$I$55,COLUMNS('Blend Breakout'!$C$32:H$32),0),"")</f>
        <v/>
      </c>
      <c r="T292" s="117" t="str">
        <f>IF(S292="","",IF(LEFT($L292,1)="R",$M292*VLOOKUP($L292,'Blend Breakout'!$C$33:$I$55,COLUMNS('Blend Breakout'!$C$32:I$32),0),""))</f>
        <v/>
      </c>
      <c r="U292" s="219"/>
      <c r="V292" s="220"/>
      <c r="W292" s="219"/>
      <c r="X292" s="219"/>
      <c r="Y292" s="170"/>
      <c r="AA292" s="180" t="str">
        <f t="shared" ca="1" si="47"/>
        <v/>
      </c>
      <c r="AC292" s="59" t="str">
        <f t="shared" si="48"/>
        <v>N</v>
      </c>
      <c r="AD292" s="59">
        <f t="shared" si="41"/>
        <v>0</v>
      </c>
      <c r="AE292" s="59">
        <f t="shared" ca="1" si="42"/>
        <v>0</v>
      </c>
      <c r="AF292" s="59">
        <f t="shared" si="49"/>
        <v>0</v>
      </c>
      <c r="AG292" s="59">
        <f t="shared" si="50"/>
        <v>0</v>
      </c>
      <c r="AH292" s="59">
        <f t="shared" si="43"/>
        <v>0</v>
      </c>
      <c r="AI292" s="59">
        <f t="shared" si="44"/>
        <v>0</v>
      </c>
      <c r="AJ292" s="137">
        <f t="shared" si="45"/>
        <v>0</v>
      </c>
      <c r="AK292" s="137">
        <f t="shared" si="46"/>
        <v>0</v>
      </c>
      <c r="AL292" s="57">
        <f>IF('Section 2'!$X292=Lists!$O$8,IF(COUNTIF(A5CountryList,'Section 2'!$H292)&gt;0,0,1),0)</f>
        <v>0</v>
      </c>
    </row>
    <row r="293" spans="2:38" s="57" customFormat="1" x14ac:dyDescent="0.25">
      <c r="B293" s="40"/>
      <c r="C293" s="211" t="str">
        <f>IF(L293=0,"",MAX($C$18:C292)+1)</f>
        <v/>
      </c>
      <c r="D293" s="121"/>
      <c r="E293" s="218"/>
      <c r="F293" s="219"/>
      <c r="G293" s="219"/>
      <c r="H293" s="219"/>
      <c r="I293" s="122"/>
      <c r="J293" s="219"/>
      <c r="K293" s="219"/>
      <c r="L293" s="219"/>
      <c r="M293" s="119"/>
      <c r="N293" s="122"/>
      <c r="O293" s="221" t="str">
        <f>IF(LEFT($L293,1)="R",VLOOKUP($L293,'Blend Breakout'!$C$33:$I$55,COLUMNS('Blend Breakout'!$C$32:D$32),0),IF(LEFT($L293,1)="H",$L293,""))</f>
        <v/>
      </c>
      <c r="P293" s="117" t="str">
        <f>IF(O293="","",IF(LEFT($L293,1)="R",$M293*VLOOKUP($L293,'Blend Breakout'!$C$33:$I$55,COLUMNS('Blend Breakout'!$C$32:E$32),0),IF(LEFT($L293,1)="H",$M293,"")))</f>
        <v/>
      </c>
      <c r="Q293" s="221" t="str">
        <f>IF(LEFT($L293,1)="R",VLOOKUP($L293,'Blend Breakout'!$C$33:$I$55,COLUMNS('Blend Breakout'!$C$32:F$32),0),"")</f>
        <v/>
      </c>
      <c r="R293" s="117" t="str">
        <f>IF(Q293="","",IF(LEFT($L293,1)="R",$M293*VLOOKUP($L293,'Blend Breakout'!$C$33:$I$55,COLUMNS('Blend Breakout'!$C$32:G$32),0),""))</f>
        <v/>
      </c>
      <c r="S293" s="221" t="str">
        <f>IF(LEFT($L293,1)="R",VLOOKUP($L293,'Blend Breakout'!$C$33:$I$55,COLUMNS('Blend Breakout'!$C$32:H$32),0),"")</f>
        <v/>
      </c>
      <c r="T293" s="117" t="str">
        <f>IF(S293="","",IF(LEFT($L293,1)="R",$M293*VLOOKUP($L293,'Blend Breakout'!$C$33:$I$55,COLUMNS('Blend Breakout'!$C$32:I$32),0),""))</f>
        <v/>
      </c>
      <c r="U293" s="219"/>
      <c r="V293" s="220"/>
      <c r="W293" s="219"/>
      <c r="X293" s="219"/>
      <c r="Y293" s="170"/>
      <c r="AA293" s="180" t="str">
        <f t="shared" ca="1" si="47"/>
        <v/>
      </c>
      <c r="AC293" s="59" t="str">
        <f t="shared" si="48"/>
        <v>N</v>
      </c>
      <c r="AD293" s="59">
        <f t="shared" si="41"/>
        <v>0</v>
      </c>
      <c r="AE293" s="59">
        <f t="shared" ca="1" si="42"/>
        <v>0</v>
      </c>
      <c r="AF293" s="59">
        <f t="shared" si="49"/>
        <v>0</v>
      </c>
      <c r="AG293" s="59">
        <f t="shared" si="50"/>
        <v>0</v>
      </c>
      <c r="AH293" s="59">
        <f t="shared" si="43"/>
        <v>0</v>
      </c>
      <c r="AI293" s="59">
        <f t="shared" si="44"/>
        <v>0</v>
      </c>
      <c r="AJ293" s="137">
        <f t="shared" si="45"/>
        <v>0</v>
      </c>
      <c r="AK293" s="137">
        <f t="shared" si="46"/>
        <v>0</v>
      </c>
      <c r="AL293" s="57">
        <f>IF('Section 2'!$X293=Lists!$O$8,IF(COUNTIF(A5CountryList,'Section 2'!$H293)&gt;0,0,1),0)</f>
        <v>0</v>
      </c>
    </row>
    <row r="294" spans="2:38" s="57" customFormat="1" x14ac:dyDescent="0.25">
      <c r="B294" s="40"/>
      <c r="C294" s="211" t="str">
        <f>IF(L294=0,"",MAX($C$18:C293)+1)</f>
        <v/>
      </c>
      <c r="D294" s="121"/>
      <c r="E294" s="218"/>
      <c r="F294" s="219"/>
      <c r="G294" s="219"/>
      <c r="H294" s="219"/>
      <c r="I294" s="122"/>
      <c r="J294" s="219"/>
      <c r="K294" s="219"/>
      <c r="L294" s="219"/>
      <c r="M294" s="119"/>
      <c r="N294" s="122"/>
      <c r="O294" s="221" t="str">
        <f>IF(LEFT($L294,1)="R",VLOOKUP($L294,'Blend Breakout'!$C$33:$I$55,COLUMNS('Blend Breakout'!$C$32:D$32),0),IF(LEFT($L294,1)="H",$L294,""))</f>
        <v/>
      </c>
      <c r="P294" s="117" t="str">
        <f>IF(O294="","",IF(LEFT($L294,1)="R",$M294*VLOOKUP($L294,'Blend Breakout'!$C$33:$I$55,COLUMNS('Blend Breakout'!$C$32:E$32),0),IF(LEFT($L294,1)="H",$M294,"")))</f>
        <v/>
      </c>
      <c r="Q294" s="221" t="str">
        <f>IF(LEFT($L294,1)="R",VLOOKUP($L294,'Blend Breakout'!$C$33:$I$55,COLUMNS('Blend Breakout'!$C$32:F$32),0),"")</f>
        <v/>
      </c>
      <c r="R294" s="117" t="str">
        <f>IF(Q294="","",IF(LEFT($L294,1)="R",$M294*VLOOKUP($L294,'Blend Breakout'!$C$33:$I$55,COLUMNS('Blend Breakout'!$C$32:G$32),0),""))</f>
        <v/>
      </c>
      <c r="S294" s="221" t="str">
        <f>IF(LEFT($L294,1)="R",VLOOKUP($L294,'Blend Breakout'!$C$33:$I$55,COLUMNS('Blend Breakout'!$C$32:H$32),0),"")</f>
        <v/>
      </c>
      <c r="T294" s="117" t="str">
        <f>IF(S294="","",IF(LEFT($L294,1)="R",$M294*VLOOKUP($L294,'Blend Breakout'!$C$33:$I$55,COLUMNS('Blend Breakout'!$C$32:I$32),0),""))</f>
        <v/>
      </c>
      <c r="U294" s="219"/>
      <c r="V294" s="220"/>
      <c r="W294" s="219"/>
      <c r="X294" s="219"/>
      <c r="Y294" s="170"/>
      <c r="AA294" s="180" t="str">
        <f t="shared" ca="1" si="47"/>
        <v/>
      </c>
      <c r="AC294" s="59" t="str">
        <f t="shared" si="48"/>
        <v>N</v>
      </c>
      <c r="AD294" s="59">
        <f t="shared" si="41"/>
        <v>0</v>
      </c>
      <c r="AE294" s="59">
        <f t="shared" ca="1" si="42"/>
        <v>0</v>
      </c>
      <c r="AF294" s="59">
        <f t="shared" si="49"/>
        <v>0</v>
      </c>
      <c r="AG294" s="59">
        <f t="shared" si="50"/>
        <v>0</v>
      </c>
      <c r="AH294" s="59">
        <f t="shared" si="43"/>
        <v>0</v>
      </c>
      <c r="AI294" s="59">
        <f t="shared" si="44"/>
        <v>0</v>
      </c>
      <c r="AJ294" s="137">
        <f t="shared" si="45"/>
        <v>0</v>
      </c>
      <c r="AK294" s="137">
        <f t="shared" si="46"/>
        <v>0</v>
      </c>
      <c r="AL294" s="57">
        <f>IF('Section 2'!$X294=Lists!$O$8,IF(COUNTIF(A5CountryList,'Section 2'!$H294)&gt;0,0,1),0)</f>
        <v>0</v>
      </c>
    </row>
    <row r="295" spans="2:38" s="57" customFormat="1" x14ac:dyDescent="0.25">
      <c r="B295" s="40"/>
      <c r="C295" s="211" t="str">
        <f>IF(L295=0,"",MAX($C$18:C294)+1)</f>
        <v/>
      </c>
      <c r="D295" s="121"/>
      <c r="E295" s="218"/>
      <c r="F295" s="219"/>
      <c r="G295" s="219"/>
      <c r="H295" s="219"/>
      <c r="I295" s="122"/>
      <c r="J295" s="219"/>
      <c r="K295" s="219"/>
      <c r="L295" s="219"/>
      <c r="M295" s="119"/>
      <c r="N295" s="122"/>
      <c r="O295" s="221" t="str">
        <f>IF(LEFT($L295,1)="R",VLOOKUP($L295,'Blend Breakout'!$C$33:$I$55,COLUMNS('Blend Breakout'!$C$32:D$32),0),IF(LEFT($L295,1)="H",$L295,""))</f>
        <v/>
      </c>
      <c r="P295" s="117" t="str">
        <f>IF(O295="","",IF(LEFT($L295,1)="R",$M295*VLOOKUP($L295,'Blend Breakout'!$C$33:$I$55,COLUMNS('Blend Breakout'!$C$32:E$32),0),IF(LEFT($L295,1)="H",$M295,"")))</f>
        <v/>
      </c>
      <c r="Q295" s="221" t="str">
        <f>IF(LEFT($L295,1)="R",VLOOKUP($L295,'Blend Breakout'!$C$33:$I$55,COLUMNS('Blend Breakout'!$C$32:F$32),0),"")</f>
        <v/>
      </c>
      <c r="R295" s="117" t="str">
        <f>IF(Q295="","",IF(LEFT($L295,1)="R",$M295*VLOOKUP($L295,'Blend Breakout'!$C$33:$I$55,COLUMNS('Blend Breakout'!$C$32:G$32),0),""))</f>
        <v/>
      </c>
      <c r="S295" s="221" t="str">
        <f>IF(LEFT($L295,1)="R",VLOOKUP($L295,'Blend Breakout'!$C$33:$I$55,COLUMNS('Blend Breakout'!$C$32:H$32),0),"")</f>
        <v/>
      </c>
      <c r="T295" s="117" t="str">
        <f>IF(S295="","",IF(LEFT($L295,1)="R",$M295*VLOOKUP($L295,'Blend Breakout'!$C$33:$I$55,COLUMNS('Blend Breakout'!$C$32:I$32),0),""))</f>
        <v/>
      </c>
      <c r="U295" s="219"/>
      <c r="V295" s="220"/>
      <c r="W295" s="219"/>
      <c r="X295" s="219"/>
      <c r="Y295" s="170"/>
      <c r="AA295" s="180" t="str">
        <f t="shared" ca="1" si="47"/>
        <v/>
      </c>
      <c r="AC295" s="59" t="str">
        <f t="shared" si="48"/>
        <v>N</v>
      </c>
      <c r="AD295" s="59">
        <f t="shared" si="41"/>
        <v>0</v>
      </c>
      <c r="AE295" s="59">
        <f t="shared" ca="1" si="42"/>
        <v>0</v>
      </c>
      <c r="AF295" s="59">
        <f t="shared" si="49"/>
        <v>0</v>
      </c>
      <c r="AG295" s="59">
        <f t="shared" si="50"/>
        <v>0</v>
      </c>
      <c r="AH295" s="59">
        <f t="shared" si="43"/>
        <v>0</v>
      </c>
      <c r="AI295" s="59">
        <f t="shared" si="44"/>
        <v>0</v>
      </c>
      <c r="AJ295" s="137">
        <f t="shared" si="45"/>
        <v>0</v>
      </c>
      <c r="AK295" s="137">
        <f t="shared" si="46"/>
        <v>0</v>
      </c>
      <c r="AL295" s="57">
        <f>IF('Section 2'!$X295=Lists!$O$8,IF(COUNTIF(A5CountryList,'Section 2'!$H295)&gt;0,0,1),0)</f>
        <v>0</v>
      </c>
    </row>
    <row r="296" spans="2:38" s="57" customFormat="1" x14ac:dyDescent="0.25">
      <c r="B296" s="40"/>
      <c r="C296" s="211" t="str">
        <f>IF(L296=0,"",MAX($C$18:C295)+1)</f>
        <v/>
      </c>
      <c r="D296" s="121"/>
      <c r="E296" s="218"/>
      <c r="F296" s="219"/>
      <c r="G296" s="219"/>
      <c r="H296" s="219"/>
      <c r="I296" s="122"/>
      <c r="J296" s="219"/>
      <c r="K296" s="219"/>
      <c r="L296" s="219"/>
      <c r="M296" s="119"/>
      <c r="N296" s="122"/>
      <c r="O296" s="221" t="str">
        <f>IF(LEFT($L296,1)="R",VLOOKUP($L296,'Blend Breakout'!$C$33:$I$55,COLUMNS('Blend Breakout'!$C$32:D$32),0),IF(LEFT($L296,1)="H",$L296,""))</f>
        <v/>
      </c>
      <c r="P296" s="117" t="str">
        <f>IF(O296="","",IF(LEFT($L296,1)="R",$M296*VLOOKUP($L296,'Blend Breakout'!$C$33:$I$55,COLUMNS('Blend Breakout'!$C$32:E$32),0),IF(LEFT($L296,1)="H",$M296,"")))</f>
        <v/>
      </c>
      <c r="Q296" s="221" t="str">
        <f>IF(LEFT($L296,1)="R",VLOOKUP($L296,'Blend Breakout'!$C$33:$I$55,COLUMNS('Blend Breakout'!$C$32:F$32),0),"")</f>
        <v/>
      </c>
      <c r="R296" s="117" t="str">
        <f>IF(Q296="","",IF(LEFT($L296,1)="R",$M296*VLOOKUP($L296,'Blend Breakout'!$C$33:$I$55,COLUMNS('Blend Breakout'!$C$32:G$32),0),""))</f>
        <v/>
      </c>
      <c r="S296" s="221" t="str">
        <f>IF(LEFT($L296,1)="R",VLOOKUP($L296,'Blend Breakout'!$C$33:$I$55,COLUMNS('Blend Breakout'!$C$32:H$32),0),"")</f>
        <v/>
      </c>
      <c r="T296" s="117" t="str">
        <f>IF(S296="","",IF(LEFT($L296,1)="R",$M296*VLOOKUP($L296,'Blend Breakout'!$C$33:$I$55,COLUMNS('Blend Breakout'!$C$32:I$32),0),""))</f>
        <v/>
      </c>
      <c r="U296" s="219"/>
      <c r="V296" s="220"/>
      <c r="W296" s="219"/>
      <c r="X296" s="219"/>
      <c r="Y296" s="170"/>
      <c r="AA296" s="180" t="str">
        <f t="shared" ca="1" si="47"/>
        <v/>
      </c>
      <c r="AC296" s="59" t="str">
        <f t="shared" si="48"/>
        <v>N</v>
      </c>
      <c r="AD296" s="59">
        <f t="shared" si="41"/>
        <v>0</v>
      </c>
      <c r="AE296" s="59">
        <f t="shared" ca="1" si="42"/>
        <v>0</v>
      </c>
      <c r="AF296" s="59">
        <f t="shared" si="49"/>
        <v>0</v>
      </c>
      <c r="AG296" s="59">
        <f t="shared" si="50"/>
        <v>0</v>
      </c>
      <c r="AH296" s="59">
        <f t="shared" si="43"/>
        <v>0</v>
      </c>
      <c r="AI296" s="59">
        <f t="shared" si="44"/>
        <v>0</v>
      </c>
      <c r="AJ296" s="137">
        <f t="shared" si="45"/>
        <v>0</v>
      </c>
      <c r="AK296" s="137">
        <f t="shared" si="46"/>
        <v>0</v>
      </c>
      <c r="AL296" s="57">
        <f>IF('Section 2'!$X296=Lists!$O$8,IF(COUNTIF(A5CountryList,'Section 2'!$H296)&gt;0,0,1),0)</f>
        <v>0</v>
      </c>
    </row>
    <row r="297" spans="2:38" s="57" customFormat="1" x14ac:dyDescent="0.25">
      <c r="B297" s="40"/>
      <c r="C297" s="211" t="str">
        <f>IF(L297=0,"",MAX($C$18:C296)+1)</f>
        <v/>
      </c>
      <c r="D297" s="121"/>
      <c r="E297" s="218"/>
      <c r="F297" s="219"/>
      <c r="G297" s="219"/>
      <c r="H297" s="219"/>
      <c r="I297" s="122"/>
      <c r="J297" s="219"/>
      <c r="K297" s="219"/>
      <c r="L297" s="219"/>
      <c r="M297" s="119"/>
      <c r="N297" s="122"/>
      <c r="O297" s="221" t="str">
        <f>IF(LEFT($L297,1)="R",VLOOKUP($L297,'Blend Breakout'!$C$33:$I$55,COLUMNS('Blend Breakout'!$C$32:D$32),0),IF(LEFT($L297,1)="H",$L297,""))</f>
        <v/>
      </c>
      <c r="P297" s="117" t="str">
        <f>IF(O297="","",IF(LEFT($L297,1)="R",$M297*VLOOKUP($L297,'Blend Breakout'!$C$33:$I$55,COLUMNS('Blend Breakout'!$C$32:E$32),0),IF(LEFT($L297,1)="H",$M297,"")))</f>
        <v/>
      </c>
      <c r="Q297" s="221" t="str">
        <f>IF(LEFT($L297,1)="R",VLOOKUP($L297,'Blend Breakout'!$C$33:$I$55,COLUMNS('Blend Breakout'!$C$32:F$32),0),"")</f>
        <v/>
      </c>
      <c r="R297" s="117" t="str">
        <f>IF(Q297="","",IF(LEFT($L297,1)="R",$M297*VLOOKUP($L297,'Blend Breakout'!$C$33:$I$55,COLUMNS('Blend Breakout'!$C$32:G$32),0),""))</f>
        <v/>
      </c>
      <c r="S297" s="221" t="str">
        <f>IF(LEFT($L297,1)="R",VLOOKUP($L297,'Blend Breakout'!$C$33:$I$55,COLUMNS('Blend Breakout'!$C$32:H$32),0),"")</f>
        <v/>
      </c>
      <c r="T297" s="117" t="str">
        <f>IF(S297="","",IF(LEFT($L297,1)="R",$M297*VLOOKUP($L297,'Blend Breakout'!$C$33:$I$55,COLUMNS('Blend Breakout'!$C$32:I$32),0),""))</f>
        <v/>
      </c>
      <c r="U297" s="219"/>
      <c r="V297" s="220"/>
      <c r="W297" s="219"/>
      <c r="X297" s="219"/>
      <c r="Y297" s="170"/>
      <c r="AA297" s="180" t="str">
        <f t="shared" ca="1" si="47"/>
        <v/>
      </c>
      <c r="AC297" s="59" t="str">
        <f t="shared" si="48"/>
        <v>N</v>
      </c>
      <c r="AD297" s="59">
        <f t="shared" si="41"/>
        <v>0</v>
      </c>
      <c r="AE297" s="59">
        <f t="shared" ca="1" si="42"/>
        <v>0</v>
      </c>
      <c r="AF297" s="59">
        <f t="shared" si="49"/>
        <v>0</v>
      </c>
      <c r="AG297" s="59">
        <f t="shared" si="50"/>
        <v>0</v>
      </c>
      <c r="AH297" s="59">
        <f t="shared" si="43"/>
        <v>0</v>
      </c>
      <c r="AI297" s="59">
        <f t="shared" si="44"/>
        <v>0</v>
      </c>
      <c r="AJ297" s="137">
        <f t="shared" si="45"/>
        <v>0</v>
      </c>
      <c r="AK297" s="137">
        <f t="shared" si="46"/>
        <v>0</v>
      </c>
      <c r="AL297" s="57">
        <f>IF('Section 2'!$X297=Lists!$O$8,IF(COUNTIF(A5CountryList,'Section 2'!$H297)&gt;0,0,1),0)</f>
        <v>0</v>
      </c>
    </row>
    <row r="298" spans="2:38" s="57" customFormat="1" x14ac:dyDescent="0.25">
      <c r="B298" s="40"/>
      <c r="C298" s="211" t="str">
        <f>IF(L298=0,"",MAX($C$18:C297)+1)</f>
        <v/>
      </c>
      <c r="D298" s="121"/>
      <c r="E298" s="218"/>
      <c r="F298" s="219"/>
      <c r="G298" s="219"/>
      <c r="H298" s="219"/>
      <c r="I298" s="122"/>
      <c r="J298" s="219"/>
      <c r="K298" s="219"/>
      <c r="L298" s="219"/>
      <c r="M298" s="119"/>
      <c r="N298" s="122"/>
      <c r="O298" s="221" t="str">
        <f>IF(LEFT($L298,1)="R",VLOOKUP($L298,'Blend Breakout'!$C$33:$I$55,COLUMNS('Blend Breakout'!$C$32:D$32),0),IF(LEFT($L298,1)="H",$L298,""))</f>
        <v/>
      </c>
      <c r="P298" s="117" t="str">
        <f>IF(O298="","",IF(LEFT($L298,1)="R",$M298*VLOOKUP($L298,'Blend Breakout'!$C$33:$I$55,COLUMNS('Blend Breakout'!$C$32:E$32),0),IF(LEFT($L298,1)="H",$M298,"")))</f>
        <v/>
      </c>
      <c r="Q298" s="221" t="str">
        <f>IF(LEFT($L298,1)="R",VLOOKUP($L298,'Blend Breakout'!$C$33:$I$55,COLUMNS('Blend Breakout'!$C$32:F$32),0),"")</f>
        <v/>
      </c>
      <c r="R298" s="117" t="str">
        <f>IF(Q298="","",IF(LEFT($L298,1)="R",$M298*VLOOKUP($L298,'Blend Breakout'!$C$33:$I$55,COLUMNS('Blend Breakout'!$C$32:G$32),0),""))</f>
        <v/>
      </c>
      <c r="S298" s="221" t="str">
        <f>IF(LEFT($L298,1)="R",VLOOKUP($L298,'Blend Breakout'!$C$33:$I$55,COLUMNS('Blend Breakout'!$C$32:H$32),0),"")</f>
        <v/>
      </c>
      <c r="T298" s="117" t="str">
        <f>IF(S298="","",IF(LEFT($L298,1)="R",$M298*VLOOKUP($L298,'Blend Breakout'!$C$33:$I$55,COLUMNS('Blend Breakout'!$C$32:I$32),0),""))</f>
        <v/>
      </c>
      <c r="U298" s="219"/>
      <c r="V298" s="220"/>
      <c r="W298" s="219"/>
      <c r="X298" s="219"/>
      <c r="Y298" s="170"/>
      <c r="AA298" s="180" t="str">
        <f t="shared" ca="1" si="47"/>
        <v/>
      </c>
      <c r="AC298" s="59" t="str">
        <f t="shared" si="48"/>
        <v>N</v>
      </c>
      <c r="AD298" s="59">
        <f t="shared" si="41"/>
        <v>0</v>
      </c>
      <c r="AE298" s="59">
        <f t="shared" ca="1" si="42"/>
        <v>0</v>
      </c>
      <c r="AF298" s="59">
        <f t="shared" si="49"/>
        <v>0</v>
      </c>
      <c r="AG298" s="59">
        <f t="shared" si="50"/>
        <v>0</v>
      </c>
      <c r="AH298" s="59">
        <f t="shared" si="43"/>
        <v>0</v>
      </c>
      <c r="AI298" s="59">
        <f t="shared" si="44"/>
        <v>0</v>
      </c>
      <c r="AJ298" s="137">
        <f t="shared" si="45"/>
        <v>0</v>
      </c>
      <c r="AK298" s="137">
        <f t="shared" si="46"/>
        <v>0</v>
      </c>
      <c r="AL298" s="57">
        <f>IF('Section 2'!$X298=Lists!$O$8,IF(COUNTIF(A5CountryList,'Section 2'!$H298)&gt;0,0,1),0)</f>
        <v>0</v>
      </c>
    </row>
    <row r="299" spans="2:38" s="57" customFormat="1" x14ac:dyDescent="0.25">
      <c r="B299" s="40"/>
      <c r="C299" s="211" t="str">
        <f>IF(L299=0,"",MAX($C$18:C298)+1)</f>
        <v/>
      </c>
      <c r="D299" s="121"/>
      <c r="E299" s="218"/>
      <c r="F299" s="219"/>
      <c r="G299" s="219"/>
      <c r="H299" s="219"/>
      <c r="I299" s="122"/>
      <c r="J299" s="219"/>
      <c r="K299" s="219"/>
      <c r="L299" s="219"/>
      <c r="M299" s="119"/>
      <c r="N299" s="122"/>
      <c r="O299" s="221" t="str">
        <f>IF(LEFT($L299,1)="R",VLOOKUP($L299,'Blend Breakout'!$C$33:$I$55,COLUMNS('Blend Breakout'!$C$32:D$32),0),IF(LEFT($L299,1)="H",$L299,""))</f>
        <v/>
      </c>
      <c r="P299" s="117" t="str">
        <f>IF(O299="","",IF(LEFT($L299,1)="R",$M299*VLOOKUP($L299,'Blend Breakout'!$C$33:$I$55,COLUMNS('Blend Breakout'!$C$32:E$32),0),IF(LEFT($L299,1)="H",$M299,"")))</f>
        <v/>
      </c>
      <c r="Q299" s="221" t="str">
        <f>IF(LEFT($L299,1)="R",VLOOKUP($L299,'Blend Breakout'!$C$33:$I$55,COLUMNS('Blend Breakout'!$C$32:F$32),0),"")</f>
        <v/>
      </c>
      <c r="R299" s="117" t="str">
        <f>IF(Q299="","",IF(LEFT($L299,1)="R",$M299*VLOOKUP($L299,'Blend Breakout'!$C$33:$I$55,COLUMNS('Blend Breakout'!$C$32:G$32),0),""))</f>
        <v/>
      </c>
      <c r="S299" s="221" t="str">
        <f>IF(LEFT($L299,1)="R",VLOOKUP($L299,'Blend Breakout'!$C$33:$I$55,COLUMNS('Blend Breakout'!$C$32:H$32),0),"")</f>
        <v/>
      </c>
      <c r="T299" s="117" t="str">
        <f>IF(S299="","",IF(LEFT($L299,1)="R",$M299*VLOOKUP($L299,'Blend Breakout'!$C$33:$I$55,COLUMNS('Blend Breakout'!$C$32:I$32),0),""))</f>
        <v/>
      </c>
      <c r="U299" s="219"/>
      <c r="V299" s="220"/>
      <c r="W299" s="219"/>
      <c r="X299" s="219"/>
      <c r="Y299" s="170"/>
      <c r="AA299" s="180" t="str">
        <f t="shared" ca="1" si="47"/>
        <v/>
      </c>
      <c r="AC299" s="59" t="str">
        <f t="shared" si="48"/>
        <v>N</v>
      </c>
      <c r="AD299" s="59">
        <f t="shared" si="41"/>
        <v>0</v>
      </c>
      <c r="AE299" s="59">
        <f t="shared" ca="1" si="42"/>
        <v>0</v>
      </c>
      <c r="AF299" s="59">
        <f t="shared" si="49"/>
        <v>0</v>
      </c>
      <c r="AG299" s="59">
        <f t="shared" si="50"/>
        <v>0</v>
      </c>
      <c r="AH299" s="59">
        <f t="shared" si="43"/>
        <v>0</v>
      </c>
      <c r="AI299" s="59">
        <f t="shared" si="44"/>
        <v>0</v>
      </c>
      <c r="AJ299" s="137">
        <f t="shared" si="45"/>
        <v>0</v>
      </c>
      <c r="AK299" s="137">
        <f t="shared" si="46"/>
        <v>0</v>
      </c>
      <c r="AL299" s="57">
        <f>IF('Section 2'!$X299=Lists!$O$8,IF(COUNTIF(A5CountryList,'Section 2'!$H299)&gt;0,0,1),0)</f>
        <v>0</v>
      </c>
    </row>
    <row r="300" spans="2:38" s="57" customFormat="1" x14ac:dyDescent="0.25">
      <c r="B300" s="40"/>
      <c r="C300" s="211" t="str">
        <f>IF(L300=0,"",MAX($C$18:C299)+1)</f>
        <v/>
      </c>
      <c r="D300" s="121"/>
      <c r="E300" s="218"/>
      <c r="F300" s="219"/>
      <c r="G300" s="219"/>
      <c r="H300" s="219"/>
      <c r="I300" s="122"/>
      <c r="J300" s="219"/>
      <c r="K300" s="219"/>
      <c r="L300" s="219"/>
      <c r="M300" s="119"/>
      <c r="N300" s="122"/>
      <c r="O300" s="221" t="str">
        <f>IF(LEFT($L300,1)="R",VLOOKUP($L300,'Blend Breakout'!$C$33:$I$55,COLUMNS('Blend Breakout'!$C$32:D$32),0),IF(LEFT($L300,1)="H",$L300,""))</f>
        <v/>
      </c>
      <c r="P300" s="117" t="str">
        <f>IF(O300="","",IF(LEFT($L300,1)="R",$M300*VLOOKUP($L300,'Blend Breakout'!$C$33:$I$55,COLUMNS('Blend Breakout'!$C$32:E$32),0),IF(LEFT($L300,1)="H",$M300,"")))</f>
        <v/>
      </c>
      <c r="Q300" s="221" t="str">
        <f>IF(LEFT($L300,1)="R",VLOOKUP($L300,'Blend Breakout'!$C$33:$I$55,COLUMNS('Blend Breakout'!$C$32:F$32),0),"")</f>
        <v/>
      </c>
      <c r="R300" s="117" t="str">
        <f>IF(Q300="","",IF(LEFT($L300,1)="R",$M300*VLOOKUP($L300,'Blend Breakout'!$C$33:$I$55,COLUMNS('Blend Breakout'!$C$32:G$32),0),""))</f>
        <v/>
      </c>
      <c r="S300" s="221" t="str">
        <f>IF(LEFT($L300,1)="R",VLOOKUP($L300,'Blend Breakout'!$C$33:$I$55,COLUMNS('Blend Breakout'!$C$32:H$32),0),"")</f>
        <v/>
      </c>
      <c r="T300" s="117" t="str">
        <f>IF(S300="","",IF(LEFT($L300,1)="R",$M300*VLOOKUP($L300,'Blend Breakout'!$C$33:$I$55,COLUMNS('Blend Breakout'!$C$32:I$32),0),""))</f>
        <v/>
      </c>
      <c r="U300" s="219"/>
      <c r="V300" s="220"/>
      <c r="W300" s="219"/>
      <c r="X300" s="219"/>
      <c r="Y300" s="170"/>
      <c r="AA300" s="180" t="str">
        <f t="shared" ca="1" si="47"/>
        <v/>
      </c>
      <c r="AC300" s="59" t="str">
        <f t="shared" si="48"/>
        <v>N</v>
      </c>
      <c r="AD300" s="59">
        <f t="shared" si="41"/>
        <v>0</v>
      </c>
      <c r="AE300" s="59">
        <f t="shared" ca="1" si="42"/>
        <v>0</v>
      </c>
      <c r="AF300" s="59">
        <f t="shared" si="49"/>
        <v>0</v>
      </c>
      <c r="AG300" s="59">
        <f t="shared" si="50"/>
        <v>0</v>
      </c>
      <c r="AH300" s="59">
        <f t="shared" si="43"/>
        <v>0</v>
      </c>
      <c r="AI300" s="59">
        <f t="shared" si="44"/>
        <v>0</v>
      </c>
      <c r="AJ300" s="137">
        <f t="shared" si="45"/>
        <v>0</v>
      </c>
      <c r="AK300" s="137">
        <f t="shared" si="46"/>
        <v>0</v>
      </c>
      <c r="AL300" s="57">
        <f>IF('Section 2'!$X300=Lists!$O$8,IF(COUNTIF(A5CountryList,'Section 2'!$H300)&gt;0,0,1),0)</f>
        <v>0</v>
      </c>
    </row>
    <row r="301" spans="2:38" s="57" customFormat="1" x14ac:dyDescent="0.25">
      <c r="B301" s="40"/>
      <c r="C301" s="211" t="str">
        <f>IF(L301=0,"",MAX($C$18:C300)+1)</f>
        <v/>
      </c>
      <c r="D301" s="121"/>
      <c r="E301" s="218"/>
      <c r="F301" s="219"/>
      <c r="G301" s="219"/>
      <c r="H301" s="219"/>
      <c r="I301" s="122"/>
      <c r="J301" s="219"/>
      <c r="K301" s="219"/>
      <c r="L301" s="219"/>
      <c r="M301" s="119"/>
      <c r="N301" s="122"/>
      <c r="O301" s="221" t="str">
        <f>IF(LEFT($L301,1)="R",VLOOKUP($L301,'Blend Breakout'!$C$33:$I$55,COLUMNS('Blend Breakout'!$C$32:D$32),0),IF(LEFT($L301,1)="H",$L301,""))</f>
        <v/>
      </c>
      <c r="P301" s="117" t="str">
        <f>IF(O301="","",IF(LEFT($L301,1)="R",$M301*VLOOKUP($L301,'Blend Breakout'!$C$33:$I$55,COLUMNS('Blend Breakout'!$C$32:E$32),0),IF(LEFT($L301,1)="H",$M301,"")))</f>
        <v/>
      </c>
      <c r="Q301" s="221" t="str">
        <f>IF(LEFT($L301,1)="R",VLOOKUP($L301,'Blend Breakout'!$C$33:$I$55,COLUMNS('Blend Breakout'!$C$32:F$32),0),"")</f>
        <v/>
      </c>
      <c r="R301" s="117" t="str">
        <f>IF(Q301="","",IF(LEFT($L301,1)="R",$M301*VLOOKUP($L301,'Blend Breakout'!$C$33:$I$55,COLUMNS('Blend Breakout'!$C$32:G$32),0),""))</f>
        <v/>
      </c>
      <c r="S301" s="221" t="str">
        <f>IF(LEFT($L301,1)="R",VLOOKUP($L301,'Blend Breakout'!$C$33:$I$55,COLUMNS('Blend Breakout'!$C$32:H$32),0),"")</f>
        <v/>
      </c>
      <c r="T301" s="117" t="str">
        <f>IF(S301="","",IF(LEFT($L301,1)="R",$M301*VLOOKUP($L301,'Blend Breakout'!$C$33:$I$55,COLUMNS('Blend Breakout'!$C$32:I$32),0),""))</f>
        <v/>
      </c>
      <c r="U301" s="219"/>
      <c r="V301" s="220"/>
      <c r="W301" s="219"/>
      <c r="X301" s="219"/>
      <c r="Y301" s="170"/>
      <c r="AA301" s="180" t="str">
        <f t="shared" ca="1" si="47"/>
        <v/>
      </c>
      <c r="AC301" s="59" t="str">
        <f t="shared" si="48"/>
        <v>N</v>
      </c>
      <c r="AD301" s="59">
        <f t="shared" si="41"/>
        <v>0</v>
      </c>
      <c r="AE301" s="59">
        <f t="shared" ca="1" si="42"/>
        <v>0</v>
      </c>
      <c r="AF301" s="59">
        <f t="shared" si="49"/>
        <v>0</v>
      </c>
      <c r="AG301" s="59">
        <f t="shared" si="50"/>
        <v>0</v>
      </c>
      <c r="AH301" s="59">
        <f t="shared" si="43"/>
        <v>0</v>
      </c>
      <c r="AI301" s="59">
        <f t="shared" si="44"/>
        <v>0</v>
      </c>
      <c r="AJ301" s="137">
        <f t="shared" si="45"/>
        <v>0</v>
      </c>
      <c r="AK301" s="137">
        <f t="shared" si="46"/>
        <v>0</v>
      </c>
      <c r="AL301" s="57">
        <f>IF('Section 2'!$X301=Lists!$O$8,IF(COUNTIF(A5CountryList,'Section 2'!$H301)&gt;0,0,1),0)</f>
        <v>0</v>
      </c>
    </row>
    <row r="302" spans="2:38" s="57" customFormat="1" x14ac:dyDescent="0.25">
      <c r="B302" s="40"/>
      <c r="C302" s="211" t="str">
        <f>IF(L302=0,"",MAX($C$18:C301)+1)</f>
        <v/>
      </c>
      <c r="D302" s="121"/>
      <c r="E302" s="218"/>
      <c r="F302" s="219"/>
      <c r="G302" s="219"/>
      <c r="H302" s="219"/>
      <c r="I302" s="122"/>
      <c r="J302" s="219"/>
      <c r="K302" s="219"/>
      <c r="L302" s="219"/>
      <c r="M302" s="119"/>
      <c r="N302" s="122"/>
      <c r="O302" s="221" t="str">
        <f>IF(LEFT($L302,1)="R",VLOOKUP($L302,'Blend Breakout'!$C$33:$I$55,COLUMNS('Blend Breakout'!$C$32:D$32),0),IF(LEFT($L302,1)="H",$L302,""))</f>
        <v/>
      </c>
      <c r="P302" s="117" t="str">
        <f>IF(O302="","",IF(LEFT($L302,1)="R",$M302*VLOOKUP($L302,'Blend Breakout'!$C$33:$I$55,COLUMNS('Blend Breakout'!$C$32:E$32),0),IF(LEFT($L302,1)="H",$M302,"")))</f>
        <v/>
      </c>
      <c r="Q302" s="221" t="str">
        <f>IF(LEFT($L302,1)="R",VLOOKUP($L302,'Blend Breakout'!$C$33:$I$55,COLUMNS('Blend Breakout'!$C$32:F$32),0),"")</f>
        <v/>
      </c>
      <c r="R302" s="117" t="str">
        <f>IF(Q302="","",IF(LEFT($L302,1)="R",$M302*VLOOKUP($L302,'Blend Breakout'!$C$33:$I$55,COLUMNS('Blend Breakout'!$C$32:G$32),0),""))</f>
        <v/>
      </c>
      <c r="S302" s="221" t="str">
        <f>IF(LEFT($L302,1)="R",VLOOKUP($L302,'Blend Breakout'!$C$33:$I$55,COLUMNS('Blend Breakout'!$C$32:H$32),0),"")</f>
        <v/>
      </c>
      <c r="T302" s="117" t="str">
        <f>IF(S302="","",IF(LEFT($L302,1)="R",$M302*VLOOKUP($L302,'Blend Breakout'!$C$33:$I$55,COLUMNS('Blend Breakout'!$C$32:I$32),0),""))</f>
        <v/>
      </c>
      <c r="U302" s="219"/>
      <c r="V302" s="220"/>
      <c r="W302" s="219"/>
      <c r="X302" s="219"/>
      <c r="Y302" s="170"/>
      <c r="AA302" s="180" t="str">
        <f t="shared" ca="1" si="47"/>
        <v/>
      </c>
      <c r="AC302" s="59" t="str">
        <f t="shared" si="48"/>
        <v>N</v>
      </c>
      <c r="AD302" s="59">
        <f t="shared" si="41"/>
        <v>0</v>
      </c>
      <c r="AE302" s="59">
        <f t="shared" ca="1" si="42"/>
        <v>0</v>
      </c>
      <c r="AF302" s="59">
        <f t="shared" si="49"/>
        <v>0</v>
      </c>
      <c r="AG302" s="59">
        <f t="shared" si="50"/>
        <v>0</v>
      </c>
      <c r="AH302" s="59">
        <f t="shared" si="43"/>
        <v>0</v>
      </c>
      <c r="AI302" s="59">
        <f t="shared" si="44"/>
        <v>0</v>
      </c>
      <c r="AJ302" s="137">
        <f t="shared" si="45"/>
        <v>0</v>
      </c>
      <c r="AK302" s="137">
        <f t="shared" si="46"/>
        <v>0</v>
      </c>
      <c r="AL302" s="57">
        <f>IF('Section 2'!$X302=Lists!$O$8,IF(COUNTIF(A5CountryList,'Section 2'!$H302)&gt;0,0,1),0)</f>
        <v>0</v>
      </c>
    </row>
    <row r="303" spans="2:38" s="57" customFormat="1" x14ac:dyDescent="0.25">
      <c r="B303" s="40"/>
      <c r="C303" s="211" t="str">
        <f>IF(L303=0,"",MAX($C$18:C302)+1)</f>
        <v/>
      </c>
      <c r="D303" s="121"/>
      <c r="E303" s="218"/>
      <c r="F303" s="219"/>
      <c r="G303" s="219"/>
      <c r="H303" s="219"/>
      <c r="I303" s="122"/>
      <c r="J303" s="219"/>
      <c r="K303" s="219"/>
      <c r="L303" s="219"/>
      <c r="M303" s="119"/>
      <c r="N303" s="122"/>
      <c r="O303" s="221" t="str">
        <f>IF(LEFT($L303,1)="R",VLOOKUP($L303,'Blend Breakout'!$C$33:$I$55,COLUMNS('Blend Breakout'!$C$32:D$32),0),IF(LEFT($L303,1)="H",$L303,""))</f>
        <v/>
      </c>
      <c r="P303" s="117" t="str">
        <f>IF(O303="","",IF(LEFT($L303,1)="R",$M303*VLOOKUP($L303,'Blend Breakout'!$C$33:$I$55,COLUMNS('Blend Breakout'!$C$32:E$32),0),IF(LEFT($L303,1)="H",$M303,"")))</f>
        <v/>
      </c>
      <c r="Q303" s="221" t="str">
        <f>IF(LEFT($L303,1)="R",VLOOKUP($L303,'Blend Breakout'!$C$33:$I$55,COLUMNS('Blend Breakout'!$C$32:F$32),0),"")</f>
        <v/>
      </c>
      <c r="R303" s="117" t="str">
        <f>IF(Q303="","",IF(LEFT($L303,1)="R",$M303*VLOOKUP($L303,'Blend Breakout'!$C$33:$I$55,COLUMNS('Blend Breakout'!$C$32:G$32),0),""))</f>
        <v/>
      </c>
      <c r="S303" s="221" t="str">
        <f>IF(LEFT($L303,1)="R",VLOOKUP($L303,'Blend Breakout'!$C$33:$I$55,COLUMNS('Blend Breakout'!$C$32:H$32),0),"")</f>
        <v/>
      </c>
      <c r="T303" s="117" t="str">
        <f>IF(S303="","",IF(LEFT($L303,1)="R",$M303*VLOOKUP($L303,'Blend Breakout'!$C$33:$I$55,COLUMNS('Blend Breakout'!$C$32:I$32),0),""))</f>
        <v/>
      </c>
      <c r="U303" s="219"/>
      <c r="V303" s="220"/>
      <c r="W303" s="219"/>
      <c r="X303" s="219"/>
      <c r="Y303" s="170"/>
      <c r="AA303" s="180" t="str">
        <f t="shared" ca="1" si="47"/>
        <v/>
      </c>
      <c r="AC303" s="59" t="str">
        <f t="shared" si="48"/>
        <v>N</v>
      </c>
      <c r="AD303" s="59">
        <f t="shared" si="41"/>
        <v>0</v>
      </c>
      <c r="AE303" s="59">
        <f t="shared" ca="1" si="42"/>
        <v>0</v>
      </c>
      <c r="AF303" s="59">
        <f t="shared" si="49"/>
        <v>0</v>
      </c>
      <c r="AG303" s="59">
        <f t="shared" si="50"/>
        <v>0</v>
      </c>
      <c r="AH303" s="59">
        <f t="shared" si="43"/>
        <v>0</v>
      </c>
      <c r="AI303" s="59">
        <f t="shared" si="44"/>
        <v>0</v>
      </c>
      <c r="AJ303" s="137">
        <f t="shared" si="45"/>
        <v>0</v>
      </c>
      <c r="AK303" s="137">
        <f t="shared" si="46"/>
        <v>0</v>
      </c>
      <c r="AL303" s="57">
        <f>IF('Section 2'!$X303=Lists!$O$8,IF(COUNTIF(A5CountryList,'Section 2'!$H303)&gt;0,0,1),0)</f>
        <v>0</v>
      </c>
    </row>
    <row r="304" spans="2:38" s="57" customFormat="1" x14ac:dyDescent="0.25">
      <c r="B304" s="40"/>
      <c r="C304" s="211" t="str">
        <f>IF(L304=0,"",MAX($C$18:C303)+1)</f>
        <v/>
      </c>
      <c r="D304" s="121"/>
      <c r="E304" s="218"/>
      <c r="F304" s="219"/>
      <c r="G304" s="219"/>
      <c r="H304" s="219"/>
      <c r="I304" s="122"/>
      <c r="J304" s="219"/>
      <c r="K304" s="219"/>
      <c r="L304" s="219"/>
      <c r="M304" s="119"/>
      <c r="N304" s="122"/>
      <c r="O304" s="221" t="str">
        <f>IF(LEFT($L304,1)="R",VLOOKUP($L304,'Blend Breakout'!$C$33:$I$55,COLUMNS('Blend Breakout'!$C$32:D$32),0),IF(LEFT($L304,1)="H",$L304,""))</f>
        <v/>
      </c>
      <c r="P304" s="117" t="str">
        <f>IF(O304="","",IF(LEFT($L304,1)="R",$M304*VLOOKUP($L304,'Blend Breakout'!$C$33:$I$55,COLUMNS('Blend Breakout'!$C$32:E$32),0),IF(LEFT($L304,1)="H",$M304,"")))</f>
        <v/>
      </c>
      <c r="Q304" s="221" t="str">
        <f>IF(LEFT($L304,1)="R",VLOOKUP($L304,'Blend Breakout'!$C$33:$I$55,COLUMNS('Blend Breakout'!$C$32:F$32),0),"")</f>
        <v/>
      </c>
      <c r="R304" s="117" t="str">
        <f>IF(Q304="","",IF(LEFT($L304,1)="R",$M304*VLOOKUP($L304,'Blend Breakout'!$C$33:$I$55,COLUMNS('Blend Breakout'!$C$32:G$32),0),""))</f>
        <v/>
      </c>
      <c r="S304" s="221" t="str">
        <f>IF(LEFT($L304,1)="R",VLOOKUP($L304,'Blend Breakout'!$C$33:$I$55,COLUMNS('Blend Breakout'!$C$32:H$32),0),"")</f>
        <v/>
      </c>
      <c r="T304" s="117" t="str">
        <f>IF(S304="","",IF(LEFT($L304,1)="R",$M304*VLOOKUP($L304,'Blend Breakout'!$C$33:$I$55,COLUMNS('Blend Breakout'!$C$32:I$32),0),""))</f>
        <v/>
      </c>
      <c r="U304" s="219"/>
      <c r="V304" s="220"/>
      <c r="W304" s="219"/>
      <c r="X304" s="219"/>
      <c r="Y304" s="170"/>
      <c r="AA304" s="180" t="str">
        <f t="shared" ca="1" si="47"/>
        <v/>
      </c>
      <c r="AC304" s="59" t="str">
        <f t="shared" si="48"/>
        <v>N</v>
      </c>
      <c r="AD304" s="59">
        <f t="shared" si="41"/>
        <v>0</v>
      </c>
      <c r="AE304" s="59">
        <f t="shared" ca="1" si="42"/>
        <v>0</v>
      </c>
      <c r="AF304" s="59">
        <f t="shared" si="49"/>
        <v>0</v>
      </c>
      <c r="AG304" s="59">
        <f t="shared" si="50"/>
        <v>0</v>
      </c>
      <c r="AH304" s="59">
        <f t="shared" si="43"/>
        <v>0</v>
      </c>
      <c r="AI304" s="59">
        <f t="shared" si="44"/>
        <v>0</v>
      </c>
      <c r="AJ304" s="137">
        <f t="shared" si="45"/>
        <v>0</v>
      </c>
      <c r="AK304" s="137">
        <f t="shared" si="46"/>
        <v>0</v>
      </c>
      <c r="AL304" s="57">
        <f>IF('Section 2'!$X304=Lists!$O$8,IF(COUNTIF(A5CountryList,'Section 2'!$H304)&gt;0,0,1),0)</f>
        <v>0</v>
      </c>
    </row>
    <row r="305" spans="1:38" s="57" customFormat="1" x14ac:dyDescent="0.25">
      <c r="B305" s="40"/>
      <c r="C305" s="211" t="str">
        <f>IF(L305=0,"",MAX($C$18:C304)+1)</f>
        <v/>
      </c>
      <c r="D305" s="121"/>
      <c r="E305" s="218"/>
      <c r="F305" s="219"/>
      <c r="G305" s="219"/>
      <c r="H305" s="219"/>
      <c r="I305" s="122"/>
      <c r="J305" s="219"/>
      <c r="K305" s="219"/>
      <c r="L305" s="219"/>
      <c r="M305" s="119"/>
      <c r="N305" s="122"/>
      <c r="O305" s="221" t="str">
        <f>IF(LEFT($L305,1)="R",VLOOKUP($L305,'Blend Breakout'!$C$33:$I$55,COLUMNS('Blend Breakout'!$C$32:D$32),0),IF(LEFT($L305,1)="H",$L305,""))</f>
        <v/>
      </c>
      <c r="P305" s="117" t="str">
        <f>IF(O305="","",IF(LEFT($L305,1)="R",$M305*VLOOKUP($L305,'Blend Breakout'!$C$33:$I$55,COLUMNS('Blend Breakout'!$C$32:E$32),0),IF(LEFT($L305,1)="H",$M305,"")))</f>
        <v/>
      </c>
      <c r="Q305" s="221" t="str">
        <f>IF(LEFT($L305,1)="R",VLOOKUP($L305,'Blend Breakout'!$C$33:$I$55,COLUMNS('Blend Breakout'!$C$32:F$32),0),"")</f>
        <v/>
      </c>
      <c r="R305" s="117" t="str">
        <f>IF(Q305="","",IF(LEFT($L305,1)="R",$M305*VLOOKUP($L305,'Blend Breakout'!$C$33:$I$55,COLUMNS('Blend Breakout'!$C$32:G$32),0),""))</f>
        <v/>
      </c>
      <c r="S305" s="221" t="str">
        <f>IF(LEFT($L305,1)="R",VLOOKUP($L305,'Blend Breakout'!$C$33:$I$55,COLUMNS('Blend Breakout'!$C$32:H$32),0),"")</f>
        <v/>
      </c>
      <c r="T305" s="117" t="str">
        <f>IF(S305="","",IF(LEFT($L305,1)="R",$M305*VLOOKUP($L305,'Blend Breakout'!$C$33:$I$55,COLUMNS('Blend Breakout'!$C$32:I$32),0),""))</f>
        <v/>
      </c>
      <c r="U305" s="219"/>
      <c r="V305" s="220"/>
      <c r="W305" s="219"/>
      <c r="X305" s="219"/>
      <c r="Y305" s="170"/>
      <c r="AA305" s="180" t="str">
        <f t="shared" ca="1" si="47"/>
        <v/>
      </c>
      <c r="AC305" s="59" t="str">
        <f t="shared" si="48"/>
        <v>N</v>
      </c>
      <c r="AD305" s="59">
        <f t="shared" si="41"/>
        <v>0</v>
      </c>
      <c r="AE305" s="59">
        <f t="shared" ca="1" si="42"/>
        <v>0</v>
      </c>
      <c r="AF305" s="59">
        <f t="shared" si="49"/>
        <v>0</v>
      </c>
      <c r="AG305" s="59">
        <f t="shared" si="50"/>
        <v>0</v>
      </c>
      <c r="AH305" s="59">
        <f t="shared" si="43"/>
        <v>0</v>
      </c>
      <c r="AI305" s="59">
        <f t="shared" si="44"/>
        <v>0</v>
      </c>
      <c r="AJ305" s="137">
        <f t="shared" si="45"/>
        <v>0</v>
      </c>
      <c r="AK305" s="137">
        <f t="shared" si="46"/>
        <v>0</v>
      </c>
      <c r="AL305" s="57">
        <f>IF('Section 2'!$X305=Lists!$O$8,IF(COUNTIF(A5CountryList,'Section 2'!$H305)&gt;0,0,1),0)</f>
        <v>0</v>
      </c>
    </row>
    <row r="306" spans="1:38" s="57" customFormat="1" x14ac:dyDescent="0.25">
      <c r="B306" s="40"/>
      <c r="C306" s="211" t="str">
        <f>IF(L306=0,"",MAX($C$18:C305)+1)</f>
        <v/>
      </c>
      <c r="D306" s="121"/>
      <c r="E306" s="218"/>
      <c r="F306" s="219"/>
      <c r="G306" s="219"/>
      <c r="H306" s="219"/>
      <c r="I306" s="122"/>
      <c r="J306" s="219"/>
      <c r="K306" s="219"/>
      <c r="L306" s="219"/>
      <c r="M306" s="119"/>
      <c r="N306" s="122"/>
      <c r="O306" s="221" t="str">
        <f>IF(LEFT($L306,1)="R",VLOOKUP($L306,'Blend Breakout'!$C$33:$I$55,COLUMNS('Blend Breakout'!$C$32:D$32),0),IF(LEFT($L306,1)="H",$L306,""))</f>
        <v/>
      </c>
      <c r="P306" s="117" t="str">
        <f>IF(O306="","",IF(LEFT($L306,1)="R",$M306*VLOOKUP($L306,'Blend Breakout'!$C$33:$I$55,COLUMNS('Blend Breakout'!$C$32:E$32),0),IF(LEFT($L306,1)="H",$M306,"")))</f>
        <v/>
      </c>
      <c r="Q306" s="221" t="str">
        <f>IF(LEFT($L306,1)="R",VLOOKUP($L306,'Blend Breakout'!$C$33:$I$55,COLUMNS('Blend Breakout'!$C$32:F$32),0),"")</f>
        <v/>
      </c>
      <c r="R306" s="117" t="str">
        <f>IF(Q306="","",IF(LEFT($L306,1)="R",$M306*VLOOKUP($L306,'Blend Breakout'!$C$33:$I$55,COLUMNS('Blend Breakout'!$C$32:G$32),0),""))</f>
        <v/>
      </c>
      <c r="S306" s="221" t="str">
        <f>IF(LEFT($L306,1)="R",VLOOKUP($L306,'Blend Breakout'!$C$33:$I$55,COLUMNS('Blend Breakout'!$C$32:H$32),0),"")</f>
        <v/>
      </c>
      <c r="T306" s="117" t="str">
        <f>IF(S306="","",IF(LEFT($L306,1)="R",$M306*VLOOKUP($L306,'Blend Breakout'!$C$33:$I$55,COLUMNS('Blend Breakout'!$C$32:I$32),0),""))</f>
        <v/>
      </c>
      <c r="U306" s="219"/>
      <c r="V306" s="220"/>
      <c r="W306" s="219"/>
      <c r="X306" s="219"/>
      <c r="Y306" s="170"/>
      <c r="AA306" s="180" t="str">
        <f t="shared" ca="1" si="47"/>
        <v/>
      </c>
      <c r="AC306" s="59" t="str">
        <f t="shared" si="48"/>
        <v>N</v>
      </c>
      <c r="AD306" s="59">
        <f t="shared" si="41"/>
        <v>0</v>
      </c>
      <c r="AE306" s="59">
        <f t="shared" ca="1" si="42"/>
        <v>0</v>
      </c>
      <c r="AF306" s="59">
        <f t="shared" si="49"/>
        <v>0</v>
      </c>
      <c r="AG306" s="59">
        <f t="shared" si="50"/>
        <v>0</v>
      </c>
      <c r="AH306" s="59">
        <f t="shared" si="43"/>
        <v>0</v>
      </c>
      <c r="AI306" s="59">
        <f t="shared" si="44"/>
        <v>0</v>
      </c>
      <c r="AJ306" s="137">
        <f t="shared" si="45"/>
        <v>0</v>
      </c>
      <c r="AK306" s="137">
        <f t="shared" si="46"/>
        <v>0</v>
      </c>
      <c r="AL306" s="57">
        <f>IF('Section 2'!$X306=Lists!$O$8,IF(COUNTIF(A5CountryList,'Section 2'!$H306)&gt;0,0,1),0)</f>
        <v>0</v>
      </c>
    </row>
    <row r="307" spans="1:38" s="57" customFormat="1" x14ac:dyDescent="0.25">
      <c r="B307" s="40"/>
      <c r="C307" s="211" t="str">
        <f>IF(L307=0,"",MAX($C$18:C306)+1)</f>
        <v/>
      </c>
      <c r="D307" s="121"/>
      <c r="E307" s="218"/>
      <c r="F307" s="219"/>
      <c r="G307" s="219"/>
      <c r="H307" s="219"/>
      <c r="I307" s="122"/>
      <c r="J307" s="219"/>
      <c r="K307" s="219"/>
      <c r="L307" s="219"/>
      <c r="M307" s="119"/>
      <c r="N307" s="122"/>
      <c r="O307" s="221" t="str">
        <f>IF(LEFT($L307,1)="R",VLOOKUP($L307,'Blend Breakout'!$C$33:$I$55,COLUMNS('Blend Breakout'!$C$32:D$32),0),IF(LEFT($L307,1)="H",$L307,""))</f>
        <v/>
      </c>
      <c r="P307" s="117" t="str">
        <f>IF(O307="","",IF(LEFT($L307,1)="R",$M307*VLOOKUP($L307,'Blend Breakout'!$C$33:$I$55,COLUMNS('Blend Breakout'!$C$32:E$32),0),IF(LEFT($L307,1)="H",$M307,"")))</f>
        <v/>
      </c>
      <c r="Q307" s="221" t="str">
        <f>IF(LEFT($L307,1)="R",VLOOKUP($L307,'Blend Breakout'!$C$33:$I$55,COLUMNS('Blend Breakout'!$C$32:F$32),0),"")</f>
        <v/>
      </c>
      <c r="R307" s="117" t="str">
        <f>IF(Q307="","",IF(LEFT($L307,1)="R",$M307*VLOOKUP($L307,'Blend Breakout'!$C$33:$I$55,COLUMNS('Blend Breakout'!$C$32:G$32),0),""))</f>
        <v/>
      </c>
      <c r="S307" s="221" t="str">
        <f>IF(LEFT($L307,1)="R",VLOOKUP($L307,'Blend Breakout'!$C$33:$I$55,COLUMNS('Blend Breakout'!$C$32:H$32),0),"")</f>
        <v/>
      </c>
      <c r="T307" s="117" t="str">
        <f>IF(S307="","",IF(LEFT($L307,1)="R",$M307*VLOOKUP($L307,'Blend Breakout'!$C$33:$I$55,COLUMNS('Blend Breakout'!$C$32:I$32),0),""))</f>
        <v/>
      </c>
      <c r="U307" s="219"/>
      <c r="V307" s="220"/>
      <c r="W307" s="219"/>
      <c r="X307" s="219"/>
      <c r="Y307" s="170"/>
      <c r="AA307" s="180" t="str">
        <f t="shared" ca="1" si="47"/>
        <v/>
      </c>
      <c r="AC307" s="59" t="str">
        <f t="shared" si="48"/>
        <v>N</v>
      </c>
      <c r="AD307" s="59">
        <f t="shared" si="41"/>
        <v>0</v>
      </c>
      <c r="AE307" s="59">
        <f t="shared" ca="1" si="42"/>
        <v>0</v>
      </c>
      <c r="AF307" s="59">
        <f t="shared" si="49"/>
        <v>0</v>
      </c>
      <c r="AG307" s="59">
        <f t="shared" si="50"/>
        <v>0</v>
      </c>
      <c r="AH307" s="59">
        <f t="shared" si="43"/>
        <v>0</v>
      </c>
      <c r="AI307" s="59">
        <f t="shared" si="44"/>
        <v>0</v>
      </c>
      <c r="AJ307" s="137">
        <f t="shared" si="45"/>
        <v>0</v>
      </c>
      <c r="AK307" s="137">
        <f t="shared" si="46"/>
        <v>0</v>
      </c>
      <c r="AL307" s="57">
        <f>IF('Section 2'!$X307=Lists!$O$8,IF(COUNTIF(A5CountryList,'Section 2'!$H307)&gt;0,0,1),0)</f>
        <v>0</v>
      </c>
    </row>
    <row r="308" spans="1:38" s="57" customFormat="1" x14ac:dyDescent="0.25">
      <c r="B308" s="40"/>
      <c r="C308" s="211" t="str">
        <f>IF(L308=0,"",MAX($C$18:C307)+1)</f>
        <v/>
      </c>
      <c r="D308" s="121"/>
      <c r="E308" s="218"/>
      <c r="F308" s="219"/>
      <c r="G308" s="219"/>
      <c r="H308" s="219"/>
      <c r="I308" s="122"/>
      <c r="J308" s="219"/>
      <c r="K308" s="219"/>
      <c r="L308" s="219"/>
      <c r="M308" s="119"/>
      <c r="N308" s="122"/>
      <c r="O308" s="221" t="str">
        <f>IF(LEFT($L308,1)="R",VLOOKUP($L308,'Blend Breakout'!$C$33:$I$55,COLUMNS('Blend Breakout'!$C$32:D$32),0),IF(LEFT($L308,1)="H",$L308,""))</f>
        <v/>
      </c>
      <c r="P308" s="117" t="str">
        <f>IF(O308="","",IF(LEFT($L308,1)="R",$M308*VLOOKUP($L308,'Blend Breakout'!$C$33:$I$55,COLUMNS('Blend Breakout'!$C$32:E$32),0),IF(LEFT($L308,1)="H",$M308,"")))</f>
        <v/>
      </c>
      <c r="Q308" s="221" t="str">
        <f>IF(LEFT($L308,1)="R",VLOOKUP($L308,'Blend Breakout'!$C$33:$I$55,COLUMNS('Blend Breakout'!$C$32:F$32),0),"")</f>
        <v/>
      </c>
      <c r="R308" s="117" t="str">
        <f>IF(Q308="","",IF(LEFT($L308,1)="R",$M308*VLOOKUP($L308,'Blend Breakout'!$C$33:$I$55,COLUMNS('Blend Breakout'!$C$32:G$32),0),""))</f>
        <v/>
      </c>
      <c r="S308" s="221" t="str">
        <f>IF(LEFT($L308,1)="R",VLOOKUP($L308,'Blend Breakout'!$C$33:$I$55,COLUMNS('Blend Breakout'!$C$32:H$32),0),"")</f>
        <v/>
      </c>
      <c r="T308" s="117" t="str">
        <f>IF(S308="","",IF(LEFT($L308,1)="R",$M308*VLOOKUP($L308,'Blend Breakout'!$C$33:$I$55,COLUMNS('Blend Breakout'!$C$32:I$32),0),""))</f>
        <v/>
      </c>
      <c r="U308" s="219"/>
      <c r="V308" s="220"/>
      <c r="W308" s="219"/>
      <c r="X308" s="219"/>
      <c r="Y308" s="170"/>
      <c r="AA308" s="180" t="str">
        <f t="shared" ca="1" si="47"/>
        <v/>
      </c>
      <c r="AC308" s="59" t="str">
        <f t="shared" si="48"/>
        <v>N</v>
      </c>
      <c r="AD308" s="59">
        <f t="shared" si="41"/>
        <v>0</v>
      </c>
      <c r="AE308" s="59">
        <f t="shared" ca="1" si="42"/>
        <v>0</v>
      </c>
      <c r="AF308" s="59">
        <f t="shared" si="49"/>
        <v>0</v>
      </c>
      <c r="AG308" s="59">
        <f t="shared" si="50"/>
        <v>0</v>
      </c>
      <c r="AH308" s="59">
        <f t="shared" si="43"/>
        <v>0</v>
      </c>
      <c r="AI308" s="59">
        <f t="shared" si="44"/>
        <v>0</v>
      </c>
      <c r="AJ308" s="137">
        <f t="shared" si="45"/>
        <v>0</v>
      </c>
      <c r="AK308" s="137">
        <f t="shared" si="46"/>
        <v>0</v>
      </c>
      <c r="AL308" s="57">
        <f>IF('Section 2'!$X308=Lists!$O$8,IF(COUNTIF(A5CountryList,'Section 2'!$H308)&gt;0,0,1),0)</f>
        <v>0</v>
      </c>
    </row>
    <row r="309" spans="1:38" s="57" customFormat="1" x14ac:dyDescent="0.25">
      <c r="B309" s="40"/>
      <c r="C309" s="211" t="str">
        <f>IF(L309=0,"",MAX($C$18:C308)+1)</f>
        <v/>
      </c>
      <c r="D309" s="121"/>
      <c r="E309" s="218"/>
      <c r="F309" s="219"/>
      <c r="G309" s="219"/>
      <c r="H309" s="219"/>
      <c r="I309" s="122"/>
      <c r="J309" s="219"/>
      <c r="K309" s="219"/>
      <c r="L309" s="219"/>
      <c r="M309" s="119"/>
      <c r="N309" s="122"/>
      <c r="O309" s="221" t="str">
        <f>IF(LEFT($L309,1)="R",VLOOKUP($L309,'Blend Breakout'!$C$33:$I$55,COLUMNS('Blend Breakout'!$C$32:D$32),0),IF(LEFT($L309,1)="H",$L309,""))</f>
        <v/>
      </c>
      <c r="P309" s="117" t="str">
        <f>IF(O309="","",IF(LEFT($L309,1)="R",$M309*VLOOKUP($L309,'Blend Breakout'!$C$33:$I$55,COLUMNS('Blend Breakout'!$C$32:E$32),0),IF(LEFT($L309,1)="H",$M309,"")))</f>
        <v/>
      </c>
      <c r="Q309" s="221" t="str">
        <f>IF(LEFT($L309,1)="R",VLOOKUP($L309,'Blend Breakout'!$C$33:$I$55,COLUMNS('Blend Breakout'!$C$32:F$32),0),"")</f>
        <v/>
      </c>
      <c r="R309" s="117" t="str">
        <f>IF(Q309="","",IF(LEFT($L309,1)="R",$M309*VLOOKUP($L309,'Blend Breakout'!$C$33:$I$55,COLUMNS('Blend Breakout'!$C$32:G$32),0),""))</f>
        <v/>
      </c>
      <c r="S309" s="221" t="str">
        <f>IF(LEFT($L309,1)="R",VLOOKUP($L309,'Blend Breakout'!$C$33:$I$55,COLUMNS('Blend Breakout'!$C$32:H$32),0),"")</f>
        <v/>
      </c>
      <c r="T309" s="117" t="str">
        <f>IF(S309="","",IF(LEFT($L309,1)="R",$M309*VLOOKUP($L309,'Blend Breakout'!$C$33:$I$55,COLUMNS('Blend Breakout'!$C$32:I$32),0),""))</f>
        <v/>
      </c>
      <c r="U309" s="219"/>
      <c r="V309" s="220"/>
      <c r="W309" s="219"/>
      <c r="X309" s="219"/>
      <c r="Y309" s="170"/>
      <c r="AA309" s="180" t="str">
        <f t="shared" ca="1" si="47"/>
        <v/>
      </c>
      <c r="AC309" s="59" t="str">
        <f t="shared" si="48"/>
        <v>N</v>
      </c>
      <c r="AD309" s="59">
        <f t="shared" si="41"/>
        <v>0</v>
      </c>
      <c r="AE309" s="59">
        <f t="shared" ca="1" si="42"/>
        <v>0</v>
      </c>
      <c r="AF309" s="59">
        <f t="shared" si="49"/>
        <v>0</v>
      </c>
      <c r="AG309" s="59">
        <f t="shared" si="50"/>
        <v>0</v>
      </c>
      <c r="AH309" s="59">
        <f t="shared" si="43"/>
        <v>0</v>
      </c>
      <c r="AI309" s="59">
        <f t="shared" si="44"/>
        <v>0</v>
      </c>
      <c r="AJ309" s="137">
        <f t="shared" si="45"/>
        <v>0</v>
      </c>
      <c r="AK309" s="137">
        <f t="shared" si="46"/>
        <v>0</v>
      </c>
      <c r="AL309" s="57">
        <f>IF('Section 2'!$X309=Lists!$O$8,IF(COUNTIF(A5CountryList,'Section 2'!$H309)&gt;0,0,1),0)</f>
        <v>0</v>
      </c>
    </row>
    <row r="310" spans="1:38" s="57" customFormat="1" x14ac:dyDescent="0.25">
      <c r="B310" s="40"/>
      <c r="C310" s="211" t="str">
        <f>IF(L310=0,"",MAX($C$18:C309)+1)</f>
        <v/>
      </c>
      <c r="D310" s="121"/>
      <c r="E310" s="218"/>
      <c r="F310" s="219"/>
      <c r="G310" s="219"/>
      <c r="H310" s="219"/>
      <c r="I310" s="122"/>
      <c r="J310" s="219"/>
      <c r="K310" s="219"/>
      <c r="L310" s="219"/>
      <c r="M310" s="119"/>
      <c r="N310" s="122"/>
      <c r="O310" s="221" t="str">
        <f>IF(LEFT($L310,1)="R",VLOOKUP($L310,'Blend Breakout'!$C$33:$I$55,COLUMNS('Blend Breakout'!$C$32:D$32),0),IF(LEFT($L310,1)="H",$L310,""))</f>
        <v/>
      </c>
      <c r="P310" s="117" t="str">
        <f>IF(O310="","",IF(LEFT($L310,1)="R",$M310*VLOOKUP($L310,'Blend Breakout'!$C$33:$I$55,COLUMNS('Blend Breakout'!$C$32:E$32),0),IF(LEFT($L310,1)="H",$M310,"")))</f>
        <v/>
      </c>
      <c r="Q310" s="221" t="str">
        <f>IF(LEFT($L310,1)="R",VLOOKUP($L310,'Blend Breakout'!$C$33:$I$55,COLUMNS('Blend Breakout'!$C$32:F$32),0),"")</f>
        <v/>
      </c>
      <c r="R310" s="117" t="str">
        <f>IF(Q310="","",IF(LEFT($L310,1)="R",$M310*VLOOKUP($L310,'Blend Breakout'!$C$33:$I$55,COLUMNS('Blend Breakout'!$C$32:G$32),0),""))</f>
        <v/>
      </c>
      <c r="S310" s="221" t="str">
        <f>IF(LEFT($L310,1)="R",VLOOKUP($L310,'Blend Breakout'!$C$33:$I$55,COLUMNS('Blend Breakout'!$C$32:H$32),0),"")</f>
        <v/>
      </c>
      <c r="T310" s="117" t="str">
        <f>IF(S310="","",IF(LEFT($L310,1)="R",$M310*VLOOKUP($L310,'Blend Breakout'!$C$33:$I$55,COLUMNS('Blend Breakout'!$C$32:I$32),0),""))</f>
        <v/>
      </c>
      <c r="U310" s="219"/>
      <c r="V310" s="220"/>
      <c r="W310" s="219"/>
      <c r="X310" s="219"/>
      <c r="Y310" s="170"/>
      <c r="AA310" s="180" t="str">
        <f t="shared" ca="1" si="47"/>
        <v/>
      </c>
      <c r="AC310" s="59" t="str">
        <f t="shared" si="48"/>
        <v>N</v>
      </c>
      <c r="AD310" s="59">
        <f t="shared" si="41"/>
        <v>0</v>
      </c>
      <c r="AE310" s="59">
        <f t="shared" ca="1" si="42"/>
        <v>0</v>
      </c>
      <c r="AF310" s="59">
        <f t="shared" si="49"/>
        <v>0</v>
      </c>
      <c r="AG310" s="59">
        <f t="shared" si="50"/>
        <v>0</v>
      </c>
      <c r="AH310" s="59">
        <f t="shared" si="43"/>
        <v>0</v>
      </c>
      <c r="AI310" s="59">
        <f t="shared" si="44"/>
        <v>0</v>
      </c>
      <c r="AJ310" s="137">
        <f t="shared" si="45"/>
        <v>0</v>
      </c>
      <c r="AK310" s="137">
        <f t="shared" si="46"/>
        <v>0</v>
      </c>
      <c r="AL310" s="57">
        <f>IF('Section 2'!$X310=Lists!$O$8,IF(COUNTIF(A5CountryList,'Section 2'!$H310)&gt;0,0,1),0)</f>
        <v>0</v>
      </c>
    </row>
    <row r="311" spans="1:38" s="57" customFormat="1" x14ac:dyDescent="0.25">
      <c r="B311" s="40"/>
      <c r="C311" s="211" t="str">
        <f>IF(L311=0,"",MAX($C$18:C310)+1)</f>
        <v/>
      </c>
      <c r="D311" s="121"/>
      <c r="E311" s="218"/>
      <c r="F311" s="219"/>
      <c r="G311" s="219"/>
      <c r="H311" s="219"/>
      <c r="I311" s="122"/>
      <c r="J311" s="219"/>
      <c r="K311" s="219"/>
      <c r="L311" s="219"/>
      <c r="M311" s="119"/>
      <c r="N311" s="122"/>
      <c r="O311" s="221" t="str">
        <f>IF(LEFT($L311,1)="R",VLOOKUP($L311,'Blend Breakout'!$C$33:$I$55,COLUMNS('Blend Breakout'!$C$32:D$32),0),IF(LEFT($L311,1)="H",$L311,""))</f>
        <v/>
      </c>
      <c r="P311" s="117" t="str">
        <f>IF(O311="","",IF(LEFT($L311,1)="R",$M311*VLOOKUP($L311,'Blend Breakout'!$C$33:$I$55,COLUMNS('Blend Breakout'!$C$32:E$32),0),IF(LEFT($L311,1)="H",$M311,"")))</f>
        <v/>
      </c>
      <c r="Q311" s="221" t="str">
        <f>IF(LEFT($L311,1)="R",VLOOKUP($L311,'Blend Breakout'!$C$33:$I$55,COLUMNS('Blend Breakout'!$C$32:F$32),0),"")</f>
        <v/>
      </c>
      <c r="R311" s="117" t="str">
        <f>IF(Q311="","",IF(LEFT($L311,1)="R",$M311*VLOOKUP($L311,'Blend Breakout'!$C$33:$I$55,COLUMNS('Blend Breakout'!$C$32:G$32),0),""))</f>
        <v/>
      </c>
      <c r="S311" s="221" t="str">
        <f>IF(LEFT($L311,1)="R",VLOOKUP($L311,'Blend Breakout'!$C$33:$I$55,COLUMNS('Blend Breakout'!$C$32:H$32),0),"")</f>
        <v/>
      </c>
      <c r="T311" s="117" t="str">
        <f>IF(S311="","",IF(LEFT($L311,1)="R",$M311*VLOOKUP($L311,'Blend Breakout'!$C$33:$I$55,COLUMNS('Blend Breakout'!$C$32:I$32),0),""))</f>
        <v/>
      </c>
      <c r="U311" s="219"/>
      <c r="V311" s="220"/>
      <c r="W311" s="219"/>
      <c r="X311" s="219"/>
      <c r="Y311" s="170"/>
      <c r="AA311" s="180" t="str">
        <f t="shared" ca="1" si="47"/>
        <v/>
      </c>
      <c r="AC311" s="59" t="str">
        <f t="shared" si="48"/>
        <v>N</v>
      </c>
      <c r="AD311" s="59">
        <f t="shared" si="41"/>
        <v>0</v>
      </c>
      <c r="AE311" s="59">
        <f t="shared" ca="1" si="42"/>
        <v>0</v>
      </c>
      <c r="AF311" s="59">
        <f t="shared" si="49"/>
        <v>0</v>
      </c>
      <c r="AG311" s="59">
        <f t="shared" si="50"/>
        <v>0</v>
      </c>
      <c r="AH311" s="59">
        <f t="shared" si="43"/>
        <v>0</v>
      </c>
      <c r="AI311" s="59">
        <f t="shared" si="44"/>
        <v>0</v>
      </c>
      <c r="AJ311" s="137">
        <f t="shared" si="45"/>
        <v>0</v>
      </c>
      <c r="AK311" s="137">
        <f t="shared" si="46"/>
        <v>0</v>
      </c>
      <c r="AL311" s="57">
        <f>IF('Section 2'!$X311=Lists!$O$8,IF(COUNTIF(A5CountryList,'Section 2'!$H311)&gt;0,0,1),0)</f>
        <v>0</v>
      </c>
    </row>
    <row r="312" spans="1:38" s="57" customFormat="1" x14ac:dyDescent="0.25">
      <c r="B312" s="40"/>
      <c r="C312" s="211" t="str">
        <f>IF(L312=0,"",MAX($C$18:C311)+1)</f>
        <v/>
      </c>
      <c r="D312" s="121"/>
      <c r="E312" s="218"/>
      <c r="F312" s="219"/>
      <c r="G312" s="219"/>
      <c r="H312" s="219"/>
      <c r="I312" s="122"/>
      <c r="J312" s="219"/>
      <c r="K312" s="219"/>
      <c r="L312" s="219"/>
      <c r="M312" s="119"/>
      <c r="N312" s="122"/>
      <c r="O312" s="221" t="str">
        <f>IF(LEFT($L312,1)="R",VLOOKUP($L312,'Blend Breakout'!$C$33:$I$55,COLUMNS('Blend Breakout'!$C$32:D$32),0),IF(LEFT($L312,1)="H",$L312,""))</f>
        <v/>
      </c>
      <c r="P312" s="117" t="str">
        <f>IF(O312="","",IF(LEFT($L312,1)="R",$M312*VLOOKUP($L312,'Blend Breakout'!$C$33:$I$55,COLUMNS('Blend Breakout'!$C$32:E$32),0),IF(LEFT($L312,1)="H",$M312,"")))</f>
        <v/>
      </c>
      <c r="Q312" s="221" t="str">
        <f>IF(LEFT($L312,1)="R",VLOOKUP($L312,'Blend Breakout'!$C$33:$I$55,COLUMNS('Blend Breakout'!$C$32:F$32),0),"")</f>
        <v/>
      </c>
      <c r="R312" s="117" t="str">
        <f>IF(Q312="","",IF(LEFT($L312,1)="R",$M312*VLOOKUP($L312,'Blend Breakout'!$C$33:$I$55,COLUMNS('Blend Breakout'!$C$32:G$32),0),""))</f>
        <v/>
      </c>
      <c r="S312" s="221" t="str">
        <f>IF(LEFT($L312,1)="R",VLOOKUP($L312,'Blend Breakout'!$C$33:$I$55,COLUMNS('Blend Breakout'!$C$32:H$32),0),"")</f>
        <v/>
      </c>
      <c r="T312" s="117" t="str">
        <f>IF(S312="","",IF(LEFT($L312,1)="R",$M312*VLOOKUP($L312,'Blend Breakout'!$C$33:$I$55,COLUMNS('Blend Breakout'!$C$32:I$32),0),""))</f>
        <v/>
      </c>
      <c r="U312" s="219"/>
      <c r="V312" s="220"/>
      <c r="W312" s="219"/>
      <c r="X312" s="219"/>
      <c r="Y312" s="170"/>
      <c r="AA312" s="180" t="str">
        <f t="shared" ca="1" si="47"/>
        <v/>
      </c>
      <c r="AC312" s="59" t="str">
        <f t="shared" si="48"/>
        <v>N</v>
      </c>
      <c r="AD312" s="59">
        <f t="shared" si="41"/>
        <v>0</v>
      </c>
      <c r="AE312" s="59">
        <f t="shared" ca="1" si="42"/>
        <v>0</v>
      </c>
      <c r="AF312" s="59">
        <f t="shared" si="49"/>
        <v>0</v>
      </c>
      <c r="AG312" s="59">
        <f t="shared" si="50"/>
        <v>0</v>
      </c>
      <c r="AH312" s="59">
        <f t="shared" si="43"/>
        <v>0</v>
      </c>
      <c r="AI312" s="59">
        <f t="shared" si="44"/>
        <v>0</v>
      </c>
      <c r="AJ312" s="137">
        <f t="shared" si="45"/>
        <v>0</v>
      </c>
      <c r="AK312" s="137">
        <f t="shared" si="46"/>
        <v>0</v>
      </c>
      <c r="AL312" s="57">
        <f>IF('Section 2'!$X312=Lists!$O$8,IF(COUNTIF(A5CountryList,'Section 2'!$H312)&gt;0,0,1),0)</f>
        <v>0</v>
      </c>
    </row>
    <row r="313" spans="1:38" s="57" customFormat="1" x14ac:dyDescent="0.25">
      <c r="B313" s="40"/>
      <c r="C313" s="211" t="str">
        <f>IF(L313=0,"",MAX($C$18:C312)+1)</f>
        <v/>
      </c>
      <c r="D313" s="121"/>
      <c r="E313" s="218"/>
      <c r="F313" s="219"/>
      <c r="G313" s="219"/>
      <c r="H313" s="219"/>
      <c r="I313" s="122"/>
      <c r="J313" s="219"/>
      <c r="K313" s="219"/>
      <c r="L313" s="219"/>
      <c r="M313" s="119"/>
      <c r="N313" s="122"/>
      <c r="O313" s="221" t="str">
        <f>IF(LEFT($L313,1)="R",VLOOKUP($L313,'Blend Breakout'!$C$33:$I$55,COLUMNS('Blend Breakout'!$C$32:D$32),0),IF(LEFT($L313,1)="H",$L313,""))</f>
        <v/>
      </c>
      <c r="P313" s="117" t="str">
        <f>IF(O313="","",IF(LEFT($L313,1)="R",$M313*VLOOKUP($L313,'Blend Breakout'!$C$33:$I$55,COLUMNS('Blend Breakout'!$C$32:E$32),0),IF(LEFT($L313,1)="H",$M313,"")))</f>
        <v/>
      </c>
      <c r="Q313" s="221" t="str">
        <f>IF(LEFT($L313,1)="R",VLOOKUP($L313,'Blend Breakout'!$C$33:$I$55,COLUMNS('Blend Breakout'!$C$32:F$32),0),"")</f>
        <v/>
      </c>
      <c r="R313" s="117" t="str">
        <f>IF(Q313="","",IF(LEFT($L313,1)="R",$M313*VLOOKUP($L313,'Blend Breakout'!$C$33:$I$55,COLUMNS('Blend Breakout'!$C$32:G$32),0),""))</f>
        <v/>
      </c>
      <c r="S313" s="221" t="str">
        <f>IF(LEFT($L313,1)="R",VLOOKUP($L313,'Blend Breakout'!$C$33:$I$55,COLUMNS('Blend Breakout'!$C$32:H$32),0),"")</f>
        <v/>
      </c>
      <c r="T313" s="117" t="str">
        <f>IF(S313="","",IF(LEFT($L313,1)="R",$M313*VLOOKUP($L313,'Blend Breakout'!$C$33:$I$55,COLUMNS('Blend Breakout'!$C$32:I$32),0),""))</f>
        <v/>
      </c>
      <c r="U313" s="219"/>
      <c r="V313" s="220"/>
      <c r="W313" s="219"/>
      <c r="X313" s="219"/>
      <c r="Y313" s="170"/>
      <c r="AA313" s="180" t="str">
        <f t="shared" ca="1" si="47"/>
        <v/>
      </c>
      <c r="AC313" s="59" t="str">
        <f t="shared" si="48"/>
        <v>N</v>
      </c>
      <c r="AD313" s="59">
        <f t="shared" si="41"/>
        <v>0</v>
      </c>
      <c r="AE313" s="59">
        <f t="shared" ca="1" si="42"/>
        <v>0</v>
      </c>
      <c r="AF313" s="59">
        <f t="shared" si="49"/>
        <v>0</v>
      </c>
      <c r="AG313" s="59">
        <f t="shared" si="50"/>
        <v>0</v>
      </c>
      <c r="AH313" s="59">
        <f t="shared" si="43"/>
        <v>0</v>
      </c>
      <c r="AI313" s="59">
        <f t="shared" si="44"/>
        <v>0</v>
      </c>
      <c r="AJ313" s="137">
        <f t="shared" si="45"/>
        <v>0</v>
      </c>
      <c r="AK313" s="137">
        <f t="shared" si="46"/>
        <v>0</v>
      </c>
      <c r="AL313" s="57">
        <f>IF('Section 2'!$X313=Lists!$O$8,IF(COUNTIF(A5CountryList,'Section 2'!$H313)&gt;0,0,1),0)</f>
        <v>0</v>
      </c>
    </row>
    <row r="314" spans="1:38" s="57" customFormat="1" x14ac:dyDescent="0.25">
      <c r="B314" s="40"/>
      <c r="C314" s="211" t="str">
        <f>IF(L314=0,"",MAX($C$18:C313)+1)</f>
        <v/>
      </c>
      <c r="D314" s="121"/>
      <c r="E314" s="218"/>
      <c r="F314" s="219"/>
      <c r="G314" s="219"/>
      <c r="H314" s="219"/>
      <c r="I314" s="122"/>
      <c r="J314" s="219"/>
      <c r="K314" s="219"/>
      <c r="L314" s="219"/>
      <c r="M314" s="119"/>
      <c r="N314" s="122"/>
      <c r="O314" s="221" t="str">
        <f>IF(LEFT($L314,1)="R",VLOOKUP($L314,'Blend Breakout'!$C$33:$I$55,COLUMNS('Blend Breakout'!$C$32:D$32),0),IF(LEFT($L314,1)="H",$L314,""))</f>
        <v/>
      </c>
      <c r="P314" s="117" t="str">
        <f>IF(O314="","",IF(LEFT($L314,1)="R",$M314*VLOOKUP($L314,'Blend Breakout'!$C$33:$I$55,COLUMNS('Blend Breakout'!$C$32:E$32),0),IF(LEFT($L314,1)="H",$M314,"")))</f>
        <v/>
      </c>
      <c r="Q314" s="221" t="str">
        <f>IF(LEFT($L314,1)="R",VLOOKUP($L314,'Blend Breakout'!$C$33:$I$55,COLUMNS('Blend Breakout'!$C$32:F$32),0),"")</f>
        <v/>
      </c>
      <c r="R314" s="117" t="str">
        <f>IF(Q314="","",IF(LEFT($L314,1)="R",$M314*VLOOKUP($L314,'Blend Breakout'!$C$33:$I$55,COLUMNS('Blend Breakout'!$C$32:G$32),0),""))</f>
        <v/>
      </c>
      <c r="S314" s="221" t="str">
        <f>IF(LEFT($L314,1)="R",VLOOKUP($L314,'Blend Breakout'!$C$33:$I$55,COLUMNS('Blend Breakout'!$C$32:H$32),0),"")</f>
        <v/>
      </c>
      <c r="T314" s="117" t="str">
        <f>IF(S314="","",IF(LEFT($L314,1)="R",$M314*VLOOKUP($L314,'Blend Breakout'!$C$33:$I$55,COLUMNS('Blend Breakout'!$C$32:I$32),0),""))</f>
        <v/>
      </c>
      <c r="U314" s="219"/>
      <c r="V314" s="220"/>
      <c r="W314" s="219"/>
      <c r="X314" s="219"/>
      <c r="Y314" s="170"/>
      <c r="AA314" s="180" t="str">
        <f t="shared" ca="1" si="47"/>
        <v/>
      </c>
      <c r="AC314" s="59" t="str">
        <f t="shared" si="48"/>
        <v>N</v>
      </c>
      <c r="AD314" s="59">
        <f t="shared" si="41"/>
        <v>0</v>
      </c>
      <c r="AE314" s="59">
        <f t="shared" ca="1" si="42"/>
        <v>0</v>
      </c>
      <c r="AF314" s="59">
        <f t="shared" si="49"/>
        <v>0</v>
      </c>
      <c r="AG314" s="59">
        <f t="shared" si="50"/>
        <v>0</v>
      </c>
      <c r="AH314" s="59">
        <f t="shared" si="43"/>
        <v>0</v>
      </c>
      <c r="AI314" s="59">
        <f t="shared" si="44"/>
        <v>0</v>
      </c>
      <c r="AJ314" s="137">
        <f t="shared" si="45"/>
        <v>0</v>
      </c>
      <c r="AK314" s="137">
        <f t="shared" si="46"/>
        <v>0</v>
      </c>
      <c r="AL314" s="57">
        <f>IF('Section 2'!$X314=Lists!$O$8,IF(COUNTIF(A5CountryList,'Section 2'!$H314)&gt;0,0,1),0)</f>
        <v>0</v>
      </c>
    </row>
    <row r="315" spans="1:38" s="57" customFormat="1" x14ac:dyDescent="0.25">
      <c r="B315" s="40"/>
      <c r="C315" s="211" t="str">
        <f>IF(L315=0,"",MAX($C$18:C314)+1)</f>
        <v/>
      </c>
      <c r="D315" s="121"/>
      <c r="E315" s="218"/>
      <c r="F315" s="219"/>
      <c r="G315" s="219"/>
      <c r="H315" s="219"/>
      <c r="I315" s="122"/>
      <c r="J315" s="219"/>
      <c r="K315" s="219"/>
      <c r="L315" s="219"/>
      <c r="M315" s="119"/>
      <c r="N315" s="122"/>
      <c r="O315" s="221" t="str">
        <f>IF(LEFT($L315,1)="R",VLOOKUP($L315,'Blend Breakout'!$C$33:$I$55,COLUMNS('Blend Breakout'!$C$32:D$32),0),IF(LEFT($L315,1)="H",$L315,""))</f>
        <v/>
      </c>
      <c r="P315" s="117" t="str">
        <f>IF(O315="","",IF(LEFT($L315,1)="R",$M315*VLOOKUP($L315,'Blend Breakout'!$C$33:$I$55,COLUMNS('Blend Breakout'!$C$32:E$32),0),IF(LEFT($L315,1)="H",$M315,"")))</f>
        <v/>
      </c>
      <c r="Q315" s="221" t="str">
        <f>IF(LEFT($L315,1)="R",VLOOKUP($L315,'Blend Breakout'!$C$33:$I$55,COLUMNS('Blend Breakout'!$C$32:F$32),0),"")</f>
        <v/>
      </c>
      <c r="R315" s="117" t="str">
        <f>IF(Q315="","",IF(LEFT($L315,1)="R",$M315*VLOOKUP($L315,'Blend Breakout'!$C$33:$I$55,COLUMNS('Blend Breakout'!$C$32:G$32),0),""))</f>
        <v/>
      </c>
      <c r="S315" s="221" t="str">
        <f>IF(LEFT($L315,1)="R",VLOOKUP($L315,'Blend Breakout'!$C$33:$I$55,COLUMNS('Blend Breakout'!$C$32:H$32),0),"")</f>
        <v/>
      </c>
      <c r="T315" s="117" t="str">
        <f>IF(S315="","",IF(LEFT($L315,1)="R",$M315*VLOOKUP($L315,'Blend Breakout'!$C$33:$I$55,COLUMNS('Blend Breakout'!$C$32:I$32),0),""))</f>
        <v/>
      </c>
      <c r="U315" s="219"/>
      <c r="V315" s="220"/>
      <c r="W315" s="219"/>
      <c r="X315" s="219"/>
      <c r="Y315" s="170"/>
      <c r="AA315" s="180" t="str">
        <f t="shared" ca="1" si="47"/>
        <v/>
      </c>
      <c r="AC315" s="59" t="str">
        <f t="shared" si="48"/>
        <v>N</v>
      </c>
      <c r="AD315" s="59">
        <f t="shared" si="41"/>
        <v>0</v>
      </c>
      <c r="AE315" s="59">
        <f t="shared" ca="1" si="42"/>
        <v>0</v>
      </c>
      <c r="AF315" s="59">
        <f t="shared" si="49"/>
        <v>0</v>
      </c>
      <c r="AG315" s="59">
        <f t="shared" si="50"/>
        <v>0</v>
      </c>
      <c r="AH315" s="59">
        <f t="shared" si="43"/>
        <v>0</v>
      </c>
      <c r="AI315" s="59">
        <f t="shared" si="44"/>
        <v>0</v>
      </c>
      <c r="AJ315" s="137">
        <f t="shared" si="45"/>
        <v>0</v>
      </c>
      <c r="AK315" s="137">
        <f t="shared" si="46"/>
        <v>0</v>
      </c>
      <c r="AL315" s="57">
        <f>IF('Section 2'!$X315=Lists!$O$8,IF(COUNTIF(A5CountryList,'Section 2'!$H315)&gt;0,0,1),0)</f>
        <v>0</v>
      </c>
    </row>
    <row r="316" spans="1:38" s="57" customFormat="1" x14ac:dyDescent="0.25">
      <c r="B316" s="40"/>
      <c r="C316" s="211" t="str">
        <f>IF(L316=0,"",MAX($C$18:C315)+1)</f>
        <v/>
      </c>
      <c r="D316" s="121"/>
      <c r="E316" s="218"/>
      <c r="F316" s="219"/>
      <c r="G316" s="219"/>
      <c r="H316" s="219"/>
      <c r="I316" s="122"/>
      <c r="J316" s="219"/>
      <c r="K316" s="219"/>
      <c r="L316" s="219"/>
      <c r="M316" s="119"/>
      <c r="N316" s="122"/>
      <c r="O316" s="221" t="str">
        <f>IF(LEFT($L316,1)="R",VLOOKUP($L316,'Blend Breakout'!$C$33:$I$55,COLUMNS('Blend Breakout'!$C$32:D$32),0),IF(LEFT($L316,1)="H",$L316,""))</f>
        <v/>
      </c>
      <c r="P316" s="117" t="str">
        <f>IF(O316="","",IF(LEFT($L316,1)="R",$M316*VLOOKUP($L316,'Blend Breakout'!$C$33:$I$55,COLUMNS('Blend Breakout'!$C$32:E$32),0),IF(LEFT($L316,1)="H",$M316,"")))</f>
        <v/>
      </c>
      <c r="Q316" s="221" t="str">
        <f>IF(LEFT($L316,1)="R",VLOOKUP($L316,'Blend Breakout'!$C$33:$I$55,COLUMNS('Blend Breakout'!$C$32:F$32),0),"")</f>
        <v/>
      </c>
      <c r="R316" s="117" t="str">
        <f>IF(Q316="","",IF(LEFT($L316,1)="R",$M316*VLOOKUP($L316,'Blend Breakout'!$C$33:$I$55,COLUMNS('Blend Breakout'!$C$32:G$32),0),""))</f>
        <v/>
      </c>
      <c r="S316" s="221" t="str">
        <f>IF(LEFT($L316,1)="R",VLOOKUP($L316,'Blend Breakout'!$C$33:$I$55,COLUMNS('Blend Breakout'!$C$32:H$32),0),"")</f>
        <v/>
      </c>
      <c r="T316" s="117" t="str">
        <f>IF(S316="","",IF(LEFT($L316,1)="R",$M316*VLOOKUP($L316,'Blend Breakout'!$C$33:$I$55,COLUMNS('Blend Breakout'!$C$32:I$32),0),""))</f>
        <v/>
      </c>
      <c r="U316" s="219"/>
      <c r="V316" s="220"/>
      <c r="W316" s="219"/>
      <c r="X316" s="219"/>
      <c r="Y316" s="170"/>
      <c r="AA316" s="180" t="str">
        <f t="shared" ca="1" si="47"/>
        <v/>
      </c>
      <c r="AC316" s="59" t="str">
        <f t="shared" si="48"/>
        <v>N</v>
      </c>
      <c r="AD316" s="59">
        <f t="shared" si="41"/>
        <v>0</v>
      </c>
      <c r="AE316" s="59">
        <f t="shared" ca="1" si="42"/>
        <v>0</v>
      </c>
      <c r="AF316" s="59">
        <f t="shared" si="49"/>
        <v>0</v>
      </c>
      <c r="AG316" s="59">
        <f t="shared" si="50"/>
        <v>0</v>
      </c>
      <c r="AH316" s="59">
        <f t="shared" si="43"/>
        <v>0</v>
      </c>
      <c r="AI316" s="59">
        <f t="shared" si="44"/>
        <v>0</v>
      </c>
      <c r="AJ316" s="137">
        <f t="shared" si="45"/>
        <v>0</v>
      </c>
      <c r="AK316" s="137">
        <f t="shared" si="46"/>
        <v>0</v>
      </c>
      <c r="AL316" s="57">
        <f>IF('Section 2'!$X316=Lists!$O$8,IF(COUNTIF(A5CountryList,'Section 2'!$H316)&gt;0,0,1),0)</f>
        <v>0</v>
      </c>
    </row>
    <row r="317" spans="1:38" s="57" customFormat="1" x14ac:dyDescent="0.25">
      <c r="A317" s="120">
        <f>IF(COUNTA(L48:L317)&gt;0,0,1)</f>
        <v>1</v>
      </c>
      <c r="B317" s="40"/>
      <c r="C317" s="211" t="str">
        <f>IF(L317=0,"",MAX($C$18:C316)+1)</f>
        <v/>
      </c>
      <c r="D317" s="121"/>
      <c r="E317" s="218"/>
      <c r="F317" s="219"/>
      <c r="G317" s="219"/>
      <c r="H317" s="219"/>
      <c r="I317" s="122"/>
      <c r="J317" s="219"/>
      <c r="K317" s="219"/>
      <c r="L317" s="219"/>
      <c r="M317" s="119"/>
      <c r="N317" s="122"/>
      <c r="O317" s="221" t="str">
        <f>IF(LEFT($L317,1)="R",VLOOKUP($L317,'Blend Breakout'!$C$33:$I$55,COLUMNS('Blend Breakout'!$C$32:D$32),0),IF(LEFT($L317,1)="H",$L317,""))</f>
        <v/>
      </c>
      <c r="P317" s="117" t="str">
        <f>IF(O317="","",IF(LEFT($L317,1)="R",$M317*VLOOKUP($L317,'Blend Breakout'!$C$33:$I$55,COLUMNS('Blend Breakout'!$C$32:E$32),0),IF(LEFT($L317,1)="H",$M317,"")))</f>
        <v/>
      </c>
      <c r="Q317" s="221" t="str">
        <f>IF(LEFT($L317,1)="R",VLOOKUP($L317,'Blend Breakout'!$C$33:$I$55,COLUMNS('Blend Breakout'!$C$32:F$32),0),"")</f>
        <v/>
      </c>
      <c r="R317" s="117" t="str">
        <f>IF(Q317="","",IF(LEFT($L317,1)="R",$M317*VLOOKUP($L317,'Blend Breakout'!$C$33:$I$55,COLUMNS('Blend Breakout'!$C$32:G$32),0),""))</f>
        <v/>
      </c>
      <c r="S317" s="221" t="str">
        <f>IF(LEFT($L317,1)="R",VLOOKUP($L317,'Blend Breakout'!$C$33:$I$55,COLUMNS('Blend Breakout'!$C$32:H$32),0),"")</f>
        <v/>
      </c>
      <c r="T317" s="117" t="str">
        <f>IF(S317="","",IF(LEFT($L317,1)="R",$M317*VLOOKUP($L317,'Blend Breakout'!$C$33:$I$55,COLUMNS('Blend Breakout'!$C$32:I$32),0),""))</f>
        <v/>
      </c>
      <c r="U317" s="219"/>
      <c r="V317" s="220"/>
      <c r="W317" s="219"/>
      <c r="X317" s="219"/>
      <c r="Y317" s="170"/>
      <c r="AA317" s="180" t="str">
        <f t="shared" ca="1" si="47"/>
        <v/>
      </c>
      <c r="AC317" s="59" t="str">
        <f t="shared" si="48"/>
        <v>N</v>
      </c>
      <c r="AD317" s="59">
        <f t="shared" si="41"/>
        <v>0</v>
      </c>
      <c r="AE317" s="59">
        <f t="shared" ca="1" si="42"/>
        <v>0</v>
      </c>
      <c r="AF317" s="59">
        <f t="shared" si="49"/>
        <v>0</v>
      </c>
      <c r="AG317" s="59">
        <f t="shared" si="50"/>
        <v>0</v>
      </c>
      <c r="AH317" s="59">
        <f t="shared" si="43"/>
        <v>0</v>
      </c>
      <c r="AI317" s="59">
        <f t="shared" si="44"/>
        <v>0</v>
      </c>
      <c r="AJ317" s="137">
        <f t="shared" si="45"/>
        <v>0</v>
      </c>
      <c r="AK317" s="137">
        <f t="shared" si="46"/>
        <v>0</v>
      </c>
      <c r="AL317" s="57">
        <f>IF('Section 2'!$X317=Lists!$O$8,IF(COUNTIF(A5CountryList,'Section 2'!$H317)&gt;0,0,1),0)</f>
        <v>0</v>
      </c>
    </row>
    <row r="318" spans="1:38" ht="14.25" customHeight="1" x14ac:dyDescent="0.25">
      <c r="B318" s="164"/>
      <c r="C318" s="165"/>
      <c r="D318" s="165"/>
      <c r="E318" s="166"/>
      <c r="F318" s="215"/>
      <c r="G318" s="215"/>
      <c r="H318" s="193" t="s">
        <v>463</v>
      </c>
      <c r="I318" s="194"/>
      <c r="J318" s="215"/>
      <c r="K318" s="215"/>
      <c r="L318" s="193" t="s">
        <v>463</v>
      </c>
      <c r="M318" s="193"/>
      <c r="N318" s="232"/>
      <c r="O318" s="193"/>
      <c r="P318" s="193"/>
      <c r="Q318" s="193"/>
      <c r="R318" s="193"/>
      <c r="S318" s="193"/>
      <c r="T318" s="193"/>
      <c r="U318" s="193"/>
      <c r="V318" s="193"/>
      <c r="W318" s="193" t="s">
        <v>463</v>
      </c>
      <c r="X318" s="193" t="s">
        <v>463</v>
      </c>
      <c r="Y318" s="167"/>
    </row>
    <row r="319" spans="1:38" x14ac:dyDescent="0.25">
      <c r="H319" s="190" t="str">
        <f>Lists!B3</f>
        <v>Afghanistan</v>
      </c>
      <c r="I319" s="190"/>
      <c r="L319" s="190" t="str">
        <f>Lists!E3</f>
        <v>HCFC-21</v>
      </c>
      <c r="M319" s="190"/>
      <c r="N319" s="233"/>
      <c r="O319" s="190"/>
      <c r="P319" s="190"/>
      <c r="Q319" s="190"/>
      <c r="R319" s="190"/>
      <c r="S319" s="190"/>
      <c r="T319" s="190"/>
      <c r="U319" s="190"/>
      <c r="V319" s="190"/>
      <c r="W319" s="190" t="str">
        <f>Lists!L3</f>
        <v>New</v>
      </c>
      <c r="X319" s="190" t="str">
        <f>Lists!M5</f>
        <v>Transformation</v>
      </c>
    </row>
    <row r="320" spans="1:38" x14ac:dyDescent="0.25">
      <c r="H320" s="190" t="str">
        <f>Lists!B4</f>
        <v>Albania</v>
      </c>
      <c r="I320" s="190"/>
      <c r="L320" s="190" t="str">
        <f>Lists!E4</f>
        <v>HCFC-22</v>
      </c>
      <c r="M320" s="190"/>
      <c r="N320" s="233"/>
      <c r="O320" s="190"/>
      <c r="P320" s="190"/>
      <c r="Q320" s="190"/>
      <c r="R320" s="190"/>
      <c r="S320" s="190"/>
      <c r="T320" s="190"/>
      <c r="U320" s="190"/>
      <c r="V320" s="190"/>
      <c r="W320" s="190" t="str">
        <f>Lists!L4</f>
        <v>Used</v>
      </c>
      <c r="X320" s="190" t="str">
        <f>Lists!M6</f>
        <v>Destruction</v>
      </c>
    </row>
    <row r="321" spans="8:24" x14ac:dyDescent="0.25">
      <c r="H321" s="190" t="str">
        <f>Lists!B5</f>
        <v>Algeria</v>
      </c>
      <c r="I321" s="190"/>
      <c r="L321" s="190" t="str">
        <f>Lists!E5</f>
        <v>HCFC-31</v>
      </c>
      <c r="M321" s="190"/>
      <c r="N321" s="233"/>
      <c r="O321" s="190"/>
      <c r="P321" s="190"/>
      <c r="Q321" s="190"/>
      <c r="R321" s="190"/>
      <c r="S321" s="190"/>
      <c r="T321" s="190"/>
      <c r="U321" s="190"/>
      <c r="V321" s="190"/>
      <c r="W321" s="190"/>
      <c r="X321" s="190" t="str">
        <f>Lists!M7</f>
        <v>Produced/Imported for Consumption</v>
      </c>
    </row>
    <row r="322" spans="8:24" x14ac:dyDescent="0.25">
      <c r="H322" s="190" t="str">
        <f>Lists!B6</f>
        <v>Andorra</v>
      </c>
      <c r="I322" s="190"/>
      <c r="L322" s="190" t="str">
        <f>Lists!E6</f>
        <v>HCFC-121</v>
      </c>
      <c r="M322" s="190"/>
      <c r="N322" s="233"/>
      <c r="O322" s="190"/>
      <c r="P322" s="190"/>
      <c r="Q322" s="190"/>
      <c r="R322" s="190"/>
      <c r="S322" s="190"/>
      <c r="T322" s="190"/>
      <c r="U322" s="190"/>
      <c r="V322" s="190"/>
      <c r="W322" s="190"/>
      <c r="X322" s="190" t="str">
        <f>Lists!O8</f>
        <v>Produced with Article 5 Allowances</v>
      </c>
    </row>
    <row r="323" spans="8:24" x14ac:dyDescent="0.25">
      <c r="H323" s="190" t="str">
        <f>Lists!B7</f>
        <v>Angola</v>
      </c>
      <c r="I323" s="190"/>
      <c r="L323" s="190" t="str">
        <f>Lists!E7</f>
        <v>HCFC-122</v>
      </c>
      <c r="M323" s="190"/>
      <c r="N323" s="233"/>
      <c r="O323" s="190"/>
      <c r="P323" s="190"/>
      <c r="Q323" s="190"/>
      <c r="R323" s="190"/>
      <c r="S323" s="190"/>
      <c r="T323" s="190"/>
      <c r="U323" s="190"/>
      <c r="V323" s="190"/>
      <c r="W323" s="190"/>
      <c r="X323" s="190" t="str">
        <f>Lists!N7</f>
        <v>Other</v>
      </c>
    </row>
    <row r="324" spans="8:24" x14ac:dyDescent="0.25">
      <c r="H324" s="190" t="str">
        <f>Lists!B8</f>
        <v>Antigua and Barbuda</v>
      </c>
      <c r="I324" s="190"/>
      <c r="L324" s="190" t="str">
        <f>Lists!E8</f>
        <v>HCFC-123</v>
      </c>
      <c r="M324" s="190"/>
      <c r="N324" s="233"/>
      <c r="O324" s="190"/>
      <c r="P324" s="190"/>
      <c r="Q324" s="190"/>
      <c r="R324" s="190"/>
      <c r="S324" s="190"/>
      <c r="T324" s="190"/>
      <c r="U324" s="190"/>
      <c r="V324" s="190"/>
      <c r="W324" s="190"/>
      <c r="X324" s="190"/>
    </row>
    <row r="325" spans="8:24" x14ac:dyDescent="0.25">
      <c r="H325" s="190" t="str">
        <f>Lists!B9</f>
        <v>Argentina</v>
      </c>
      <c r="I325" s="190"/>
      <c r="L325" s="190" t="str">
        <f>Lists!E9</f>
        <v>HCFC-123a</v>
      </c>
      <c r="M325" s="190"/>
      <c r="N325" s="233"/>
      <c r="O325" s="190"/>
      <c r="P325" s="190"/>
      <c r="Q325" s="190"/>
      <c r="R325" s="190"/>
      <c r="S325" s="190"/>
      <c r="T325" s="190"/>
      <c r="U325" s="190"/>
      <c r="V325" s="190"/>
      <c r="W325" s="190"/>
      <c r="X325" s="190"/>
    </row>
    <row r="326" spans="8:24" x14ac:dyDescent="0.25">
      <c r="H326" s="190" t="str">
        <f>Lists!B10</f>
        <v>Armenia</v>
      </c>
      <c r="I326" s="190"/>
      <c r="L326" s="190" t="str">
        <f>Lists!E10</f>
        <v>HCFC-123b</v>
      </c>
      <c r="M326" s="190"/>
      <c r="N326" s="233"/>
      <c r="O326" s="190"/>
      <c r="P326" s="190"/>
      <c r="Q326" s="190"/>
      <c r="R326" s="190"/>
      <c r="S326" s="190"/>
      <c r="T326" s="190"/>
      <c r="U326" s="190"/>
      <c r="V326" s="190"/>
      <c r="W326" s="190"/>
      <c r="X326" s="190"/>
    </row>
    <row r="327" spans="8:24" x14ac:dyDescent="0.25">
      <c r="H327" s="190" t="str">
        <f>Lists!B11</f>
        <v>Australia</v>
      </c>
      <c r="I327" s="190"/>
      <c r="L327" s="190" t="str">
        <f>Lists!E11</f>
        <v>HCFC-124</v>
      </c>
      <c r="M327" s="190"/>
      <c r="N327" s="233"/>
      <c r="O327" s="190"/>
      <c r="P327" s="190"/>
      <c r="Q327" s="190"/>
      <c r="R327" s="190"/>
      <c r="S327" s="190"/>
      <c r="T327" s="190"/>
      <c r="U327" s="190"/>
      <c r="V327" s="190"/>
      <c r="W327" s="190"/>
      <c r="X327" s="190"/>
    </row>
    <row r="328" spans="8:24" x14ac:dyDescent="0.25">
      <c r="H328" s="190" t="str">
        <f>Lists!B12</f>
        <v>Austria</v>
      </c>
      <c r="I328" s="190"/>
      <c r="L328" s="190" t="str">
        <f>Lists!E12</f>
        <v>HCFC-124a</v>
      </c>
      <c r="M328" s="190"/>
      <c r="N328" s="233"/>
      <c r="O328" s="190"/>
      <c r="P328" s="190"/>
      <c r="Q328" s="190"/>
      <c r="R328" s="190"/>
      <c r="S328" s="190"/>
      <c r="T328" s="190"/>
      <c r="U328" s="190"/>
      <c r="V328" s="190"/>
      <c r="W328" s="190"/>
      <c r="X328" s="190"/>
    </row>
    <row r="329" spans="8:24" x14ac:dyDescent="0.25">
      <c r="H329" s="190" t="str">
        <f>Lists!B13</f>
        <v>Azerbaijan</v>
      </c>
      <c r="I329" s="190"/>
      <c r="L329" s="190" t="str">
        <f>Lists!E13</f>
        <v>HCFC-131</v>
      </c>
      <c r="M329" s="190"/>
      <c r="N329" s="233"/>
      <c r="O329" s="190"/>
      <c r="P329" s="190"/>
      <c r="Q329" s="190"/>
      <c r="R329" s="190"/>
      <c r="S329" s="190"/>
      <c r="T329" s="190"/>
      <c r="U329" s="190"/>
      <c r="V329" s="190"/>
      <c r="W329" s="190"/>
      <c r="X329" s="190"/>
    </row>
    <row r="330" spans="8:24" x14ac:dyDescent="0.25">
      <c r="H330" s="190" t="str">
        <f>Lists!B14</f>
        <v>Bahamas</v>
      </c>
      <c r="I330" s="190"/>
      <c r="L330" s="190" t="str">
        <f>Lists!E14</f>
        <v>HCFC-132b</v>
      </c>
      <c r="M330" s="190"/>
      <c r="N330" s="233"/>
      <c r="O330" s="190"/>
      <c r="P330" s="190"/>
      <c r="Q330" s="190"/>
      <c r="R330" s="190"/>
      <c r="S330" s="190"/>
      <c r="T330" s="190"/>
      <c r="U330" s="190"/>
      <c r="V330" s="190"/>
      <c r="W330" s="190"/>
      <c r="X330" s="190"/>
    </row>
    <row r="331" spans="8:24" x14ac:dyDescent="0.25">
      <c r="H331" s="190" t="str">
        <f>Lists!B15</f>
        <v>Bahrain</v>
      </c>
      <c r="I331" s="190"/>
      <c r="L331" s="190" t="str">
        <f>Lists!E15</f>
        <v>HCFC-133a</v>
      </c>
      <c r="M331" s="190"/>
      <c r="N331" s="233"/>
      <c r="O331" s="190"/>
      <c r="P331" s="190"/>
      <c r="Q331" s="190"/>
      <c r="R331" s="190"/>
      <c r="S331" s="190"/>
      <c r="T331" s="190"/>
      <c r="U331" s="190"/>
      <c r="V331" s="190"/>
      <c r="W331" s="190"/>
      <c r="X331" s="190"/>
    </row>
    <row r="332" spans="8:24" x14ac:dyDescent="0.25">
      <c r="H332" s="190" t="str">
        <f>Lists!B16</f>
        <v>Bangladesh</v>
      </c>
      <c r="I332" s="190"/>
      <c r="L332" s="190" t="str">
        <f>Lists!E18</f>
        <v>HCFC-141b</v>
      </c>
      <c r="M332" s="190"/>
      <c r="N332" s="233"/>
      <c r="O332" s="190"/>
      <c r="P332" s="190"/>
      <c r="Q332" s="190"/>
      <c r="R332" s="190"/>
      <c r="S332" s="190"/>
      <c r="T332" s="190"/>
      <c r="U332" s="190"/>
      <c r="V332" s="190"/>
      <c r="W332" s="190"/>
      <c r="X332" s="190"/>
    </row>
    <row r="333" spans="8:24" x14ac:dyDescent="0.25">
      <c r="H333" s="190" t="str">
        <f>Lists!B17</f>
        <v>Barbados</v>
      </c>
      <c r="I333" s="190"/>
      <c r="L333" s="190" t="str">
        <f>Lists!E21</f>
        <v>HCFC-142b</v>
      </c>
      <c r="M333" s="190"/>
      <c r="N333" s="233"/>
      <c r="O333" s="190"/>
      <c r="P333" s="190"/>
      <c r="Q333" s="190"/>
      <c r="R333" s="190"/>
      <c r="S333" s="190"/>
      <c r="T333" s="190"/>
      <c r="U333" s="190"/>
      <c r="V333" s="190"/>
      <c r="W333" s="190"/>
      <c r="X333" s="190"/>
    </row>
    <row r="334" spans="8:24" x14ac:dyDescent="0.25">
      <c r="H334" s="190" t="str">
        <f>Lists!B18</f>
        <v>Belarus</v>
      </c>
      <c r="I334" s="190"/>
      <c r="L334" s="190" t="str">
        <f>Lists!E22</f>
        <v>HCFC-151</v>
      </c>
      <c r="M334" s="190"/>
      <c r="N334" s="233"/>
      <c r="O334" s="190"/>
      <c r="P334" s="190"/>
      <c r="Q334" s="190"/>
      <c r="R334" s="190"/>
      <c r="S334" s="190"/>
      <c r="T334" s="190"/>
      <c r="U334" s="190"/>
      <c r="V334" s="190"/>
      <c r="W334" s="190"/>
      <c r="X334" s="190"/>
    </row>
    <row r="335" spans="8:24" x14ac:dyDescent="0.25">
      <c r="H335" s="190" t="str">
        <f>Lists!B19</f>
        <v>Belgium</v>
      </c>
      <c r="I335" s="190"/>
      <c r="L335" s="190" t="str">
        <f>Lists!E23</f>
        <v>HCFC-221</v>
      </c>
      <c r="M335" s="190"/>
      <c r="N335" s="233"/>
      <c r="O335" s="190"/>
      <c r="P335" s="190"/>
      <c r="Q335" s="190"/>
      <c r="R335" s="190"/>
      <c r="S335" s="190"/>
      <c r="T335" s="190"/>
      <c r="U335" s="190"/>
      <c r="V335" s="190"/>
      <c r="W335" s="190"/>
      <c r="X335" s="190"/>
    </row>
    <row r="336" spans="8:24" x14ac:dyDescent="0.25">
      <c r="H336" s="190" t="str">
        <f>Lists!B20</f>
        <v>Belize</v>
      </c>
      <c r="I336" s="190"/>
      <c r="L336" s="190" t="str">
        <f>Lists!E24</f>
        <v>HCFC-222</v>
      </c>
      <c r="M336" s="190"/>
      <c r="N336" s="233"/>
      <c r="O336" s="190"/>
      <c r="P336" s="190"/>
      <c r="Q336" s="190"/>
      <c r="R336" s="190"/>
      <c r="S336" s="190"/>
      <c r="T336" s="190"/>
      <c r="U336" s="190"/>
      <c r="V336" s="190"/>
      <c r="W336" s="190"/>
      <c r="X336" s="190"/>
    </row>
    <row r="337" spans="8:24" x14ac:dyDescent="0.25">
      <c r="H337" s="190" t="str">
        <f>Lists!B21</f>
        <v>Benin</v>
      </c>
      <c r="I337" s="190"/>
      <c r="L337" s="190" t="str">
        <f>Lists!E25</f>
        <v>HCFC-223</v>
      </c>
      <c r="M337" s="190"/>
      <c r="N337" s="233"/>
      <c r="O337" s="190"/>
      <c r="P337" s="190"/>
      <c r="Q337" s="190"/>
      <c r="R337" s="190"/>
      <c r="S337" s="190"/>
      <c r="T337" s="190"/>
      <c r="U337" s="190"/>
      <c r="V337" s="190"/>
      <c r="W337" s="190"/>
      <c r="X337" s="190"/>
    </row>
    <row r="338" spans="8:24" x14ac:dyDescent="0.25">
      <c r="H338" s="190" t="str">
        <f>Lists!B22</f>
        <v>Bermuda</v>
      </c>
      <c r="I338" s="190"/>
      <c r="L338" s="190" t="str">
        <f>Lists!E26</f>
        <v>HCFC-224</v>
      </c>
      <c r="M338" s="190"/>
      <c r="N338" s="233"/>
      <c r="O338" s="190"/>
      <c r="P338" s="190"/>
      <c r="Q338" s="190"/>
      <c r="R338" s="190"/>
      <c r="S338" s="190"/>
      <c r="T338" s="190"/>
      <c r="U338" s="190"/>
      <c r="V338" s="190"/>
      <c r="W338" s="190"/>
      <c r="X338" s="190"/>
    </row>
    <row r="339" spans="8:24" x14ac:dyDescent="0.25">
      <c r="H339" s="190" t="str">
        <f>Lists!B23</f>
        <v>Bhutan</v>
      </c>
      <c r="I339" s="190"/>
      <c r="L339" s="190" t="str">
        <f>Lists!E27</f>
        <v>HCFC-225ca</v>
      </c>
      <c r="M339" s="190"/>
      <c r="N339" s="233"/>
      <c r="O339" s="190"/>
      <c r="P339" s="190"/>
      <c r="Q339" s="190"/>
      <c r="R339" s="190"/>
      <c r="S339" s="190"/>
      <c r="T339" s="190"/>
      <c r="U339" s="190"/>
      <c r="V339" s="190"/>
      <c r="W339" s="190"/>
      <c r="X339" s="190"/>
    </row>
    <row r="340" spans="8:24" x14ac:dyDescent="0.25">
      <c r="H340" s="190" t="str">
        <f>Lists!B24</f>
        <v>Bolivia (Plurinational State of)</v>
      </c>
      <c r="I340" s="190"/>
      <c r="L340" s="190" t="str">
        <f>Lists!E28</f>
        <v>HCFC-225cb</v>
      </c>
      <c r="M340" s="190"/>
      <c r="N340" s="233"/>
      <c r="O340" s="190"/>
      <c r="P340" s="190"/>
      <c r="Q340" s="190"/>
      <c r="R340" s="190"/>
      <c r="S340" s="190"/>
      <c r="T340" s="190"/>
      <c r="U340" s="190"/>
      <c r="V340" s="190"/>
      <c r="W340" s="190"/>
      <c r="X340" s="190"/>
    </row>
    <row r="341" spans="8:24" x14ac:dyDescent="0.25">
      <c r="H341" s="190" t="str">
        <f>Lists!B25</f>
        <v>Bosnia and Herzegovina</v>
      </c>
      <c r="I341" s="190"/>
      <c r="L341" s="190" t="str">
        <f>Lists!E29</f>
        <v>HCFC-226</v>
      </c>
      <c r="M341" s="190"/>
      <c r="N341" s="233"/>
      <c r="O341" s="190"/>
      <c r="P341" s="190"/>
      <c r="Q341" s="190"/>
      <c r="R341" s="190"/>
      <c r="S341" s="190"/>
      <c r="T341" s="190"/>
      <c r="U341" s="190"/>
      <c r="V341" s="190"/>
      <c r="W341" s="190"/>
      <c r="X341" s="190"/>
    </row>
    <row r="342" spans="8:24" x14ac:dyDescent="0.25">
      <c r="H342" s="190" t="str">
        <f>Lists!B26</f>
        <v>Botswana</v>
      </c>
      <c r="I342" s="190"/>
      <c r="L342" s="190" t="str">
        <f>Lists!E30</f>
        <v>HCFC-231</v>
      </c>
      <c r="M342" s="190"/>
      <c r="N342" s="233"/>
      <c r="O342" s="190"/>
      <c r="P342" s="190"/>
      <c r="Q342" s="190"/>
      <c r="R342" s="190"/>
      <c r="S342" s="190"/>
      <c r="T342" s="190"/>
      <c r="U342" s="190"/>
      <c r="V342" s="190"/>
      <c r="W342" s="190"/>
      <c r="X342" s="190"/>
    </row>
    <row r="343" spans="8:24" x14ac:dyDescent="0.25">
      <c r="H343" s="190" t="str">
        <f>Lists!B27</f>
        <v>Brazil</v>
      </c>
      <c r="I343" s="190"/>
      <c r="L343" s="190" t="str">
        <f>Lists!E31</f>
        <v>HCFC-232</v>
      </c>
      <c r="M343" s="190"/>
      <c r="N343" s="233"/>
      <c r="O343" s="190"/>
      <c r="P343" s="190"/>
      <c r="Q343" s="190"/>
      <c r="R343" s="190"/>
      <c r="S343" s="190"/>
      <c r="T343" s="190"/>
      <c r="U343" s="190"/>
      <c r="V343" s="190"/>
      <c r="W343" s="190"/>
      <c r="X343" s="190"/>
    </row>
    <row r="344" spans="8:24" x14ac:dyDescent="0.25">
      <c r="H344" s="190" t="str">
        <f>Lists!B28</f>
        <v>Brunei Darussalam</v>
      </c>
      <c r="I344" s="190"/>
      <c r="L344" s="190" t="str">
        <f>Lists!E32</f>
        <v>HCFC-233</v>
      </c>
      <c r="M344" s="190"/>
      <c r="N344" s="233"/>
      <c r="O344" s="190"/>
      <c r="P344" s="190"/>
      <c r="Q344" s="190"/>
      <c r="R344" s="190"/>
      <c r="S344" s="190"/>
      <c r="T344" s="190"/>
      <c r="U344" s="190"/>
      <c r="V344" s="190"/>
      <c r="W344" s="190"/>
      <c r="X344" s="190"/>
    </row>
    <row r="345" spans="8:24" x14ac:dyDescent="0.25">
      <c r="H345" s="190" t="str">
        <f>Lists!B29</f>
        <v>British Virgin Islands</v>
      </c>
      <c r="I345" s="190"/>
      <c r="L345" s="190" t="str">
        <f>Lists!E33</f>
        <v>HCFC-234</v>
      </c>
      <c r="M345" s="190"/>
      <c r="N345" s="233"/>
      <c r="O345" s="190"/>
      <c r="P345" s="190"/>
      <c r="Q345" s="190"/>
      <c r="R345" s="190"/>
      <c r="S345" s="190"/>
      <c r="T345" s="190"/>
      <c r="U345" s="190"/>
      <c r="V345" s="190"/>
      <c r="W345" s="190"/>
      <c r="X345" s="190"/>
    </row>
    <row r="346" spans="8:24" x14ac:dyDescent="0.25">
      <c r="H346" s="190" t="str">
        <f>Lists!B30</f>
        <v>Bulgaria</v>
      </c>
      <c r="I346" s="190"/>
      <c r="L346" s="190" t="str">
        <f>Lists!E34</f>
        <v>HCFC-235</v>
      </c>
      <c r="M346" s="190"/>
      <c r="N346" s="233"/>
      <c r="O346" s="190"/>
      <c r="P346" s="190"/>
      <c r="Q346" s="190"/>
      <c r="R346" s="190"/>
      <c r="S346" s="190"/>
      <c r="T346" s="190"/>
      <c r="U346" s="190"/>
      <c r="V346" s="190"/>
      <c r="W346" s="190"/>
      <c r="X346" s="190"/>
    </row>
    <row r="347" spans="8:24" x14ac:dyDescent="0.25">
      <c r="H347" s="190" t="str">
        <f>Lists!B31</f>
        <v>Burkina Faso</v>
      </c>
      <c r="I347" s="190"/>
      <c r="L347" s="190" t="str">
        <f>Lists!E35</f>
        <v>HCFC-241</v>
      </c>
      <c r="M347" s="190"/>
      <c r="N347" s="233"/>
      <c r="O347" s="190"/>
      <c r="P347" s="190"/>
      <c r="Q347" s="190"/>
      <c r="R347" s="190"/>
      <c r="S347" s="190"/>
      <c r="T347" s="190"/>
      <c r="U347" s="190"/>
      <c r="V347" s="190"/>
      <c r="W347" s="190"/>
      <c r="X347" s="190"/>
    </row>
    <row r="348" spans="8:24" x14ac:dyDescent="0.25">
      <c r="H348" s="190" t="str">
        <f>Lists!B32</f>
        <v>Burundi</v>
      </c>
      <c r="I348" s="190"/>
      <c r="L348" s="190" t="str">
        <f>Lists!E36</f>
        <v>HCFC-242</v>
      </c>
      <c r="M348" s="190"/>
      <c r="N348" s="233"/>
      <c r="O348" s="190"/>
      <c r="P348" s="190"/>
      <c r="Q348" s="190"/>
      <c r="R348" s="190"/>
      <c r="S348" s="190"/>
      <c r="T348" s="190"/>
      <c r="U348" s="190"/>
      <c r="V348" s="190"/>
      <c r="W348" s="190"/>
      <c r="X348" s="190"/>
    </row>
    <row r="349" spans="8:24" x14ac:dyDescent="0.25">
      <c r="H349" s="190" t="str">
        <f>Lists!B33</f>
        <v>Cambodia</v>
      </c>
      <c r="I349" s="190"/>
      <c r="L349" s="190" t="str">
        <f>Lists!E37</f>
        <v>HCFC-243</v>
      </c>
      <c r="M349" s="190"/>
      <c r="N349" s="233"/>
      <c r="O349" s="190"/>
      <c r="P349" s="190"/>
      <c r="Q349" s="190"/>
      <c r="R349" s="190"/>
      <c r="S349" s="190"/>
      <c r="T349" s="190"/>
      <c r="U349" s="190"/>
      <c r="V349" s="190"/>
      <c r="W349" s="190"/>
      <c r="X349" s="190"/>
    </row>
    <row r="350" spans="8:24" x14ac:dyDescent="0.25">
      <c r="H350" s="190" t="str">
        <f>Lists!B34</f>
        <v>Cameroon</v>
      </c>
      <c r="I350" s="190"/>
      <c r="L350" s="190" t="str">
        <f>Lists!E38</f>
        <v>HCFC-244</v>
      </c>
      <c r="M350" s="190"/>
      <c r="N350" s="233"/>
      <c r="O350" s="190"/>
      <c r="P350" s="190"/>
      <c r="Q350" s="190"/>
      <c r="R350" s="190"/>
      <c r="S350" s="190"/>
      <c r="T350" s="190"/>
      <c r="U350" s="190"/>
      <c r="V350" s="190"/>
      <c r="W350" s="190"/>
      <c r="X350" s="190"/>
    </row>
    <row r="351" spans="8:24" x14ac:dyDescent="0.25">
      <c r="H351" s="190" t="str">
        <f>Lists!B35</f>
        <v>Canada</v>
      </c>
      <c r="I351" s="190"/>
      <c r="L351" s="190" t="str">
        <f>Lists!E39</f>
        <v>HCFC-251</v>
      </c>
      <c r="M351" s="190"/>
      <c r="N351" s="233"/>
      <c r="O351" s="190"/>
      <c r="P351" s="190"/>
      <c r="Q351" s="190"/>
      <c r="R351" s="190"/>
      <c r="S351" s="190"/>
      <c r="T351" s="190"/>
      <c r="U351" s="190"/>
      <c r="V351" s="190"/>
      <c r="W351" s="190"/>
      <c r="X351" s="190"/>
    </row>
    <row r="352" spans="8:24" x14ac:dyDescent="0.25">
      <c r="H352" s="190" t="str">
        <f>Lists!B36</f>
        <v>Cape Verde</v>
      </c>
      <c r="I352" s="190"/>
      <c r="L352" s="190" t="str">
        <f>Lists!E40</f>
        <v>HCFC-252</v>
      </c>
      <c r="M352" s="190"/>
      <c r="N352" s="233"/>
      <c r="O352" s="190"/>
      <c r="P352" s="190"/>
      <c r="Q352" s="190"/>
      <c r="R352" s="190"/>
      <c r="S352" s="190"/>
      <c r="T352" s="190"/>
      <c r="U352" s="190"/>
      <c r="V352" s="190"/>
      <c r="W352" s="190"/>
      <c r="X352" s="190"/>
    </row>
    <row r="353" spans="8:24" x14ac:dyDescent="0.25">
      <c r="H353" s="190" t="str">
        <f>Lists!B37</f>
        <v>Central African Republic</v>
      </c>
      <c r="I353" s="190"/>
      <c r="L353" s="190" t="str">
        <f>Lists!E41</f>
        <v>HCFC-253</v>
      </c>
      <c r="M353" s="190"/>
      <c r="N353" s="233"/>
      <c r="O353" s="190"/>
      <c r="P353" s="190"/>
      <c r="Q353" s="190"/>
      <c r="R353" s="190"/>
      <c r="S353" s="190"/>
      <c r="T353" s="190"/>
      <c r="U353" s="190"/>
      <c r="V353" s="190"/>
      <c r="W353" s="190"/>
      <c r="X353" s="190"/>
    </row>
    <row r="354" spans="8:24" x14ac:dyDescent="0.25">
      <c r="H354" s="190" t="str">
        <f>Lists!B38</f>
        <v>Chad</v>
      </c>
      <c r="I354" s="190"/>
      <c r="L354" s="190" t="str">
        <f>Lists!E42</f>
        <v>HCFC-261</v>
      </c>
      <c r="M354" s="190"/>
      <c r="N354" s="233"/>
      <c r="O354" s="190"/>
      <c r="P354" s="190"/>
      <c r="Q354" s="190"/>
      <c r="R354" s="190"/>
      <c r="S354" s="190"/>
      <c r="T354" s="190"/>
      <c r="U354" s="190"/>
      <c r="V354" s="190"/>
      <c r="W354" s="190"/>
      <c r="X354" s="190"/>
    </row>
    <row r="355" spans="8:24" x14ac:dyDescent="0.25">
      <c r="H355" s="190" t="str">
        <f>Lists!B39</f>
        <v>Chile</v>
      </c>
      <c r="I355" s="190"/>
      <c r="L355" s="190" t="str">
        <f>Lists!E43</f>
        <v>HCFC-262</v>
      </c>
      <c r="M355" s="190"/>
      <c r="N355" s="233"/>
      <c r="O355" s="190"/>
      <c r="P355" s="190"/>
      <c r="Q355" s="190"/>
      <c r="R355" s="190"/>
      <c r="S355" s="190"/>
      <c r="T355" s="190"/>
      <c r="U355" s="190"/>
      <c r="V355" s="190"/>
      <c r="W355" s="190"/>
      <c r="X355" s="190"/>
    </row>
    <row r="356" spans="8:24" x14ac:dyDescent="0.25">
      <c r="H356" s="190" t="str">
        <f>Lists!B40</f>
        <v>China</v>
      </c>
      <c r="I356" s="190"/>
      <c r="L356" s="190" t="str">
        <f>Lists!E44</f>
        <v>HCFC-271</v>
      </c>
      <c r="M356" s="190"/>
      <c r="N356" s="233"/>
      <c r="O356" s="190"/>
      <c r="P356" s="190"/>
      <c r="Q356" s="190"/>
      <c r="R356" s="190"/>
      <c r="S356" s="190"/>
      <c r="T356" s="190"/>
      <c r="U356" s="190"/>
      <c r="V356" s="190"/>
      <c r="W356" s="190"/>
      <c r="X356" s="190"/>
    </row>
    <row r="357" spans="8:24" x14ac:dyDescent="0.25">
      <c r="H357" s="190" t="str">
        <f>Lists!B41</f>
        <v>Colombia</v>
      </c>
      <c r="I357" s="190"/>
      <c r="L357" s="190" t="str">
        <f>Lists!E45</f>
        <v>R-401A</v>
      </c>
      <c r="M357" s="190"/>
      <c r="N357" s="233"/>
      <c r="O357" s="190"/>
      <c r="P357" s="190"/>
      <c r="Q357" s="190"/>
      <c r="R357" s="190"/>
      <c r="S357" s="190"/>
      <c r="T357" s="190"/>
      <c r="U357" s="190"/>
      <c r="V357" s="190"/>
      <c r="W357" s="190"/>
      <c r="X357" s="190"/>
    </row>
    <row r="358" spans="8:24" x14ac:dyDescent="0.25">
      <c r="H358" s="190" t="str">
        <f>Lists!B42</f>
        <v>Comoros</v>
      </c>
      <c r="I358" s="190"/>
      <c r="L358" s="190" t="str">
        <f>Lists!E46</f>
        <v>R-401B</v>
      </c>
      <c r="M358" s="190"/>
      <c r="N358" s="233"/>
      <c r="O358" s="190"/>
      <c r="P358" s="190"/>
      <c r="Q358" s="190"/>
      <c r="R358" s="190"/>
      <c r="S358" s="190"/>
      <c r="T358" s="190"/>
      <c r="U358" s="190"/>
      <c r="V358" s="190"/>
      <c r="W358" s="190"/>
      <c r="X358" s="190"/>
    </row>
    <row r="359" spans="8:24" x14ac:dyDescent="0.25">
      <c r="H359" s="190" t="str">
        <f>Lists!B43</f>
        <v>Congo</v>
      </c>
      <c r="I359" s="190"/>
      <c r="L359" s="190" t="str">
        <f>Lists!E47</f>
        <v>R-401C</v>
      </c>
      <c r="M359" s="190"/>
      <c r="N359" s="233"/>
      <c r="O359" s="190"/>
      <c r="P359" s="190"/>
      <c r="Q359" s="190"/>
      <c r="R359" s="190"/>
      <c r="S359" s="190"/>
      <c r="T359" s="190"/>
      <c r="U359" s="190"/>
      <c r="V359" s="190"/>
      <c r="W359" s="190"/>
      <c r="X359" s="190"/>
    </row>
    <row r="360" spans="8:24" x14ac:dyDescent="0.25">
      <c r="H360" s="190" t="str">
        <f>Lists!B44</f>
        <v>Cook Islands</v>
      </c>
      <c r="I360" s="190"/>
      <c r="L360" s="190" t="str">
        <f>Lists!E48</f>
        <v>R-402A</v>
      </c>
      <c r="M360" s="190"/>
      <c r="N360" s="233"/>
      <c r="O360" s="190"/>
      <c r="P360" s="190"/>
      <c r="Q360" s="190"/>
      <c r="R360" s="190"/>
      <c r="S360" s="190"/>
      <c r="T360" s="190"/>
      <c r="U360" s="190"/>
      <c r="V360" s="190"/>
      <c r="W360" s="190"/>
      <c r="X360" s="190"/>
    </row>
    <row r="361" spans="8:24" x14ac:dyDescent="0.25">
      <c r="H361" s="190" t="str">
        <f>Lists!B45</f>
        <v>Costa Rica</v>
      </c>
      <c r="I361" s="190"/>
      <c r="L361" s="190" t="str">
        <f>Lists!E49</f>
        <v>R-402B</v>
      </c>
      <c r="M361" s="190"/>
      <c r="N361" s="233"/>
      <c r="O361" s="190"/>
      <c r="P361" s="190"/>
      <c r="Q361" s="190"/>
      <c r="R361" s="190"/>
      <c r="S361" s="190"/>
      <c r="T361" s="190"/>
      <c r="U361" s="190"/>
      <c r="V361" s="190"/>
      <c r="W361" s="190"/>
      <c r="X361" s="190"/>
    </row>
    <row r="362" spans="8:24" x14ac:dyDescent="0.25">
      <c r="H362" s="190" t="str">
        <f>Lists!B46</f>
        <v>Côte d'Ivoire</v>
      </c>
      <c r="I362" s="190"/>
      <c r="L362" s="190" t="str">
        <f>Lists!E50</f>
        <v>R-403A</v>
      </c>
      <c r="M362" s="190"/>
      <c r="N362" s="233"/>
      <c r="O362" s="190"/>
      <c r="P362" s="190"/>
      <c r="Q362" s="190"/>
      <c r="R362" s="190"/>
      <c r="S362" s="190"/>
      <c r="T362" s="190"/>
      <c r="U362" s="190"/>
      <c r="V362" s="190"/>
      <c r="W362" s="190"/>
      <c r="X362" s="190"/>
    </row>
    <row r="363" spans="8:24" x14ac:dyDescent="0.25">
      <c r="H363" s="190" t="str">
        <f>Lists!B47</f>
        <v>Croatia</v>
      </c>
      <c r="I363" s="190"/>
      <c r="L363" s="190" t="str">
        <f>Lists!E51</f>
        <v>R-403B</v>
      </c>
      <c r="M363" s="190"/>
      <c r="N363" s="233"/>
      <c r="O363" s="190"/>
      <c r="P363" s="190"/>
      <c r="Q363" s="190"/>
      <c r="R363" s="190"/>
      <c r="S363" s="190"/>
      <c r="T363" s="190"/>
      <c r="U363" s="190"/>
      <c r="V363" s="190"/>
      <c r="W363" s="190"/>
      <c r="X363" s="190"/>
    </row>
    <row r="364" spans="8:24" x14ac:dyDescent="0.25">
      <c r="H364" s="190" t="str">
        <f>Lists!B48</f>
        <v>Cuba</v>
      </c>
      <c r="I364" s="190"/>
      <c r="L364" s="190" t="str">
        <f>Lists!E52</f>
        <v>R-405A</v>
      </c>
      <c r="M364" s="190"/>
      <c r="N364" s="233"/>
      <c r="O364" s="190"/>
      <c r="P364" s="190"/>
      <c r="Q364" s="190"/>
      <c r="R364" s="190"/>
      <c r="S364" s="190"/>
      <c r="T364" s="190"/>
      <c r="U364" s="190"/>
      <c r="V364" s="190"/>
      <c r="W364" s="190"/>
      <c r="X364" s="190"/>
    </row>
    <row r="365" spans="8:24" x14ac:dyDescent="0.25">
      <c r="H365" s="190" t="str">
        <f>Lists!B49</f>
        <v>Cyprus</v>
      </c>
      <c r="I365" s="190"/>
      <c r="L365" s="190" t="str">
        <f>Lists!E53</f>
        <v>R-406A</v>
      </c>
      <c r="M365" s="190"/>
      <c r="N365" s="233"/>
      <c r="O365" s="190"/>
      <c r="P365" s="190"/>
      <c r="Q365" s="190"/>
      <c r="R365" s="190"/>
      <c r="S365" s="190"/>
      <c r="T365" s="190"/>
      <c r="U365" s="190"/>
      <c r="V365" s="190"/>
      <c r="W365" s="190"/>
      <c r="X365" s="190"/>
    </row>
    <row r="366" spans="8:24" x14ac:dyDescent="0.25">
      <c r="H366" s="190" t="str">
        <f>Lists!B50</f>
        <v>Czech Republic</v>
      </c>
      <c r="I366" s="190"/>
      <c r="L366" s="190" t="str">
        <f>Lists!E54</f>
        <v>R-408A</v>
      </c>
      <c r="M366" s="190"/>
      <c r="N366" s="233"/>
      <c r="O366" s="190"/>
      <c r="P366" s="190"/>
      <c r="Q366" s="190"/>
      <c r="R366" s="190"/>
      <c r="S366" s="190"/>
      <c r="T366" s="190"/>
      <c r="U366" s="190"/>
      <c r="V366" s="190"/>
      <c r="W366" s="190"/>
      <c r="X366" s="190"/>
    </row>
    <row r="367" spans="8:24" x14ac:dyDescent="0.25">
      <c r="H367" s="190" t="str">
        <f>Lists!B51</f>
        <v>Democratic Republic of the Congo</v>
      </c>
      <c r="I367" s="190"/>
      <c r="L367" s="190" t="str">
        <f>Lists!E55</f>
        <v>R-409A</v>
      </c>
      <c r="M367" s="190"/>
      <c r="N367" s="233"/>
      <c r="O367" s="190"/>
      <c r="P367" s="190"/>
      <c r="Q367" s="190"/>
      <c r="R367" s="190"/>
      <c r="S367" s="190"/>
      <c r="T367" s="190"/>
      <c r="U367" s="190"/>
      <c r="V367" s="190"/>
      <c r="W367" s="190"/>
      <c r="X367" s="190"/>
    </row>
    <row r="368" spans="8:24" x14ac:dyDescent="0.25">
      <c r="H368" s="190" t="str">
        <f>Lists!B52</f>
        <v>Denmark</v>
      </c>
      <c r="I368" s="190"/>
      <c r="L368" s="190" t="str">
        <f>Lists!E56</f>
        <v>R-409B</v>
      </c>
      <c r="M368" s="190"/>
      <c r="N368" s="233"/>
      <c r="O368" s="190"/>
      <c r="P368" s="190"/>
      <c r="Q368" s="190"/>
      <c r="R368" s="190"/>
      <c r="S368" s="190"/>
      <c r="T368" s="190"/>
      <c r="U368" s="190"/>
      <c r="V368" s="190"/>
      <c r="W368" s="190"/>
      <c r="X368" s="190"/>
    </row>
    <row r="369" spans="8:24" x14ac:dyDescent="0.25">
      <c r="H369" s="190" t="str">
        <f>Lists!B53</f>
        <v>Djibouti</v>
      </c>
      <c r="I369" s="190"/>
      <c r="L369" s="190" t="str">
        <f>Lists!E57</f>
        <v>R-411A</v>
      </c>
      <c r="M369" s="190"/>
      <c r="N369" s="233"/>
      <c r="O369" s="190"/>
      <c r="P369" s="190"/>
      <c r="Q369" s="190"/>
      <c r="R369" s="190"/>
      <c r="S369" s="190"/>
      <c r="T369" s="190"/>
      <c r="U369" s="190"/>
      <c r="V369" s="190"/>
      <c r="W369" s="190"/>
      <c r="X369" s="190"/>
    </row>
    <row r="370" spans="8:24" x14ac:dyDescent="0.25">
      <c r="H370" s="190" t="str">
        <f>Lists!B54</f>
        <v>Dominica</v>
      </c>
      <c r="I370" s="190"/>
      <c r="L370" s="190" t="str">
        <f>Lists!E58</f>
        <v>R-411B</v>
      </c>
      <c r="M370" s="190"/>
      <c r="N370" s="233"/>
      <c r="O370" s="190"/>
      <c r="P370" s="190"/>
      <c r="Q370" s="190"/>
      <c r="R370" s="190"/>
      <c r="S370" s="190"/>
      <c r="T370" s="190"/>
      <c r="U370" s="190"/>
      <c r="V370" s="190"/>
      <c r="W370" s="190"/>
      <c r="X370" s="190"/>
    </row>
    <row r="371" spans="8:24" x14ac:dyDescent="0.25">
      <c r="H371" s="190" t="str">
        <f>Lists!B55</f>
        <v>Dominican Republic</v>
      </c>
      <c r="I371" s="190"/>
      <c r="L371" s="190" t="str">
        <f>Lists!E59</f>
        <v>R-411C</v>
      </c>
      <c r="M371" s="190"/>
      <c r="N371" s="233"/>
      <c r="O371" s="190"/>
      <c r="P371" s="190"/>
      <c r="Q371" s="190"/>
      <c r="R371" s="190"/>
      <c r="S371" s="190"/>
      <c r="T371" s="190"/>
      <c r="U371" s="190"/>
      <c r="V371" s="190"/>
      <c r="W371" s="190"/>
      <c r="X371" s="190"/>
    </row>
    <row r="372" spans="8:24" x14ac:dyDescent="0.25">
      <c r="H372" s="190" t="str">
        <f>Lists!B56</f>
        <v>Ecuador</v>
      </c>
      <c r="I372" s="190"/>
      <c r="L372" s="190" t="str">
        <f>Lists!E60</f>
        <v>R-412A</v>
      </c>
      <c r="M372" s="190"/>
      <c r="N372" s="233"/>
      <c r="O372" s="190"/>
      <c r="P372" s="190"/>
      <c r="Q372" s="190"/>
      <c r="R372" s="190"/>
      <c r="S372" s="190"/>
      <c r="T372" s="190"/>
      <c r="U372" s="190"/>
      <c r="V372" s="190"/>
      <c r="W372" s="190"/>
      <c r="X372" s="190"/>
    </row>
    <row r="373" spans="8:24" x14ac:dyDescent="0.25">
      <c r="H373" s="190" t="str">
        <f>Lists!B57</f>
        <v>Egypt</v>
      </c>
      <c r="I373" s="190"/>
      <c r="L373" s="190" t="str">
        <f>Lists!E61</f>
        <v>R-414A</v>
      </c>
      <c r="M373" s="190"/>
      <c r="N373" s="233"/>
      <c r="O373" s="190"/>
      <c r="P373" s="190"/>
      <c r="Q373" s="190"/>
      <c r="R373" s="190"/>
      <c r="S373" s="190"/>
      <c r="T373" s="190"/>
      <c r="U373" s="190"/>
      <c r="V373" s="190"/>
      <c r="W373" s="190"/>
      <c r="X373" s="190"/>
    </row>
    <row r="374" spans="8:24" x14ac:dyDescent="0.25">
      <c r="H374" s="190" t="str">
        <f>Lists!B58</f>
        <v>El Salvador</v>
      </c>
      <c r="I374" s="190"/>
      <c r="L374" s="190" t="str">
        <f>Lists!E62</f>
        <v>R-414B</v>
      </c>
      <c r="M374" s="190"/>
      <c r="N374" s="233"/>
      <c r="O374" s="190"/>
      <c r="P374" s="190"/>
      <c r="Q374" s="190"/>
      <c r="R374" s="190"/>
      <c r="S374" s="190"/>
      <c r="T374" s="190"/>
      <c r="U374" s="190"/>
      <c r="V374" s="190"/>
      <c r="W374" s="190"/>
      <c r="X374" s="190"/>
    </row>
    <row r="375" spans="8:24" x14ac:dyDescent="0.25">
      <c r="H375" s="190" t="str">
        <f>Lists!B59</f>
        <v>Equatorial Guinea</v>
      </c>
      <c r="I375" s="190"/>
      <c r="L375" s="190" t="str">
        <f>Lists!E63</f>
        <v>R-415A</v>
      </c>
      <c r="M375" s="190"/>
      <c r="N375" s="233"/>
      <c r="O375" s="190"/>
      <c r="P375" s="190"/>
      <c r="Q375" s="190"/>
      <c r="R375" s="190"/>
      <c r="S375" s="190"/>
      <c r="T375" s="190"/>
      <c r="U375" s="190"/>
      <c r="V375" s="190"/>
      <c r="W375" s="190"/>
      <c r="X375" s="190"/>
    </row>
    <row r="376" spans="8:24" x14ac:dyDescent="0.25">
      <c r="H376" s="190" t="str">
        <f>Lists!B60</f>
        <v>Eritrea</v>
      </c>
      <c r="I376" s="190"/>
      <c r="L376" s="190" t="str">
        <f>Lists!E64</f>
        <v>R-415B</v>
      </c>
      <c r="M376" s="190"/>
      <c r="N376" s="233"/>
      <c r="O376" s="190"/>
      <c r="P376" s="190"/>
      <c r="Q376" s="190"/>
      <c r="R376" s="190"/>
      <c r="S376" s="190"/>
      <c r="T376" s="190"/>
      <c r="U376" s="190"/>
      <c r="V376" s="190"/>
      <c r="W376" s="190"/>
      <c r="X376" s="190"/>
    </row>
    <row r="377" spans="8:24" x14ac:dyDescent="0.25">
      <c r="H377" s="190" t="str">
        <f>Lists!B61</f>
        <v>Estonia</v>
      </c>
      <c r="I377" s="190"/>
      <c r="L377" s="190" t="str">
        <f>Lists!E65</f>
        <v>R-416A</v>
      </c>
      <c r="M377" s="190"/>
      <c r="N377" s="233"/>
      <c r="O377" s="190"/>
      <c r="P377" s="190"/>
      <c r="Q377" s="190"/>
      <c r="R377" s="190"/>
      <c r="S377" s="190"/>
      <c r="T377" s="190"/>
      <c r="U377" s="190"/>
      <c r="V377" s="190"/>
      <c r="W377" s="190"/>
      <c r="X377" s="190"/>
    </row>
    <row r="378" spans="8:24" x14ac:dyDescent="0.25">
      <c r="H378" s="190" t="str">
        <f>Lists!B62</f>
        <v>Ethiopia</v>
      </c>
      <c r="I378" s="190"/>
      <c r="L378" s="190" t="str">
        <f>Lists!E66</f>
        <v>R-418A</v>
      </c>
      <c r="M378" s="190"/>
      <c r="N378" s="233"/>
      <c r="O378" s="190"/>
      <c r="P378" s="190"/>
      <c r="Q378" s="190"/>
      <c r="R378" s="190"/>
      <c r="S378" s="190"/>
      <c r="T378" s="190"/>
      <c r="U378" s="190"/>
      <c r="V378" s="190"/>
      <c r="W378" s="190"/>
      <c r="X378" s="190"/>
    </row>
    <row r="379" spans="8:24" x14ac:dyDescent="0.25">
      <c r="H379" s="190" t="str">
        <f>Lists!B63</f>
        <v>European Union</v>
      </c>
      <c r="I379" s="190"/>
      <c r="L379" s="190" t="str">
        <f>Lists!E67</f>
        <v>R-420A</v>
      </c>
      <c r="M379" s="190"/>
      <c r="N379" s="233"/>
      <c r="O379" s="190"/>
      <c r="P379" s="190"/>
      <c r="Q379" s="190"/>
      <c r="R379" s="190"/>
      <c r="S379" s="190"/>
      <c r="T379" s="190"/>
      <c r="U379" s="190"/>
      <c r="V379" s="190"/>
      <c r="W379" s="190"/>
      <c r="X379" s="190"/>
    </row>
    <row r="380" spans="8:24" x14ac:dyDescent="0.25">
      <c r="H380" s="190" t="str">
        <f>Lists!B64</f>
        <v>Fiji</v>
      </c>
      <c r="I380" s="190"/>
      <c r="L380" s="190" t="str">
        <f>Lists!E68</f>
        <v>Other</v>
      </c>
      <c r="M380" s="190"/>
      <c r="N380" s="233"/>
      <c r="O380" s="190"/>
      <c r="P380" s="190"/>
      <c r="Q380" s="190"/>
      <c r="R380" s="190"/>
      <c r="S380" s="190"/>
      <c r="T380" s="190"/>
      <c r="U380" s="190"/>
      <c r="V380" s="190"/>
      <c r="W380" s="190"/>
      <c r="X380" s="190"/>
    </row>
    <row r="381" spans="8:24" x14ac:dyDescent="0.25">
      <c r="H381" s="190" t="str">
        <f>Lists!B65</f>
        <v>Finland</v>
      </c>
      <c r="I381" s="190"/>
      <c r="L381" s="190"/>
      <c r="M381" s="190"/>
      <c r="N381" s="233"/>
      <c r="O381" s="190"/>
      <c r="P381" s="190"/>
      <c r="Q381" s="190"/>
      <c r="R381" s="190"/>
      <c r="S381" s="190"/>
      <c r="T381" s="190"/>
      <c r="U381" s="190"/>
      <c r="V381" s="190"/>
      <c r="W381" s="190"/>
      <c r="X381" s="190"/>
    </row>
    <row r="382" spans="8:24" x14ac:dyDescent="0.25">
      <c r="H382" s="190" t="str">
        <f>Lists!B66</f>
        <v>France</v>
      </c>
      <c r="I382" s="190"/>
      <c r="L382" s="190"/>
      <c r="M382" s="190"/>
      <c r="N382" s="233"/>
      <c r="O382" s="190"/>
      <c r="P382" s="190"/>
      <c r="Q382" s="190"/>
      <c r="R382" s="190"/>
      <c r="S382" s="190"/>
      <c r="T382" s="190"/>
      <c r="U382" s="190"/>
      <c r="V382" s="190"/>
      <c r="W382" s="190"/>
      <c r="X382" s="190"/>
    </row>
    <row r="383" spans="8:24" x14ac:dyDescent="0.25">
      <c r="H383" s="190" t="str">
        <f>Lists!B67</f>
        <v>Gabon</v>
      </c>
      <c r="I383" s="190"/>
      <c r="L383" s="190"/>
      <c r="M383" s="190"/>
      <c r="N383" s="233"/>
      <c r="O383" s="190"/>
      <c r="P383" s="190"/>
      <c r="Q383" s="190"/>
      <c r="R383" s="190"/>
      <c r="S383" s="190"/>
      <c r="T383" s="190"/>
      <c r="U383" s="190"/>
      <c r="V383" s="190"/>
      <c r="W383" s="190"/>
      <c r="X383" s="190"/>
    </row>
    <row r="384" spans="8:24" x14ac:dyDescent="0.25">
      <c r="H384" s="190" t="str">
        <f>Lists!B68</f>
        <v>Gambia</v>
      </c>
      <c r="I384" s="190"/>
      <c r="L384" s="190"/>
      <c r="M384" s="190"/>
      <c r="N384" s="233"/>
      <c r="O384" s="190"/>
      <c r="P384" s="190"/>
      <c r="Q384" s="190"/>
      <c r="R384" s="190"/>
      <c r="S384" s="190"/>
      <c r="T384" s="190"/>
      <c r="U384" s="190"/>
      <c r="V384" s="190"/>
      <c r="W384" s="190"/>
      <c r="X384" s="190"/>
    </row>
    <row r="385" spans="8:24" x14ac:dyDescent="0.25">
      <c r="H385" s="190" t="str">
        <f>Lists!B69</f>
        <v>Georgia</v>
      </c>
      <c r="I385" s="190"/>
      <c r="L385" s="190"/>
      <c r="M385" s="190"/>
      <c r="N385" s="233"/>
      <c r="O385" s="190"/>
      <c r="P385" s="190"/>
      <c r="Q385" s="190"/>
      <c r="R385" s="190"/>
      <c r="S385" s="190"/>
      <c r="T385" s="190"/>
      <c r="U385" s="190"/>
      <c r="V385" s="190"/>
      <c r="W385" s="190"/>
      <c r="X385" s="190"/>
    </row>
    <row r="386" spans="8:24" x14ac:dyDescent="0.25">
      <c r="H386" s="190" t="str">
        <f>Lists!B70</f>
        <v>Germany</v>
      </c>
      <c r="I386" s="190"/>
      <c r="L386" s="190"/>
      <c r="M386" s="190"/>
      <c r="N386" s="233"/>
      <c r="O386" s="190"/>
      <c r="P386" s="190"/>
      <c r="Q386" s="190"/>
      <c r="R386" s="190"/>
      <c r="S386" s="190"/>
      <c r="T386" s="190"/>
      <c r="U386" s="190"/>
      <c r="V386" s="190"/>
      <c r="W386" s="190"/>
      <c r="X386" s="190"/>
    </row>
    <row r="387" spans="8:24" x14ac:dyDescent="0.25">
      <c r="H387" s="190" t="str">
        <f>Lists!B71</f>
        <v>Ghana</v>
      </c>
      <c r="I387" s="190"/>
      <c r="L387" s="190"/>
      <c r="M387" s="190"/>
      <c r="N387" s="233"/>
      <c r="O387" s="190"/>
      <c r="P387" s="190"/>
      <c r="Q387" s="190"/>
      <c r="R387" s="190"/>
      <c r="S387" s="190"/>
      <c r="T387" s="190"/>
      <c r="U387" s="190"/>
      <c r="V387" s="190"/>
      <c r="W387" s="190"/>
      <c r="X387" s="190"/>
    </row>
    <row r="388" spans="8:24" x14ac:dyDescent="0.25">
      <c r="H388" s="190" t="str">
        <f>Lists!B72</f>
        <v>Greece</v>
      </c>
      <c r="I388" s="190"/>
      <c r="L388" s="190"/>
      <c r="M388" s="190"/>
      <c r="N388" s="233"/>
      <c r="O388" s="190"/>
      <c r="P388" s="190"/>
      <c r="Q388" s="190"/>
      <c r="R388" s="190"/>
      <c r="S388" s="190"/>
      <c r="T388" s="190"/>
      <c r="U388" s="190"/>
      <c r="V388" s="190"/>
      <c r="W388" s="190"/>
      <c r="X388" s="190"/>
    </row>
    <row r="389" spans="8:24" x14ac:dyDescent="0.25">
      <c r="H389" s="190" t="str">
        <f>Lists!B73</f>
        <v>Grenada</v>
      </c>
      <c r="I389" s="190"/>
      <c r="L389" s="190"/>
      <c r="M389" s="190"/>
      <c r="N389" s="233"/>
      <c r="O389" s="190"/>
      <c r="P389" s="190"/>
      <c r="Q389" s="190"/>
      <c r="R389" s="190"/>
      <c r="S389" s="190"/>
      <c r="T389" s="190"/>
      <c r="U389" s="190"/>
      <c r="V389" s="190"/>
      <c r="W389" s="190"/>
      <c r="X389" s="190"/>
    </row>
    <row r="390" spans="8:24" x14ac:dyDescent="0.25">
      <c r="H390" s="190" t="str">
        <f>Lists!B74</f>
        <v>Guatemala</v>
      </c>
      <c r="I390" s="190"/>
      <c r="L390" s="190"/>
      <c r="M390" s="190"/>
      <c r="N390" s="233"/>
      <c r="O390" s="190"/>
      <c r="P390" s="190"/>
      <c r="Q390" s="190"/>
      <c r="R390" s="190"/>
      <c r="S390" s="190"/>
      <c r="T390" s="190"/>
      <c r="U390" s="190"/>
      <c r="V390" s="190"/>
      <c r="W390" s="190"/>
      <c r="X390" s="190"/>
    </row>
    <row r="391" spans="8:24" x14ac:dyDescent="0.25">
      <c r="H391" s="190" t="str">
        <f>Lists!B75</f>
        <v>Guinea</v>
      </c>
      <c r="I391" s="190"/>
      <c r="L391" s="190"/>
      <c r="M391" s="190"/>
      <c r="N391" s="233"/>
      <c r="O391" s="190"/>
      <c r="P391" s="190"/>
      <c r="Q391" s="190"/>
      <c r="R391" s="190"/>
      <c r="S391" s="190"/>
      <c r="T391" s="190"/>
      <c r="U391" s="190"/>
      <c r="V391" s="190"/>
      <c r="W391" s="190"/>
      <c r="X391" s="190"/>
    </row>
    <row r="392" spans="8:24" x14ac:dyDescent="0.25">
      <c r="H392" s="190" t="str">
        <f>Lists!B76</f>
        <v>Guinea-Bissau</v>
      </c>
      <c r="I392" s="190"/>
      <c r="L392" s="190"/>
      <c r="M392" s="190"/>
      <c r="N392" s="233"/>
      <c r="O392" s="190"/>
      <c r="P392" s="190"/>
      <c r="Q392" s="190"/>
      <c r="R392" s="190"/>
      <c r="S392" s="190"/>
      <c r="T392" s="190"/>
      <c r="U392" s="190"/>
      <c r="V392" s="190"/>
      <c r="W392" s="190"/>
      <c r="X392" s="190"/>
    </row>
    <row r="393" spans="8:24" x14ac:dyDescent="0.25">
      <c r="H393" s="190" t="str">
        <f>Lists!B77</f>
        <v>Guyana</v>
      </c>
      <c r="I393" s="190"/>
      <c r="L393" s="190"/>
      <c r="M393" s="190"/>
      <c r="N393" s="233"/>
      <c r="O393" s="190"/>
      <c r="P393" s="190"/>
      <c r="Q393" s="190"/>
      <c r="R393" s="190"/>
      <c r="S393" s="190"/>
      <c r="T393" s="190"/>
      <c r="U393" s="190"/>
      <c r="V393" s="190"/>
      <c r="W393" s="190"/>
      <c r="X393" s="190"/>
    </row>
    <row r="394" spans="8:24" x14ac:dyDescent="0.25">
      <c r="H394" s="190" t="str">
        <f>Lists!B78</f>
        <v>Haiti</v>
      </c>
      <c r="I394" s="190"/>
      <c r="L394" s="190"/>
      <c r="M394" s="190"/>
      <c r="N394" s="233"/>
      <c r="O394" s="190"/>
      <c r="P394" s="190"/>
      <c r="Q394" s="190"/>
      <c r="R394" s="190"/>
      <c r="S394" s="190"/>
      <c r="T394" s="190"/>
      <c r="U394" s="190"/>
      <c r="V394" s="190"/>
      <c r="W394" s="190"/>
      <c r="X394" s="190"/>
    </row>
    <row r="395" spans="8:24" x14ac:dyDescent="0.25">
      <c r="H395" s="190" t="str">
        <f>Lists!B79</f>
        <v>Holy See</v>
      </c>
      <c r="I395" s="190"/>
      <c r="L395" s="190"/>
      <c r="M395" s="190"/>
      <c r="N395" s="233"/>
      <c r="O395" s="190"/>
      <c r="P395" s="190"/>
      <c r="Q395" s="190"/>
      <c r="R395" s="190"/>
      <c r="S395" s="190"/>
      <c r="T395" s="190"/>
      <c r="U395" s="190"/>
      <c r="V395" s="190"/>
      <c r="W395" s="190"/>
      <c r="X395" s="190"/>
    </row>
    <row r="396" spans="8:24" x14ac:dyDescent="0.25">
      <c r="H396" s="190" t="str">
        <f>Lists!B80</f>
        <v>Honduras</v>
      </c>
      <c r="I396" s="190"/>
      <c r="L396" s="190"/>
      <c r="M396" s="190"/>
      <c r="N396" s="233"/>
      <c r="O396" s="190"/>
      <c r="P396" s="190"/>
      <c r="Q396" s="190"/>
      <c r="R396" s="190"/>
      <c r="S396" s="190"/>
      <c r="T396" s="190"/>
      <c r="U396" s="190"/>
      <c r="V396" s="190"/>
      <c r="W396" s="190"/>
      <c r="X396" s="190"/>
    </row>
    <row r="397" spans="8:24" x14ac:dyDescent="0.25">
      <c r="H397" s="190" t="str">
        <f>Lists!B81</f>
        <v>Hong Kong</v>
      </c>
      <c r="I397" s="190"/>
      <c r="L397" s="190"/>
      <c r="M397" s="190"/>
      <c r="N397" s="233"/>
      <c r="O397" s="190"/>
      <c r="P397" s="190"/>
      <c r="Q397" s="190"/>
      <c r="R397" s="190"/>
      <c r="S397" s="190"/>
      <c r="T397" s="190"/>
      <c r="U397" s="190"/>
      <c r="V397" s="190"/>
      <c r="W397" s="190"/>
      <c r="X397" s="190"/>
    </row>
    <row r="398" spans="8:24" x14ac:dyDescent="0.25">
      <c r="H398" s="190" t="str">
        <f>Lists!B82</f>
        <v>Hungary</v>
      </c>
      <c r="I398" s="190"/>
      <c r="L398" s="190"/>
      <c r="M398" s="190"/>
      <c r="N398" s="233"/>
      <c r="O398" s="190"/>
      <c r="P398" s="190"/>
      <c r="Q398" s="190"/>
      <c r="R398" s="190"/>
      <c r="S398" s="190"/>
      <c r="T398" s="190"/>
      <c r="U398" s="190"/>
      <c r="V398" s="190"/>
      <c r="W398" s="190"/>
      <c r="X398" s="190"/>
    </row>
    <row r="399" spans="8:24" x14ac:dyDescent="0.25">
      <c r="H399" s="190" t="str">
        <f>Lists!B83</f>
        <v>Iceland</v>
      </c>
      <c r="I399" s="190"/>
      <c r="L399" s="190"/>
      <c r="M399" s="190"/>
      <c r="N399" s="233"/>
      <c r="O399" s="190"/>
      <c r="P399" s="190"/>
      <c r="Q399" s="190"/>
      <c r="R399" s="190"/>
      <c r="S399" s="190"/>
      <c r="T399" s="190"/>
      <c r="U399" s="190"/>
      <c r="V399" s="190"/>
      <c r="W399" s="190"/>
      <c r="X399" s="190"/>
    </row>
    <row r="400" spans="8:24" x14ac:dyDescent="0.25">
      <c r="H400" s="190" t="str">
        <f>Lists!B84</f>
        <v>India</v>
      </c>
      <c r="I400" s="190"/>
      <c r="L400" s="190"/>
      <c r="M400" s="190"/>
      <c r="N400" s="233"/>
      <c r="O400" s="190"/>
      <c r="P400" s="190"/>
      <c r="Q400" s="190"/>
      <c r="R400" s="190"/>
      <c r="S400" s="190"/>
      <c r="T400" s="190"/>
      <c r="U400" s="190"/>
      <c r="V400" s="190"/>
      <c r="W400" s="190"/>
      <c r="X400" s="190"/>
    </row>
    <row r="401" spans="8:24" x14ac:dyDescent="0.25">
      <c r="H401" s="190" t="str">
        <f>Lists!B85</f>
        <v>Indonesia</v>
      </c>
      <c r="I401" s="190"/>
      <c r="L401" s="190"/>
      <c r="M401" s="190"/>
      <c r="N401" s="233"/>
      <c r="O401" s="190"/>
      <c r="P401" s="190"/>
      <c r="Q401" s="190"/>
      <c r="R401" s="190"/>
      <c r="S401" s="190"/>
      <c r="T401" s="190"/>
      <c r="U401" s="190"/>
      <c r="V401" s="190"/>
      <c r="W401" s="190"/>
      <c r="X401" s="190"/>
    </row>
    <row r="402" spans="8:24" x14ac:dyDescent="0.25">
      <c r="H402" s="190" t="str">
        <f>Lists!B86</f>
        <v>Iran (Islamic Republic of)</v>
      </c>
      <c r="I402" s="190"/>
      <c r="L402" s="190"/>
      <c r="M402" s="190"/>
      <c r="N402" s="233"/>
      <c r="O402" s="190"/>
      <c r="P402" s="190"/>
      <c r="Q402" s="190"/>
      <c r="R402" s="190"/>
      <c r="S402" s="190"/>
      <c r="T402" s="190"/>
      <c r="U402" s="190"/>
      <c r="V402" s="190"/>
      <c r="W402" s="190"/>
      <c r="X402" s="190"/>
    </row>
    <row r="403" spans="8:24" x14ac:dyDescent="0.25">
      <c r="H403" s="190" t="str">
        <f>Lists!B87</f>
        <v>Iraq</v>
      </c>
      <c r="I403" s="190"/>
      <c r="L403" s="190"/>
      <c r="M403" s="190"/>
      <c r="N403" s="233"/>
      <c r="O403" s="190"/>
      <c r="P403" s="190"/>
      <c r="Q403" s="190"/>
      <c r="R403" s="190"/>
      <c r="S403" s="190"/>
      <c r="T403" s="190"/>
      <c r="U403" s="190"/>
      <c r="V403" s="190"/>
      <c r="W403" s="190"/>
      <c r="X403" s="190"/>
    </row>
    <row r="404" spans="8:24" x14ac:dyDescent="0.25">
      <c r="H404" s="190" t="str">
        <f>Lists!B88</f>
        <v>Ireland</v>
      </c>
      <c r="I404" s="190"/>
      <c r="L404" s="190"/>
      <c r="M404" s="190"/>
      <c r="N404" s="233"/>
      <c r="O404" s="190"/>
      <c r="P404" s="190"/>
      <c r="Q404" s="190"/>
      <c r="R404" s="190"/>
      <c r="S404" s="190"/>
      <c r="T404" s="190"/>
      <c r="U404" s="190"/>
      <c r="V404" s="190"/>
      <c r="W404" s="190"/>
      <c r="X404" s="190"/>
    </row>
    <row r="405" spans="8:24" x14ac:dyDescent="0.25">
      <c r="H405" s="190" t="str">
        <f>Lists!B89</f>
        <v>Israel</v>
      </c>
      <c r="I405" s="190"/>
      <c r="L405" s="190"/>
      <c r="M405" s="190"/>
      <c r="N405" s="233"/>
      <c r="O405" s="190"/>
      <c r="P405" s="190"/>
      <c r="Q405" s="190"/>
      <c r="R405" s="190"/>
      <c r="S405" s="190"/>
      <c r="T405" s="190"/>
      <c r="U405" s="190"/>
      <c r="V405" s="190"/>
      <c r="W405" s="190"/>
      <c r="X405" s="190"/>
    </row>
    <row r="406" spans="8:24" x14ac:dyDescent="0.25">
      <c r="H406" s="190" t="str">
        <f>Lists!B90</f>
        <v>Italy</v>
      </c>
      <c r="I406" s="190"/>
      <c r="L406" s="190"/>
      <c r="M406" s="190"/>
      <c r="N406" s="233"/>
      <c r="O406" s="190"/>
      <c r="P406" s="190"/>
      <c r="Q406" s="190"/>
      <c r="R406" s="190"/>
      <c r="S406" s="190"/>
      <c r="T406" s="190"/>
      <c r="U406" s="190"/>
      <c r="V406" s="190"/>
      <c r="W406" s="190"/>
      <c r="X406" s="190"/>
    </row>
    <row r="407" spans="8:24" x14ac:dyDescent="0.25">
      <c r="H407" s="190" t="str">
        <f>Lists!B91</f>
        <v>Jamaica</v>
      </c>
      <c r="I407" s="190"/>
      <c r="L407" s="190"/>
      <c r="M407" s="190"/>
      <c r="N407" s="233"/>
      <c r="O407" s="190"/>
      <c r="P407" s="190"/>
      <c r="Q407" s="190"/>
      <c r="R407" s="190"/>
      <c r="S407" s="190"/>
      <c r="T407" s="190"/>
      <c r="U407" s="190"/>
      <c r="V407" s="190"/>
      <c r="W407" s="190"/>
      <c r="X407" s="190"/>
    </row>
    <row r="408" spans="8:24" x14ac:dyDescent="0.25">
      <c r="H408" s="190" t="str">
        <f>Lists!B92</f>
        <v>Japan</v>
      </c>
      <c r="I408" s="190"/>
      <c r="L408" s="190"/>
      <c r="M408" s="190"/>
      <c r="N408" s="233"/>
      <c r="O408" s="190"/>
      <c r="P408" s="190"/>
      <c r="Q408" s="190"/>
      <c r="R408" s="190"/>
      <c r="S408" s="190"/>
      <c r="T408" s="190"/>
      <c r="U408" s="190"/>
      <c r="V408" s="190"/>
      <c r="W408" s="190"/>
      <c r="X408" s="190"/>
    </row>
    <row r="409" spans="8:24" x14ac:dyDescent="0.25">
      <c r="H409" s="190" t="str">
        <f>Lists!B93</f>
        <v>Jordan</v>
      </c>
      <c r="I409" s="190"/>
      <c r="L409" s="190"/>
      <c r="M409" s="190"/>
      <c r="N409" s="233"/>
      <c r="O409" s="190"/>
      <c r="P409" s="190"/>
      <c r="Q409" s="190"/>
      <c r="R409" s="190"/>
      <c r="S409" s="190"/>
      <c r="T409" s="190"/>
      <c r="U409" s="190"/>
      <c r="V409" s="190"/>
      <c r="W409" s="190"/>
      <c r="X409" s="190"/>
    </row>
    <row r="410" spans="8:24" x14ac:dyDescent="0.25">
      <c r="H410" s="190" t="str">
        <f>Lists!B94</f>
        <v>Kazakhstan</v>
      </c>
      <c r="I410" s="190"/>
      <c r="L410" s="190"/>
      <c r="M410" s="190"/>
      <c r="N410" s="233"/>
      <c r="O410" s="190"/>
      <c r="P410" s="190"/>
      <c r="Q410" s="190"/>
      <c r="R410" s="190"/>
      <c r="S410" s="190"/>
      <c r="T410" s="190"/>
      <c r="U410" s="190"/>
      <c r="V410" s="190"/>
      <c r="W410" s="190"/>
      <c r="X410" s="190"/>
    </row>
    <row r="411" spans="8:24" x14ac:dyDescent="0.25">
      <c r="H411" s="190" t="str">
        <f>Lists!B95</f>
        <v>Kenya</v>
      </c>
      <c r="I411" s="190"/>
      <c r="L411" s="190"/>
      <c r="M411" s="190"/>
      <c r="N411" s="233"/>
      <c r="O411" s="190"/>
      <c r="P411" s="190"/>
      <c r="Q411" s="190"/>
      <c r="R411" s="190"/>
      <c r="S411" s="190"/>
      <c r="T411" s="190"/>
      <c r="U411" s="190"/>
      <c r="V411" s="190"/>
      <c r="W411" s="190"/>
      <c r="X411" s="190"/>
    </row>
    <row r="412" spans="8:24" x14ac:dyDescent="0.25">
      <c r="H412" s="190" t="str">
        <f>Lists!B96</f>
        <v>Kiribati</v>
      </c>
      <c r="I412" s="190"/>
      <c r="L412" s="190"/>
      <c r="M412" s="190"/>
      <c r="N412" s="233"/>
      <c r="O412" s="190"/>
      <c r="P412" s="190"/>
      <c r="Q412" s="190"/>
      <c r="R412" s="190"/>
      <c r="S412" s="190"/>
      <c r="T412" s="190"/>
      <c r="U412" s="190"/>
      <c r="V412" s="190"/>
      <c r="W412" s="190"/>
      <c r="X412" s="190"/>
    </row>
    <row r="413" spans="8:24" x14ac:dyDescent="0.25">
      <c r="H413" s="190" t="str">
        <f>Lists!B97</f>
        <v>Kuwait</v>
      </c>
      <c r="I413" s="190"/>
      <c r="L413" s="190"/>
      <c r="M413" s="190"/>
      <c r="N413" s="233"/>
      <c r="O413" s="190"/>
      <c r="P413" s="190"/>
      <c r="Q413" s="190"/>
      <c r="R413" s="190"/>
      <c r="S413" s="190"/>
      <c r="T413" s="190"/>
      <c r="U413" s="190"/>
      <c r="V413" s="190"/>
      <c r="W413" s="190"/>
      <c r="X413" s="190"/>
    </row>
    <row r="414" spans="8:24" x14ac:dyDescent="0.25">
      <c r="H414" s="190" t="str">
        <f>Lists!B98</f>
        <v>Kyrgyzstan</v>
      </c>
      <c r="I414" s="190"/>
      <c r="L414" s="190"/>
      <c r="M414" s="190"/>
      <c r="N414" s="233"/>
      <c r="O414" s="190"/>
      <c r="P414" s="190"/>
      <c r="Q414" s="190"/>
      <c r="R414" s="190"/>
      <c r="S414" s="190"/>
      <c r="T414" s="190"/>
      <c r="U414" s="190"/>
      <c r="V414" s="190"/>
      <c r="W414" s="190"/>
      <c r="X414" s="190"/>
    </row>
    <row r="415" spans="8:24" x14ac:dyDescent="0.25">
      <c r="H415" s="190" t="str">
        <f>Lists!B99</f>
        <v>Lao People's Democratic Republic</v>
      </c>
      <c r="I415" s="190"/>
      <c r="L415" s="190"/>
      <c r="M415" s="190"/>
      <c r="N415" s="233"/>
      <c r="O415" s="190"/>
      <c r="P415" s="190"/>
      <c r="Q415" s="190"/>
      <c r="R415" s="190"/>
      <c r="S415" s="190"/>
      <c r="T415" s="190"/>
      <c r="U415" s="190"/>
      <c r="V415" s="190"/>
      <c r="W415" s="190"/>
      <c r="X415" s="190"/>
    </row>
    <row r="416" spans="8:24" x14ac:dyDescent="0.25">
      <c r="H416" s="190" t="str">
        <f>Lists!B100</f>
        <v>Latvia</v>
      </c>
      <c r="I416" s="190"/>
      <c r="L416" s="190"/>
      <c r="M416" s="190"/>
      <c r="N416" s="233"/>
      <c r="O416" s="190"/>
      <c r="P416" s="190"/>
      <c r="Q416" s="190"/>
      <c r="R416" s="190"/>
      <c r="S416" s="190"/>
      <c r="T416" s="190"/>
      <c r="U416" s="190"/>
      <c r="V416" s="190"/>
      <c r="W416" s="190"/>
      <c r="X416" s="190"/>
    </row>
    <row r="417" spans="8:24" x14ac:dyDescent="0.25">
      <c r="H417" s="190" t="str">
        <f>Lists!B101</f>
        <v>Lebanon</v>
      </c>
      <c r="I417" s="190"/>
      <c r="L417" s="190"/>
      <c r="M417" s="190"/>
      <c r="N417" s="233"/>
      <c r="O417" s="190"/>
      <c r="P417" s="190"/>
      <c r="Q417" s="190"/>
      <c r="R417" s="190"/>
      <c r="S417" s="190"/>
      <c r="T417" s="190"/>
      <c r="U417" s="190"/>
      <c r="V417" s="190"/>
      <c r="W417" s="190"/>
      <c r="X417" s="190"/>
    </row>
    <row r="418" spans="8:24" x14ac:dyDescent="0.25">
      <c r="H418" s="190" t="str">
        <f>Lists!B102</f>
        <v>Lesotho</v>
      </c>
      <c r="I418" s="190"/>
      <c r="L418" s="190"/>
      <c r="M418" s="190"/>
      <c r="N418" s="233"/>
      <c r="O418" s="190"/>
      <c r="P418" s="190"/>
      <c r="Q418" s="190"/>
      <c r="R418" s="190"/>
      <c r="S418" s="190"/>
      <c r="T418" s="190"/>
      <c r="U418" s="190"/>
      <c r="V418" s="190"/>
      <c r="W418" s="190"/>
      <c r="X418" s="190"/>
    </row>
    <row r="419" spans="8:24" x14ac:dyDescent="0.25">
      <c r="H419" s="190" t="str">
        <f>Lists!B103</f>
        <v>Liberia</v>
      </c>
      <c r="I419" s="190"/>
      <c r="L419" s="190"/>
      <c r="M419" s="190"/>
      <c r="N419" s="233"/>
      <c r="O419" s="190"/>
      <c r="P419" s="190"/>
      <c r="Q419" s="190"/>
      <c r="R419" s="190"/>
      <c r="S419" s="190"/>
      <c r="T419" s="190"/>
      <c r="U419" s="190"/>
      <c r="V419" s="190"/>
      <c r="W419" s="190"/>
      <c r="X419" s="190"/>
    </row>
    <row r="420" spans="8:24" x14ac:dyDescent="0.25">
      <c r="H420" s="190" t="str">
        <f>Lists!B104</f>
        <v>Libya</v>
      </c>
      <c r="I420" s="190"/>
      <c r="L420" s="190"/>
      <c r="M420" s="190"/>
      <c r="N420" s="233"/>
      <c r="O420" s="190"/>
      <c r="P420" s="190"/>
      <c r="Q420" s="190"/>
      <c r="R420" s="190"/>
      <c r="S420" s="190"/>
      <c r="T420" s="190"/>
      <c r="U420" s="190"/>
      <c r="V420" s="190"/>
      <c r="W420" s="190"/>
      <c r="X420" s="190"/>
    </row>
    <row r="421" spans="8:24" x14ac:dyDescent="0.25">
      <c r="H421" s="190" t="str">
        <f>Lists!B105</f>
        <v>Liechtenstein</v>
      </c>
      <c r="I421" s="190"/>
      <c r="L421" s="190"/>
      <c r="M421" s="190"/>
      <c r="N421" s="233"/>
      <c r="O421" s="190"/>
      <c r="P421" s="190"/>
      <c r="Q421" s="190"/>
      <c r="R421" s="190"/>
      <c r="S421" s="190"/>
      <c r="T421" s="190"/>
      <c r="U421" s="190"/>
      <c r="V421" s="190"/>
      <c r="W421" s="190"/>
      <c r="X421" s="190"/>
    </row>
    <row r="422" spans="8:24" x14ac:dyDescent="0.25">
      <c r="H422" s="190" t="str">
        <f>Lists!B106</f>
        <v>Lithuania</v>
      </c>
      <c r="I422" s="190"/>
      <c r="L422" s="190"/>
      <c r="M422" s="190"/>
      <c r="N422" s="233"/>
      <c r="O422" s="190"/>
      <c r="P422" s="190"/>
      <c r="Q422" s="190"/>
      <c r="R422" s="190"/>
      <c r="S422" s="190"/>
      <c r="T422" s="190"/>
      <c r="U422" s="190"/>
      <c r="V422" s="190"/>
      <c r="W422" s="190"/>
      <c r="X422" s="190"/>
    </row>
    <row r="423" spans="8:24" x14ac:dyDescent="0.25">
      <c r="H423" s="190" t="str">
        <f>Lists!B107</f>
        <v>Luxembourg</v>
      </c>
      <c r="I423" s="190"/>
      <c r="L423" s="190"/>
      <c r="M423" s="190"/>
      <c r="N423" s="233"/>
      <c r="O423" s="190"/>
      <c r="P423" s="190"/>
      <c r="Q423" s="190"/>
      <c r="R423" s="190"/>
      <c r="S423" s="190"/>
      <c r="T423" s="190"/>
      <c r="U423" s="190"/>
      <c r="V423" s="190"/>
      <c r="W423" s="190"/>
      <c r="X423" s="190"/>
    </row>
    <row r="424" spans="8:24" x14ac:dyDescent="0.25">
      <c r="H424" s="190" t="str">
        <f>Lists!B108</f>
        <v>Madagascar</v>
      </c>
      <c r="I424" s="190"/>
      <c r="L424" s="190"/>
      <c r="M424" s="190"/>
      <c r="N424" s="233"/>
      <c r="O424" s="190"/>
      <c r="P424" s="190"/>
      <c r="Q424" s="190"/>
      <c r="R424" s="190"/>
      <c r="S424" s="190"/>
      <c r="T424" s="190"/>
      <c r="U424" s="190"/>
      <c r="V424" s="190"/>
      <c r="W424" s="190"/>
      <c r="X424" s="190"/>
    </row>
    <row r="425" spans="8:24" x14ac:dyDescent="0.25">
      <c r="H425" s="190" t="str">
        <f>Lists!B109</f>
        <v>Malawi</v>
      </c>
      <c r="I425" s="190"/>
      <c r="L425" s="190"/>
      <c r="M425" s="190"/>
      <c r="N425" s="233"/>
      <c r="O425" s="190"/>
      <c r="P425" s="190"/>
      <c r="Q425" s="190"/>
      <c r="R425" s="190"/>
      <c r="S425" s="190"/>
      <c r="T425" s="190"/>
      <c r="U425" s="190"/>
      <c r="V425" s="190"/>
      <c r="W425" s="190"/>
      <c r="X425" s="190"/>
    </row>
    <row r="426" spans="8:24" x14ac:dyDescent="0.25">
      <c r="H426" s="190" t="str">
        <f>Lists!B110</f>
        <v>Malaysia</v>
      </c>
      <c r="I426" s="190"/>
      <c r="L426" s="190"/>
      <c r="M426" s="190"/>
      <c r="N426" s="233"/>
      <c r="O426" s="190"/>
      <c r="P426" s="190"/>
      <c r="Q426" s="190"/>
      <c r="R426" s="190"/>
      <c r="S426" s="190"/>
      <c r="T426" s="190"/>
      <c r="U426" s="190"/>
      <c r="V426" s="190"/>
      <c r="W426" s="190"/>
      <c r="X426" s="190"/>
    </row>
    <row r="427" spans="8:24" x14ac:dyDescent="0.25">
      <c r="H427" s="190" t="str">
        <f>Lists!B111</f>
        <v>Maldives</v>
      </c>
      <c r="I427" s="190"/>
      <c r="L427" s="190"/>
      <c r="M427" s="190"/>
      <c r="N427" s="233"/>
      <c r="O427" s="190"/>
      <c r="P427" s="190"/>
      <c r="Q427" s="190"/>
      <c r="R427" s="190"/>
      <c r="S427" s="190"/>
      <c r="T427" s="190"/>
      <c r="U427" s="190"/>
      <c r="V427" s="190"/>
      <c r="W427" s="190"/>
      <c r="X427" s="190"/>
    </row>
    <row r="428" spans="8:24" x14ac:dyDescent="0.25">
      <c r="H428" s="190" t="str">
        <f>Lists!B112</f>
        <v>Mali</v>
      </c>
      <c r="I428" s="190"/>
      <c r="L428" s="190"/>
      <c r="M428" s="190"/>
      <c r="N428" s="233"/>
      <c r="O428" s="190"/>
      <c r="P428" s="190"/>
      <c r="Q428" s="190"/>
      <c r="R428" s="190"/>
      <c r="S428" s="190"/>
      <c r="T428" s="190"/>
      <c r="U428" s="190"/>
      <c r="V428" s="190"/>
      <c r="W428" s="190"/>
      <c r="X428" s="190"/>
    </row>
    <row r="429" spans="8:24" x14ac:dyDescent="0.25">
      <c r="H429" s="190" t="str">
        <f>Lists!B113</f>
        <v>Malta</v>
      </c>
      <c r="I429" s="190"/>
      <c r="L429" s="190"/>
      <c r="M429" s="190"/>
      <c r="N429" s="233"/>
      <c r="O429" s="190"/>
      <c r="P429" s="190"/>
      <c r="Q429" s="190"/>
      <c r="R429" s="190"/>
      <c r="S429" s="190"/>
      <c r="T429" s="190"/>
      <c r="U429" s="190"/>
      <c r="V429" s="190"/>
      <c r="W429" s="190"/>
      <c r="X429" s="190"/>
    </row>
    <row r="430" spans="8:24" x14ac:dyDescent="0.25">
      <c r="H430" s="190" t="str">
        <f>Lists!B114</f>
        <v>Marshall Islands</v>
      </c>
      <c r="I430" s="190"/>
      <c r="L430" s="190"/>
      <c r="M430" s="190"/>
      <c r="N430" s="233"/>
      <c r="O430" s="190"/>
      <c r="P430" s="190"/>
      <c r="Q430" s="190"/>
      <c r="R430" s="190"/>
      <c r="S430" s="190"/>
      <c r="T430" s="190"/>
      <c r="U430" s="190"/>
      <c r="V430" s="190"/>
      <c r="W430" s="190"/>
      <c r="X430" s="190"/>
    </row>
    <row r="431" spans="8:24" x14ac:dyDescent="0.25">
      <c r="H431" s="190" t="str">
        <f>Lists!B115</f>
        <v>Mauritania</v>
      </c>
      <c r="I431" s="190"/>
      <c r="L431" s="190"/>
      <c r="M431" s="190"/>
      <c r="N431" s="233"/>
      <c r="O431" s="190"/>
      <c r="P431" s="190"/>
      <c r="Q431" s="190"/>
      <c r="R431" s="190"/>
      <c r="S431" s="190"/>
      <c r="T431" s="190"/>
      <c r="U431" s="190"/>
      <c r="V431" s="190"/>
      <c r="W431" s="190"/>
      <c r="X431" s="190"/>
    </row>
    <row r="432" spans="8:24" x14ac:dyDescent="0.25">
      <c r="H432" s="190" t="str">
        <f>Lists!B116</f>
        <v>Mauritius</v>
      </c>
      <c r="I432" s="190"/>
      <c r="L432" s="190"/>
      <c r="M432" s="190"/>
      <c r="N432" s="233"/>
      <c r="O432" s="190"/>
      <c r="P432" s="190"/>
      <c r="Q432" s="190"/>
      <c r="R432" s="190"/>
      <c r="S432" s="190"/>
      <c r="T432" s="190"/>
      <c r="U432" s="190"/>
      <c r="V432" s="190"/>
      <c r="W432" s="190"/>
      <c r="X432" s="190"/>
    </row>
    <row r="433" spans="8:24" x14ac:dyDescent="0.25">
      <c r="H433" s="190" t="str">
        <f>Lists!B117</f>
        <v>Mexico</v>
      </c>
      <c r="I433" s="190"/>
      <c r="L433" s="190"/>
      <c r="M433" s="190"/>
      <c r="N433" s="233"/>
      <c r="O433" s="190"/>
      <c r="P433" s="190"/>
      <c r="Q433" s="190"/>
      <c r="R433" s="190"/>
      <c r="S433" s="190"/>
      <c r="T433" s="190"/>
      <c r="U433" s="190"/>
      <c r="V433" s="190"/>
      <c r="W433" s="190"/>
      <c r="X433" s="190"/>
    </row>
    <row r="434" spans="8:24" x14ac:dyDescent="0.25">
      <c r="H434" s="190" t="str">
        <f>Lists!B118</f>
        <v>Micronesia (Federated States of)</v>
      </c>
      <c r="I434" s="190"/>
      <c r="L434" s="190"/>
      <c r="M434" s="190"/>
      <c r="N434" s="233"/>
      <c r="O434" s="190"/>
      <c r="P434" s="190"/>
      <c r="Q434" s="190"/>
      <c r="R434" s="190"/>
      <c r="S434" s="190"/>
      <c r="T434" s="190"/>
      <c r="U434" s="190"/>
      <c r="V434" s="190"/>
      <c r="W434" s="190"/>
      <c r="X434" s="190"/>
    </row>
    <row r="435" spans="8:24" x14ac:dyDescent="0.25">
      <c r="H435" s="190" t="str">
        <f>Lists!B119</f>
        <v>Monaco</v>
      </c>
      <c r="I435" s="190"/>
      <c r="L435" s="190"/>
      <c r="M435" s="190"/>
      <c r="N435" s="233"/>
      <c r="O435" s="190"/>
      <c r="P435" s="190"/>
      <c r="Q435" s="190"/>
      <c r="R435" s="190"/>
      <c r="S435" s="190"/>
      <c r="T435" s="190"/>
      <c r="U435" s="190"/>
      <c r="V435" s="190"/>
      <c r="W435" s="190"/>
      <c r="X435" s="190"/>
    </row>
    <row r="436" spans="8:24" x14ac:dyDescent="0.25">
      <c r="H436" s="190" t="str">
        <f>Lists!B120</f>
        <v>Mongolia</v>
      </c>
      <c r="I436" s="190"/>
      <c r="L436" s="190"/>
      <c r="M436" s="190"/>
      <c r="N436" s="233"/>
      <c r="O436" s="190"/>
      <c r="P436" s="190"/>
      <c r="Q436" s="190"/>
      <c r="R436" s="190"/>
      <c r="S436" s="190"/>
      <c r="T436" s="190"/>
      <c r="U436" s="190"/>
      <c r="V436" s="190"/>
      <c r="W436" s="190"/>
      <c r="X436" s="190"/>
    </row>
    <row r="437" spans="8:24" x14ac:dyDescent="0.25">
      <c r="H437" s="190" t="str">
        <f>Lists!B121</f>
        <v>Montenegro</v>
      </c>
      <c r="I437" s="190"/>
      <c r="L437" s="190"/>
      <c r="M437" s="190"/>
      <c r="N437" s="233"/>
      <c r="O437" s="190"/>
      <c r="P437" s="190"/>
      <c r="Q437" s="190"/>
      <c r="R437" s="190"/>
      <c r="S437" s="190"/>
      <c r="T437" s="190"/>
      <c r="U437" s="190"/>
      <c r="V437" s="190"/>
      <c r="W437" s="190"/>
      <c r="X437" s="190"/>
    </row>
    <row r="438" spans="8:24" x14ac:dyDescent="0.25">
      <c r="H438" s="190" t="str">
        <f>Lists!B122</f>
        <v>Morocco</v>
      </c>
      <c r="I438" s="190"/>
      <c r="L438" s="190"/>
      <c r="M438" s="190"/>
      <c r="N438" s="233"/>
      <c r="O438" s="190"/>
      <c r="P438" s="190"/>
      <c r="Q438" s="190"/>
      <c r="R438" s="190"/>
      <c r="S438" s="190"/>
      <c r="T438" s="190"/>
      <c r="U438" s="190"/>
      <c r="V438" s="190"/>
      <c r="W438" s="190"/>
      <c r="X438" s="190"/>
    </row>
    <row r="439" spans="8:24" x14ac:dyDescent="0.25">
      <c r="H439" s="190" t="str">
        <f>Lists!B123</f>
        <v>Mozambique</v>
      </c>
      <c r="I439" s="190"/>
      <c r="L439" s="190"/>
      <c r="M439" s="190"/>
      <c r="N439" s="233"/>
      <c r="O439" s="190"/>
      <c r="P439" s="190"/>
      <c r="Q439" s="190"/>
      <c r="R439" s="190"/>
      <c r="S439" s="190"/>
      <c r="T439" s="190"/>
      <c r="U439" s="190"/>
      <c r="V439" s="190"/>
      <c r="W439" s="190"/>
      <c r="X439" s="190"/>
    </row>
    <row r="440" spans="8:24" x14ac:dyDescent="0.25">
      <c r="H440" s="190" t="str">
        <f>Lists!B124</f>
        <v>Myanmar</v>
      </c>
      <c r="I440" s="190"/>
      <c r="L440" s="190"/>
      <c r="M440" s="190"/>
      <c r="N440" s="233"/>
      <c r="O440" s="190"/>
      <c r="P440" s="190"/>
      <c r="Q440" s="190"/>
      <c r="R440" s="190"/>
      <c r="S440" s="190"/>
      <c r="T440" s="190"/>
      <c r="U440" s="190"/>
      <c r="V440" s="190"/>
      <c r="W440" s="190"/>
      <c r="X440" s="190"/>
    </row>
    <row r="441" spans="8:24" x14ac:dyDescent="0.25">
      <c r="H441" s="190" t="str">
        <f>Lists!B125</f>
        <v>Namibia</v>
      </c>
      <c r="I441" s="190"/>
      <c r="L441" s="190"/>
      <c r="M441" s="190"/>
      <c r="N441" s="233"/>
      <c r="O441" s="190"/>
      <c r="P441" s="190"/>
      <c r="Q441" s="190"/>
      <c r="R441" s="190"/>
      <c r="S441" s="190"/>
      <c r="T441" s="190"/>
      <c r="U441" s="190"/>
      <c r="V441" s="190"/>
      <c r="W441" s="190"/>
      <c r="X441" s="190"/>
    </row>
    <row r="442" spans="8:24" x14ac:dyDescent="0.25">
      <c r="H442" s="190" t="str">
        <f>Lists!B126</f>
        <v>Nauru</v>
      </c>
      <c r="I442" s="190"/>
      <c r="L442" s="190"/>
      <c r="M442" s="190"/>
      <c r="N442" s="233"/>
      <c r="O442" s="190"/>
      <c r="P442" s="190"/>
      <c r="Q442" s="190"/>
      <c r="R442" s="190"/>
      <c r="S442" s="190"/>
      <c r="T442" s="190"/>
      <c r="U442" s="190"/>
      <c r="V442" s="190"/>
      <c r="W442" s="190"/>
      <c r="X442" s="190"/>
    </row>
    <row r="443" spans="8:24" x14ac:dyDescent="0.25">
      <c r="H443" s="190" t="str">
        <f>Lists!B127</f>
        <v>Nepal</v>
      </c>
      <c r="I443" s="190"/>
      <c r="L443" s="190"/>
      <c r="M443" s="190"/>
      <c r="N443" s="233"/>
      <c r="O443" s="190"/>
      <c r="P443" s="190"/>
      <c r="Q443" s="190"/>
      <c r="R443" s="190"/>
      <c r="S443" s="190"/>
      <c r="T443" s="190"/>
      <c r="U443" s="190"/>
      <c r="V443" s="190"/>
      <c r="W443" s="190"/>
      <c r="X443" s="190"/>
    </row>
    <row r="444" spans="8:24" x14ac:dyDescent="0.25">
      <c r="H444" s="190" t="str">
        <f>Lists!B128</f>
        <v>Netherlands</v>
      </c>
      <c r="I444" s="190"/>
      <c r="L444" s="190"/>
      <c r="M444" s="190"/>
      <c r="N444" s="233"/>
      <c r="O444" s="190"/>
      <c r="P444" s="190"/>
      <c r="Q444" s="190"/>
      <c r="R444" s="190"/>
      <c r="S444" s="190"/>
      <c r="T444" s="190"/>
      <c r="U444" s="190"/>
      <c r="V444" s="190"/>
      <c r="W444" s="190"/>
      <c r="X444" s="190"/>
    </row>
    <row r="445" spans="8:24" x14ac:dyDescent="0.25">
      <c r="H445" s="190" t="str">
        <f>Lists!B129</f>
        <v>New Zealand</v>
      </c>
      <c r="I445" s="190"/>
      <c r="L445" s="190"/>
      <c r="M445" s="190"/>
      <c r="N445" s="233"/>
      <c r="O445" s="190"/>
      <c r="P445" s="190"/>
      <c r="Q445" s="190"/>
      <c r="R445" s="190"/>
      <c r="S445" s="190"/>
      <c r="T445" s="190"/>
      <c r="U445" s="190"/>
      <c r="V445" s="190"/>
      <c r="W445" s="190"/>
      <c r="X445" s="190"/>
    </row>
    <row r="446" spans="8:24" x14ac:dyDescent="0.25">
      <c r="H446" s="190" t="str">
        <f>Lists!B130</f>
        <v>Nicaragua</v>
      </c>
      <c r="I446" s="190"/>
      <c r="L446" s="190"/>
      <c r="M446" s="190"/>
      <c r="N446" s="233"/>
      <c r="O446" s="190"/>
      <c r="P446" s="190"/>
      <c r="Q446" s="190"/>
      <c r="R446" s="190"/>
      <c r="S446" s="190"/>
      <c r="T446" s="190"/>
      <c r="U446" s="190"/>
      <c r="V446" s="190"/>
      <c r="W446" s="190"/>
      <c r="X446" s="190"/>
    </row>
    <row r="447" spans="8:24" x14ac:dyDescent="0.25">
      <c r="H447" s="190" t="str">
        <f>Lists!B131</f>
        <v>Niger</v>
      </c>
      <c r="I447" s="190"/>
      <c r="L447" s="190"/>
      <c r="M447" s="190"/>
      <c r="N447" s="233"/>
      <c r="O447" s="190"/>
      <c r="P447" s="190"/>
      <c r="Q447" s="190"/>
      <c r="R447" s="190"/>
      <c r="S447" s="190"/>
      <c r="T447" s="190"/>
      <c r="U447" s="190"/>
      <c r="V447" s="190"/>
      <c r="W447" s="190"/>
      <c r="X447" s="190"/>
    </row>
    <row r="448" spans="8:24" x14ac:dyDescent="0.25">
      <c r="H448" s="190" t="str">
        <f>Lists!B132</f>
        <v>Nigeria</v>
      </c>
      <c r="I448" s="190"/>
      <c r="L448" s="190"/>
      <c r="M448" s="190"/>
      <c r="N448" s="233"/>
      <c r="O448" s="190"/>
      <c r="P448" s="190"/>
      <c r="Q448" s="190"/>
      <c r="R448" s="190"/>
      <c r="S448" s="190"/>
      <c r="T448" s="190"/>
      <c r="U448" s="190"/>
      <c r="V448" s="190"/>
      <c r="W448" s="190"/>
      <c r="X448" s="190"/>
    </row>
    <row r="449" spans="8:24" x14ac:dyDescent="0.25">
      <c r="H449" s="190" t="str">
        <f>Lists!B133</f>
        <v>Niue</v>
      </c>
      <c r="I449" s="190"/>
      <c r="L449" s="190"/>
      <c r="M449" s="190"/>
      <c r="N449" s="233"/>
      <c r="O449" s="190"/>
      <c r="P449" s="190"/>
      <c r="Q449" s="190"/>
      <c r="R449" s="190"/>
      <c r="S449" s="190"/>
      <c r="T449" s="190"/>
      <c r="U449" s="190"/>
      <c r="V449" s="190"/>
      <c r="W449" s="190"/>
      <c r="X449" s="190"/>
    </row>
    <row r="450" spans="8:24" x14ac:dyDescent="0.25">
      <c r="H450" s="190" t="str">
        <f>Lists!B134</f>
        <v>North Korea (Democratic People's Republic of Korea)</v>
      </c>
      <c r="I450" s="190"/>
      <c r="L450" s="190"/>
      <c r="M450" s="190"/>
      <c r="N450" s="233"/>
      <c r="O450" s="190"/>
      <c r="P450" s="190"/>
      <c r="Q450" s="190"/>
      <c r="R450" s="190"/>
      <c r="S450" s="190"/>
      <c r="T450" s="190"/>
      <c r="U450" s="190"/>
      <c r="V450" s="190"/>
      <c r="W450" s="190"/>
      <c r="X450" s="190"/>
    </row>
    <row r="451" spans="8:24" x14ac:dyDescent="0.25">
      <c r="H451" s="190" t="str">
        <f>Lists!B135</f>
        <v>Norway</v>
      </c>
      <c r="I451" s="190"/>
      <c r="L451" s="190"/>
      <c r="M451" s="190"/>
      <c r="N451" s="233"/>
      <c r="O451" s="190"/>
      <c r="P451" s="190"/>
      <c r="Q451" s="190"/>
      <c r="R451" s="190"/>
      <c r="S451" s="190"/>
      <c r="T451" s="190"/>
      <c r="U451" s="190"/>
      <c r="V451" s="190"/>
      <c r="W451" s="190"/>
      <c r="X451" s="190"/>
    </row>
    <row r="452" spans="8:24" x14ac:dyDescent="0.25">
      <c r="H452" s="190" t="str">
        <f>Lists!B136</f>
        <v>Oman</v>
      </c>
      <c r="I452" s="190"/>
      <c r="L452" s="190"/>
      <c r="M452" s="190"/>
      <c r="N452" s="233"/>
      <c r="O452" s="190"/>
      <c r="P452" s="190"/>
      <c r="Q452" s="190"/>
      <c r="R452" s="190"/>
      <c r="S452" s="190"/>
      <c r="T452" s="190"/>
      <c r="U452" s="190"/>
      <c r="V452" s="190"/>
      <c r="W452" s="190"/>
      <c r="X452" s="190"/>
    </row>
    <row r="453" spans="8:24" x14ac:dyDescent="0.25">
      <c r="H453" s="190" t="str">
        <f>Lists!B137</f>
        <v>Pakistan</v>
      </c>
      <c r="I453" s="190"/>
      <c r="L453" s="190"/>
      <c r="M453" s="190"/>
      <c r="N453" s="233"/>
      <c r="O453" s="190"/>
      <c r="P453" s="190"/>
      <c r="Q453" s="190"/>
      <c r="R453" s="190"/>
      <c r="S453" s="190"/>
      <c r="T453" s="190"/>
      <c r="U453" s="190"/>
      <c r="V453" s="190"/>
      <c r="W453" s="190"/>
      <c r="X453" s="190"/>
    </row>
    <row r="454" spans="8:24" x14ac:dyDescent="0.25">
      <c r="H454" s="190" t="str">
        <f>Lists!B138</f>
        <v>Palau</v>
      </c>
      <c r="I454" s="190"/>
      <c r="L454" s="190"/>
      <c r="M454" s="190"/>
      <c r="N454" s="233"/>
      <c r="O454" s="190"/>
      <c r="P454" s="190"/>
      <c r="Q454" s="190"/>
      <c r="R454" s="190"/>
      <c r="S454" s="190"/>
      <c r="T454" s="190"/>
      <c r="U454" s="190"/>
      <c r="V454" s="190"/>
      <c r="W454" s="190"/>
      <c r="X454" s="190"/>
    </row>
    <row r="455" spans="8:24" x14ac:dyDescent="0.25">
      <c r="H455" s="190" t="str">
        <f>Lists!B139</f>
        <v>Panama</v>
      </c>
      <c r="I455" s="190"/>
      <c r="L455" s="190"/>
      <c r="M455" s="190"/>
      <c r="N455" s="233"/>
      <c r="O455" s="190"/>
      <c r="P455" s="190"/>
      <c r="Q455" s="190"/>
      <c r="R455" s="190"/>
      <c r="S455" s="190"/>
      <c r="T455" s="190"/>
      <c r="U455" s="190"/>
      <c r="V455" s="190"/>
      <c r="W455" s="190"/>
      <c r="X455" s="190"/>
    </row>
    <row r="456" spans="8:24" x14ac:dyDescent="0.25">
      <c r="H456" s="190" t="str">
        <f>Lists!B140</f>
        <v>Papua New Guinea</v>
      </c>
      <c r="I456" s="190"/>
      <c r="L456" s="190"/>
      <c r="M456" s="190"/>
      <c r="N456" s="233"/>
      <c r="O456" s="190"/>
      <c r="P456" s="190"/>
      <c r="Q456" s="190"/>
      <c r="R456" s="190"/>
      <c r="S456" s="190"/>
      <c r="T456" s="190"/>
      <c r="U456" s="190"/>
      <c r="V456" s="190"/>
      <c r="W456" s="190"/>
      <c r="X456" s="190"/>
    </row>
    <row r="457" spans="8:24" x14ac:dyDescent="0.25">
      <c r="H457" s="190" t="str">
        <f>Lists!B141</f>
        <v>Paraguay</v>
      </c>
      <c r="I457" s="190"/>
      <c r="L457" s="190"/>
      <c r="M457" s="190"/>
      <c r="N457" s="233"/>
      <c r="O457" s="190"/>
      <c r="P457" s="190"/>
      <c r="Q457" s="190"/>
      <c r="R457" s="190"/>
      <c r="S457" s="190"/>
      <c r="T457" s="190"/>
      <c r="U457" s="190"/>
      <c r="V457" s="190"/>
      <c r="W457" s="190"/>
      <c r="X457" s="190"/>
    </row>
    <row r="458" spans="8:24" x14ac:dyDescent="0.25">
      <c r="H458" s="190" t="str">
        <f>Lists!B142</f>
        <v>Peru</v>
      </c>
      <c r="I458" s="190"/>
      <c r="L458" s="190"/>
      <c r="M458" s="190"/>
      <c r="N458" s="233"/>
      <c r="O458" s="190"/>
      <c r="P458" s="190"/>
      <c r="Q458" s="190"/>
      <c r="R458" s="190"/>
      <c r="S458" s="190"/>
      <c r="T458" s="190"/>
      <c r="U458" s="190"/>
      <c r="V458" s="190"/>
      <c r="W458" s="190"/>
      <c r="X458" s="190"/>
    </row>
    <row r="459" spans="8:24" x14ac:dyDescent="0.25">
      <c r="H459" s="190" t="str">
        <f>Lists!B143</f>
        <v>Philippines</v>
      </c>
      <c r="I459" s="190"/>
      <c r="L459" s="190"/>
      <c r="M459" s="190"/>
      <c r="N459" s="233"/>
      <c r="O459" s="190"/>
      <c r="P459" s="190"/>
      <c r="Q459" s="190"/>
      <c r="R459" s="190"/>
      <c r="S459" s="190"/>
      <c r="T459" s="190"/>
      <c r="U459" s="190"/>
      <c r="V459" s="190"/>
      <c r="W459" s="190"/>
      <c r="X459" s="190"/>
    </row>
    <row r="460" spans="8:24" x14ac:dyDescent="0.25">
      <c r="H460" s="190" t="str">
        <f>Lists!B144</f>
        <v>Poland</v>
      </c>
      <c r="I460" s="190"/>
      <c r="L460" s="190"/>
      <c r="M460" s="190"/>
      <c r="N460" s="233"/>
      <c r="O460" s="190"/>
      <c r="P460" s="190"/>
      <c r="Q460" s="190"/>
      <c r="R460" s="190"/>
      <c r="S460" s="190"/>
      <c r="T460" s="190"/>
      <c r="U460" s="190"/>
      <c r="V460" s="190"/>
      <c r="W460" s="190"/>
      <c r="X460" s="190"/>
    </row>
    <row r="461" spans="8:24" x14ac:dyDescent="0.25">
      <c r="H461" s="190" t="str">
        <f>Lists!B145</f>
        <v>Portugal</v>
      </c>
      <c r="I461" s="190"/>
      <c r="L461" s="190"/>
      <c r="M461" s="190"/>
      <c r="N461" s="233"/>
      <c r="O461" s="190"/>
      <c r="P461" s="190"/>
      <c r="Q461" s="190"/>
      <c r="R461" s="190"/>
      <c r="S461" s="190"/>
      <c r="T461" s="190"/>
      <c r="U461" s="190"/>
      <c r="V461" s="190"/>
      <c r="W461" s="190"/>
      <c r="X461" s="190"/>
    </row>
    <row r="462" spans="8:24" x14ac:dyDescent="0.25">
      <c r="H462" s="190" t="str">
        <f>Lists!B146</f>
        <v>Qatar</v>
      </c>
      <c r="I462" s="190"/>
      <c r="L462" s="190"/>
      <c r="M462" s="190"/>
      <c r="N462" s="233"/>
      <c r="O462" s="190"/>
      <c r="P462" s="190"/>
      <c r="Q462" s="190"/>
      <c r="R462" s="190"/>
      <c r="S462" s="190"/>
      <c r="T462" s="190"/>
      <c r="U462" s="190"/>
      <c r="V462" s="190"/>
      <c r="W462" s="190"/>
      <c r="X462" s="190"/>
    </row>
    <row r="463" spans="8:24" x14ac:dyDescent="0.25">
      <c r="H463" s="190" t="str">
        <f>Lists!B147</f>
        <v>Republic of Moldova</v>
      </c>
      <c r="I463" s="190"/>
      <c r="L463" s="190"/>
      <c r="M463" s="190"/>
      <c r="N463" s="233"/>
      <c r="O463" s="190"/>
      <c r="P463" s="190"/>
      <c r="Q463" s="190"/>
      <c r="R463" s="190"/>
      <c r="S463" s="190"/>
      <c r="T463" s="190"/>
      <c r="U463" s="190"/>
      <c r="V463" s="190"/>
      <c r="W463" s="190"/>
      <c r="X463" s="190"/>
    </row>
    <row r="464" spans="8:24" x14ac:dyDescent="0.25">
      <c r="H464" s="190" t="str">
        <f>Lists!B148</f>
        <v>Romania</v>
      </c>
      <c r="I464" s="190"/>
      <c r="L464" s="190"/>
      <c r="M464" s="190"/>
      <c r="N464" s="233"/>
      <c r="O464" s="190"/>
      <c r="P464" s="190"/>
      <c r="Q464" s="190"/>
      <c r="R464" s="190"/>
      <c r="S464" s="190"/>
      <c r="T464" s="190"/>
      <c r="U464" s="190"/>
      <c r="V464" s="190"/>
      <c r="W464" s="190"/>
      <c r="X464" s="190"/>
    </row>
    <row r="465" spans="8:24" x14ac:dyDescent="0.25">
      <c r="H465" s="190" t="str">
        <f>Lists!B149</f>
        <v>Russian Federation</v>
      </c>
      <c r="I465" s="190"/>
      <c r="L465" s="190"/>
      <c r="M465" s="190"/>
      <c r="N465" s="233"/>
      <c r="O465" s="190"/>
      <c r="P465" s="190"/>
      <c r="Q465" s="190"/>
      <c r="R465" s="190"/>
      <c r="S465" s="190"/>
      <c r="T465" s="190"/>
      <c r="U465" s="190"/>
      <c r="V465" s="190"/>
      <c r="W465" s="190"/>
      <c r="X465" s="190"/>
    </row>
    <row r="466" spans="8:24" x14ac:dyDescent="0.25">
      <c r="H466" s="190" t="str">
        <f>Lists!B150</f>
        <v>Rwanda</v>
      </c>
      <c r="I466" s="190"/>
      <c r="L466" s="190"/>
      <c r="M466" s="190"/>
      <c r="N466" s="233"/>
      <c r="O466" s="190"/>
      <c r="P466" s="190"/>
      <c r="Q466" s="190"/>
      <c r="R466" s="190"/>
      <c r="S466" s="190"/>
      <c r="T466" s="190"/>
      <c r="U466" s="190"/>
      <c r="V466" s="190"/>
      <c r="W466" s="190"/>
      <c r="X466" s="190"/>
    </row>
    <row r="467" spans="8:24" x14ac:dyDescent="0.25">
      <c r="H467" s="190" t="str">
        <f>Lists!B151</f>
        <v>Saint Kitts and Nevis</v>
      </c>
      <c r="I467" s="190"/>
      <c r="L467" s="190"/>
      <c r="M467" s="190"/>
      <c r="N467" s="233"/>
      <c r="O467" s="190"/>
      <c r="P467" s="190"/>
      <c r="Q467" s="190"/>
      <c r="R467" s="190"/>
      <c r="S467" s="190"/>
      <c r="T467" s="190"/>
      <c r="U467" s="190"/>
      <c r="V467" s="190"/>
      <c r="W467" s="190"/>
      <c r="X467" s="190"/>
    </row>
    <row r="468" spans="8:24" x14ac:dyDescent="0.25">
      <c r="H468" s="190" t="str">
        <f>Lists!B152</f>
        <v>Saint Lucia</v>
      </c>
      <c r="I468" s="190"/>
      <c r="L468" s="190"/>
      <c r="M468" s="190"/>
      <c r="N468" s="233"/>
      <c r="O468" s="190"/>
      <c r="P468" s="190"/>
      <c r="Q468" s="190"/>
      <c r="R468" s="190"/>
      <c r="S468" s="190"/>
      <c r="T468" s="190"/>
      <c r="U468" s="190"/>
      <c r="V468" s="190"/>
      <c r="W468" s="190"/>
      <c r="X468" s="190"/>
    </row>
    <row r="469" spans="8:24" x14ac:dyDescent="0.25">
      <c r="H469" s="190" t="str">
        <f>Lists!B153</f>
        <v>Saint Vincent and the Grenadines</v>
      </c>
      <c r="I469" s="190"/>
      <c r="L469" s="190"/>
      <c r="M469" s="190"/>
      <c r="N469" s="233"/>
      <c r="O469" s="190"/>
      <c r="P469" s="190"/>
      <c r="Q469" s="190"/>
      <c r="R469" s="190"/>
      <c r="S469" s="190"/>
      <c r="T469" s="190"/>
      <c r="U469" s="190"/>
      <c r="V469" s="190"/>
      <c r="W469" s="190"/>
      <c r="X469" s="190"/>
    </row>
    <row r="470" spans="8:24" x14ac:dyDescent="0.25">
      <c r="H470" s="190" t="str">
        <f>Lists!B154</f>
        <v>Samoa</v>
      </c>
      <c r="I470" s="190"/>
      <c r="L470" s="190"/>
      <c r="M470" s="190"/>
      <c r="N470" s="233"/>
      <c r="O470" s="190"/>
      <c r="P470" s="190"/>
      <c r="Q470" s="190"/>
      <c r="R470" s="190"/>
      <c r="S470" s="190"/>
      <c r="T470" s="190"/>
      <c r="U470" s="190"/>
      <c r="V470" s="190"/>
      <c r="W470" s="190"/>
      <c r="X470" s="190"/>
    </row>
    <row r="471" spans="8:24" x14ac:dyDescent="0.25">
      <c r="H471" s="190" t="str">
        <f>Lists!B155</f>
        <v>San Marino</v>
      </c>
      <c r="I471" s="190"/>
      <c r="L471" s="190"/>
      <c r="M471" s="190"/>
      <c r="N471" s="233"/>
      <c r="O471" s="190"/>
      <c r="P471" s="190"/>
      <c r="Q471" s="190"/>
      <c r="R471" s="190"/>
      <c r="S471" s="190"/>
      <c r="T471" s="190"/>
      <c r="U471" s="190"/>
      <c r="V471" s="190"/>
      <c r="W471" s="190"/>
      <c r="X471" s="190"/>
    </row>
    <row r="472" spans="8:24" x14ac:dyDescent="0.25">
      <c r="H472" s="190" t="str">
        <f>Lists!B156</f>
        <v>Sao Tome and Principe</v>
      </c>
      <c r="I472" s="190"/>
      <c r="L472" s="190"/>
      <c r="M472" s="190"/>
      <c r="N472" s="233"/>
      <c r="O472" s="190"/>
      <c r="P472" s="190"/>
      <c r="Q472" s="190"/>
      <c r="R472" s="190"/>
      <c r="S472" s="190"/>
      <c r="T472" s="190"/>
      <c r="U472" s="190"/>
      <c r="V472" s="190"/>
      <c r="W472" s="190"/>
      <c r="X472" s="190"/>
    </row>
    <row r="473" spans="8:24" x14ac:dyDescent="0.25">
      <c r="H473" s="190" t="str">
        <f>Lists!B157</f>
        <v>Saudi Arabia</v>
      </c>
      <c r="I473" s="190"/>
      <c r="L473" s="190"/>
      <c r="M473" s="190"/>
      <c r="N473" s="233"/>
      <c r="O473" s="190"/>
      <c r="P473" s="190"/>
      <c r="Q473" s="190"/>
      <c r="R473" s="190"/>
      <c r="S473" s="190"/>
      <c r="T473" s="190"/>
      <c r="U473" s="190"/>
      <c r="V473" s="190"/>
      <c r="W473" s="190"/>
      <c r="X473" s="190"/>
    </row>
    <row r="474" spans="8:24" x14ac:dyDescent="0.25">
      <c r="H474" s="190" t="str">
        <f>Lists!B158</f>
        <v>Senegal</v>
      </c>
      <c r="I474" s="190"/>
      <c r="L474" s="190"/>
      <c r="M474" s="190"/>
      <c r="N474" s="233"/>
      <c r="O474" s="190"/>
      <c r="P474" s="190"/>
      <c r="Q474" s="190"/>
      <c r="R474" s="190"/>
      <c r="S474" s="190"/>
      <c r="T474" s="190"/>
      <c r="U474" s="190"/>
      <c r="V474" s="190"/>
      <c r="W474" s="190"/>
      <c r="X474" s="190"/>
    </row>
    <row r="475" spans="8:24" x14ac:dyDescent="0.25">
      <c r="H475" s="190" t="str">
        <f>Lists!B159</f>
        <v>Serbia</v>
      </c>
      <c r="I475" s="190"/>
      <c r="L475" s="190"/>
      <c r="M475" s="190"/>
      <c r="N475" s="233"/>
      <c r="O475" s="190"/>
      <c r="P475" s="190"/>
      <c r="Q475" s="190"/>
      <c r="R475" s="190"/>
      <c r="S475" s="190"/>
      <c r="T475" s="190"/>
      <c r="U475" s="190"/>
      <c r="V475" s="190"/>
      <c r="W475" s="190"/>
      <c r="X475" s="190"/>
    </row>
    <row r="476" spans="8:24" x14ac:dyDescent="0.25">
      <c r="H476" s="190" t="str">
        <f>Lists!B160</f>
        <v>Seychelles</v>
      </c>
      <c r="I476" s="190"/>
      <c r="L476" s="190"/>
      <c r="M476" s="190"/>
      <c r="N476" s="233"/>
      <c r="O476" s="190"/>
      <c r="P476" s="190"/>
      <c r="Q476" s="190"/>
      <c r="R476" s="190"/>
      <c r="S476" s="190"/>
      <c r="T476" s="190"/>
      <c r="U476" s="190"/>
      <c r="V476" s="190"/>
      <c r="W476" s="190"/>
      <c r="X476" s="190"/>
    </row>
    <row r="477" spans="8:24" x14ac:dyDescent="0.25">
      <c r="H477" s="190" t="str">
        <f>Lists!B161</f>
        <v>Sierra Leone</v>
      </c>
      <c r="I477" s="190"/>
      <c r="L477" s="190"/>
      <c r="M477" s="190"/>
      <c r="N477" s="233"/>
      <c r="O477" s="190"/>
      <c r="P477" s="190"/>
      <c r="Q477" s="190"/>
      <c r="R477" s="190"/>
      <c r="S477" s="190"/>
      <c r="T477" s="190"/>
      <c r="U477" s="190"/>
      <c r="V477" s="190"/>
      <c r="W477" s="190"/>
      <c r="X477" s="190"/>
    </row>
    <row r="478" spans="8:24" x14ac:dyDescent="0.25">
      <c r="H478" s="190" t="str">
        <f>Lists!B162</f>
        <v>Singapore</v>
      </c>
      <c r="I478" s="190"/>
      <c r="L478" s="190"/>
      <c r="M478" s="190"/>
      <c r="N478" s="233"/>
      <c r="O478" s="190"/>
      <c r="P478" s="190"/>
      <c r="Q478" s="190"/>
      <c r="R478" s="190"/>
      <c r="S478" s="190"/>
      <c r="T478" s="190"/>
      <c r="U478" s="190"/>
      <c r="V478" s="190"/>
      <c r="W478" s="190"/>
      <c r="X478" s="190"/>
    </row>
    <row r="479" spans="8:24" x14ac:dyDescent="0.25">
      <c r="H479" s="190" t="str">
        <f>Lists!B163</f>
        <v>Slovakia</v>
      </c>
      <c r="I479" s="190"/>
      <c r="L479" s="190"/>
      <c r="M479" s="190"/>
      <c r="N479" s="233"/>
      <c r="O479" s="190"/>
      <c r="P479" s="190"/>
      <c r="Q479" s="190"/>
      <c r="R479" s="190"/>
      <c r="S479" s="190"/>
      <c r="T479" s="190"/>
      <c r="U479" s="190"/>
      <c r="V479" s="190"/>
      <c r="W479" s="190"/>
      <c r="X479" s="190"/>
    </row>
    <row r="480" spans="8:24" x14ac:dyDescent="0.25">
      <c r="H480" s="190" t="str">
        <f>Lists!B164</f>
        <v>Slovenia</v>
      </c>
      <c r="I480" s="190"/>
      <c r="L480" s="190"/>
      <c r="M480" s="190"/>
      <c r="N480" s="233"/>
      <c r="O480" s="190"/>
      <c r="P480" s="190"/>
      <c r="Q480" s="190"/>
      <c r="R480" s="190"/>
      <c r="S480" s="190"/>
      <c r="T480" s="190"/>
      <c r="U480" s="190"/>
      <c r="V480" s="190"/>
      <c r="W480" s="190"/>
      <c r="X480" s="190"/>
    </row>
    <row r="481" spans="8:24" x14ac:dyDescent="0.25">
      <c r="H481" s="190" t="str">
        <f>Lists!B165</f>
        <v>Solomon Islands</v>
      </c>
      <c r="I481" s="190"/>
      <c r="L481" s="190"/>
      <c r="M481" s="190"/>
      <c r="N481" s="233"/>
      <c r="O481" s="190"/>
      <c r="P481" s="190"/>
      <c r="Q481" s="190"/>
      <c r="R481" s="190"/>
      <c r="S481" s="190"/>
      <c r="T481" s="190"/>
      <c r="U481" s="190"/>
      <c r="V481" s="190"/>
      <c r="W481" s="190"/>
      <c r="X481" s="190"/>
    </row>
    <row r="482" spans="8:24" x14ac:dyDescent="0.25">
      <c r="H482" s="190" t="str">
        <f>Lists!B166</f>
        <v>Somalia (Federal Republic of)</v>
      </c>
      <c r="I482" s="190"/>
      <c r="L482" s="190"/>
      <c r="M482" s="190"/>
      <c r="N482" s="233"/>
      <c r="O482" s="190"/>
      <c r="P482" s="190"/>
      <c r="Q482" s="190"/>
      <c r="R482" s="190"/>
      <c r="S482" s="190"/>
      <c r="T482" s="190"/>
      <c r="U482" s="190"/>
      <c r="V482" s="190"/>
      <c r="W482" s="190"/>
      <c r="X482" s="190"/>
    </row>
    <row r="483" spans="8:24" x14ac:dyDescent="0.25">
      <c r="H483" s="190" t="str">
        <f>Lists!B167</f>
        <v>South Africa</v>
      </c>
      <c r="I483" s="190"/>
      <c r="L483" s="190"/>
      <c r="M483" s="190"/>
      <c r="N483" s="233"/>
      <c r="O483" s="190"/>
      <c r="P483" s="190"/>
      <c r="Q483" s="190"/>
      <c r="R483" s="190"/>
      <c r="S483" s="190"/>
      <c r="T483" s="190"/>
      <c r="U483" s="190"/>
      <c r="V483" s="190"/>
      <c r="W483" s="190"/>
      <c r="X483" s="190"/>
    </row>
    <row r="484" spans="8:24" x14ac:dyDescent="0.25">
      <c r="H484" s="190" t="str">
        <f>Lists!B168</f>
        <v>South Korea (Republic of Korea)</v>
      </c>
      <c r="I484" s="190"/>
      <c r="L484" s="190"/>
      <c r="M484" s="190"/>
      <c r="N484" s="233"/>
      <c r="O484" s="190"/>
      <c r="P484" s="190"/>
      <c r="Q484" s="190"/>
      <c r="R484" s="190"/>
      <c r="S484" s="190"/>
      <c r="T484" s="190"/>
      <c r="U484" s="190"/>
      <c r="V484" s="190"/>
      <c r="W484" s="190"/>
      <c r="X484" s="190"/>
    </row>
    <row r="485" spans="8:24" x14ac:dyDescent="0.25">
      <c r="H485" s="190" t="str">
        <f>Lists!B169</f>
        <v>South Sudan</v>
      </c>
      <c r="I485" s="190"/>
      <c r="L485" s="190"/>
      <c r="M485" s="190"/>
      <c r="N485" s="233"/>
      <c r="O485" s="190"/>
      <c r="P485" s="190"/>
      <c r="Q485" s="190"/>
      <c r="R485" s="190"/>
      <c r="S485" s="190"/>
      <c r="T485" s="190"/>
      <c r="U485" s="190"/>
      <c r="V485" s="190"/>
      <c r="W485" s="190"/>
      <c r="X485" s="190"/>
    </row>
    <row r="486" spans="8:24" x14ac:dyDescent="0.25">
      <c r="H486" s="190" t="str">
        <f>Lists!B170</f>
        <v>Spain</v>
      </c>
      <c r="I486" s="190"/>
      <c r="L486" s="190"/>
      <c r="M486" s="190"/>
      <c r="N486" s="233"/>
      <c r="O486" s="190"/>
      <c r="P486" s="190"/>
      <c r="Q486" s="190"/>
      <c r="R486" s="190"/>
      <c r="S486" s="190"/>
      <c r="T486" s="190"/>
      <c r="U486" s="190"/>
      <c r="V486" s="190"/>
      <c r="W486" s="190"/>
      <c r="X486" s="190"/>
    </row>
    <row r="487" spans="8:24" x14ac:dyDescent="0.25">
      <c r="H487" s="190" t="str">
        <f>Lists!B171</f>
        <v>Sri Lanka</v>
      </c>
      <c r="I487" s="190"/>
      <c r="L487" s="190"/>
      <c r="M487" s="190"/>
      <c r="N487" s="233"/>
      <c r="O487" s="190"/>
      <c r="P487" s="190"/>
      <c r="Q487" s="190"/>
      <c r="R487" s="190"/>
      <c r="S487" s="190"/>
      <c r="T487" s="190"/>
      <c r="U487" s="190"/>
      <c r="V487" s="190"/>
      <c r="W487" s="190"/>
      <c r="X487" s="190"/>
    </row>
    <row r="488" spans="8:24" x14ac:dyDescent="0.25">
      <c r="H488" s="190" t="str">
        <f>Lists!B172</f>
        <v>Sudan</v>
      </c>
      <c r="I488" s="190"/>
      <c r="L488" s="190"/>
      <c r="M488" s="190"/>
      <c r="N488" s="233"/>
      <c r="O488" s="190"/>
      <c r="P488" s="190"/>
      <c r="Q488" s="190"/>
      <c r="R488" s="190"/>
      <c r="S488" s="190"/>
      <c r="T488" s="190"/>
      <c r="U488" s="190"/>
      <c r="V488" s="190"/>
      <c r="W488" s="190"/>
      <c r="X488" s="190"/>
    </row>
    <row r="489" spans="8:24" x14ac:dyDescent="0.25">
      <c r="H489" s="190" t="str">
        <f>Lists!B173</f>
        <v>Suriname</v>
      </c>
      <c r="I489" s="190"/>
      <c r="L489" s="190"/>
      <c r="M489" s="190"/>
      <c r="N489" s="233"/>
      <c r="O489" s="190"/>
      <c r="P489" s="190"/>
      <c r="Q489" s="190"/>
      <c r="R489" s="190"/>
      <c r="S489" s="190"/>
      <c r="T489" s="190"/>
      <c r="U489" s="190"/>
      <c r="V489" s="190"/>
      <c r="W489" s="190"/>
      <c r="X489" s="190"/>
    </row>
    <row r="490" spans="8:24" x14ac:dyDescent="0.25">
      <c r="H490" s="190" t="str">
        <f>Lists!B174</f>
        <v>Swaziland</v>
      </c>
      <c r="I490" s="190"/>
      <c r="L490" s="190"/>
      <c r="M490" s="190"/>
      <c r="N490" s="233"/>
      <c r="O490" s="190"/>
      <c r="P490" s="190"/>
      <c r="Q490" s="190"/>
      <c r="R490" s="190"/>
      <c r="S490" s="190"/>
      <c r="T490" s="190"/>
      <c r="U490" s="190"/>
      <c r="V490" s="190"/>
      <c r="W490" s="190"/>
      <c r="X490" s="190"/>
    </row>
    <row r="491" spans="8:24" x14ac:dyDescent="0.25">
      <c r="H491" s="190" t="str">
        <f>Lists!B175</f>
        <v>Sweden</v>
      </c>
      <c r="I491" s="190"/>
      <c r="L491" s="190"/>
      <c r="M491" s="190"/>
      <c r="N491" s="233"/>
      <c r="O491" s="190"/>
      <c r="P491" s="190"/>
      <c r="Q491" s="190"/>
      <c r="R491" s="190"/>
      <c r="S491" s="190"/>
      <c r="T491" s="190"/>
      <c r="U491" s="190"/>
      <c r="V491" s="190"/>
      <c r="W491" s="190"/>
      <c r="X491" s="190"/>
    </row>
    <row r="492" spans="8:24" x14ac:dyDescent="0.25">
      <c r="H492" s="190" t="str">
        <f>Lists!B176</f>
        <v>Switzerland</v>
      </c>
      <c r="I492" s="190"/>
      <c r="L492" s="190"/>
      <c r="M492" s="190"/>
      <c r="N492" s="233"/>
      <c r="O492" s="190"/>
      <c r="P492" s="190"/>
      <c r="Q492" s="190"/>
      <c r="R492" s="190"/>
      <c r="S492" s="190"/>
      <c r="T492" s="190"/>
      <c r="U492" s="190"/>
      <c r="V492" s="190"/>
      <c r="W492" s="190"/>
      <c r="X492" s="190"/>
    </row>
    <row r="493" spans="8:24" x14ac:dyDescent="0.25">
      <c r="H493" s="190" t="str">
        <f>Lists!B177</f>
        <v>Syrian Arab Republic</v>
      </c>
      <c r="I493" s="190"/>
      <c r="L493" s="190"/>
      <c r="M493" s="190"/>
      <c r="N493" s="233"/>
      <c r="O493" s="190"/>
      <c r="P493" s="190"/>
      <c r="Q493" s="190"/>
      <c r="R493" s="190"/>
      <c r="S493" s="190"/>
      <c r="T493" s="190"/>
      <c r="U493" s="190"/>
      <c r="V493" s="190"/>
      <c r="W493" s="190"/>
      <c r="X493" s="190"/>
    </row>
    <row r="494" spans="8:24" x14ac:dyDescent="0.25">
      <c r="H494" s="190" t="str">
        <f>Lists!B178</f>
        <v>Tahiti</v>
      </c>
      <c r="I494" s="190"/>
      <c r="L494" s="190"/>
      <c r="M494" s="190"/>
      <c r="N494" s="233"/>
      <c r="O494" s="190"/>
      <c r="P494" s="190"/>
      <c r="Q494" s="190"/>
      <c r="R494" s="190"/>
      <c r="S494" s="190"/>
      <c r="T494" s="190"/>
      <c r="U494" s="190"/>
      <c r="V494" s="190"/>
      <c r="W494" s="190"/>
      <c r="X494" s="190"/>
    </row>
    <row r="495" spans="8:24" x14ac:dyDescent="0.25">
      <c r="H495" s="190" t="str">
        <f>Lists!B179</f>
        <v>Taiwan</v>
      </c>
      <c r="I495" s="190"/>
      <c r="L495" s="190"/>
      <c r="M495" s="190"/>
      <c r="N495" s="233"/>
      <c r="O495" s="190"/>
      <c r="P495" s="190"/>
      <c r="Q495" s="190"/>
      <c r="R495" s="190"/>
      <c r="S495" s="190"/>
      <c r="T495" s="190"/>
      <c r="U495" s="190"/>
      <c r="V495" s="190"/>
      <c r="W495" s="190"/>
      <c r="X495" s="190"/>
    </row>
    <row r="496" spans="8:24" x14ac:dyDescent="0.25">
      <c r="H496" s="190" t="str">
        <f>Lists!B180</f>
        <v>Tajikistan</v>
      </c>
      <c r="I496" s="190"/>
      <c r="L496" s="190"/>
      <c r="M496" s="190"/>
      <c r="N496" s="233"/>
      <c r="O496" s="190"/>
      <c r="P496" s="190"/>
      <c r="Q496" s="190"/>
      <c r="R496" s="190"/>
      <c r="S496" s="190"/>
      <c r="T496" s="190"/>
      <c r="U496" s="190"/>
      <c r="V496" s="190"/>
      <c r="W496" s="190"/>
      <c r="X496" s="190"/>
    </row>
    <row r="497" spans="8:24" x14ac:dyDescent="0.25">
      <c r="H497" s="190" t="str">
        <f>Lists!B181</f>
        <v>Thailand</v>
      </c>
      <c r="I497" s="190"/>
      <c r="L497" s="190"/>
      <c r="M497" s="190"/>
      <c r="N497" s="233"/>
      <c r="O497" s="190"/>
      <c r="P497" s="190"/>
      <c r="Q497" s="190"/>
      <c r="R497" s="190"/>
      <c r="S497" s="190"/>
      <c r="T497" s="190"/>
      <c r="U497" s="190"/>
      <c r="V497" s="190"/>
      <c r="W497" s="190"/>
      <c r="X497" s="190"/>
    </row>
    <row r="498" spans="8:24" x14ac:dyDescent="0.25">
      <c r="H498" s="190" t="str">
        <f>Lists!B182</f>
        <v>The Former Yugoslav Republic of Macedonia</v>
      </c>
      <c r="I498" s="190"/>
      <c r="L498" s="190"/>
      <c r="M498" s="190"/>
      <c r="N498" s="233"/>
      <c r="O498" s="190"/>
      <c r="P498" s="190"/>
      <c r="Q498" s="190"/>
      <c r="R498" s="190"/>
      <c r="S498" s="190"/>
      <c r="T498" s="190"/>
      <c r="U498" s="190"/>
      <c r="V498" s="190"/>
      <c r="W498" s="190"/>
      <c r="X498" s="190"/>
    </row>
    <row r="499" spans="8:24" x14ac:dyDescent="0.25">
      <c r="H499" s="190" t="str">
        <f>Lists!B183</f>
        <v>Timor-Leste</v>
      </c>
      <c r="I499" s="190"/>
      <c r="L499" s="190"/>
      <c r="M499" s="190"/>
      <c r="N499" s="233"/>
      <c r="O499" s="190"/>
      <c r="P499" s="190"/>
      <c r="Q499" s="190"/>
      <c r="R499" s="190"/>
      <c r="S499" s="190"/>
      <c r="T499" s="190"/>
      <c r="U499" s="190"/>
      <c r="V499" s="190"/>
      <c r="W499" s="190"/>
      <c r="X499" s="190"/>
    </row>
    <row r="500" spans="8:24" x14ac:dyDescent="0.25">
      <c r="H500" s="190" t="str">
        <f>Lists!B184</f>
        <v>Togo</v>
      </c>
      <c r="I500" s="190"/>
      <c r="L500" s="190"/>
      <c r="M500" s="190"/>
      <c r="N500" s="233"/>
      <c r="O500" s="190"/>
      <c r="P500" s="190"/>
      <c r="Q500" s="190"/>
      <c r="R500" s="190"/>
      <c r="S500" s="190"/>
      <c r="T500" s="190"/>
      <c r="U500" s="190"/>
      <c r="V500" s="190"/>
      <c r="W500" s="190"/>
      <c r="X500" s="190"/>
    </row>
    <row r="501" spans="8:24" x14ac:dyDescent="0.25">
      <c r="H501" s="190" t="str">
        <f>Lists!B185</f>
        <v>Tonga</v>
      </c>
      <c r="I501" s="190"/>
      <c r="L501" s="190"/>
      <c r="M501" s="190"/>
      <c r="N501" s="233"/>
      <c r="O501" s="190"/>
      <c r="P501" s="190"/>
      <c r="Q501" s="190"/>
      <c r="R501" s="190"/>
      <c r="S501" s="190"/>
      <c r="T501" s="190"/>
      <c r="U501" s="190"/>
      <c r="V501" s="190"/>
      <c r="W501" s="190"/>
      <c r="X501" s="190"/>
    </row>
    <row r="502" spans="8:24" x14ac:dyDescent="0.25">
      <c r="H502" s="190" t="str">
        <f>Lists!B186</f>
        <v>Trinidad and Tobago</v>
      </c>
      <c r="I502" s="190"/>
      <c r="L502" s="190"/>
      <c r="M502" s="190"/>
      <c r="N502" s="233"/>
      <c r="O502" s="190"/>
      <c r="P502" s="190"/>
      <c r="Q502" s="190"/>
      <c r="R502" s="190"/>
      <c r="S502" s="190"/>
      <c r="T502" s="190"/>
      <c r="U502" s="190"/>
      <c r="V502" s="190"/>
      <c r="W502" s="190"/>
      <c r="X502" s="190"/>
    </row>
    <row r="503" spans="8:24" x14ac:dyDescent="0.25">
      <c r="H503" s="190" t="str">
        <f>Lists!B187</f>
        <v>Tunisia</v>
      </c>
      <c r="I503" s="190"/>
      <c r="L503" s="190"/>
      <c r="M503" s="190"/>
      <c r="N503" s="233"/>
      <c r="O503" s="190"/>
      <c r="P503" s="190"/>
      <c r="Q503" s="190"/>
      <c r="R503" s="190"/>
      <c r="S503" s="190"/>
      <c r="T503" s="190"/>
      <c r="U503" s="190"/>
      <c r="V503" s="190"/>
      <c r="W503" s="190"/>
      <c r="X503" s="190"/>
    </row>
    <row r="504" spans="8:24" x14ac:dyDescent="0.25">
      <c r="H504" s="190" t="str">
        <f>Lists!B188</f>
        <v>Turkey</v>
      </c>
      <c r="I504" s="190"/>
      <c r="L504" s="190"/>
      <c r="M504" s="190"/>
      <c r="N504" s="233"/>
      <c r="O504" s="190"/>
      <c r="P504" s="190"/>
      <c r="Q504" s="190"/>
      <c r="R504" s="190"/>
      <c r="S504" s="190"/>
      <c r="T504" s="190"/>
      <c r="U504" s="190"/>
      <c r="V504" s="190"/>
      <c r="W504" s="190"/>
      <c r="X504" s="190"/>
    </row>
    <row r="505" spans="8:24" x14ac:dyDescent="0.25">
      <c r="H505" s="190" t="str">
        <f>Lists!B189</f>
        <v>Turkmenistan</v>
      </c>
      <c r="I505" s="190"/>
      <c r="L505" s="190"/>
      <c r="M505" s="190"/>
      <c r="N505" s="233"/>
      <c r="O505" s="190"/>
      <c r="P505" s="190"/>
      <c r="Q505" s="190"/>
      <c r="R505" s="190"/>
      <c r="S505" s="190"/>
      <c r="T505" s="190"/>
      <c r="U505" s="190"/>
      <c r="V505" s="190"/>
      <c r="W505" s="190"/>
      <c r="X505" s="190"/>
    </row>
    <row r="506" spans="8:24" x14ac:dyDescent="0.25">
      <c r="H506" s="190" t="str">
        <f>Lists!B190</f>
        <v>Tuvalu</v>
      </c>
      <c r="I506" s="190"/>
      <c r="L506" s="190"/>
      <c r="M506" s="190"/>
      <c r="N506" s="233"/>
      <c r="O506" s="190"/>
      <c r="P506" s="190"/>
      <c r="Q506" s="190"/>
      <c r="R506" s="190"/>
      <c r="S506" s="190"/>
      <c r="T506" s="190"/>
      <c r="U506" s="190"/>
      <c r="V506" s="190"/>
      <c r="W506" s="190"/>
      <c r="X506" s="190"/>
    </row>
    <row r="507" spans="8:24" x14ac:dyDescent="0.25">
      <c r="H507" s="190" t="str">
        <f>Lists!B191</f>
        <v>Uganda</v>
      </c>
      <c r="I507" s="190"/>
      <c r="L507" s="190"/>
      <c r="M507" s="190"/>
      <c r="N507" s="233"/>
      <c r="O507" s="190"/>
      <c r="P507" s="190"/>
      <c r="Q507" s="190"/>
      <c r="R507" s="190"/>
      <c r="S507" s="190"/>
      <c r="T507" s="190"/>
      <c r="U507" s="190"/>
      <c r="V507" s="190"/>
      <c r="W507" s="190"/>
      <c r="X507" s="190"/>
    </row>
    <row r="508" spans="8:24" x14ac:dyDescent="0.25">
      <c r="H508" s="190" t="str">
        <f>Lists!B192</f>
        <v>Ukraine</v>
      </c>
      <c r="I508" s="190"/>
      <c r="L508" s="190"/>
      <c r="M508" s="190"/>
      <c r="N508" s="233"/>
      <c r="O508" s="190"/>
      <c r="P508" s="190"/>
      <c r="Q508" s="190"/>
      <c r="R508" s="190"/>
      <c r="S508" s="190"/>
      <c r="T508" s="190"/>
      <c r="U508" s="190"/>
      <c r="V508" s="190"/>
      <c r="W508" s="190"/>
      <c r="X508" s="190"/>
    </row>
    <row r="509" spans="8:24" x14ac:dyDescent="0.25">
      <c r="H509" s="190" t="str">
        <f>Lists!B193</f>
        <v>United Arab Emirates</v>
      </c>
      <c r="I509" s="190"/>
      <c r="L509" s="190"/>
      <c r="M509" s="190"/>
      <c r="N509" s="233"/>
      <c r="O509" s="190"/>
      <c r="P509" s="190"/>
      <c r="Q509" s="190"/>
      <c r="R509" s="190"/>
      <c r="S509" s="190"/>
      <c r="T509" s="190"/>
      <c r="U509" s="190"/>
      <c r="V509" s="190"/>
      <c r="W509" s="190"/>
      <c r="X509" s="190"/>
    </row>
    <row r="510" spans="8:24" x14ac:dyDescent="0.25">
      <c r="H510" s="190" t="str">
        <f>Lists!B194</f>
        <v>United Kingdom of Great Britain and Northern Ireland</v>
      </c>
      <c r="I510" s="190"/>
      <c r="L510" s="190"/>
      <c r="M510" s="190"/>
      <c r="N510" s="233"/>
      <c r="O510" s="190"/>
      <c r="P510" s="190"/>
      <c r="Q510" s="190"/>
      <c r="R510" s="190"/>
      <c r="S510" s="190"/>
      <c r="T510" s="190"/>
      <c r="U510" s="190"/>
      <c r="V510" s="190"/>
      <c r="W510" s="190"/>
      <c r="X510" s="190"/>
    </row>
    <row r="511" spans="8:24" x14ac:dyDescent="0.25">
      <c r="H511" s="190" t="str">
        <f>Lists!B195</f>
        <v>United Republic of Tanzania</v>
      </c>
      <c r="I511" s="190"/>
      <c r="L511" s="190"/>
      <c r="M511" s="190"/>
      <c r="N511" s="233"/>
      <c r="O511" s="190"/>
      <c r="P511" s="190"/>
      <c r="Q511" s="190"/>
      <c r="R511" s="190"/>
      <c r="S511" s="190"/>
      <c r="T511" s="190"/>
      <c r="U511" s="190"/>
      <c r="V511" s="190"/>
      <c r="W511" s="190"/>
      <c r="X511" s="190"/>
    </row>
    <row r="512" spans="8:24" x14ac:dyDescent="0.25">
      <c r="H512" s="190" t="e">
        <f>Lists!#REF!</f>
        <v>#REF!</v>
      </c>
      <c r="I512" s="190"/>
      <c r="L512" s="190"/>
      <c r="M512" s="190"/>
      <c r="N512" s="233"/>
      <c r="O512" s="190"/>
      <c r="P512" s="190"/>
      <c r="Q512" s="190"/>
      <c r="R512" s="190"/>
      <c r="S512" s="190"/>
      <c r="T512" s="190"/>
      <c r="U512" s="190"/>
      <c r="V512" s="190"/>
      <c r="W512" s="190"/>
      <c r="X512" s="190"/>
    </row>
    <row r="513" spans="8:24" x14ac:dyDescent="0.25">
      <c r="H513" s="190" t="str">
        <f>Lists!B196</f>
        <v>Uruguay</v>
      </c>
      <c r="I513" s="190"/>
      <c r="L513" s="190"/>
      <c r="M513" s="190"/>
      <c r="N513" s="233"/>
      <c r="O513" s="190"/>
      <c r="P513" s="190"/>
      <c r="Q513" s="190"/>
      <c r="R513" s="190"/>
      <c r="S513" s="190"/>
      <c r="T513" s="190"/>
      <c r="U513" s="190"/>
      <c r="V513" s="190"/>
      <c r="W513" s="190"/>
      <c r="X513" s="190"/>
    </row>
    <row r="514" spans="8:24" x14ac:dyDescent="0.25">
      <c r="H514" s="190" t="str">
        <f>Lists!B197</f>
        <v>Uzbekistan</v>
      </c>
      <c r="I514" s="190"/>
      <c r="L514" s="190"/>
      <c r="M514" s="190"/>
      <c r="N514" s="233"/>
      <c r="O514" s="190"/>
      <c r="P514" s="190"/>
      <c r="Q514" s="190"/>
      <c r="R514" s="190"/>
      <c r="S514" s="190"/>
      <c r="T514" s="190"/>
      <c r="U514" s="190"/>
      <c r="V514" s="190"/>
      <c r="W514" s="190"/>
      <c r="X514" s="190"/>
    </row>
  </sheetData>
  <sheetProtection algorithmName="SHA-512" hashValue="cnCy8PucO9uhIR6MARUkBqVxQuKy+C5NVxN4k2RvXPC6CBIy/K5dVWd80goMQtJU/usiK7df1y1qAOJmcfHFhw==" saltValue="S+DMOrbN456785ZKaCA8IQ==" spinCount="100000" sheet="1" objects="1" scenarios="1"/>
  <dataConsolidate link="1"/>
  <mergeCells count="22">
    <mergeCell ref="C12:X12"/>
    <mergeCell ref="C13:X13"/>
    <mergeCell ref="C7:D7"/>
    <mergeCell ref="C8:D8"/>
    <mergeCell ref="W14:W15"/>
    <mergeCell ref="X14:X15"/>
    <mergeCell ref="C14:C15"/>
    <mergeCell ref="D14:D15"/>
    <mergeCell ref="E14:E15"/>
    <mergeCell ref="L14:L15"/>
    <mergeCell ref="M14:M15"/>
    <mergeCell ref="N14:N15"/>
    <mergeCell ref="U14:U15"/>
    <mergeCell ref="O14:T14"/>
    <mergeCell ref="I14:I15"/>
    <mergeCell ref="C11:X11"/>
    <mergeCell ref="V14:V15"/>
    <mergeCell ref="J14:J15"/>
    <mergeCell ref="K14:K15"/>
    <mergeCell ref="F14:F15"/>
    <mergeCell ref="G14:G15"/>
    <mergeCell ref="H14:H15"/>
  </mergeCells>
  <dataValidations xWindow="1350" yWindow="735" count="25">
    <dataValidation errorStyle="warning" allowBlank="1" errorTitle="U.S. EPA" error="Warning!  The form has auto calculated this value for you.  If you change the value in this cell, you may be misreporting data.  Press cancel to exit this cell without changing the data." sqref="JF17:JN317 TB17:TJ317 ACX17:ADF317 AMT17:ANB317 AWP17:AWX317 BGL17:BGT317 BQH17:BQP317 CAD17:CAL317 CJZ17:CKH317 CTV17:CUD317 DDR17:DDZ317 DNN17:DNV317 DXJ17:DXR317 EHF17:EHN317 ERB17:ERJ317 FAX17:FBF317 FKT17:FLB317 FUP17:FUX317 GEL17:GET317 GOH17:GOP317 GYD17:GYL317 HHZ17:HIH317 HRV17:HSD317 IBR17:IBZ317 ILN17:ILV317 IVJ17:IVR317 JFF17:JFN317 JPB17:JPJ317 JYX17:JZF317 KIT17:KJB317 KSP17:KSX317 LCL17:LCT317 LMH17:LMP317 LWD17:LWL317 MFZ17:MGH317 MPV17:MQD317 MZR17:MZZ317 NJN17:NJV317 NTJ17:NTR317 ODF17:ODN317 ONB17:ONJ317 OWX17:OXF317 PGT17:PHB317 PQP17:PQX317 QAL17:QAT317 QKH17:QKP317 QUD17:QUL317 RDZ17:REH317 RNV17:ROD317 RXR17:RXZ317 SHN17:SHV317 SRJ17:SRR317 TBF17:TBN317 TLB17:TLJ317 TUX17:TVF317 UET17:UFB317 UOP17:UOX317 UYL17:UYT317 VIH17:VIP317 VSD17:VSL317 WBZ17:WCH317 WLV17:WMD317 WVR17:WVZ317 O15:T15 V17 N14 M17:T17 C14 I17 C17:D17 E14:F14 J14:K14" xr:uid="{00000000-0002-0000-0200-000000000000}"/>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WA17:WWA317 JO17:JO317 TK17:TK317 ADG17:ADG317 ANC17:ANC317 AWY17:AWY317 BGU17:BGU317 BQQ17:BQQ317 CAM17:CAM317 CKI17:CKI317 CUE17:CUE317 DEA17:DEA317 DNW17:DNW317 DXS17:DXS317 EHO17:EHO317 ERK17:ERK317 FBG17:FBG317 FLC17:FLC317 FUY17:FUY317 GEU17:GEU317 GOQ17:GOQ317 GYM17:GYM317 HII17:HII317 HSE17:HSE317 ICA17:ICA317 ILW17:ILW317 IVS17:IVS317 JFO17:JFO317 JPK17:JPK317 JZG17:JZG317 KJC17:KJC317 KSY17:KSY317 LCU17:LCU317 LMQ17:LMQ317 LWM17:LWM317 MGI17:MGI317 MQE17:MQE317 NAA17:NAA317 NJW17:NJW317 NTS17:NTS317 ODO17:ODO317 ONK17:ONK317 OXG17:OXG317 PHC17:PHC317 PQY17:PQY317 QAU17:QAU317 QKQ17:QKQ317 QUM17:QUM317 REI17:REI317 ROE17:ROE317 RYA17:RYA317 SHW17:SHW317 SRS17:SRS317 TBO17:TBO317 TLK17:TLK317 TVG17:TVG317 UFC17:UFC317 UOY17:UOY317 UYU17:UYU317 VIQ17:VIQ317 VSM17:VSM317 WCI17:WCI317 WME17:WME317" xr:uid="{00000000-0002-0000-0200-000001000000}"/>
    <dataValidation type="list" allowBlank="1" showInputMessage="1" showErrorMessage="1" sqref="E318:E516 U318:V516" xr:uid="{00000000-0002-0000-0200-000002000000}">
      <formula1>#REF!</formula1>
    </dataValidation>
    <dataValidation type="textLength" operator="lessThan" allowBlank="1" showInputMessage="1" showErrorMessage="1" sqref="U17 E17:G17 J17" xr:uid="{00000000-0002-0000-0200-000003000000}">
      <formula1>200</formula1>
    </dataValidation>
    <dataValidation type="date" allowBlank="1" showInputMessage="1" showErrorMessage="1" error="Please enter a date within the quarter and year you have specified in Section 1." prompt="Date when the shipment exited the United States." sqref="D18:D317" xr:uid="{00000000-0002-0000-0200-000004000000}">
      <formula1>StartDate</formula1>
      <formula2>EndDate</formula2>
    </dataValidation>
    <dataValidation type="textLength" operator="lessThan" showInputMessage="1" showErrorMessage="1" sqref="K17" xr:uid="{00000000-0002-0000-0200-000005000000}">
      <formula1>20</formula1>
    </dataValidation>
    <dataValidation type="textLength" operator="lessThan" showInputMessage="1" showErrorMessage="1" prompt="Phone number of the recipient company contact." sqref="K18:K317" xr:uid="{00000000-0002-0000-0200-000006000000}">
      <formula1>20</formula1>
    </dataValidation>
    <dataValidation type="list" allowBlank="1" showInputMessage="1" showErrorMessage="1" sqref="L17" xr:uid="{00000000-0002-0000-0200-000007000000}">
      <formula1>ClassIChemicals</formula1>
    </dataValidation>
    <dataValidation type="decimal" operator="greaterThanOrEqual" allowBlank="1" showInputMessage="1" showErrorMessage="1" error="Please enter a positive number." prompt="Total quantity (kg) of chemical exported." sqref="M18:M317" xr:uid="{00000000-0002-0000-0200-000008000000}">
      <formula1>0</formula1>
    </dataValidation>
    <dataValidation type="textLength" operator="lessThan" allowBlank="1" showInputMessage="1" showErrorMessage="1" prompt="Name of the company that received or purchased material during the reporting period." sqref="E18:E317" xr:uid="{00000000-0002-0000-0200-000009000000}">
      <formula1>200</formula1>
    </dataValidation>
    <dataValidation type="list" allowBlank="1" showInputMessage="1" showErrorMessage="1" prompt="Name of the chemical exported. View the Reference List for a valid list of chemical names." sqref="L18:L317" xr:uid="{00000000-0002-0000-0200-00000A000000}">
      <formula1>ClassIIChemicals</formula1>
    </dataValidation>
    <dataValidation type="textLength" operator="lessThan" allowBlank="1" showInputMessage="1" showErrorMessage="1" prompt="Port of exit of the shipment." sqref="U18:U317" xr:uid="{00000000-0002-0000-0200-00000B000000}">
      <formula1>200</formula1>
    </dataValidation>
    <dataValidation type="list" allowBlank="1" showInputMessage="1" showErrorMessage="1" prompt="Select the transaction type of the material." sqref="W18:W317" xr:uid="{00000000-0002-0000-0200-00000C000000}">
      <formula1>TransactionType</formula1>
    </dataValidation>
    <dataValidation type="list" allowBlank="1" showInputMessage="1" showErrorMessage="1" prompt="Select the country to which the shipment was exported. View the Reference List for a valid list of country names." sqref="H18:H317" xr:uid="{00000000-0002-0000-0200-00000D000000}">
      <formula1>CountryName</formula1>
    </dataValidation>
    <dataValidation allowBlank="1" showInputMessage="1" prompt="Postal code of the recipient company." sqref="I18:I317" xr:uid="{00000000-0002-0000-0200-00000E000000}"/>
    <dataValidation type="textLength" operator="lessThan" allowBlank="1" showInputMessage="1" showErrorMessage="1" prompt="Name of the contact for the recipient company." sqref="J18:J317" xr:uid="{00000000-0002-0000-0200-00000F000000}">
      <formula1>200</formula1>
    </dataValidation>
    <dataValidation type="textLength" operator="lessThan" allowBlank="1" showInputMessage="1" showErrorMessage="1" prompt="Street address of the recipient company." sqref="F18:F317" xr:uid="{00000000-0002-0000-0200-000010000000}">
      <formula1>200</formula1>
    </dataValidation>
    <dataValidation type="textLength" operator="lessThan" allowBlank="1" showInputMessage="1" showErrorMessage="1" prompt="City of the recipient company." sqref="G18:G317" xr:uid="{00000000-0002-0000-0200-000011000000}">
      <formula1>200</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8:C317" xr:uid="{00000000-0002-0000-0200-000012000000}"/>
    <dataValidation allowBlank="1" showInputMessage="1" showErrorMessage="1" prompt="This field is auto-populated." sqref="O35:T317" xr:uid="{00000000-0002-0000-0200-000013000000}"/>
    <dataValidation type="textLength" allowBlank="1" showInputMessage="1" showErrorMessage="1" error="Enter a 10-digit number." prompt="Enter the 10-digit commodity code of the chemical exported. View the Reference List for a list of commonly use commodity codes for class II chemicals." sqref="N18:N317" xr:uid="{00000000-0002-0000-0200-000014000000}">
      <formula1>10</formula1>
      <formula2>12</formula2>
    </dataValidation>
    <dataValidation type="custom" allowBlank="1" showInputMessage="1" showErrorMessage="1" error="Please enter a 9 or 11-digit number." prompt="Enter the 9 or 11-digit EIN for the shipment." sqref="V18:V317" xr:uid="{00000000-0002-0000-0200-000015000000}">
      <formula1>AND(ISNUMBER(VALUE(V18)),OR(LEN(V18)=9,LEN(V18)=10,LEN(V18)=11))</formula1>
    </dataValidation>
    <dataValidation type="list" allowBlank="1" showInputMessage="1" showErrorMessage="1" sqref="J318:K516 F318:G516" xr:uid="{00000000-0002-0000-0200-000016000000}">
      <formula1>Class1Chem</formula1>
    </dataValidation>
    <dataValidation type="decimal" operator="greaterThanOrEqual" allowBlank="1" showInputMessage="1" showErrorMessage="1" prompt="This field is autopopulated unless 'Other' is selected as the name of the chemical imported." sqref="R1 T1 P1" xr:uid="{00000000-0002-0000-0200-000017000000}">
      <formula1>0</formula1>
    </dataValidation>
    <dataValidation type="list" operator="greaterThanOrEqual" allowBlank="1" showInputMessage="1" showErrorMessage="1" prompt="This field is autopopulated unless 'Other' is selected as the name of the chemical imported." sqref="Q1 S1 O1" xr:uid="{00000000-0002-0000-0200-000018000000}">
      <formula1>ClassIIChemicals</formula1>
    </dataValidation>
  </dataValidations>
  <hyperlinks>
    <hyperlink ref="C12:H12" location="'Reference List'!A1" display="If copying and pasting data into the table, please refer to the Reference List and the accompanying instructions." xr:uid="{00000000-0004-0000-0200-000000000000}"/>
    <hyperlink ref="C13:H13" location="'Blend Breakout'!A1" display="If copying and pasting data into the table, please refer to the Reference List and the accompanying instructions." xr:uid="{00000000-0004-0000-0200-000001000000}"/>
  </hyperlinks>
  <pageMargins left="0.7" right="0.7" top="0.75" bottom="0.75" header="0.3" footer="0.3"/>
  <pageSetup scale="40" orientation="landscape" r:id="rId1"/>
  <drawing r:id="rId2"/>
  <legacyDrawing r:id="rId3"/>
  <extLst>
    <ext xmlns:x14="http://schemas.microsoft.com/office/spreadsheetml/2009/9/main" uri="{CCE6A557-97BC-4b89-ADB6-D9C93CAAB3DF}">
      <x14:dataValidations xmlns:xm="http://schemas.microsoft.com/office/excel/2006/main" xWindow="1350" yWindow="735" count="3">
        <x14:dataValidation type="list" allowBlank="1" showInputMessage="1" showErrorMessage="1" xr:uid="{00000000-0002-0000-0200-000019000000}">
          <x14:formula1>
            <xm:f>Lists!$L$3:$L$4</xm:f>
          </x14:formula1>
          <xm:sqref>W17</xm:sqref>
        </x14:dataValidation>
        <x14:dataValidation type="list" allowBlank="1" showInputMessage="1" showErrorMessage="1" xr:uid="{00000000-0002-0000-0200-00001A000000}">
          <x14:formula1>
            <xm:f>Lists!$B$3:$B$197</xm:f>
          </x14:formula1>
          <xm:sqref>H17</xm:sqref>
        </x14:dataValidation>
        <x14:dataValidation type="list" allowBlank="1" showInputMessage="1" showErrorMessage="1" prompt="Select the intended use of the material. Note that the Transaction Type must be selected prior to completing this field." xr:uid="{00000000-0002-0000-0200-00001B000000}">
          <x14:formula1>
            <xm:f>IF($W17=Lists!$L$3,IF(COUNTIF(A5CountryList,$H17)&gt;0,INDIRECT(HLOOKUP($W17,Lists!$O$3:$O$4,2,0)),INDIRECT(HLOOKUP($W17,Lists!$M$3:$N$4,2,0))), INDIRECT(HLOOKUP($W17,Lists!$M$3:$N$4,2,0)))</xm:f>
          </x14:formula1>
          <xm:sqref>X17:X317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249977111117893"/>
  </sheetPr>
  <dimension ref="A2:H41"/>
  <sheetViews>
    <sheetView showGridLines="0" topLeftCell="B1" zoomScaleNormal="100" zoomScaleSheetLayoutView="100" workbookViewId="0">
      <selection activeCell="B1" sqref="B1"/>
    </sheetView>
  </sheetViews>
  <sheetFormatPr defaultColWidth="9.140625" defaultRowHeight="15" x14ac:dyDescent="0.25"/>
  <cols>
    <col min="1" max="1" width="4" style="21" hidden="1" customWidth="1"/>
    <col min="2" max="2" width="3.7109375" style="21" customWidth="1"/>
    <col min="3" max="3" width="2.7109375" style="21" customWidth="1"/>
    <col min="4" max="4" width="15" style="21" customWidth="1"/>
    <col min="5" max="5" width="50.140625" style="21" customWidth="1"/>
    <col min="6" max="6" width="20.7109375" style="21" customWidth="1"/>
    <col min="7" max="7" width="2.7109375" style="21" customWidth="1"/>
    <col min="8" max="16384" width="9.140625" style="21"/>
  </cols>
  <sheetData>
    <row r="2" spans="1:8" s="22" customFormat="1" ht="27.75" customHeight="1" x14ac:dyDescent="0.3">
      <c r="C2" s="25"/>
      <c r="D2" s="26" t="s">
        <v>1</v>
      </c>
      <c r="E2" s="26"/>
      <c r="F2" s="26"/>
      <c r="G2" s="28"/>
    </row>
    <row r="3" spans="1:8" s="22" customFormat="1" ht="18.75" x14ac:dyDescent="0.3">
      <c r="C3" s="29"/>
      <c r="D3" s="30" t="s">
        <v>318</v>
      </c>
      <c r="E3" s="30"/>
      <c r="F3" s="30"/>
      <c r="G3" s="32"/>
    </row>
    <row r="4" spans="1:8" x14ac:dyDescent="0.25">
      <c r="C4" s="33"/>
      <c r="D4" s="34"/>
      <c r="E4" s="34"/>
      <c r="F4" s="34"/>
      <c r="G4" s="35"/>
    </row>
    <row r="5" spans="1:8" ht="15" customHeight="1" x14ac:dyDescent="0.3">
      <c r="C5" s="11"/>
      <c r="D5" s="43" t="s">
        <v>220</v>
      </c>
      <c r="E5" s="44" t="str">
        <f>IF('Section 1'!D9=0,"",'Section 1'!D9)</f>
        <v/>
      </c>
      <c r="F5" s="43"/>
      <c r="G5" s="32"/>
      <c r="H5" s="22"/>
    </row>
    <row r="6" spans="1:8" ht="15" customHeight="1" x14ac:dyDescent="0.25">
      <c r="C6" s="11"/>
      <c r="D6" s="43" t="s">
        <v>221</v>
      </c>
      <c r="E6" s="44" t="str">
        <f>IF(OR('Section 1'!D11=0,'Section 1'!D12=0),"","Quarter "&amp;'Section 1'!D12&amp;", "&amp;'Section 1'!D11)</f>
        <v/>
      </c>
      <c r="F6" s="43"/>
      <c r="G6" s="35"/>
    </row>
    <row r="7" spans="1:8" ht="15" customHeight="1" x14ac:dyDescent="0.25">
      <c r="C7" s="11"/>
      <c r="D7" s="45"/>
      <c r="E7" s="45"/>
      <c r="F7" s="45"/>
      <c r="G7" s="35"/>
    </row>
    <row r="8" spans="1:8" ht="15.75" x14ac:dyDescent="0.25">
      <c r="C8" s="33"/>
      <c r="D8" s="36" t="s">
        <v>409</v>
      </c>
      <c r="E8" s="36"/>
      <c r="F8" s="36"/>
      <c r="G8" s="35"/>
    </row>
    <row r="9" spans="1:8" ht="32.25" customHeight="1" x14ac:dyDescent="0.25">
      <c r="C9" s="33"/>
      <c r="D9" s="248" t="s">
        <v>19</v>
      </c>
      <c r="E9" s="248"/>
      <c r="F9" s="248"/>
      <c r="G9" s="35"/>
    </row>
    <row r="10" spans="1:8" ht="26.25" customHeight="1" x14ac:dyDescent="0.25">
      <c r="C10" s="33"/>
      <c r="D10" s="60" t="s">
        <v>4</v>
      </c>
      <c r="E10" s="60" t="s">
        <v>309</v>
      </c>
      <c r="F10" s="60" t="s">
        <v>469</v>
      </c>
      <c r="G10" s="35"/>
    </row>
    <row r="11" spans="1:8" x14ac:dyDescent="0.25">
      <c r="A11" s="62">
        <v>1</v>
      </c>
      <c r="C11" s="11"/>
      <c r="D11" s="212" t="str">
        <f>IFERROR(VLOOKUP(A11,'Data for Summary'!$B$4:$J$903,COLUMNS('Data for Summary'!$B$3:$H$3),0),"")</f>
        <v/>
      </c>
      <c r="E11" s="91" t="str">
        <f>IFERROR(VLOOKUP(A11,'Data for Summary'!$B$4:$J$903,COLUMNS('Data for Summary'!$B$3:$I$3),0),"")</f>
        <v/>
      </c>
      <c r="F11" s="91" t="str">
        <f>IF(D11="","",SUMIFS('Data for Summary'!$J$4:$J$903,'Data for Summary'!$H$4:$H$903,D11,'Data for Summary'!$I$4:$I$903,E11))</f>
        <v/>
      </c>
      <c r="G11" s="35"/>
    </row>
    <row r="12" spans="1:8" x14ac:dyDescent="0.25">
      <c r="A12" s="63">
        <f>A11+1</f>
        <v>2</v>
      </c>
      <c r="C12" s="11"/>
      <c r="D12" s="212" t="str">
        <f>IFERROR(VLOOKUP(A12,'Data for Summary'!$B$4:$J$903,COLUMNS('Data for Summary'!$B$3:$H$3),0),"")</f>
        <v/>
      </c>
      <c r="E12" s="91" t="str">
        <f>IFERROR(VLOOKUP(A12,'Data for Summary'!$B$4:$J$903,COLUMNS('Data for Summary'!$B$3:$I$3),0),"")</f>
        <v/>
      </c>
      <c r="F12" s="91" t="str">
        <f>IF(D12="","",SUMIFS('Data for Summary'!$J$4:$J$903,'Data for Summary'!$H$4:$H$903,D12,'Data for Summary'!$I$4:$I$903,E12))</f>
        <v/>
      </c>
      <c r="G12" s="35"/>
    </row>
    <row r="13" spans="1:8" x14ac:dyDescent="0.25">
      <c r="A13" s="63">
        <f t="shared" ref="A13:A40" si="0">A12+1</f>
        <v>3</v>
      </c>
      <c r="C13" s="11"/>
      <c r="D13" s="212" t="str">
        <f>IFERROR(VLOOKUP(A13,'Data for Summary'!$B$4:$J$903,COLUMNS('Data for Summary'!$B$3:$H$3),0),"")</f>
        <v/>
      </c>
      <c r="E13" s="91" t="str">
        <f>IFERROR(VLOOKUP(A13,'Data for Summary'!$B$4:$J$903,COLUMNS('Data for Summary'!$B$3:$I$3),0),"")</f>
        <v/>
      </c>
      <c r="F13" s="91" t="str">
        <f>IF(D13="","",SUMIFS('Data for Summary'!$J$4:$J$903,'Data for Summary'!$H$4:$H$903,D13,'Data for Summary'!$I$4:$I$903,E13))</f>
        <v/>
      </c>
      <c r="G13" s="35"/>
    </row>
    <row r="14" spans="1:8" x14ac:dyDescent="0.25">
      <c r="A14" s="63">
        <f t="shared" si="0"/>
        <v>4</v>
      </c>
      <c r="C14" s="11"/>
      <c r="D14" s="212" t="str">
        <f>IFERROR(VLOOKUP(A14,'Data for Summary'!$B$4:$J$903,COLUMNS('Data for Summary'!$B$3:$H$3),0),"")</f>
        <v/>
      </c>
      <c r="E14" s="91" t="str">
        <f>IFERROR(VLOOKUP(A14,'Data for Summary'!$B$4:$J$903,COLUMNS('Data for Summary'!$B$3:$I$3),0),"")</f>
        <v/>
      </c>
      <c r="F14" s="91" t="str">
        <f>IF(D14="","",SUMIFS('Data for Summary'!$J$4:$J$903,'Data for Summary'!$H$4:$H$903,D14,'Data for Summary'!$I$4:$I$903,E14))</f>
        <v/>
      </c>
      <c r="G14" s="35"/>
    </row>
    <row r="15" spans="1:8" x14ac:dyDescent="0.25">
      <c r="A15" s="63">
        <f t="shared" si="0"/>
        <v>5</v>
      </c>
      <c r="C15" s="11"/>
      <c r="D15" s="212" t="str">
        <f>IFERROR(VLOOKUP(A15,'Data for Summary'!$B$4:$J$903,COLUMNS('Data for Summary'!$B$3:$H$3),0),"")</f>
        <v/>
      </c>
      <c r="E15" s="91" t="str">
        <f>IFERROR(VLOOKUP(A15,'Data for Summary'!$B$4:$J$903,COLUMNS('Data for Summary'!$B$3:$I$3),0),"")</f>
        <v/>
      </c>
      <c r="F15" s="91" t="str">
        <f>IF(D15="","",SUMIFS('Data for Summary'!$J$4:$J$903,'Data for Summary'!$H$4:$H$903,D15,'Data for Summary'!$I$4:$I$903,E15))</f>
        <v/>
      </c>
      <c r="G15" s="35"/>
    </row>
    <row r="16" spans="1:8" x14ac:dyDescent="0.25">
      <c r="A16" s="63">
        <f t="shared" si="0"/>
        <v>6</v>
      </c>
      <c r="C16" s="11"/>
      <c r="D16" s="212" t="str">
        <f>IFERROR(VLOOKUP(A16,'Data for Summary'!$B$4:$J$903,COLUMNS('Data for Summary'!$B$3:$H$3),0),"")</f>
        <v/>
      </c>
      <c r="E16" s="91" t="str">
        <f>IFERROR(VLOOKUP(A16,'Data for Summary'!$B$4:$J$903,COLUMNS('Data for Summary'!$B$3:$I$3),0),"")</f>
        <v/>
      </c>
      <c r="F16" s="91" t="str">
        <f>IF(D16="","",SUMIFS('Data for Summary'!$J$4:$J$903,'Data for Summary'!$H$4:$H$903,D16,'Data for Summary'!$I$4:$I$903,E16))</f>
        <v/>
      </c>
      <c r="G16" s="35"/>
    </row>
    <row r="17" spans="1:7" x14ac:dyDescent="0.25">
      <c r="A17" s="63">
        <f t="shared" si="0"/>
        <v>7</v>
      </c>
      <c r="C17" s="11"/>
      <c r="D17" s="212" t="str">
        <f>IFERROR(VLOOKUP(A17,'Data for Summary'!$B$4:$J$903,COLUMNS('Data for Summary'!$B$3:$H$3),0),"")</f>
        <v/>
      </c>
      <c r="E17" s="91" t="str">
        <f>IFERROR(VLOOKUP(A17,'Data for Summary'!$B$4:$J$903,COLUMNS('Data for Summary'!$B$3:$I$3),0),"")</f>
        <v/>
      </c>
      <c r="F17" s="91" t="str">
        <f>IF(D17="","",SUMIFS('Data for Summary'!$J$4:$J$903,'Data for Summary'!$H$4:$H$903,D17,'Data for Summary'!$I$4:$I$903,E17))</f>
        <v/>
      </c>
      <c r="G17" s="35"/>
    </row>
    <row r="18" spans="1:7" x14ac:dyDescent="0.25">
      <c r="A18" s="63">
        <f t="shared" si="0"/>
        <v>8</v>
      </c>
      <c r="C18" s="11"/>
      <c r="D18" s="212" t="str">
        <f>IFERROR(VLOOKUP(A18,'Data for Summary'!$B$4:$J$903,COLUMNS('Data for Summary'!$B$3:$H$3),0),"")</f>
        <v/>
      </c>
      <c r="E18" s="91" t="str">
        <f>IFERROR(VLOOKUP(A18,'Data for Summary'!$B$4:$J$903,COLUMNS('Data for Summary'!$B$3:$I$3),0),"")</f>
        <v/>
      </c>
      <c r="F18" s="91" t="str">
        <f>IF(D18="","",SUMIFS('Data for Summary'!$J$4:$J$903,'Data for Summary'!$H$4:$H$903,D18,'Data for Summary'!$I$4:$I$903,E18))</f>
        <v/>
      </c>
      <c r="G18" s="35"/>
    </row>
    <row r="19" spans="1:7" x14ac:dyDescent="0.25">
      <c r="A19" s="63">
        <f t="shared" si="0"/>
        <v>9</v>
      </c>
      <c r="C19" s="11"/>
      <c r="D19" s="212" t="str">
        <f>IFERROR(VLOOKUP(A19,'Data for Summary'!$B$4:$J$903,COLUMNS('Data for Summary'!$B$3:$H$3),0),"")</f>
        <v/>
      </c>
      <c r="E19" s="91" t="str">
        <f>IFERROR(VLOOKUP(A19,'Data for Summary'!$B$4:$J$903,COLUMNS('Data for Summary'!$B$3:$I$3),0),"")</f>
        <v/>
      </c>
      <c r="F19" s="91" t="str">
        <f>IF(D19="","",SUMIFS('Data for Summary'!$J$4:$J$903,'Data for Summary'!$H$4:$H$903,D19,'Data for Summary'!$I$4:$I$903,E19))</f>
        <v/>
      </c>
      <c r="G19" s="35"/>
    </row>
    <row r="20" spans="1:7" x14ac:dyDescent="0.25">
      <c r="A20" s="63">
        <f t="shared" si="0"/>
        <v>10</v>
      </c>
      <c r="C20" s="11"/>
      <c r="D20" s="212" t="str">
        <f>IFERROR(VLOOKUP(A20,'Data for Summary'!$B$4:$J$903,COLUMNS('Data for Summary'!$B$3:$H$3),0),"")</f>
        <v/>
      </c>
      <c r="E20" s="91" t="str">
        <f>IFERROR(VLOOKUP(A20,'Data for Summary'!$B$4:$J$903,COLUMNS('Data for Summary'!$B$3:$I$3),0),"")</f>
        <v/>
      </c>
      <c r="F20" s="91" t="str">
        <f>IF(D20="","",SUMIFS('Data for Summary'!$J$4:$J$903,'Data for Summary'!$H$4:$H$903,D20,'Data for Summary'!$I$4:$I$903,E20))</f>
        <v/>
      </c>
      <c r="G20" s="35"/>
    </row>
    <row r="21" spans="1:7" x14ac:dyDescent="0.25">
      <c r="A21" s="63">
        <f t="shared" si="0"/>
        <v>11</v>
      </c>
      <c r="C21" s="11"/>
      <c r="D21" s="212" t="str">
        <f>IFERROR(VLOOKUP(A21,'Data for Summary'!$B$4:$J$903,COLUMNS('Data for Summary'!$B$3:$H$3),0),"")</f>
        <v/>
      </c>
      <c r="E21" s="91" t="str">
        <f>IFERROR(VLOOKUP(A21,'Data for Summary'!$B$4:$J$903,COLUMNS('Data for Summary'!$B$3:$I$3),0),"")</f>
        <v/>
      </c>
      <c r="F21" s="91" t="str">
        <f>IF(D21="","",SUMIFS('Data for Summary'!$J$4:$J$903,'Data for Summary'!$H$4:$H$903,D21,'Data for Summary'!$I$4:$I$903,E21))</f>
        <v/>
      </c>
      <c r="G21" s="35"/>
    </row>
    <row r="22" spans="1:7" x14ac:dyDescent="0.25">
      <c r="A22" s="63">
        <f t="shared" si="0"/>
        <v>12</v>
      </c>
      <c r="C22" s="11"/>
      <c r="D22" s="212" t="str">
        <f>IFERROR(VLOOKUP(A22,'Data for Summary'!$B$4:$J$903,COLUMNS('Data for Summary'!$B$3:$H$3),0),"")</f>
        <v/>
      </c>
      <c r="E22" s="91" t="str">
        <f>IFERROR(VLOOKUP(A22,'Data for Summary'!$B$4:$J$903,COLUMNS('Data for Summary'!$B$3:$I$3),0),"")</f>
        <v/>
      </c>
      <c r="F22" s="91" t="str">
        <f>IF(D22="","",SUMIFS('Data for Summary'!$J$4:$J$903,'Data for Summary'!$H$4:$H$903,D22,'Data for Summary'!$I$4:$I$903,E22))</f>
        <v/>
      </c>
      <c r="G22" s="35"/>
    </row>
    <row r="23" spans="1:7" x14ac:dyDescent="0.25">
      <c r="A23" s="63">
        <f t="shared" si="0"/>
        <v>13</v>
      </c>
      <c r="C23" s="11"/>
      <c r="D23" s="212" t="str">
        <f>IFERROR(VLOOKUP(A23,'Data for Summary'!$B$4:$J$903,COLUMNS('Data for Summary'!$B$3:$H$3),0),"")</f>
        <v/>
      </c>
      <c r="E23" s="91" t="str">
        <f>IFERROR(VLOOKUP(A23,'Data for Summary'!$B$4:$J$903,COLUMNS('Data for Summary'!$B$3:$I$3),0),"")</f>
        <v/>
      </c>
      <c r="F23" s="91" t="str">
        <f>IF(D23="","",SUMIFS('Data for Summary'!$J$4:$J$903,'Data for Summary'!$H$4:$H$903,D23,'Data for Summary'!$I$4:$I$903,E23))</f>
        <v/>
      </c>
      <c r="G23" s="35"/>
    </row>
    <row r="24" spans="1:7" x14ac:dyDescent="0.25">
      <c r="A24" s="63">
        <f t="shared" si="0"/>
        <v>14</v>
      </c>
      <c r="C24" s="11"/>
      <c r="D24" s="212" t="str">
        <f>IFERROR(VLOOKUP(A24,'Data for Summary'!$B$4:$J$903,COLUMNS('Data for Summary'!$B$3:$H$3),0),"")</f>
        <v/>
      </c>
      <c r="E24" s="91" t="str">
        <f>IFERROR(VLOOKUP(A24,'Data for Summary'!$B$4:$J$903,COLUMNS('Data for Summary'!$B$3:$I$3),0),"")</f>
        <v/>
      </c>
      <c r="F24" s="91" t="str">
        <f>IF(D24="","",SUMIFS('Data for Summary'!$J$4:$J$903,'Data for Summary'!$H$4:$H$903,D24,'Data for Summary'!$I$4:$I$903,E24))</f>
        <v/>
      </c>
      <c r="G24" s="35"/>
    </row>
    <row r="25" spans="1:7" x14ac:dyDescent="0.25">
      <c r="A25" s="63">
        <f t="shared" si="0"/>
        <v>15</v>
      </c>
      <c r="C25" s="11"/>
      <c r="D25" s="212" t="str">
        <f>IFERROR(VLOOKUP(A25,'Data for Summary'!$B$4:$J$903,COLUMNS('Data for Summary'!$B$3:$H$3),0),"")</f>
        <v/>
      </c>
      <c r="E25" s="91" t="str">
        <f>IFERROR(VLOOKUP(A25,'Data for Summary'!$B$4:$J$903,COLUMNS('Data for Summary'!$B$3:$I$3),0),"")</f>
        <v/>
      </c>
      <c r="F25" s="91" t="str">
        <f>IF(D25="","",SUMIFS('Data for Summary'!$J$4:$J$903,'Data for Summary'!$H$4:$H$903,D25,'Data for Summary'!$I$4:$I$903,E25))</f>
        <v/>
      </c>
      <c r="G25" s="35"/>
    </row>
    <row r="26" spans="1:7" x14ac:dyDescent="0.25">
      <c r="A26" s="63">
        <f t="shared" si="0"/>
        <v>16</v>
      </c>
      <c r="C26" s="11"/>
      <c r="D26" s="212" t="str">
        <f>IFERROR(VLOOKUP(A26,'Data for Summary'!$B$4:$J$903,COLUMNS('Data for Summary'!$B$3:$H$3),0),"")</f>
        <v/>
      </c>
      <c r="E26" s="91" t="str">
        <f>IFERROR(VLOOKUP(A26,'Data for Summary'!$B$4:$J$903,COLUMNS('Data for Summary'!$B$3:$I$3),0),"")</f>
        <v/>
      </c>
      <c r="F26" s="91" t="str">
        <f>IF(D26="","",SUMIFS('Data for Summary'!$J$4:$J$903,'Data for Summary'!$H$4:$H$903,D26,'Data for Summary'!$I$4:$I$903,E26))</f>
        <v/>
      </c>
      <c r="G26" s="35"/>
    </row>
    <row r="27" spans="1:7" x14ac:dyDescent="0.25">
      <c r="A27" s="63">
        <f t="shared" si="0"/>
        <v>17</v>
      </c>
      <c r="C27" s="11"/>
      <c r="D27" s="212" t="str">
        <f>IFERROR(VLOOKUP(A27,'Data for Summary'!$B$4:$J$903,COLUMNS('Data for Summary'!$B$3:$H$3),0),"")</f>
        <v/>
      </c>
      <c r="E27" s="91" t="str">
        <f>IFERROR(VLOOKUP(A27,'Data for Summary'!$B$4:$J$903,COLUMNS('Data for Summary'!$B$3:$I$3),0),"")</f>
        <v/>
      </c>
      <c r="F27" s="91" t="str">
        <f>IF(D27="","",SUMIFS('Data for Summary'!$J$4:$J$903,'Data for Summary'!$H$4:$H$903,D27,'Data for Summary'!$I$4:$I$903,E27))</f>
        <v/>
      </c>
      <c r="G27" s="35"/>
    </row>
    <row r="28" spans="1:7" x14ac:dyDescent="0.25">
      <c r="A28" s="63">
        <f t="shared" si="0"/>
        <v>18</v>
      </c>
      <c r="C28" s="11"/>
      <c r="D28" s="212" t="str">
        <f>IFERROR(VLOOKUP(A28,'Data for Summary'!$B$4:$J$903,COLUMNS('Data for Summary'!$B$3:$H$3),0),"")</f>
        <v/>
      </c>
      <c r="E28" s="91" t="str">
        <f>IFERROR(VLOOKUP(A28,'Data for Summary'!$B$4:$J$903,COLUMNS('Data for Summary'!$B$3:$I$3),0),"")</f>
        <v/>
      </c>
      <c r="F28" s="91" t="str">
        <f>IF(D28="","",SUMIFS('Data for Summary'!$J$4:$J$903,'Data for Summary'!$H$4:$H$903,D28,'Data for Summary'!$I$4:$I$903,E28))</f>
        <v/>
      </c>
      <c r="G28" s="35"/>
    </row>
    <row r="29" spans="1:7" x14ac:dyDescent="0.25">
      <c r="A29" s="63">
        <f t="shared" si="0"/>
        <v>19</v>
      </c>
      <c r="C29" s="11"/>
      <c r="D29" s="212" t="str">
        <f>IFERROR(VLOOKUP(A29,'Data for Summary'!$B$4:$J$903,COLUMNS('Data for Summary'!$B$3:$H$3),0),"")</f>
        <v/>
      </c>
      <c r="E29" s="91" t="str">
        <f>IFERROR(VLOOKUP(A29,'Data for Summary'!$B$4:$J$903,COLUMNS('Data for Summary'!$B$3:$I$3),0),"")</f>
        <v/>
      </c>
      <c r="F29" s="91" t="str">
        <f>IF(D29="","",SUMIFS('Data for Summary'!$J$4:$J$903,'Data for Summary'!$H$4:$H$903,D29,'Data for Summary'!$I$4:$I$903,E29))</f>
        <v/>
      </c>
      <c r="G29" s="35"/>
    </row>
    <row r="30" spans="1:7" x14ac:dyDescent="0.25">
      <c r="A30" s="63">
        <f t="shared" si="0"/>
        <v>20</v>
      </c>
      <c r="C30" s="11"/>
      <c r="D30" s="212" t="str">
        <f>IFERROR(VLOOKUP(A30,'Data for Summary'!$B$4:$J$903,COLUMNS('Data for Summary'!$B$3:$H$3),0),"")</f>
        <v/>
      </c>
      <c r="E30" s="91" t="str">
        <f>IFERROR(VLOOKUP(A30,'Data for Summary'!$B$4:$J$903,COLUMNS('Data for Summary'!$B$3:$I$3),0),"")</f>
        <v/>
      </c>
      <c r="F30" s="91" t="str">
        <f>IF(D30="","",SUMIFS('Data for Summary'!$J$4:$J$903,'Data for Summary'!$H$4:$H$903,D30,'Data for Summary'!$I$4:$I$903,E30))</f>
        <v/>
      </c>
      <c r="G30" s="35"/>
    </row>
    <row r="31" spans="1:7" x14ac:dyDescent="0.25">
      <c r="A31" s="63">
        <f t="shared" si="0"/>
        <v>21</v>
      </c>
      <c r="C31" s="11"/>
      <c r="D31" s="212" t="str">
        <f>IFERROR(VLOOKUP(A31,'Data for Summary'!$B$4:$J$903,COLUMNS('Data for Summary'!$B$3:$H$3),0),"")</f>
        <v/>
      </c>
      <c r="E31" s="91" t="str">
        <f>IFERROR(VLOOKUP(A31,'Data for Summary'!$B$4:$J$903,COLUMNS('Data for Summary'!$B$3:$I$3),0),"")</f>
        <v/>
      </c>
      <c r="F31" s="91" t="str">
        <f>IF(D31="","",SUMIFS('Data for Summary'!$J$4:$J$903,'Data for Summary'!$H$4:$H$903,D31,'Data for Summary'!$I$4:$I$903,E31))</f>
        <v/>
      </c>
      <c r="G31" s="35"/>
    </row>
    <row r="32" spans="1:7" x14ac:dyDescent="0.25">
      <c r="A32" s="63">
        <f t="shared" si="0"/>
        <v>22</v>
      </c>
      <c r="C32" s="11"/>
      <c r="D32" s="212" t="str">
        <f>IFERROR(VLOOKUP(A32,'Data for Summary'!$B$4:$J$903,COLUMNS('Data for Summary'!$B$3:$H$3),0),"")</f>
        <v/>
      </c>
      <c r="E32" s="91" t="str">
        <f>IFERROR(VLOOKUP(A32,'Data for Summary'!$B$4:$J$903,COLUMNS('Data for Summary'!$B$3:$I$3),0),"")</f>
        <v/>
      </c>
      <c r="F32" s="91" t="str">
        <f>IF(D32="","",SUMIFS('Data for Summary'!$J$4:$J$903,'Data for Summary'!$H$4:$H$903,D32,'Data for Summary'!$I$4:$I$903,E32))</f>
        <v/>
      </c>
      <c r="G32" s="35"/>
    </row>
    <row r="33" spans="1:7" x14ac:dyDescent="0.25">
      <c r="A33" s="63">
        <f t="shared" si="0"/>
        <v>23</v>
      </c>
      <c r="C33" s="11"/>
      <c r="D33" s="212" t="str">
        <f>IFERROR(VLOOKUP(A33,'Data for Summary'!$B$4:$J$903,COLUMNS('Data for Summary'!$B$3:$H$3),0),"")</f>
        <v/>
      </c>
      <c r="E33" s="91" t="str">
        <f>IFERROR(VLOOKUP(A33,'Data for Summary'!$B$4:$J$903,COLUMNS('Data for Summary'!$B$3:$I$3),0),"")</f>
        <v/>
      </c>
      <c r="F33" s="91" t="str">
        <f>IF(D33="","",SUMIFS('Data for Summary'!$J$4:$J$903,'Data for Summary'!$H$4:$H$903,D33,'Data for Summary'!$I$4:$I$903,E33))</f>
        <v/>
      </c>
      <c r="G33" s="35"/>
    </row>
    <row r="34" spans="1:7" x14ac:dyDescent="0.25">
      <c r="A34" s="63">
        <f t="shared" si="0"/>
        <v>24</v>
      </c>
      <c r="C34" s="11"/>
      <c r="D34" s="212" t="str">
        <f>IFERROR(VLOOKUP(A34,'Data for Summary'!$B$4:$J$903,COLUMNS('Data for Summary'!$B$3:$H$3),0),"")</f>
        <v/>
      </c>
      <c r="E34" s="91" t="str">
        <f>IFERROR(VLOOKUP(A34,'Data for Summary'!$B$4:$J$903,COLUMNS('Data for Summary'!$B$3:$I$3),0),"")</f>
        <v/>
      </c>
      <c r="F34" s="91" t="str">
        <f>IF(D34="","",SUMIFS('Data for Summary'!$J$4:$J$903,'Data for Summary'!$H$4:$H$903,D34,'Data for Summary'!$I$4:$I$903,E34))</f>
        <v/>
      </c>
      <c r="G34" s="35"/>
    </row>
    <row r="35" spans="1:7" x14ac:dyDescent="0.25">
      <c r="A35" s="63">
        <f t="shared" si="0"/>
        <v>25</v>
      </c>
      <c r="C35" s="11"/>
      <c r="D35" s="212" t="str">
        <f>IFERROR(VLOOKUP(A35,'Data for Summary'!$B$4:$J$903,COLUMNS('Data for Summary'!$B$3:$H$3),0),"")</f>
        <v/>
      </c>
      <c r="E35" s="91" t="str">
        <f>IFERROR(VLOOKUP(A35,'Data for Summary'!$B$4:$J$903,COLUMNS('Data for Summary'!$B$3:$I$3),0),"")</f>
        <v/>
      </c>
      <c r="F35" s="91" t="str">
        <f>IF(D35="","",SUMIFS('Data for Summary'!$J$4:$J$903,'Data for Summary'!$H$4:$H$903,D35,'Data for Summary'!$I$4:$I$903,E35))</f>
        <v/>
      </c>
      <c r="G35" s="35"/>
    </row>
    <row r="36" spans="1:7" x14ac:dyDescent="0.25">
      <c r="A36" s="63">
        <f t="shared" si="0"/>
        <v>26</v>
      </c>
      <c r="C36" s="11"/>
      <c r="D36" s="212" t="str">
        <f>IFERROR(VLOOKUP(A36,'Data for Summary'!$B$4:$J$903,COLUMNS('Data for Summary'!$B$3:$H$3),0),"")</f>
        <v/>
      </c>
      <c r="E36" s="91" t="str">
        <f>IFERROR(VLOOKUP(A36,'Data for Summary'!$B$4:$J$903,COLUMNS('Data for Summary'!$B$3:$I$3),0),"")</f>
        <v/>
      </c>
      <c r="F36" s="91" t="str">
        <f>IF(D36="","",SUMIFS('Data for Summary'!$J$4:$J$903,'Data for Summary'!$H$4:$H$903,D36,'Data for Summary'!$I$4:$I$903,E36))</f>
        <v/>
      </c>
      <c r="G36" s="35"/>
    </row>
    <row r="37" spans="1:7" x14ac:dyDescent="0.25">
      <c r="A37" s="63">
        <f t="shared" si="0"/>
        <v>27</v>
      </c>
      <c r="C37" s="11"/>
      <c r="D37" s="212" t="str">
        <f>IFERROR(VLOOKUP(A37,'Data for Summary'!$B$4:$J$903,COLUMNS('Data for Summary'!$B$3:$H$3),0),"")</f>
        <v/>
      </c>
      <c r="E37" s="91" t="str">
        <f>IFERROR(VLOOKUP(A37,'Data for Summary'!$B$4:$J$903,COLUMNS('Data for Summary'!$B$3:$I$3),0),"")</f>
        <v/>
      </c>
      <c r="F37" s="91" t="str">
        <f>IF(D37="","",SUMIFS('Data for Summary'!$J$4:$J$903,'Data for Summary'!$H$4:$H$903,D37,'Data for Summary'!$I$4:$I$903,E37))</f>
        <v/>
      </c>
      <c r="G37" s="35"/>
    </row>
    <row r="38" spans="1:7" x14ac:dyDescent="0.25">
      <c r="A38" s="63">
        <f t="shared" si="0"/>
        <v>28</v>
      </c>
      <c r="C38" s="11"/>
      <c r="D38" s="212" t="str">
        <f>IFERROR(VLOOKUP(A38,'Data for Summary'!$B$4:$J$903,COLUMNS('Data for Summary'!$B$3:$H$3),0),"")</f>
        <v/>
      </c>
      <c r="E38" s="91" t="str">
        <f>IFERROR(VLOOKUP(A38,'Data for Summary'!$B$4:$J$903,COLUMNS('Data for Summary'!$B$3:$I$3),0),"")</f>
        <v/>
      </c>
      <c r="F38" s="91" t="str">
        <f>IF(D38="","",SUMIFS('Data for Summary'!$J$4:$J$903,'Data for Summary'!$H$4:$H$903,D38,'Data for Summary'!$I$4:$I$903,E38))</f>
        <v/>
      </c>
      <c r="G38" s="35"/>
    </row>
    <row r="39" spans="1:7" x14ac:dyDescent="0.25">
      <c r="A39" s="63">
        <f t="shared" si="0"/>
        <v>29</v>
      </c>
      <c r="C39" s="11"/>
      <c r="D39" s="212" t="str">
        <f>IFERROR(VLOOKUP(A39,'Data for Summary'!$B$4:$J$903,COLUMNS('Data for Summary'!$B$3:$H$3),0),"")</f>
        <v/>
      </c>
      <c r="E39" s="91" t="str">
        <f>IFERROR(VLOOKUP(A39,'Data for Summary'!$B$4:$J$903,COLUMNS('Data for Summary'!$B$3:$I$3),0),"")</f>
        <v/>
      </c>
      <c r="F39" s="91" t="str">
        <f>IF(D39="","",SUMIFS('Data for Summary'!$J$4:$J$903,'Data for Summary'!$H$4:$H$903,D39,'Data for Summary'!$I$4:$I$903,E39))</f>
        <v/>
      </c>
      <c r="G39" s="35"/>
    </row>
    <row r="40" spans="1:7" x14ac:dyDescent="0.25">
      <c r="A40" s="64">
        <f t="shared" si="0"/>
        <v>30</v>
      </c>
      <c r="C40" s="11"/>
      <c r="D40" s="212" t="str">
        <f>IFERROR(VLOOKUP(A40,'Data for Summary'!$B$4:$J$903,COLUMNS('Data for Summary'!$B$3:$H$3),0),"")</f>
        <v/>
      </c>
      <c r="E40" s="91" t="str">
        <f>IFERROR(VLOOKUP(A40,'Data for Summary'!$B$4:$J$903,COLUMNS('Data for Summary'!$B$3:$I$3),0),"")</f>
        <v/>
      </c>
      <c r="F40" s="91" t="str">
        <f>IF(D40="","",SUMIFS('Data for Summary'!$J$4:$J$903,'Data for Summary'!$H$4:$H$903,D40,'Data for Summary'!$I$4:$I$903,E40))</f>
        <v/>
      </c>
      <c r="G40" s="35"/>
    </row>
    <row r="41" spans="1:7" ht="16.5" customHeight="1" x14ac:dyDescent="0.25">
      <c r="C41" s="17"/>
      <c r="D41" s="18"/>
      <c r="E41" s="18"/>
      <c r="F41" s="18"/>
      <c r="G41" s="19"/>
    </row>
  </sheetData>
  <sheetProtection algorithmName="SHA-512" hashValue="O9G0fh49j2Mo1yuxvQffFBzAbINtjtiKAs3wPcXATIZfpNoht7J+f2pdMsspwj8rXzcWuYLU+Z9S6n0UD8kIwQ==" saltValue="kTN+Th2nQg8xmx6SPyy35g==" spinCount="100000" sheet="1" objects="1" scenarios="1"/>
  <mergeCells count="1">
    <mergeCell ref="D9:F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 xr:uid="{00000000-0002-0000-0300-000000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D40 E11:E40 F11:F40" xr:uid="{00000000-0002-0000-0300-00000100000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0" tint="-0.34998626667073579"/>
  </sheetPr>
  <dimension ref="A2:AW55"/>
  <sheetViews>
    <sheetView showGridLines="0" zoomScaleNormal="100" zoomScaleSheetLayoutView="100" workbookViewId="0"/>
  </sheetViews>
  <sheetFormatPr defaultColWidth="9.140625" defaultRowHeight="15" x14ac:dyDescent="0.25"/>
  <cols>
    <col min="1" max="1" width="3.42578125" style="21" customWidth="1"/>
    <col min="2" max="2" width="3.7109375" style="21" customWidth="1"/>
    <col min="3" max="3" width="15" style="21" customWidth="1"/>
    <col min="4" max="6" width="11.140625" style="21" customWidth="1"/>
    <col min="7" max="7" width="3.7109375" style="21" customWidth="1"/>
    <col min="8" max="8" width="10.140625" style="21" customWidth="1"/>
    <col min="9" max="9" width="9.42578125" style="21" customWidth="1"/>
    <col min="10" max="16384" width="9.140625" style="21"/>
  </cols>
  <sheetData>
    <row r="2" spans="1:49" customFormat="1" ht="27.75" customHeight="1" x14ac:dyDescent="0.3">
      <c r="A2" s="22"/>
      <c r="B2" s="25"/>
      <c r="C2" s="26" t="s">
        <v>1</v>
      </c>
      <c r="D2" s="27"/>
      <c r="E2" s="27"/>
      <c r="F2" s="27"/>
      <c r="G2" s="28"/>
      <c r="H2" s="22"/>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49" customFormat="1" ht="18.75" x14ac:dyDescent="0.3">
      <c r="A3" s="22"/>
      <c r="B3" s="29"/>
      <c r="C3" s="30" t="s">
        <v>318</v>
      </c>
      <c r="D3" s="31"/>
      <c r="E3" s="31"/>
      <c r="F3" s="31"/>
      <c r="G3" s="12"/>
      <c r="H3" s="22"/>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row>
    <row r="4" spans="1:49" customFormat="1" ht="17.25" customHeight="1" x14ac:dyDescent="0.3">
      <c r="A4" s="22"/>
      <c r="B4" s="29"/>
      <c r="C4" s="83" t="s">
        <v>402</v>
      </c>
      <c r="D4" s="30"/>
      <c r="E4" s="30"/>
      <c r="F4" s="1"/>
      <c r="G4" s="12"/>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49" ht="52.5" customHeight="1" x14ac:dyDescent="0.25">
      <c r="B5" s="11"/>
      <c r="C5" s="1"/>
      <c r="D5" s="1"/>
      <c r="E5" s="1"/>
      <c r="F5" s="1"/>
      <c r="G5" s="12"/>
    </row>
    <row r="6" spans="1:49" x14ac:dyDescent="0.25">
      <c r="B6" s="11"/>
      <c r="C6" s="96" t="s">
        <v>4</v>
      </c>
      <c r="D6" s="96" t="s">
        <v>368</v>
      </c>
      <c r="E6" s="97" t="s">
        <v>325</v>
      </c>
      <c r="F6" s="97" t="s">
        <v>369</v>
      </c>
      <c r="G6" s="12"/>
    </row>
    <row r="7" spans="1:49" ht="13.5" customHeight="1" x14ac:dyDescent="0.25">
      <c r="B7" s="11"/>
      <c r="C7" s="98" t="s">
        <v>342</v>
      </c>
      <c r="D7" s="99">
        <v>0.53</v>
      </c>
      <c r="E7" s="99">
        <v>0.34</v>
      </c>
      <c r="F7" s="100"/>
      <c r="G7" s="12"/>
    </row>
    <row r="8" spans="1:49" ht="13.5" customHeight="1" x14ac:dyDescent="0.25">
      <c r="B8" s="11"/>
      <c r="C8" s="98" t="s">
        <v>343</v>
      </c>
      <c r="D8" s="99">
        <v>0.61</v>
      </c>
      <c r="E8" s="99">
        <v>0.28000000000000003</v>
      </c>
      <c r="F8" s="100"/>
      <c r="G8" s="12"/>
    </row>
    <row r="9" spans="1:49" ht="13.5" customHeight="1" x14ac:dyDescent="0.25">
      <c r="B9" s="11"/>
      <c r="C9" s="101" t="s">
        <v>344</v>
      </c>
      <c r="D9" s="102">
        <v>0.33</v>
      </c>
      <c r="E9" s="102">
        <v>0.52</v>
      </c>
      <c r="F9" s="103"/>
      <c r="G9" s="12"/>
    </row>
    <row r="10" spans="1:49" ht="13.5" customHeight="1" x14ac:dyDescent="0.25">
      <c r="B10" s="11"/>
      <c r="C10" s="101" t="s">
        <v>345</v>
      </c>
      <c r="D10" s="99">
        <v>0.38</v>
      </c>
      <c r="E10" s="103"/>
      <c r="F10" s="103"/>
      <c r="G10" s="12"/>
    </row>
    <row r="11" spans="1:49" ht="13.5" customHeight="1" x14ac:dyDescent="0.25">
      <c r="B11" s="11"/>
      <c r="C11" s="101" t="s">
        <v>346</v>
      </c>
      <c r="D11" s="99">
        <v>0.6</v>
      </c>
      <c r="E11" s="103"/>
      <c r="F11" s="103"/>
      <c r="G11" s="12"/>
    </row>
    <row r="12" spans="1:49" ht="13.5" customHeight="1" x14ac:dyDescent="0.25">
      <c r="B12" s="11"/>
      <c r="C12" s="101" t="s">
        <v>347</v>
      </c>
      <c r="D12" s="102">
        <v>0.75</v>
      </c>
      <c r="E12" s="103"/>
      <c r="F12" s="103"/>
      <c r="G12" s="12"/>
    </row>
    <row r="13" spans="1:49" ht="13.5" customHeight="1" x14ac:dyDescent="0.25">
      <c r="B13" s="11"/>
      <c r="C13" s="101" t="s">
        <v>370</v>
      </c>
      <c r="D13" s="103">
        <v>0.56000000000000005</v>
      </c>
      <c r="E13" s="103"/>
      <c r="F13" s="103"/>
      <c r="G13" s="12"/>
    </row>
    <row r="14" spans="1:49" ht="13.5" customHeight="1" x14ac:dyDescent="0.25">
      <c r="B14" s="11"/>
      <c r="C14" s="101" t="s">
        <v>348</v>
      </c>
      <c r="D14" s="102">
        <v>0.45</v>
      </c>
      <c r="E14" s="103"/>
      <c r="F14" s="104">
        <v>5.5E-2</v>
      </c>
      <c r="G14" s="12"/>
    </row>
    <row r="15" spans="1:49" ht="13.5" customHeight="1" x14ac:dyDescent="0.25">
      <c r="B15" s="11"/>
      <c r="C15" s="101" t="s">
        <v>371</v>
      </c>
      <c r="D15" s="103">
        <v>0.55000000000000004</v>
      </c>
      <c r="E15" s="103"/>
      <c r="F15" s="103">
        <v>0.41</v>
      </c>
      <c r="G15" s="12"/>
    </row>
    <row r="16" spans="1:49" ht="13.5" customHeight="1" x14ac:dyDescent="0.25">
      <c r="B16" s="11"/>
      <c r="C16" s="101" t="s">
        <v>349</v>
      </c>
      <c r="D16" s="99">
        <v>0.46</v>
      </c>
      <c r="E16" s="99"/>
      <c r="F16" s="99"/>
      <c r="G16" s="12"/>
      <c r="I16" s="23"/>
    </row>
    <row r="17" spans="2:9" ht="13.5" customHeight="1" x14ac:dyDescent="0.25">
      <c r="B17" s="11"/>
      <c r="C17" s="101" t="s">
        <v>350</v>
      </c>
      <c r="D17" s="99">
        <v>0.6</v>
      </c>
      <c r="E17" s="99">
        <v>0.25</v>
      </c>
      <c r="F17" s="99">
        <v>0.15</v>
      </c>
      <c r="G17" s="12"/>
    </row>
    <row r="18" spans="2:9" ht="13.5" customHeight="1" x14ac:dyDescent="0.25">
      <c r="B18" s="11"/>
      <c r="C18" s="101" t="s">
        <v>351</v>
      </c>
      <c r="D18" s="102">
        <v>0.65</v>
      </c>
      <c r="E18" s="99">
        <v>0.25</v>
      </c>
      <c r="F18" s="100">
        <v>0.1</v>
      </c>
      <c r="G18" s="12"/>
    </row>
    <row r="19" spans="2:9" ht="13.5" customHeight="1" x14ac:dyDescent="0.25">
      <c r="B19" s="11"/>
      <c r="C19" s="105" t="s">
        <v>352</v>
      </c>
      <c r="D19" s="106">
        <v>0.875</v>
      </c>
      <c r="E19" s="100"/>
      <c r="F19" s="100"/>
      <c r="G19" s="12"/>
      <c r="H19" s="182"/>
    </row>
    <row r="20" spans="2:9" ht="13.5" customHeight="1" x14ac:dyDescent="0.25">
      <c r="B20" s="11"/>
      <c r="C20" s="105" t="s">
        <v>353</v>
      </c>
      <c r="D20" s="99">
        <v>0.94</v>
      </c>
      <c r="E20" s="100"/>
      <c r="F20" s="100"/>
      <c r="G20" s="12"/>
      <c r="H20" s="182"/>
    </row>
    <row r="21" spans="2:9" ht="13.5" customHeight="1" x14ac:dyDescent="0.25">
      <c r="B21" s="11"/>
      <c r="C21" s="105" t="s">
        <v>354</v>
      </c>
      <c r="D21" s="106">
        <v>0.95499999999999996</v>
      </c>
      <c r="E21" s="100"/>
      <c r="F21" s="100"/>
      <c r="G21" s="12"/>
    </row>
    <row r="22" spans="2:9" ht="13.5" customHeight="1" x14ac:dyDescent="0.25">
      <c r="B22" s="11"/>
      <c r="C22" s="105" t="s">
        <v>355</v>
      </c>
      <c r="D22" s="99">
        <v>0.7</v>
      </c>
      <c r="E22" s="100"/>
      <c r="F22" s="99">
        <v>0.25</v>
      </c>
      <c r="G22" s="12"/>
    </row>
    <row r="23" spans="2:9" ht="13.5" customHeight="1" x14ac:dyDescent="0.25">
      <c r="B23" s="11"/>
      <c r="C23" s="105" t="s">
        <v>356</v>
      </c>
      <c r="D23" s="99">
        <v>0.51</v>
      </c>
      <c r="E23" s="106">
        <v>0.28499999999999998</v>
      </c>
      <c r="F23" s="106">
        <v>0.16500000000000001</v>
      </c>
      <c r="G23" s="12"/>
    </row>
    <row r="24" spans="2:9" ht="13.5" customHeight="1" x14ac:dyDescent="0.25">
      <c r="B24" s="11"/>
      <c r="C24" s="105" t="s">
        <v>357</v>
      </c>
      <c r="D24" s="99">
        <v>0.5</v>
      </c>
      <c r="E24" s="99">
        <v>0.39</v>
      </c>
      <c r="F24" s="106">
        <v>9.5000000000000001E-2</v>
      </c>
      <c r="G24" s="12"/>
    </row>
    <row r="25" spans="2:9" ht="13.5" customHeight="1" x14ac:dyDescent="0.25">
      <c r="B25" s="11"/>
      <c r="C25" s="105" t="s">
        <v>358</v>
      </c>
      <c r="D25" s="99">
        <v>0.82</v>
      </c>
      <c r="E25" s="100"/>
      <c r="F25" s="100"/>
      <c r="G25" s="12"/>
    </row>
    <row r="26" spans="2:9" ht="13.5" customHeight="1" x14ac:dyDescent="0.25">
      <c r="B26" s="11"/>
      <c r="C26" s="105" t="s">
        <v>359</v>
      </c>
      <c r="D26" s="99">
        <v>0.25</v>
      </c>
      <c r="E26" s="100"/>
      <c r="F26" s="100"/>
      <c r="G26" s="12"/>
    </row>
    <row r="27" spans="2:9" ht="13.5" customHeight="1" x14ac:dyDescent="0.25">
      <c r="B27" s="11"/>
      <c r="C27" s="105" t="s">
        <v>360</v>
      </c>
      <c r="D27" s="100"/>
      <c r="E27" s="99">
        <v>0.39</v>
      </c>
      <c r="F27" s="100"/>
      <c r="G27" s="12"/>
    </row>
    <row r="28" spans="2:9" ht="13.5" customHeight="1" x14ac:dyDescent="0.25">
      <c r="B28" s="11"/>
      <c r="C28" s="105" t="s">
        <v>361</v>
      </c>
      <c r="D28" s="99">
        <v>0.96</v>
      </c>
      <c r="E28" s="100"/>
      <c r="F28" s="100"/>
      <c r="G28" s="12"/>
    </row>
    <row r="29" spans="2:9" ht="13.5" customHeight="1" x14ac:dyDescent="0.25">
      <c r="B29" s="11"/>
      <c r="C29" s="105" t="s">
        <v>362</v>
      </c>
      <c r="D29" s="100"/>
      <c r="E29" s="100"/>
      <c r="F29" s="99">
        <v>0.12</v>
      </c>
      <c r="G29" s="12"/>
    </row>
    <row r="30" spans="2:9" ht="15" customHeight="1" x14ac:dyDescent="0.25">
      <c r="B30" s="17"/>
      <c r="C30" s="18"/>
      <c r="D30" s="18"/>
      <c r="E30" s="18"/>
      <c r="F30" s="18"/>
      <c r="G30" s="19"/>
    </row>
    <row r="32" spans="2:9" ht="51" hidden="1" x14ac:dyDescent="0.25">
      <c r="C32" s="131" t="s">
        <v>4</v>
      </c>
      <c r="D32" s="131" t="s">
        <v>403</v>
      </c>
      <c r="E32" s="131" t="s">
        <v>404</v>
      </c>
      <c r="F32" s="131" t="s">
        <v>405</v>
      </c>
      <c r="G32" s="131" t="s">
        <v>406</v>
      </c>
      <c r="H32" s="131" t="s">
        <v>407</v>
      </c>
      <c r="I32" s="131" t="s">
        <v>408</v>
      </c>
    </row>
    <row r="33" spans="3:9" hidden="1" x14ac:dyDescent="0.25">
      <c r="C33" s="132" t="s">
        <v>342</v>
      </c>
      <c r="D33" s="132" t="s">
        <v>368</v>
      </c>
      <c r="E33" s="133">
        <f>IFERROR(VLOOKUP($C33,$C$7:$F$29,MATCH(D33,$C$6:$F$6,0),0),"")</f>
        <v>0.53</v>
      </c>
      <c r="F33" s="132" t="s">
        <v>325</v>
      </c>
      <c r="G33" s="133">
        <f t="shared" ref="G33:G50" si="0">IFERROR(VLOOKUP($C33,$C$7:$F$29,MATCH(F33,$C$6:$F$6,0),0),"")</f>
        <v>0.34</v>
      </c>
      <c r="H33" s="134" t="str">
        <f>""</f>
        <v/>
      </c>
      <c r="I33" s="134" t="str">
        <f>""</f>
        <v/>
      </c>
    </row>
    <row r="34" spans="3:9" hidden="1" x14ac:dyDescent="0.25">
      <c r="C34" s="132" t="s">
        <v>343</v>
      </c>
      <c r="D34" s="132" t="s">
        <v>368</v>
      </c>
      <c r="E34" s="133">
        <f t="shared" ref="E34:E55" si="1">IFERROR(VLOOKUP($C34,$C$7:$F$29,MATCH(D34,$C$6:$F$6,0),0),"")</f>
        <v>0.61</v>
      </c>
      <c r="F34" s="132" t="s">
        <v>325</v>
      </c>
      <c r="G34" s="133">
        <f t="shared" si="0"/>
        <v>0.28000000000000003</v>
      </c>
      <c r="H34" s="134" t="str">
        <f>""</f>
        <v/>
      </c>
      <c r="I34" s="134" t="str">
        <f>""</f>
        <v/>
      </c>
    </row>
    <row r="35" spans="3:9" hidden="1" x14ac:dyDescent="0.25">
      <c r="C35" s="134" t="s">
        <v>344</v>
      </c>
      <c r="D35" s="134" t="s">
        <v>368</v>
      </c>
      <c r="E35" s="133">
        <f t="shared" si="1"/>
        <v>0.33</v>
      </c>
      <c r="F35" s="134" t="s">
        <v>325</v>
      </c>
      <c r="G35" s="133">
        <f t="shared" si="0"/>
        <v>0.52</v>
      </c>
      <c r="H35" s="134" t="str">
        <f>""</f>
        <v/>
      </c>
      <c r="I35" s="134" t="str">
        <f>""</f>
        <v/>
      </c>
    </row>
    <row r="36" spans="3:9" hidden="1" x14ac:dyDescent="0.25">
      <c r="C36" s="134" t="s">
        <v>345</v>
      </c>
      <c r="D36" s="134" t="s">
        <v>368</v>
      </c>
      <c r="E36" s="133">
        <f t="shared" si="1"/>
        <v>0.38</v>
      </c>
      <c r="F36" s="134" t="str">
        <f>""</f>
        <v/>
      </c>
      <c r="G36" s="134" t="str">
        <f>""</f>
        <v/>
      </c>
      <c r="H36" s="134" t="str">
        <f>""</f>
        <v/>
      </c>
      <c r="I36" s="134" t="str">
        <f>""</f>
        <v/>
      </c>
    </row>
    <row r="37" spans="3:9" hidden="1" x14ac:dyDescent="0.25">
      <c r="C37" s="134" t="s">
        <v>346</v>
      </c>
      <c r="D37" s="134" t="s">
        <v>368</v>
      </c>
      <c r="E37" s="133">
        <f t="shared" si="1"/>
        <v>0.6</v>
      </c>
      <c r="F37" s="134" t="str">
        <f>""</f>
        <v/>
      </c>
      <c r="G37" s="134" t="str">
        <f>""</f>
        <v/>
      </c>
      <c r="H37" s="134" t="str">
        <f>""</f>
        <v/>
      </c>
      <c r="I37" s="134" t="str">
        <f>""</f>
        <v/>
      </c>
    </row>
    <row r="38" spans="3:9" hidden="1" x14ac:dyDescent="0.25">
      <c r="C38" s="134" t="s">
        <v>347</v>
      </c>
      <c r="D38" s="134" t="s">
        <v>368</v>
      </c>
      <c r="E38" s="133">
        <f t="shared" si="1"/>
        <v>0.75</v>
      </c>
      <c r="F38" s="134" t="str">
        <f>""</f>
        <v/>
      </c>
      <c r="G38" s="134" t="str">
        <f>""</f>
        <v/>
      </c>
      <c r="H38" s="134" t="str">
        <f>""</f>
        <v/>
      </c>
      <c r="I38" s="134" t="str">
        <f>""</f>
        <v/>
      </c>
    </row>
    <row r="39" spans="3:9" hidden="1" x14ac:dyDescent="0.25">
      <c r="C39" s="134" t="s">
        <v>370</v>
      </c>
      <c r="D39" s="134" t="s">
        <v>368</v>
      </c>
      <c r="E39" s="133">
        <f t="shared" si="1"/>
        <v>0.56000000000000005</v>
      </c>
      <c r="F39" s="134" t="str">
        <f>""</f>
        <v/>
      </c>
      <c r="G39" s="134" t="str">
        <f>""</f>
        <v/>
      </c>
      <c r="H39" s="134" t="str">
        <f>""</f>
        <v/>
      </c>
      <c r="I39" s="134" t="str">
        <f>""</f>
        <v/>
      </c>
    </row>
    <row r="40" spans="3:9" hidden="1" x14ac:dyDescent="0.25">
      <c r="C40" s="134" t="s">
        <v>348</v>
      </c>
      <c r="D40" s="134" t="s">
        <v>368</v>
      </c>
      <c r="E40" s="133">
        <f t="shared" si="1"/>
        <v>0.45</v>
      </c>
      <c r="F40" s="134" t="s">
        <v>369</v>
      </c>
      <c r="G40" s="133">
        <f t="shared" si="0"/>
        <v>5.5E-2</v>
      </c>
      <c r="H40" s="134" t="str">
        <f>""</f>
        <v/>
      </c>
      <c r="I40" s="134" t="str">
        <f>""</f>
        <v/>
      </c>
    </row>
    <row r="41" spans="3:9" hidden="1" x14ac:dyDescent="0.25">
      <c r="C41" s="134" t="s">
        <v>371</v>
      </c>
      <c r="D41" s="134" t="s">
        <v>368</v>
      </c>
      <c r="E41" s="133">
        <f t="shared" si="1"/>
        <v>0.55000000000000004</v>
      </c>
      <c r="F41" s="134" t="s">
        <v>369</v>
      </c>
      <c r="G41" s="133">
        <f t="shared" si="0"/>
        <v>0.41</v>
      </c>
      <c r="H41" s="134" t="str">
        <f>""</f>
        <v/>
      </c>
      <c r="I41" s="134" t="str">
        <f>""</f>
        <v/>
      </c>
    </row>
    <row r="42" spans="3:9" hidden="1" x14ac:dyDescent="0.25">
      <c r="C42" s="134" t="s">
        <v>349</v>
      </c>
      <c r="D42" s="134" t="s">
        <v>368</v>
      </c>
      <c r="E42" s="133">
        <f t="shared" si="1"/>
        <v>0.46</v>
      </c>
      <c r="F42" s="134" t="str">
        <f>""</f>
        <v/>
      </c>
      <c r="G42" s="134" t="str">
        <f>""</f>
        <v/>
      </c>
      <c r="H42" s="134" t="str">
        <f>""</f>
        <v/>
      </c>
      <c r="I42" s="134" t="str">
        <f>""</f>
        <v/>
      </c>
    </row>
    <row r="43" spans="3:9" hidden="1" x14ac:dyDescent="0.25">
      <c r="C43" s="134" t="s">
        <v>350</v>
      </c>
      <c r="D43" s="134" t="s">
        <v>368</v>
      </c>
      <c r="E43" s="133">
        <f t="shared" si="1"/>
        <v>0.6</v>
      </c>
      <c r="F43" s="134" t="s">
        <v>325</v>
      </c>
      <c r="G43" s="133">
        <f t="shared" si="0"/>
        <v>0.25</v>
      </c>
      <c r="H43" s="134" t="s">
        <v>369</v>
      </c>
      <c r="I43" s="133">
        <f t="shared" ref="I43:I50" si="2">IFERROR(VLOOKUP($C43,$C$7:$F$29,MATCH(H43,$C$6:$F$6,0),0),"")</f>
        <v>0.15</v>
      </c>
    </row>
    <row r="44" spans="3:9" hidden="1" x14ac:dyDescent="0.25">
      <c r="C44" s="134" t="s">
        <v>351</v>
      </c>
      <c r="D44" s="134" t="s">
        <v>368</v>
      </c>
      <c r="E44" s="133">
        <f t="shared" si="1"/>
        <v>0.65</v>
      </c>
      <c r="F44" s="134" t="s">
        <v>325</v>
      </c>
      <c r="G44" s="133">
        <f t="shared" si="0"/>
        <v>0.25</v>
      </c>
      <c r="H44" s="134" t="s">
        <v>369</v>
      </c>
      <c r="I44" s="133">
        <f t="shared" si="2"/>
        <v>0.1</v>
      </c>
    </row>
    <row r="45" spans="3:9" hidden="1" x14ac:dyDescent="0.25">
      <c r="C45" s="134" t="s">
        <v>352</v>
      </c>
      <c r="D45" s="134" t="s">
        <v>368</v>
      </c>
      <c r="E45" s="133">
        <f t="shared" si="1"/>
        <v>0.875</v>
      </c>
      <c r="F45" s="134" t="str">
        <f>""</f>
        <v/>
      </c>
      <c r="G45" s="134" t="str">
        <f>""</f>
        <v/>
      </c>
      <c r="H45" s="134" t="str">
        <f>""</f>
        <v/>
      </c>
      <c r="I45" s="134" t="str">
        <f>""</f>
        <v/>
      </c>
    </row>
    <row r="46" spans="3:9" hidden="1" x14ac:dyDescent="0.25">
      <c r="C46" s="134" t="s">
        <v>353</v>
      </c>
      <c r="D46" s="134" t="s">
        <v>368</v>
      </c>
      <c r="E46" s="133">
        <f t="shared" si="1"/>
        <v>0.94</v>
      </c>
      <c r="F46" s="134" t="str">
        <f>""</f>
        <v/>
      </c>
      <c r="G46" s="134" t="str">
        <f>""</f>
        <v/>
      </c>
      <c r="H46" s="134" t="str">
        <f>""</f>
        <v/>
      </c>
      <c r="I46" s="134" t="str">
        <f>""</f>
        <v/>
      </c>
    </row>
    <row r="47" spans="3:9" hidden="1" x14ac:dyDescent="0.25">
      <c r="C47" s="134" t="s">
        <v>354</v>
      </c>
      <c r="D47" s="134" t="s">
        <v>368</v>
      </c>
      <c r="E47" s="133">
        <f t="shared" si="1"/>
        <v>0.95499999999999996</v>
      </c>
      <c r="F47" s="134" t="str">
        <f>""</f>
        <v/>
      </c>
      <c r="G47" s="134" t="str">
        <f>""</f>
        <v/>
      </c>
      <c r="H47" s="134" t="str">
        <f>""</f>
        <v/>
      </c>
      <c r="I47" s="134" t="str">
        <f>""</f>
        <v/>
      </c>
    </row>
    <row r="48" spans="3:9" hidden="1" x14ac:dyDescent="0.25">
      <c r="C48" s="134" t="s">
        <v>355</v>
      </c>
      <c r="D48" s="134" t="s">
        <v>368</v>
      </c>
      <c r="E48" s="133">
        <f t="shared" si="1"/>
        <v>0.7</v>
      </c>
      <c r="F48" s="134" t="s">
        <v>369</v>
      </c>
      <c r="G48" s="133">
        <f t="shared" si="0"/>
        <v>0.25</v>
      </c>
      <c r="H48" s="134" t="str">
        <f>""</f>
        <v/>
      </c>
      <c r="I48" s="134" t="str">
        <f>""</f>
        <v/>
      </c>
    </row>
    <row r="49" spans="3:9" hidden="1" x14ac:dyDescent="0.25">
      <c r="C49" s="134" t="s">
        <v>356</v>
      </c>
      <c r="D49" s="134" t="s">
        <v>368</v>
      </c>
      <c r="E49" s="133">
        <f t="shared" si="1"/>
        <v>0.51</v>
      </c>
      <c r="F49" s="134" t="s">
        <v>325</v>
      </c>
      <c r="G49" s="133">
        <f t="shared" si="0"/>
        <v>0.28499999999999998</v>
      </c>
      <c r="H49" s="134" t="s">
        <v>369</v>
      </c>
      <c r="I49" s="133">
        <f t="shared" si="2"/>
        <v>0.16500000000000001</v>
      </c>
    </row>
    <row r="50" spans="3:9" hidden="1" x14ac:dyDescent="0.25">
      <c r="C50" s="134" t="s">
        <v>357</v>
      </c>
      <c r="D50" s="134" t="s">
        <v>368</v>
      </c>
      <c r="E50" s="133">
        <f t="shared" si="1"/>
        <v>0.5</v>
      </c>
      <c r="F50" s="134" t="s">
        <v>325</v>
      </c>
      <c r="G50" s="133">
        <f t="shared" si="0"/>
        <v>0.39</v>
      </c>
      <c r="H50" s="134" t="s">
        <v>369</v>
      </c>
      <c r="I50" s="133">
        <f t="shared" si="2"/>
        <v>9.5000000000000001E-2</v>
      </c>
    </row>
    <row r="51" spans="3:9" hidden="1" x14ac:dyDescent="0.25">
      <c r="C51" s="134" t="s">
        <v>358</v>
      </c>
      <c r="D51" s="134" t="s">
        <v>368</v>
      </c>
      <c r="E51" s="133">
        <f t="shared" si="1"/>
        <v>0.82</v>
      </c>
      <c r="F51" s="134" t="str">
        <f>""</f>
        <v/>
      </c>
      <c r="G51" s="134" t="str">
        <f>""</f>
        <v/>
      </c>
      <c r="H51" s="134" t="str">
        <f>""</f>
        <v/>
      </c>
      <c r="I51" s="134" t="str">
        <f>""</f>
        <v/>
      </c>
    </row>
    <row r="52" spans="3:9" hidden="1" x14ac:dyDescent="0.25">
      <c r="C52" s="134" t="s">
        <v>359</v>
      </c>
      <c r="D52" s="134" t="s">
        <v>368</v>
      </c>
      <c r="E52" s="133">
        <f t="shared" si="1"/>
        <v>0.25</v>
      </c>
      <c r="F52" s="134" t="str">
        <f>""</f>
        <v/>
      </c>
      <c r="G52" s="134" t="str">
        <f>""</f>
        <v/>
      </c>
      <c r="H52" s="134" t="str">
        <f>""</f>
        <v/>
      </c>
      <c r="I52" s="134" t="str">
        <f>""</f>
        <v/>
      </c>
    </row>
    <row r="53" spans="3:9" hidden="1" x14ac:dyDescent="0.25">
      <c r="C53" s="134" t="s">
        <v>360</v>
      </c>
      <c r="D53" s="134" t="s">
        <v>325</v>
      </c>
      <c r="E53" s="133">
        <f t="shared" si="1"/>
        <v>0.39</v>
      </c>
      <c r="F53" s="134" t="str">
        <f>""</f>
        <v/>
      </c>
      <c r="G53" s="134" t="str">
        <f>""</f>
        <v/>
      </c>
      <c r="H53" s="134" t="str">
        <f>""</f>
        <v/>
      </c>
      <c r="I53" s="134" t="str">
        <f>""</f>
        <v/>
      </c>
    </row>
    <row r="54" spans="3:9" hidden="1" x14ac:dyDescent="0.25">
      <c r="C54" s="134" t="s">
        <v>361</v>
      </c>
      <c r="D54" s="134" t="s">
        <v>368</v>
      </c>
      <c r="E54" s="133">
        <f t="shared" si="1"/>
        <v>0.96</v>
      </c>
      <c r="F54" s="134" t="str">
        <f>""</f>
        <v/>
      </c>
      <c r="G54" s="134" t="str">
        <f>""</f>
        <v/>
      </c>
      <c r="H54" s="134" t="str">
        <f>""</f>
        <v/>
      </c>
      <c r="I54" s="134" t="str">
        <f>""</f>
        <v/>
      </c>
    </row>
    <row r="55" spans="3:9" hidden="1" x14ac:dyDescent="0.25">
      <c r="C55" s="134" t="s">
        <v>362</v>
      </c>
      <c r="D55" s="134" t="s">
        <v>369</v>
      </c>
      <c r="E55" s="133">
        <f t="shared" si="1"/>
        <v>0.12</v>
      </c>
      <c r="F55" s="134" t="str">
        <f>""</f>
        <v/>
      </c>
      <c r="G55" s="134" t="str">
        <f>""</f>
        <v/>
      </c>
      <c r="H55" s="134" t="str">
        <f>""</f>
        <v/>
      </c>
      <c r="I55" s="134" t="str">
        <f>""</f>
        <v/>
      </c>
    </row>
  </sheetData>
  <sheetProtection algorithmName="SHA-512" hashValue="6ebRx9zfyQHxcLwIIRv3MoDCXkAyxttrX8vz0KTtuzs1nXrOt5Jxu2nIyN4p5c/JRBWcJl2lsNWnxw3wGBFvUA==" saltValue="CpjdnzwrRIjj6Mwozgb6nA==" spinCount="100000" sheet="1" objects="1" scenarios="1"/>
  <conditionalFormatting sqref="D9">
    <cfRule type="cellIs" dxfId="17" priority="8" stopIfTrue="1" operator="equal">
      <formula>$L$59</formula>
    </cfRule>
  </conditionalFormatting>
  <conditionalFormatting sqref="E9">
    <cfRule type="cellIs" dxfId="16" priority="7" stopIfTrue="1" operator="equal">
      <formula>$L$59</formula>
    </cfRule>
  </conditionalFormatting>
  <conditionalFormatting sqref="D12">
    <cfRule type="cellIs" dxfId="15" priority="4" stopIfTrue="1" operator="equal">
      <formula>$L$59</formula>
    </cfRule>
  </conditionalFormatting>
  <conditionalFormatting sqref="D14">
    <cfRule type="cellIs" dxfId="14" priority="3" stopIfTrue="1" operator="equal">
      <formula>$L$59</formula>
    </cfRule>
  </conditionalFormatting>
  <conditionalFormatting sqref="F14">
    <cfRule type="cellIs" dxfId="13" priority="2" stopIfTrue="1" operator="equal">
      <formula>$L$59</formula>
    </cfRule>
  </conditionalFormatting>
  <conditionalFormatting sqref="D18">
    <cfRule type="cellIs" dxfId="12" priority="1" stopIfTrue="1" operator="equal">
      <formula>$L$59</formula>
    </cfRule>
  </conditionalFormatting>
  <conditionalFormatting sqref="D10">
    <cfRule type="cellIs" dxfId="11" priority="6" stopIfTrue="1" operator="equal">
      <formula>#REF!</formula>
    </cfRule>
  </conditionalFormatting>
  <conditionalFormatting sqref="D11">
    <cfRule type="cellIs" dxfId="10" priority="5" stopIfTrue="1" operator="equal">
      <formula>#REF!</formula>
    </cfRule>
  </conditionalFormatting>
  <pageMargins left="0.7" right="0.7" top="0.75" bottom="0.75" header="0.3" footer="0.3"/>
  <pageSetup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0" tint="-0.34998626667073579"/>
  </sheetPr>
  <dimension ref="A1:AZ224"/>
  <sheetViews>
    <sheetView showGridLines="0" zoomScaleNormal="100" zoomScaleSheetLayoutView="100" workbookViewId="0"/>
  </sheetViews>
  <sheetFormatPr defaultColWidth="8.7109375" defaultRowHeight="15" x14ac:dyDescent="0.25"/>
  <cols>
    <col min="1" max="2" width="3.7109375" customWidth="1"/>
    <col min="3" max="6" width="16.42578125" customWidth="1"/>
    <col min="7" max="7" width="10.7109375" customWidth="1"/>
    <col min="8" max="10" width="27.7109375" customWidth="1"/>
    <col min="11" max="11" width="3.7109375" customWidth="1"/>
  </cols>
  <sheetData>
    <row r="1" spans="1:52"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27.75" customHeight="1" x14ac:dyDescent="0.3">
      <c r="A2" s="22"/>
      <c r="B2" s="25"/>
      <c r="C2" s="26" t="s">
        <v>1</v>
      </c>
      <c r="D2" s="27"/>
      <c r="E2" s="27"/>
      <c r="F2" s="27"/>
      <c r="G2" s="27"/>
      <c r="H2" s="27"/>
      <c r="I2" s="27"/>
      <c r="J2" s="27"/>
      <c r="K2" s="28"/>
      <c r="L2" s="22"/>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8.75" x14ac:dyDescent="0.3">
      <c r="A3" s="22"/>
      <c r="B3" s="29"/>
      <c r="C3" s="30" t="s">
        <v>318</v>
      </c>
      <c r="D3" s="31"/>
      <c r="E3" s="31"/>
      <c r="F3" s="31"/>
      <c r="G3" s="1"/>
      <c r="H3" s="1"/>
      <c r="I3" s="1"/>
      <c r="J3" s="1"/>
      <c r="K3" s="32"/>
      <c r="L3" s="22"/>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7.25" customHeight="1" x14ac:dyDescent="0.3">
      <c r="A4" s="22"/>
      <c r="B4" s="29"/>
      <c r="C4" s="83" t="s">
        <v>294</v>
      </c>
      <c r="D4" s="30"/>
      <c r="E4" s="30"/>
      <c r="F4" s="1"/>
      <c r="G4" s="31"/>
      <c r="H4" s="31"/>
      <c r="I4" s="31"/>
      <c r="J4" s="31"/>
      <c r="K4" s="32"/>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52" ht="11.25" customHeight="1" x14ac:dyDescent="0.3">
      <c r="A5" s="22"/>
      <c r="B5" s="29"/>
      <c r="C5" s="1"/>
      <c r="D5" s="1"/>
      <c r="E5" s="1"/>
      <c r="F5" s="1"/>
      <c r="G5" s="31"/>
      <c r="H5" s="31"/>
      <c r="I5" s="31"/>
      <c r="J5" s="31"/>
      <c r="K5" s="32"/>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52" ht="33" customHeight="1" x14ac:dyDescent="0.3">
      <c r="A6" s="22"/>
      <c r="B6" s="29"/>
      <c r="C6" s="261" t="s">
        <v>443</v>
      </c>
      <c r="D6" s="261"/>
      <c r="E6" s="261"/>
      <c r="F6" s="261"/>
      <c r="G6" s="261"/>
      <c r="H6" s="261"/>
      <c r="I6" s="261"/>
      <c r="J6" s="261"/>
      <c r="K6" s="32"/>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row>
    <row r="7" spans="1:52" ht="33" customHeight="1" x14ac:dyDescent="0.3">
      <c r="A7" s="22"/>
      <c r="B7" s="29"/>
      <c r="C7" s="262" t="s">
        <v>450</v>
      </c>
      <c r="D7" s="262"/>
      <c r="E7" s="262"/>
      <c r="F7" s="262"/>
      <c r="G7" s="187"/>
      <c r="H7" s="264" t="s">
        <v>444</v>
      </c>
      <c r="I7" s="265"/>
      <c r="J7" s="265"/>
      <c r="K7" s="32"/>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row>
    <row r="8" spans="1:52" ht="9" customHeight="1" x14ac:dyDescent="0.3">
      <c r="A8" s="22"/>
      <c r="B8" s="29"/>
      <c r="C8" s="1"/>
      <c r="D8" s="1"/>
      <c r="E8" s="1"/>
      <c r="F8" s="1"/>
      <c r="G8" s="1"/>
      <c r="H8" s="1"/>
      <c r="I8" s="1"/>
      <c r="J8" s="1"/>
      <c r="K8" s="32"/>
      <c r="L8" s="22"/>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4.25" customHeight="1" x14ac:dyDescent="0.3">
      <c r="A9" s="22"/>
      <c r="B9" s="29"/>
      <c r="C9" s="266" t="s">
        <v>449</v>
      </c>
      <c r="D9" s="266"/>
      <c r="E9" s="266"/>
      <c r="F9" s="266"/>
      <c r="H9" s="263" t="s">
        <v>485</v>
      </c>
      <c r="I9" s="263"/>
      <c r="J9" s="263"/>
      <c r="K9" s="32"/>
      <c r="L9" s="22"/>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row>
    <row r="10" spans="1:52" ht="13.5" customHeight="1" x14ac:dyDescent="0.3">
      <c r="A10" s="22"/>
      <c r="B10" s="29"/>
      <c r="C10" s="236" t="s">
        <v>378</v>
      </c>
      <c r="D10" s="236" t="s">
        <v>467</v>
      </c>
      <c r="E10" s="236" t="s">
        <v>336</v>
      </c>
      <c r="F10" s="236" t="s">
        <v>348</v>
      </c>
      <c r="H10" s="225" t="s">
        <v>27</v>
      </c>
      <c r="I10" s="225" t="s">
        <v>90</v>
      </c>
      <c r="J10" s="225" t="s">
        <v>153</v>
      </c>
      <c r="K10" s="32"/>
      <c r="L10" s="22"/>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row>
    <row r="11" spans="1:52" ht="13.5" customHeight="1" x14ac:dyDescent="0.3">
      <c r="A11" s="22"/>
      <c r="B11" s="29"/>
      <c r="C11" s="236" t="s">
        <v>368</v>
      </c>
      <c r="D11" s="236" t="s">
        <v>468</v>
      </c>
      <c r="E11" s="236" t="s">
        <v>389</v>
      </c>
      <c r="F11" s="236" t="s">
        <v>349</v>
      </c>
      <c r="H11" s="225" t="s">
        <v>28</v>
      </c>
      <c r="I11" s="225" t="s">
        <v>91</v>
      </c>
      <c r="J11" s="225" t="s">
        <v>154</v>
      </c>
      <c r="K11" s="32"/>
      <c r="L11" s="22"/>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ht="13.5" customHeight="1" x14ac:dyDescent="0.3">
      <c r="A12" s="22"/>
      <c r="B12" s="29"/>
      <c r="C12" s="236" t="s">
        <v>321</v>
      </c>
      <c r="D12" s="236" t="s">
        <v>369</v>
      </c>
      <c r="E12" s="236" t="s">
        <v>390</v>
      </c>
      <c r="F12" s="236" t="s">
        <v>350</v>
      </c>
      <c r="H12" s="225" t="s">
        <v>29</v>
      </c>
      <c r="I12" s="225" t="s">
        <v>92</v>
      </c>
      <c r="J12" s="225" t="s">
        <v>155</v>
      </c>
      <c r="K12" s="32"/>
      <c r="L12" s="22"/>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row>
    <row r="13" spans="1:52" ht="13.5" customHeight="1" x14ac:dyDescent="0.3">
      <c r="A13" s="22"/>
      <c r="B13" s="29"/>
      <c r="C13" s="236" t="s">
        <v>322</v>
      </c>
      <c r="D13" s="236" t="s">
        <v>330</v>
      </c>
      <c r="E13" s="236" t="s">
        <v>391</v>
      </c>
      <c r="F13" s="236" t="s">
        <v>351</v>
      </c>
      <c r="H13" s="225" t="s">
        <v>211</v>
      </c>
      <c r="I13" s="225" t="s">
        <v>93</v>
      </c>
      <c r="J13" s="225" t="s">
        <v>156</v>
      </c>
      <c r="K13" s="32"/>
      <c r="L13" s="22"/>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row>
    <row r="14" spans="1:52" ht="13.5" customHeight="1" x14ac:dyDescent="0.3">
      <c r="A14" s="22"/>
      <c r="B14" s="29"/>
      <c r="C14" s="236" t="s">
        <v>379</v>
      </c>
      <c r="D14" s="236" t="s">
        <v>382</v>
      </c>
      <c r="E14" s="236" t="s">
        <v>392</v>
      </c>
      <c r="F14" s="236" t="s">
        <v>352</v>
      </c>
      <c r="H14" s="225" t="s">
        <v>30</v>
      </c>
      <c r="I14" s="225" t="s">
        <v>94</v>
      </c>
      <c r="J14" s="225" t="s">
        <v>157</v>
      </c>
      <c r="K14" s="32"/>
      <c r="L14" s="22"/>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row>
    <row r="15" spans="1:52" ht="13.5" customHeight="1" x14ac:dyDescent="0.3">
      <c r="A15" s="22"/>
      <c r="B15" s="29"/>
      <c r="C15" s="236" t="s">
        <v>380</v>
      </c>
      <c r="D15" s="236" t="s">
        <v>383</v>
      </c>
      <c r="E15" s="236" t="s">
        <v>337</v>
      </c>
      <c r="F15" s="236" t="s">
        <v>353</v>
      </c>
      <c r="H15" s="225" t="s">
        <v>31</v>
      </c>
      <c r="I15" s="225" t="s">
        <v>95</v>
      </c>
      <c r="J15" s="225" t="s">
        <v>158</v>
      </c>
      <c r="K15" s="32"/>
      <c r="L15" s="22"/>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row>
    <row r="16" spans="1:52" ht="13.5" customHeight="1" x14ac:dyDescent="0.3">
      <c r="A16" s="22"/>
      <c r="B16" s="29"/>
      <c r="C16" s="236" t="s">
        <v>323</v>
      </c>
      <c r="D16" s="236" t="s">
        <v>331</v>
      </c>
      <c r="E16" s="236" t="s">
        <v>338</v>
      </c>
      <c r="F16" s="236" t="s">
        <v>354</v>
      </c>
      <c r="H16" s="225" t="s">
        <v>32</v>
      </c>
      <c r="I16" s="225" t="s">
        <v>96</v>
      </c>
      <c r="J16" s="225" t="s">
        <v>159</v>
      </c>
      <c r="K16" s="32"/>
      <c r="L16" s="22"/>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row>
    <row r="17" spans="1:52" ht="13.5" customHeight="1" x14ac:dyDescent="0.3">
      <c r="A17" s="22"/>
      <c r="B17" s="29"/>
      <c r="C17" s="236" t="s">
        <v>324</v>
      </c>
      <c r="D17" s="236" t="s">
        <v>384</v>
      </c>
      <c r="E17" s="236" t="s">
        <v>339</v>
      </c>
      <c r="F17" s="236" t="s">
        <v>355</v>
      </c>
      <c r="H17" s="225" t="s">
        <v>33</v>
      </c>
      <c r="I17" s="225" t="s">
        <v>475</v>
      </c>
      <c r="J17" s="225" t="s">
        <v>160</v>
      </c>
      <c r="K17" s="32"/>
      <c r="L17" s="22"/>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row>
    <row r="18" spans="1:52" ht="13.5" customHeight="1" x14ac:dyDescent="0.3">
      <c r="A18" s="22"/>
      <c r="B18" s="29"/>
      <c r="C18" s="236" t="s">
        <v>325</v>
      </c>
      <c r="D18" s="236" t="s">
        <v>332</v>
      </c>
      <c r="E18" s="236" t="s">
        <v>340</v>
      </c>
      <c r="F18" s="236" t="s">
        <v>356</v>
      </c>
      <c r="H18" s="225" t="s">
        <v>34</v>
      </c>
      <c r="I18" s="225" t="s">
        <v>97</v>
      </c>
      <c r="J18" s="225" t="s">
        <v>161</v>
      </c>
      <c r="K18" s="32"/>
      <c r="L18" s="22"/>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row>
    <row r="19" spans="1:52" ht="13.5" customHeight="1" x14ac:dyDescent="0.3">
      <c r="A19" s="22"/>
      <c r="B19" s="29"/>
      <c r="C19" s="236" t="s">
        <v>326</v>
      </c>
      <c r="D19" s="236" t="s">
        <v>385</v>
      </c>
      <c r="E19" s="236" t="s">
        <v>341</v>
      </c>
      <c r="F19" s="236" t="s">
        <v>357</v>
      </c>
      <c r="H19" s="225" t="s">
        <v>35</v>
      </c>
      <c r="I19" s="225" t="s">
        <v>414</v>
      </c>
      <c r="J19" s="225" t="s">
        <v>162</v>
      </c>
      <c r="K19" s="32"/>
      <c r="L19" s="22"/>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row>
    <row r="20" spans="1:52" ht="13.5" customHeight="1" x14ac:dyDescent="0.3">
      <c r="A20" s="22"/>
      <c r="B20" s="29"/>
      <c r="C20" s="236" t="s">
        <v>327</v>
      </c>
      <c r="D20" s="236" t="s">
        <v>333</v>
      </c>
      <c r="E20" s="237" t="s">
        <v>342</v>
      </c>
      <c r="F20" s="236" t="s">
        <v>358</v>
      </c>
      <c r="H20" s="225" t="s">
        <v>36</v>
      </c>
      <c r="I20" s="225" t="s">
        <v>98</v>
      </c>
      <c r="J20" s="225" t="s">
        <v>163</v>
      </c>
      <c r="K20" s="32"/>
      <c r="L20" s="22"/>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row>
    <row r="21" spans="1:52" ht="13.5" customHeight="1" x14ac:dyDescent="0.3">
      <c r="A21" s="22"/>
      <c r="B21" s="29"/>
      <c r="C21" s="236" t="s">
        <v>328</v>
      </c>
      <c r="D21" s="236" t="s">
        <v>334</v>
      </c>
      <c r="E21" s="237" t="s">
        <v>343</v>
      </c>
      <c r="F21" s="236" t="s">
        <v>359</v>
      </c>
      <c r="H21" s="225" t="s">
        <v>37</v>
      </c>
      <c r="I21" s="225" t="s">
        <v>99</v>
      </c>
      <c r="J21" s="225" t="s">
        <v>164</v>
      </c>
      <c r="K21" s="32"/>
      <c r="L21" s="22"/>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row>
    <row r="22" spans="1:52" ht="13.5" customHeight="1" x14ac:dyDescent="0.3">
      <c r="A22" s="22"/>
      <c r="B22" s="29"/>
      <c r="C22" s="236" t="s">
        <v>329</v>
      </c>
      <c r="D22" s="236" t="s">
        <v>386</v>
      </c>
      <c r="E22" s="236" t="s">
        <v>344</v>
      </c>
      <c r="F22" s="236" t="s">
        <v>360</v>
      </c>
      <c r="H22" s="225" t="s">
        <v>38</v>
      </c>
      <c r="I22" s="225" t="s">
        <v>100</v>
      </c>
      <c r="J22" s="225" t="s">
        <v>165</v>
      </c>
      <c r="K22" s="32"/>
      <c r="L22" s="22"/>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row>
    <row r="23" spans="1:52" ht="13.5" customHeight="1" x14ac:dyDescent="0.3">
      <c r="A23" s="22"/>
      <c r="B23" s="29"/>
      <c r="C23" s="236" t="s">
        <v>465</v>
      </c>
      <c r="D23" s="236" t="s">
        <v>387</v>
      </c>
      <c r="E23" s="236" t="s">
        <v>345</v>
      </c>
      <c r="F23" s="236" t="s">
        <v>361</v>
      </c>
      <c r="H23" s="225" t="s">
        <v>39</v>
      </c>
      <c r="I23" s="225" t="s">
        <v>101</v>
      </c>
      <c r="J23" s="225" t="s">
        <v>166</v>
      </c>
      <c r="K23" s="32"/>
      <c r="L23" s="22"/>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row>
    <row r="24" spans="1:52" ht="13.5" customHeight="1" x14ac:dyDescent="0.3">
      <c r="A24" s="22"/>
      <c r="B24" s="29"/>
      <c r="C24" s="236" t="s">
        <v>466</v>
      </c>
      <c r="D24" s="236" t="s">
        <v>388</v>
      </c>
      <c r="E24" s="236" t="s">
        <v>346</v>
      </c>
      <c r="F24" s="236" t="s">
        <v>362</v>
      </c>
      <c r="H24" s="225" t="s">
        <v>40</v>
      </c>
      <c r="I24" s="225" t="s">
        <v>102</v>
      </c>
      <c r="J24" s="225" t="s">
        <v>167</v>
      </c>
      <c r="K24" s="32"/>
      <c r="L24" s="22"/>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1:52" ht="13.5" customHeight="1" x14ac:dyDescent="0.3">
      <c r="A25" s="22"/>
      <c r="B25" s="29"/>
      <c r="C25" s="236" t="s">
        <v>381</v>
      </c>
      <c r="D25" s="236" t="s">
        <v>335</v>
      </c>
      <c r="E25" s="236" t="s">
        <v>347</v>
      </c>
      <c r="F25" s="236" t="s">
        <v>363</v>
      </c>
      <c r="H25" s="225" t="s">
        <v>41</v>
      </c>
      <c r="I25" s="225" t="s">
        <v>213</v>
      </c>
      <c r="J25" s="225" t="s">
        <v>478</v>
      </c>
      <c r="K25" s="32"/>
      <c r="L25" s="22"/>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row>
    <row r="26" spans="1:52" ht="13.5" customHeight="1" x14ac:dyDescent="0.3">
      <c r="A26" s="22"/>
      <c r="B26" s="29"/>
      <c r="C26" s="175"/>
      <c r="D26" s="175"/>
      <c r="E26" s="175"/>
      <c r="F26" s="175"/>
      <c r="H26" s="225" t="s">
        <v>42</v>
      </c>
      <c r="I26" s="225" t="s">
        <v>103</v>
      </c>
      <c r="J26" s="225" t="s">
        <v>168</v>
      </c>
      <c r="K26" s="32"/>
      <c r="L26" s="22"/>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row>
    <row r="27" spans="1:52" ht="13.5" customHeight="1" x14ac:dyDescent="0.3">
      <c r="A27" s="22"/>
      <c r="B27" s="29"/>
      <c r="C27" s="252" t="s">
        <v>445</v>
      </c>
      <c r="D27" s="252"/>
      <c r="E27" s="252"/>
      <c r="F27" s="252"/>
      <c r="H27" s="225" t="s">
        <v>43</v>
      </c>
      <c r="I27" s="225" t="s">
        <v>104</v>
      </c>
      <c r="J27" s="225" t="s">
        <v>169</v>
      </c>
      <c r="K27" s="32"/>
      <c r="L27" s="22"/>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row>
    <row r="28" spans="1:52" ht="13.5" customHeight="1" x14ac:dyDescent="0.3">
      <c r="A28" s="22"/>
      <c r="B28" s="29"/>
      <c r="C28" s="252"/>
      <c r="D28" s="252"/>
      <c r="E28" s="252"/>
      <c r="F28" s="252"/>
      <c r="H28" s="225" t="s">
        <v>44</v>
      </c>
      <c r="I28" s="225" t="s">
        <v>105</v>
      </c>
      <c r="J28" s="225" t="s">
        <v>170</v>
      </c>
      <c r="K28" s="32"/>
      <c r="L28" s="22"/>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row>
    <row r="29" spans="1:52" ht="13.5" customHeight="1" x14ac:dyDescent="0.3">
      <c r="A29" s="22"/>
      <c r="B29" s="29"/>
      <c r="H29" s="225" t="s">
        <v>472</v>
      </c>
      <c r="I29" s="225" t="s">
        <v>106</v>
      </c>
      <c r="J29" s="225" t="s">
        <v>214</v>
      </c>
      <c r="K29" s="32"/>
      <c r="L29" s="22"/>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row>
    <row r="30" spans="1:52" ht="13.5" customHeight="1" x14ac:dyDescent="0.3">
      <c r="A30" s="22"/>
      <c r="B30" s="29"/>
      <c r="C30" s="254" t="s">
        <v>23</v>
      </c>
      <c r="D30" s="254"/>
      <c r="E30" s="85"/>
      <c r="F30" s="66"/>
      <c r="H30" s="225" t="s">
        <v>45</v>
      </c>
      <c r="I30" s="225" t="s">
        <v>107</v>
      </c>
      <c r="J30" s="225" t="s">
        <v>171</v>
      </c>
      <c r="K30" s="32"/>
      <c r="L30" s="22"/>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row>
    <row r="31" spans="1:52" ht="13.5" customHeight="1" x14ac:dyDescent="0.3">
      <c r="A31" s="22"/>
      <c r="B31" s="29"/>
      <c r="C31" s="240" t="s">
        <v>218</v>
      </c>
      <c r="D31" s="240" t="s">
        <v>284</v>
      </c>
      <c r="E31" s="89"/>
      <c r="F31" s="66"/>
      <c r="H31" s="225" t="s">
        <v>473</v>
      </c>
      <c r="I31" s="225" t="s">
        <v>108</v>
      </c>
      <c r="J31" s="225" t="s">
        <v>172</v>
      </c>
      <c r="K31" s="32"/>
      <c r="L31" s="22"/>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row>
    <row r="32" spans="1:52" ht="13.5" customHeight="1" x14ac:dyDescent="0.3">
      <c r="A32" s="22"/>
      <c r="B32" s="29"/>
      <c r="C32" s="66"/>
      <c r="D32" s="66"/>
      <c r="E32" s="66"/>
      <c r="F32" s="66"/>
      <c r="H32" s="225" t="s">
        <v>46</v>
      </c>
      <c r="I32" s="225" t="s">
        <v>109</v>
      </c>
      <c r="J32" s="225" t="s">
        <v>173</v>
      </c>
      <c r="K32" s="32"/>
      <c r="L32" s="22"/>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row>
    <row r="33" spans="1:52" ht="13.5" customHeight="1" x14ac:dyDescent="0.3">
      <c r="A33" s="22"/>
      <c r="B33" s="29"/>
      <c r="C33" s="253" t="s">
        <v>446</v>
      </c>
      <c r="D33" s="253"/>
      <c r="E33" s="253"/>
      <c r="F33" s="253"/>
      <c r="H33" s="225" t="s">
        <v>47</v>
      </c>
      <c r="I33" s="225" t="s">
        <v>110</v>
      </c>
      <c r="J33" s="225" t="s">
        <v>174</v>
      </c>
      <c r="K33" s="32"/>
      <c r="L33" s="22"/>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row>
    <row r="34" spans="1:52" ht="13.5" customHeight="1" x14ac:dyDescent="0.3">
      <c r="A34" s="22"/>
      <c r="B34" s="29"/>
      <c r="C34" s="253"/>
      <c r="D34" s="253"/>
      <c r="E34" s="253"/>
      <c r="F34" s="253"/>
      <c r="H34" s="225" t="s">
        <v>48</v>
      </c>
      <c r="I34" s="225" t="s">
        <v>111</v>
      </c>
      <c r="J34" s="225" t="s">
        <v>175</v>
      </c>
      <c r="K34" s="32"/>
      <c r="L34" s="22"/>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row>
    <row r="35" spans="1:52" ht="13.5" customHeight="1" x14ac:dyDescent="0.3">
      <c r="A35" s="22"/>
      <c r="B35" s="29"/>
      <c r="H35" s="225" t="s">
        <v>49</v>
      </c>
      <c r="I35" s="225" t="s">
        <v>112</v>
      </c>
      <c r="J35" s="225" t="s">
        <v>176</v>
      </c>
      <c r="K35" s="32"/>
      <c r="L35" s="22"/>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row>
    <row r="36" spans="1:52" ht="13.5" customHeight="1" x14ac:dyDescent="0.3">
      <c r="A36" s="22"/>
      <c r="B36" s="29"/>
      <c r="C36" s="254" t="s">
        <v>295</v>
      </c>
      <c r="D36" s="254"/>
      <c r="E36" s="254"/>
      <c r="F36" s="85"/>
      <c r="H36" s="225" t="s">
        <v>413</v>
      </c>
      <c r="I36" s="225" t="s">
        <v>113</v>
      </c>
      <c r="J36" s="225" t="s">
        <v>479</v>
      </c>
      <c r="K36" s="32"/>
      <c r="L36" s="22"/>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row>
    <row r="37" spans="1:52" ht="13.5" customHeight="1" x14ac:dyDescent="0.3">
      <c r="A37" s="22"/>
      <c r="B37" s="29"/>
      <c r="C37" s="240" t="s">
        <v>8</v>
      </c>
      <c r="D37" s="255" t="s">
        <v>364</v>
      </c>
      <c r="E37" s="255"/>
      <c r="F37" s="34"/>
      <c r="H37" s="225" t="s">
        <v>50</v>
      </c>
      <c r="I37" s="225" t="s">
        <v>114</v>
      </c>
      <c r="J37" s="225" t="s">
        <v>177</v>
      </c>
      <c r="K37" s="32"/>
      <c r="L37" s="22"/>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row>
    <row r="38" spans="1:52" ht="13.5" customHeight="1" x14ac:dyDescent="0.3">
      <c r="A38" s="22"/>
      <c r="B38" s="29"/>
      <c r="C38" s="240" t="s">
        <v>17</v>
      </c>
      <c r="D38" s="255" t="s">
        <v>365</v>
      </c>
      <c r="E38" s="255"/>
      <c r="F38" s="34"/>
      <c r="G38" s="188"/>
      <c r="H38" s="225" t="s">
        <v>51</v>
      </c>
      <c r="I38" s="225" t="s">
        <v>115</v>
      </c>
      <c r="J38" s="225" t="s">
        <v>178</v>
      </c>
      <c r="K38" s="32"/>
      <c r="L38" s="22"/>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ht="13.5" customHeight="1" x14ac:dyDescent="0.3">
      <c r="A39" s="22"/>
      <c r="B39" s="29"/>
      <c r="C39" s="66"/>
      <c r="D39" s="66"/>
      <c r="E39" s="66"/>
      <c r="F39" s="66"/>
      <c r="G39" s="188"/>
      <c r="H39" s="225" t="s">
        <v>52</v>
      </c>
      <c r="I39" s="225" t="s">
        <v>116</v>
      </c>
      <c r="J39" s="225" t="s">
        <v>215</v>
      </c>
      <c r="K39" s="32"/>
      <c r="L39" s="22"/>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ht="13.5" customHeight="1" x14ac:dyDescent="0.3">
      <c r="A40" s="22"/>
      <c r="B40" s="29"/>
      <c r="C40" s="254" t="s">
        <v>296</v>
      </c>
      <c r="D40" s="254"/>
      <c r="E40" s="254"/>
      <c r="F40" s="85"/>
      <c r="G40" s="188"/>
      <c r="H40" s="225" t="s">
        <v>53</v>
      </c>
      <c r="I40" s="225" t="s">
        <v>117</v>
      </c>
      <c r="J40" s="225" t="s">
        <v>179</v>
      </c>
      <c r="K40" s="32"/>
      <c r="L40" s="22"/>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ht="13.5" customHeight="1" x14ac:dyDescent="0.3">
      <c r="A41" s="22"/>
      <c r="B41" s="29"/>
      <c r="C41" s="240" t="s">
        <v>8</v>
      </c>
      <c r="D41" s="240" t="s">
        <v>17</v>
      </c>
      <c r="E41" s="240" t="s">
        <v>363</v>
      </c>
      <c r="F41" s="89"/>
      <c r="H41" s="225" t="s">
        <v>54</v>
      </c>
      <c r="I41" s="225" t="s">
        <v>118</v>
      </c>
      <c r="J41" s="225" t="s">
        <v>180</v>
      </c>
      <c r="K41" s="32"/>
      <c r="L41" s="22"/>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ht="13.5" customHeight="1" x14ac:dyDescent="0.3">
      <c r="A42" s="22"/>
      <c r="B42" s="29"/>
      <c r="D42" s="1"/>
      <c r="E42" s="1"/>
      <c r="F42" s="1"/>
      <c r="G42" s="124"/>
      <c r="H42" s="225" t="s">
        <v>55</v>
      </c>
      <c r="I42" s="225" t="s">
        <v>119</v>
      </c>
      <c r="J42" s="225" t="s">
        <v>181</v>
      </c>
      <c r="K42" s="32"/>
      <c r="L42" s="22"/>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ht="13.5" customHeight="1" x14ac:dyDescent="0.3">
      <c r="A43" s="22"/>
      <c r="B43" s="235"/>
      <c r="C43" s="256" t="s">
        <v>486</v>
      </c>
      <c r="D43" s="257"/>
      <c r="E43" s="257"/>
      <c r="F43" s="257"/>
      <c r="G43" s="124"/>
      <c r="H43" s="225" t="s">
        <v>56</v>
      </c>
      <c r="I43" s="225" t="s">
        <v>120</v>
      </c>
      <c r="J43" s="225" t="s">
        <v>182</v>
      </c>
      <c r="K43" s="32"/>
      <c r="L43" s="22"/>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ht="13.5" customHeight="1" x14ac:dyDescent="0.3">
      <c r="A44" s="22"/>
      <c r="B44" s="235"/>
      <c r="C44" s="257"/>
      <c r="D44" s="257"/>
      <c r="E44" s="257"/>
      <c r="F44" s="257"/>
      <c r="G44" s="124"/>
      <c r="H44" s="225" t="s">
        <v>57</v>
      </c>
      <c r="I44" s="225" t="s">
        <v>121</v>
      </c>
      <c r="J44" s="225" t="s">
        <v>183</v>
      </c>
      <c r="K44" s="32"/>
      <c r="L44" s="22"/>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ht="13.5" customHeight="1" x14ac:dyDescent="0.3">
      <c r="A45" s="22"/>
      <c r="B45" s="235"/>
      <c r="C45" s="257"/>
      <c r="D45" s="257"/>
      <c r="E45" s="257"/>
      <c r="F45" s="257"/>
      <c r="H45" s="225" t="s">
        <v>58</v>
      </c>
      <c r="I45" s="225" t="s">
        <v>122</v>
      </c>
      <c r="J45" s="225" t="s">
        <v>184</v>
      </c>
      <c r="K45" s="32"/>
      <c r="L45" s="22"/>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row>
    <row r="46" spans="1:52" ht="13.5" customHeight="1" x14ac:dyDescent="0.3">
      <c r="A46" s="22"/>
      <c r="B46" s="29"/>
      <c r="H46" s="225" t="s">
        <v>59</v>
      </c>
      <c r="I46" s="225" t="s">
        <v>123</v>
      </c>
      <c r="J46" s="225" t="s">
        <v>185</v>
      </c>
      <c r="K46" s="32"/>
      <c r="L46" s="22"/>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row>
    <row r="47" spans="1:52" ht="13.5" customHeight="1" x14ac:dyDescent="0.3">
      <c r="A47" s="22"/>
      <c r="B47" s="29"/>
      <c r="C47" s="259" t="s">
        <v>453</v>
      </c>
      <c r="D47" s="259"/>
      <c r="E47" s="259"/>
      <c r="F47" s="259"/>
      <c r="H47" s="225" t="s">
        <v>60</v>
      </c>
      <c r="I47" s="225" t="s">
        <v>124</v>
      </c>
      <c r="J47" s="225" t="s">
        <v>186</v>
      </c>
      <c r="K47" s="32"/>
      <c r="L47" s="22"/>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row>
    <row r="48" spans="1:52" ht="13.5" customHeight="1" x14ac:dyDescent="0.3">
      <c r="A48" s="22"/>
      <c r="B48" s="29"/>
      <c r="C48" s="238" t="s">
        <v>400</v>
      </c>
      <c r="D48" s="258" t="s">
        <v>454</v>
      </c>
      <c r="E48" s="258"/>
      <c r="F48" s="258"/>
      <c r="H48" s="225" t="s">
        <v>61</v>
      </c>
      <c r="I48" s="225" t="s">
        <v>125</v>
      </c>
      <c r="J48" s="225" t="s">
        <v>412</v>
      </c>
      <c r="K48" s="32"/>
      <c r="L48" s="22"/>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row>
    <row r="49" spans="1:52" ht="13.5" customHeight="1" x14ac:dyDescent="0.3">
      <c r="A49" s="22"/>
      <c r="B49" s="29"/>
      <c r="C49" s="238" t="s">
        <v>431</v>
      </c>
      <c r="D49" s="258" t="s">
        <v>455</v>
      </c>
      <c r="E49" s="258"/>
      <c r="F49" s="258"/>
      <c r="H49" s="225" t="s">
        <v>62</v>
      </c>
      <c r="I49" s="225" t="s">
        <v>126</v>
      </c>
      <c r="J49" s="225" t="s">
        <v>187</v>
      </c>
      <c r="K49" s="32"/>
      <c r="L49" s="22"/>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row>
    <row r="50" spans="1:52" ht="13.5" customHeight="1" x14ac:dyDescent="0.3">
      <c r="A50" s="22"/>
      <c r="B50" s="29"/>
      <c r="C50" s="238" t="s">
        <v>432</v>
      </c>
      <c r="D50" s="260" t="s">
        <v>456</v>
      </c>
      <c r="E50" s="260"/>
      <c r="F50" s="260"/>
      <c r="H50" s="225" t="s">
        <v>63</v>
      </c>
      <c r="I50" s="225" t="s">
        <v>127</v>
      </c>
      <c r="J50" s="225" t="s">
        <v>188</v>
      </c>
      <c r="K50" s="32"/>
      <c r="L50" s="22"/>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row>
    <row r="51" spans="1:52" ht="13.5" customHeight="1" x14ac:dyDescent="0.3">
      <c r="A51" s="22"/>
      <c r="B51" s="29"/>
      <c r="C51" s="238" t="s">
        <v>433</v>
      </c>
      <c r="D51" s="260" t="s">
        <v>457</v>
      </c>
      <c r="E51" s="260"/>
      <c r="F51" s="260"/>
      <c r="H51" s="225" t="s">
        <v>64</v>
      </c>
      <c r="I51" s="225" t="s">
        <v>128</v>
      </c>
      <c r="J51" s="225" t="s">
        <v>189</v>
      </c>
      <c r="K51" s="32"/>
      <c r="L51" s="22"/>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row>
    <row r="52" spans="1:52" ht="13.5" customHeight="1" x14ac:dyDescent="0.3">
      <c r="A52" s="22"/>
      <c r="B52" s="29"/>
      <c r="C52" s="238" t="s">
        <v>434</v>
      </c>
      <c r="D52" s="260" t="s">
        <v>458</v>
      </c>
      <c r="E52" s="260"/>
      <c r="F52" s="260"/>
      <c r="H52" s="225" t="s">
        <v>65</v>
      </c>
      <c r="I52" s="225" t="s">
        <v>129</v>
      </c>
      <c r="J52" s="251" t="s">
        <v>190</v>
      </c>
      <c r="K52" s="32"/>
      <c r="L52" s="22"/>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row>
    <row r="53" spans="1:52" ht="13.5" customHeight="1" x14ac:dyDescent="0.3">
      <c r="A53" s="22"/>
      <c r="B53" s="29"/>
      <c r="C53" s="238" t="s">
        <v>435</v>
      </c>
      <c r="D53" s="260" t="s">
        <v>459</v>
      </c>
      <c r="E53" s="260"/>
      <c r="F53" s="260"/>
      <c r="H53" s="225" t="s">
        <v>66</v>
      </c>
      <c r="I53" s="225" t="s">
        <v>130</v>
      </c>
      <c r="J53" s="251"/>
      <c r="K53" s="32"/>
      <c r="L53" s="22"/>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row>
    <row r="54" spans="1:52" ht="13.5" customHeight="1" x14ac:dyDescent="0.3">
      <c r="A54" s="22"/>
      <c r="B54" s="29"/>
      <c r="C54" s="238" t="s">
        <v>436</v>
      </c>
      <c r="D54" s="260" t="s">
        <v>460</v>
      </c>
      <c r="E54" s="260"/>
      <c r="F54" s="260"/>
      <c r="H54" s="225" t="s">
        <v>67</v>
      </c>
      <c r="I54" s="225" t="s">
        <v>131</v>
      </c>
      <c r="J54" s="225" t="s">
        <v>216</v>
      </c>
      <c r="K54" s="32"/>
      <c r="L54" s="22"/>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row>
    <row r="55" spans="1:52" ht="13.5" customHeight="1" x14ac:dyDescent="0.3">
      <c r="A55" s="22"/>
      <c r="B55" s="29"/>
      <c r="C55" s="238" t="s">
        <v>437</v>
      </c>
      <c r="D55" s="260" t="s">
        <v>461</v>
      </c>
      <c r="E55" s="260"/>
      <c r="F55" s="260"/>
      <c r="H55" s="225" t="s">
        <v>68</v>
      </c>
      <c r="I55" s="225" t="s">
        <v>132</v>
      </c>
      <c r="J55" s="225" t="s">
        <v>191</v>
      </c>
      <c r="K55" s="32"/>
      <c r="L55" s="22"/>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row>
    <row r="56" spans="1:52" ht="13.5" customHeight="1" x14ac:dyDescent="0.3">
      <c r="A56" s="22"/>
      <c r="B56" s="29"/>
      <c r="C56" s="239" t="s">
        <v>438</v>
      </c>
      <c r="D56" s="267" t="s">
        <v>464</v>
      </c>
      <c r="E56" s="268"/>
      <c r="F56" s="269"/>
      <c r="H56" s="225" t="s">
        <v>69</v>
      </c>
      <c r="I56" s="225" t="s">
        <v>133</v>
      </c>
      <c r="J56" s="225" t="s">
        <v>192</v>
      </c>
      <c r="K56" s="32"/>
      <c r="L56" s="22"/>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row>
    <row r="57" spans="1:52" ht="13.5" customHeight="1" x14ac:dyDescent="0.3">
      <c r="A57" s="22"/>
      <c r="B57" s="29"/>
      <c r="C57" s="213"/>
      <c r="D57" s="270"/>
      <c r="E57" s="271"/>
      <c r="F57" s="272"/>
      <c r="H57" s="225" t="s">
        <v>70</v>
      </c>
      <c r="I57" s="225" t="s">
        <v>134</v>
      </c>
      <c r="J57" s="225" t="s">
        <v>193</v>
      </c>
      <c r="K57" s="32"/>
      <c r="L57" s="22"/>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row>
    <row r="58" spans="1:52" ht="13.5" customHeight="1" x14ac:dyDescent="0.3">
      <c r="A58" s="22"/>
      <c r="B58" s="29"/>
      <c r="H58" s="225" t="s">
        <v>71</v>
      </c>
      <c r="I58" s="225" t="s">
        <v>135</v>
      </c>
      <c r="J58" s="225" t="s">
        <v>194</v>
      </c>
      <c r="K58" s="32"/>
      <c r="L58" s="22"/>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row>
    <row r="59" spans="1:52" ht="13.5" customHeight="1" x14ac:dyDescent="0.3">
      <c r="A59" s="22"/>
      <c r="B59" s="29"/>
      <c r="H59" s="225" t="s">
        <v>72</v>
      </c>
      <c r="I59" s="225" t="s">
        <v>476</v>
      </c>
      <c r="J59" s="225" t="s">
        <v>195</v>
      </c>
      <c r="K59" s="32"/>
      <c r="L59" s="22"/>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row>
    <row r="60" spans="1:52" ht="13.5" customHeight="1" x14ac:dyDescent="0.3">
      <c r="A60" s="22"/>
      <c r="B60" s="29"/>
      <c r="H60" s="225" t="s">
        <v>73</v>
      </c>
      <c r="I60" s="225" t="s">
        <v>136</v>
      </c>
      <c r="J60" s="225" t="s">
        <v>196</v>
      </c>
      <c r="K60" s="32"/>
      <c r="L60" s="22"/>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row>
    <row r="61" spans="1:52" ht="13.5" customHeight="1" x14ac:dyDescent="0.3">
      <c r="A61" s="22"/>
      <c r="B61" s="29"/>
      <c r="H61" s="225" t="s">
        <v>74</v>
      </c>
      <c r="I61" s="225" t="s">
        <v>137</v>
      </c>
      <c r="J61" s="225" t="s">
        <v>197</v>
      </c>
      <c r="K61" s="32"/>
      <c r="L61" s="22"/>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row>
    <row r="62" spans="1:52" ht="13.5" customHeight="1" x14ac:dyDescent="0.3">
      <c r="A62" s="22"/>
      <c r="B62" s="29"/>
      <c r="H62" s="225" t="s">
        <v>75</v>
      </c>
      <c r="I62" s="225" t="s">
        <v>138</v>
      </c>
      <c r="J62" s="225" t="s">
        <v>198</v>
      </c>
      <c r="K62" s="32"/>
      <c r="L62" s="22"/>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row>
    <row r="63" spans="1:52" ht="13.5" customHeight="1" x14ac:dyDescent="0.3">
      <c r="A63" s="22"/>
      <c r="B63" s="29"/>
      <c r="H63" s="225" t="s">
        <v>76</v>
      </c>
      <c r="I63" s="225" t="s">
        <v>139</v>
      </c>
      <c r="J63" s="225" t="s">
        <v>199</v>
      </c>
      <c r="K63" s="32"/>
      <c r="L63" s="22"/>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row>
    <row r="64" spans="1:52" ht="13.5" customHeight="1" x14ac:dyDescent="0.3">
      <c r="A64" s="22"/>
      <c r="B64" s="29"/>
      <c r="H64" s="225" t="s">
        <v>77</v>
      </c>
      <c r="I64" s="225" t="s">
        <v>140</v>
      </c>
      <c r="J64" s="225" t="s">
        <v>200</v>
      </c>
      <c r="K64" s="32"/>
      <c r="L64" s="22"/>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5" customHeight="1" x14ac:dyDescent="0.3">
      <c r="A65" s="22"/>
      <c r="B65" s="29"/>
      <c r="H65" s="225" t="s">
        <v>78</v>
      </c>
      <c r="I65" s="225" t="s">
        <v>141</v>
      </c>
      <c r="J65" s="251" t="s">
        <v>201</v>
      </c>
      <c r="K65" s="32"/>
      <c r="L65" s="22"/>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5" customHeight="1" x14ac:dyDescent="0.3">
      <c r="A66" s="22"/>
      <c r="B66" s="29"/>
      <c r="H66" s="225" t="s">
        <v>212</v>
      </c>
      <c r="I66" s="225" t="s">
        <v>142</v>
      </c>
      <c r="J66" s="251"/>
      <c r="K66" s="32"/>
      <c r="L66" s="22"/>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5" customHeight="1" x14ac:dyDescent="0.3">
      <c r="A67" s="22"/>
      <c r="B67" s="29"/>
      <c r="H67" s="225" t="s">
        <v>79</v>
      </c>
      <c r="I67" s="225" t="s">
        <v>143</v>
      </c>
      <c r="J67" s="225" t="s">
        <v>202</v>
      </c>
      <c r="K67" s="32"/>
      <c r="L67" s="22"/>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5" customHeight="1" x14ac:dyDescent="0.3">
      <c r="A68" s="22"/>
      <c r="B68" s="29"/>
      <c r="H68" s="225" t="s">
        <v>80</v>
      </c>
      <c r="I68" s="225" t="s">
        <v>144</v>
      </c>
      <c r="J68" s="225" t="s">
        <v>203</v>
      </c>
      <c r="K68" s="32"/>
      <c r="L68" s="22"/>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5" customHeight="1" x14ac:dyDescent="0.3">
      <c r="A69" s="22"/>
      <c r="B69" s="29"/>
      <c r="G69" s="1"/>
      <c r="H69" s="225" t="s">
        <v>81</v>
      </c>
      <c r="I69" s="225" t="s">
        <v>145</v>
      </c>
      <c r="J69" s="225" t="s">
        <v>204</v>
      </c>
      <c r="K69" s="32"/>
      <c r="L69" s="22"/>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5" customHeight="1" x14ac:dyDescent="0.3">
      <c r="A70" s="22"/>
      <c r="B70" s="29"/>
      <c r="G70" s="1"/>
      <c r="H70" s="225" t="s">
        <v>474</v>
      </c>
      <c r="I70" s="225" t="s">
        <v>146</v>
      </c>
      <c r="J70" s="225" t="s">
        <v>205</v>
      </c>
      <c r="K70" s="32"/>
      <c r="L70" s="22"/>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3.5" customHeight="1" x14ac:dyDescent="0.3">
      <c r="A71" s="22"/>
      <c r="B71" s="29"/>
      <c r="G71" s="1"/>
      <c r="H71" s="225" t="s">
        <v>82</v>
      </c>
      <c r="I71" s="225" t="s">
        <v>147</v>
      </c>
      <c r="J71" s="225" t="s">
        <v>206</v>
      </c>
      <c r="K71" s="32"/>
      <c r="L71" s="22"/>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row>
    <row r="72" spans="1:52" ht="13.5" customHeight="1" x14ac:dyDescent="0.3">
      <c r="A72" s="22"/>
      <c r="B72" s="29"/>
      <c r="G72" s="1"/>
      <c r="H72" s="225" t="s">
        <v>83</v>
      </c>
      <c r="I72" s="249" t="s">
        <v>477</v>
      </c>
      <c r="J72" s="225" t="s">
        <v>207</v>
      </c>
      <c r="K72" s="32"/>
      <c r="L72" s="22"/>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row>
    <row r="73" spans="1:52" ht="13.5" customHeight="1" x14ac:dyDescent="0.3">
      <c r="A73" s="22"/>
      <c r="B73" s="29"/>
      <c r="G73" s="1"/>
      <c r="H73" s="225" t="s">
        <v>84</v>
      </c>
      <c r="I73" s="250"/>
      <c r="J73" s="225" t="s">
        <v>208</v>
      </c>
      <c r="K73" s="32"/>
      <c r="L73" s="22"/>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row>
    <row r="74" spans="1:52" ht="13.5" customHeight="1" x14ac:dyDescent="0.3">
      <c r="A74" s="22"/>
      <c r="B74" s="29"/>
      <c r="G74" s="1"/>
      <c r="H74" s="225" t="s">
        <v>85</v>
      </c>
      <c r="I74" s="225" t="s">
        <v>148</v>
      </c>
      <c r="J74" s="225" t="s">
        <v>209</v>
      </c>
      <c r="K74" s="32"/>
      <c r="L74" s="22"/>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row>
    <row r="75" spans="1:52" ht="13.5" customHeight="1" x14ac:dyDescent="0.3">
      <c r="A75" s="22"/>
      <c r="B75" s="29"/>
      <c r="G75" s="1"/>
      <c r="H75" s="225" t="s">
        <v>86</v>
      </c>
      <c r="I75" s="225" t="s">
        <v>149</v>
      </c>
      <c r="J75" s="225" t="s">
        <v>210</v>
      </c>
      <c r="K75" s="32"/>
      <c r="L75" s="22"/>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row>
    <row r="76" spans="1:52" ht="13.5" customHeight="1" x14ac:dyDescent="0.3">
      <c r="A76" s="22"/>
      <c r="B76" s="29"/>
      <c r="G76" s="1"/>
      <c r="H76" s="225" t="s">
        <v>87</v>
      </c>
      <c r="I76" s="225" t="s">
        <v>150</v>
      </c>
      <c r="J76" s="226"/>
      <c r="K76" s="32"/>
      <c r="L76" s="22"/>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row>
    <row r="77" spans="1:52" ht="13.5" customHeight="1" x14ac:dyDescent="0.3">
      <c r="A77" s="22"/>
      <c r="B77" s="29"/>
      <c r="G77" s="1"/>
      <c r="H77" s="225" t="s">
        <v>88</v>
      </c>
      <c r="I77" s="225" t="s">
        <v>151</v>
      </c>
      <c r="J77" s="226"/>
      <c r="K77" s="32"/>
      <c r="L77" s="22"/>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row>
    <row r="78" spans="1:52" ht="13.5" customHeight="1" x14ac:dyDescent="0.3">
      <c r="A78" s="22"/>
      <c r="B78" s="29"/>
      <c r="G78" s="1"/>
      <c r="H78" s="225" t="s">
        <v>89</v>
      </c>
      <c r="I78" s="225" t="s">
        <v>152</v>
      </c>
      <c r="J78" s="226"/>
      <c r="K78" s="32"/>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row>
    <row r="79" spans="1:52" ht="13.5" customHeight="1" x14ac:dyDescent="0.3">
      <c r="A79" s="21"/>
      <c r="B79" s="37"/>
      <c r="C79" s="18"/>
      <c r="D79" s="18"/>
      <c r="E79" s="18"/>
      <c r="F79" s="18"/>
      <c r="G79" s="18"/>
      <c r="H79" s="18"/>
      <c r="I79" s="18"/>
      <c r="J79" s="18"/>
      <c r="K79" s="19"/>
      <c r="L79" s="22"/>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row>
    <row r="80" spans="1:52" ht="13.5" customHeight="1" x14ac:dyDescent="0.3">
      <c r="A80" s="21"/>
      <c r="B80" s="23"/>
      <c r="C80" s="21"/>
      <c r="D80" s="21"/>
      <c r="E80" s="21"/>
      <c r="F80" s="21"/>
      <c r="G80" s="38"/>
      <c r="H80" s="38"/>
      <c r="I80" s="38"/>
      <c r="J80" s="38"/>
      <c r="K80" s="38"/>
      <c r="L80" s="22"/>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row>
    <row r="81" spans="1:52" ht="13.5" customHeight="1" x14ac:dyDescent="0.25">
      <c r="A81" s="21"/>
      <c r="B81" s="21"/>
      <c r="C81" s="21"/>
      <c r="D81" s="21"/>
      <c r="E81" s="21"/>
      <c r="F81" s="21"/>
      <c r="G81" s="21"/>
      <c r="H81" s="21"/>
      <c r="I81" s="21"/>
      <c r="J81" s="21"/>
      <c r="K81" s="21"/>
      <c r="L81" s="38"/>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row>
    <row r="82" spans="1:52"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row>
    <row r="83" spans="1:52"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row>
    <row r="84" spans="1:52"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row>
    <row r="85" spans="1:52"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row>
    <row r="86" spans="1:52"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row>
    <row r="87" spans="1:52"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row>
    <row r="88" spans="1:52"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row>
    <row r="89" spans="1:52"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row>
    <row r="90" spans="1:52"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row>
    <row r="91" spans="1:52"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row>
    <row r="92" spans="1:52"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row>
    <row r="93" spans="1:52"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row>
    <row r="94" spans="1:52"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row>
    <row r="95" spans="1:52"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row>
    <row r="96" spans="1:52"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row>
    <row r="97" spans="1:52"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row>
    <row r="98" spans="1:52"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row>
    <row r="99" spans="1:52"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row>
    <row r="100" spans="1:52"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row>
    <row r="101" spans="1:52"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row>
    <row r="102" spans="1:52"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row>
    <row r="103" spans="1:52"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row>
    <row r="104" spans="1:52"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row>
    <row r="105" spans="1:52"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row>
    <row r="106" spans="1:52"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row>
    <row r="107" spans="1:52"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row>
    <row r="108" spans="1:52"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row>
    <row r="109" spans="1:52"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row>
    <row r="110" spans="1:52"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row>
    <row r="111" spans="1:52"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row>
    <row r="112" spans="1:52"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row>
    <row r="113" spans="1:52"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row>
    <row r="114" spans="1:52"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row>
    <row r="115" spans="1:52"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row>
    <row r="116" spans="1:52"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row>
    <row r="117" spans="1:5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row>
    <row r="118" spans="1:5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row>
    <row r="119" spans="1:52"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row>
    <row r="120" spans="1:52"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row>
    <row r="121" spans="1:52"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row>
    <row r="122" spans="1:52"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row>
    <row r="123" spans="1:52"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row>
    <row r="124" spans="1:52"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row>
    <row r="125" spans="1:52"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row>
    <row r="126" spans="1:52"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row>
    <row r="127" spans="1:52"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row>
    <row r="128" spans="1:52"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row>
    <row r="129" spans="1:52"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row>
    <row r="130" spans="1:52"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row>
    <row r="131" spans="1:52"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row>
    <row r="132" spans="1:52"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row>
    <row r="133" spans="1:52"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row>
    <row r="134" spans="1:52"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row>
    <row r="135" spans="1:52"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row>
    <row r="136" spans="1:52"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row>
    <row r="137" spans="1:52"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row>
    <row r="138" spans="1:52"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row>
    <row r="139" spans="1:52"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row>
    <row r="140" spans="1:52"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row>
    <row r="141" spans="1:52"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row>
    <row r="142" spans="1:52"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row>
    <row r="143" spans="1:52"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row>
    <row r="144" spans="1:52"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row>
    <row r="145" spans="1:52"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row>
    <row r="146" spans="1:52"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row>
    <row r="147" spans="1:52"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row>
    <row r="148" spans="1:52"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row>
    <row r="149" spans="1:52"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row>
    <row r="150" spans="1:52"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row>
    <row r="151" spans="1:52"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row>
    <row r="152" spans="1:52"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row>
    <row r="153" spans="1:52"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row>
    <row r="154" spans="1:52"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row>
    <row r="155" spans="1:52"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row>
    <row r="156" spans="1:52"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row>
    <row r="157" spans="1:52"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row>
    <row r="158" spans="1:52"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row>
    <row r="159" spans="1:52"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row>
    <row r="160" spans="1:52"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row>
    <row r="161" spans="1:52"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row>
    <row r="162" spans="1:52"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row>
    <row r="163" spans="1:52"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row>
    <row r="164" spans="1:52"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row>
    <row r="165" spans="1:52"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row>
    <row r="166" spans="1:52"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row>
    <row r="167" spans="1:52"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row>
    <row r="168" spans="1:52"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row>
    <row r="169" spans="1:52"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row>
    <row r="170" spans="1:52"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row>
    <row r="171" spans="1:52"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row>
    <row r="172" spans="1:52"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row>
    <row r="173" spans="1:52"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row>
    <row r="174" spans="1:52"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row>
    <row r="175" spans="1:52"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row>
    <row r="176" spans="1:52"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row>
    <row r="177" spans="1:52"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row>
    <row r="178" spans="1:52"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row>
    <row r="179" spans="1:52"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row>
    <row r="180" spans="1:52"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row>
    <row r="181" spans="1:52"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row>
    <row r="182" spans="1:52"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row>
    <row r="183" spans="1:52"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row>
    <row r="184" spans="1:52"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row>
    <row r="185" spans="1:52"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row>
    <row r="186" spans="1:52"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row>
    <row r="187" spans="1:52"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row>
    <row r="188" spans="1:52"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row>
    <row r="189" spans="1:52"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row>
    <row r="190" spans="1:52"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row>
    <row r="191" spans="1:52"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row>
    <row r="192" spans="1:52"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row>
    <row r="193" spans="1:52"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row>
    <row r="194" spans="1:52"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row>
    <row r="195" spans="1:52" x14ac:dyDescent="0.25">
      <c r="A195" s="21"/>
      <c r="B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row>
    <row r="196" spans="1:52" x14ac:dyDescent="0.25">
      <c r="A196" s="21"/>
      <c r="B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row>
    <row r="197" spans="1:52" x14ac:dyDescent="0.25">
      <c r="A197" s="21"/>
      <c r="B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row>
    <row r="198" spans="1:52" x14ac:dyDescent="0.25">
      <c r="A198" s="21"/>
      <c r="B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row>
    <row r="199" spans="1:52" x14ac:dyDescent="0.25">
      <c r="A199" s="21"/>
      <c r="B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row>
    <row r="200" spans="1:52" x14ac:dyDescent="0.25">
      <c r="A200" s="21"/>
      <c r="B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row>
    <row r="201" spans="1:52" x14ac:dyDescent="0.25">
      <c r="A201" s="21"/>
      <c r="B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row>
    <row r="202" spans="1:52" x14ac:dyDescent="0.25">
      <c r="A202" s="21"/>
      <c r="B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row>
    <row r="203" spans="1:52" x14ac:dyDescent="0.25">
      <c r="A203" s="21"/>
      <c r="B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row>
    <row r="204" spans="1:52" x14ac:dyDescent="0.25">
      <c r="A204" s="21"/>
      <c r="B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row>
    <row r="205" spans="1:52" x14ac:dyDescent="0.25">
      <c r="A205" s="21"/>
      <c r="B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row>
    <row r="206" spans="1:52" x14ac:dyDescent="0.25">
      <c r="A206" s="21"/>
      <c r="B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row>
    <row r="207" spans="1:52" x14ac:dyDescent="0.25">
      <c r="A207" s="21"/>
      <c r="B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row>
    <row r="208" spans="1:52" x14ac:dyDescent="0.25">
      <c r="A208" s="21"/>
      <c r="B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row>
    <row r="209" spans="1:52" x14ac:dyDescent="0.25">
      <c r="A209" s="21"/>
      <c r="B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row>
    <row r="210" spans="1:52" x14ac:dyDescent="0.25">
      <c r="A210" s="21"/>
      <c r="B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row>
    <row r="211" spans="1:52" x14ac:dyDescent="0.25">
      <c r="A211" s="21"/>
      <c r="B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row>
    <row r="212" spans="1:52" x14ac:dyDescent="0.25">
      <c r="A212" s="21"/>
      <c r="B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row>
    <row r="213" spans="1:52" x14ac:dyDescent="0.25">
      <c r="A213" s="21"/>
      <c r="B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row>
    <row r="214" spans="1:52" x14ac:dyDescent="0.25">
      <c r="A214" s="21"/>
      <c r="B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row>
    <row r="215" spans="1:52" x14ac:dyDescent="0.25">
      <c r="A215" s="21"/>
      <c r="B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row>
    <row r="216" spans="1:52" x14ac:dyDescent="0.25">
      <c r="A216" s="21"/>
      <c r="B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row>
    <row r="217" spans="1:52" x14ac:dyDescent="0.25">
      <c r="A217" s="21"/>
      <c r="B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row>
    <row r="218" spans="1:52" x14ac:dyDescent="0.25">
      <c r="A218" s="21"/>
      <c r="B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row>
    <row r="219" spans="1:52" x14ac:dyDescent="0.25">
      <c r="A219" s="21"/>
      <c r="B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row>
    <row r="220" spans="1:52" x14ac:dyDescent="0.25">
      <c r="A220" s="21"/>
      <c r="B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row>
    <row r="221" spans="1:52" x14ac:dyDescent="0.25">
      <c r="A221" s="21"/>
      <c r="B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row>
    <row r="222" spans="1:52" x14ac:dyDescent="0.25">
      <c r="A222" s="21"/>
      <c r="B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row>
    <row r="223" spans="1:52" x14ac:dyDescent="0.25">
      <c r="A223" s="21"/>
      <c r="B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row>
    <row r="224" spans="1:52" x14ac:dyDescent="0.25">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row>
  </sheetData>
  <sheetProtection algorithmName="SHA-512" hashValue="dW/yB+2V8btzAWwqGsoHuK/Ys1INAXdFEoWwg0iAmCKTpociaYRvNTvej5T2FKN64ipUJ6p/JB5FjuRIGqNz6g==" saltValue="BiTRkhJiexDQkT2qVei3dw==" spinCount="100000" sheet="1" objects="1" scenarios="1"/>
  <mergeCells count="26">
    <mergeCell ref="D52:F52"/>
    <mergeCell ref="D53:F53"/>
    <mergeCell ref="D54:F54"/>
    <mergeCell ref="D55:F55"/>
    <mergeCell ref="D56:F57"/>
    <mergeCell ref="C6:J6"/>
    <mergeCell ref="C7:F7"/>
    <mergeCell ref="H9:J9"/>
    <mergeCell ref="H7:J7"/>
    <mergeCell ref="C9:F9"/>
    <mergeCell ref="I72:I73"/>
    <mergeCell ref="J52:J53"/>
    <mergeCell ref="J65:J66"/>
    <mergeCell ref="C27:F28"/>
    <mergeCell ref="C33:F34"/>
    <mergeCell ref="C30:D30"/>
    <mergeCell ref="C36:E36"/>
    <mergeCell ref="C40:E40"/>
    <mergeCell ref="D37:E37"/>
    <mergeCell ref="D38:E38"/>
    <mergeCell ref="C43:F45"/>
    <mergeCell ref="D48:F48"/>
    <mergeCell ref="C47:F47"/>
    <mergeCell ref="D49:F49"/>
    <mergeCell ref="D50:F50"/>
    <mergeCell ref="D51:F51"/>
  </mergeCells>
  <hyperlinks>
    <hyperlink ref="C43:F45" r:id="rId1" display="Commodity Code List: The table below lists the commonly used class II commodity codes that may be used when entering data into Section 2 of this form.  A complete list of commodity codes can be found in the Official Harmonized Tariff Schedule." xr:uid="{00000000-0004-0000-0500-000000000000}"/>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302"/>
  <sheetViews>
    <sheetView showGridLines="0" workbookViewId="0">
      <selection activeCell="D13" sqref="D13"/>
    </sheetView>
  </sheetViews>
  <sheetFormatPr defaultColWidth="8.7109375" defaultRowHeight="15" x14ac:dyDescent="0.25"/>
  <cols>
    <col min="1" max="1" width="5.42578125" bestFit="1" customWidth="1"/>
    <col min="2" max="2" width="5.42578125" customWidth="1"/>
    <col min="3" max="3" width="17.28515625" customWidth="1"/>
    <col min="4" max="4" width="21.140625" bestFit="1" customWidth="1"/>
    <col min="5" max="5" width="13.28515625" bestFit="1" customWidth="1"/>
    <col min="6" max="6" width="16.42578125" bestFit="1" customWidth="1"/>
    <col min="7" max="7" width="15.42578125" customWidth="1"/>
    <col min="8" max="8" width="14.28515625" bestFit="1" customWidth="1"/>
    <col min="9" max="9" width="14.7109375" bestFit="1" customWidth="1"/>
    <col min="10" max="15" width="15.42578125" bestFit="1" customWidth="1"/>
    <col min="16" max="16" width="27" bestFit="1" customWidth="1"/>
    <col min="17" max="19" width="14.42578125" bestFit="1" customWidth="1"/>
    <col min="20" max="21" width="24.28515625" bestFit="1" customWidth="1"/>
    <col min="22" max="22" width="24.28515625" customWidth="1"/>
    <col min="24" max="24" width="16.42578125" customWidth="1"/>
    <col min="26" max="26" width="11.28515625" bestFit="1" customWidth="1"/>
  </cols>
  <sheetData>
    <row r="1" spans="1:26" s="3" customFormat="1" x14ac:dyDescent="0.25">
      <c r="A1" t="s">
        <v>270</v>
      </c>
      <c r="B1" s="135">
        <v>1</v>
      </c>
      <c r="C1" s="135" t="s">
        <v>240</v>
      </c>
      <c r="D1" s="135" t="s">
        <v>492</v>
      </c>
      <c r="E1" s="51">
        <f ca="1">'Section 1'!D5</f>
        <v>43552</v>
      </c>
      <c r="F1" s="191">
        <f>'Section 1'!D9</f>
        <v>0</v>
      </c>
      <c r="G1" s="191">
        <f>'Section 1'!D10</f>
        <v>0</v>
      </c>
      <c r="H1" s="191">
        <f>'Section 1'!D11</f>
        <v>0</v>
      </c>
      <c r="I1" s="191">
        <f>'Section 1'!D12</f>
        <v>0</v>
      </c>
      <c r="J1" s="192">
        <f>'Section 1'!D13</f>
        <v>0</v>
      </c>
      <c r="Z1" s="50" t="s">
        <v>272</v>
      </c>
    </row>
    <row r="2" spans="1:26" s="47" customFormat="1" ht="12.75" customHeight="1" x14ac:dyDescent="0.25">
      <c r="A2" s="50">
        <v>1</v>
      </c>
      <c r="B2" s="114" t="str">
        <f>IF(C2="","",2)</f>
        <v/>
      </c>
      <c r="C2" s="114" t="str">
        <f>IFERROR(VLOOKUP($A2,'Section 2'!$C$18:$X$317,COLUMNS('Section 2'!$C$14:$C$14),0),"")</f>
        <v/>
      </c>
      <c r="D2" s="65" t="str">
        <f>IF($C2="","",IF(ISBLANK(VLOOKUP($A2,'Section 2'!$C$18:$X$317,COLUMNS('Section 2'!$C$14:D$14),0)),"",VLOOKUP($A2,'Section 2'!$C$18:$X$317,COLUMNS('Section 2'!$C$14:D$14),0)))</f>
        <v/>
      </c>
      <c r="E2" s="114" t="str">
        <f>IF($C2="","",IF(ISBLANK(VLOOKUP($A2,'Section 2'!$C$18:$X$317,COLUMNS('Section 2'!$C$14:E$14),0)),"",VLOOKUP($A2,'Section 2'!$C$18:$X$317,COLUMNS('Section 2'!$C$14:E$14),0)))</f>
        <v/>
      </c>
      <c r="F2" s="114" t="str">
        <f>IF($C2="","",IF(ISBLANK(VLOOKUP($A2,'Section 2'!$C$18:$X$317,COLUMNS('Section 2'!$C$14:F$14),0)),"",VLOOKUP($A2,'Section 2'!$C$18:$X$317,COLUMNS('Section 2'!$C$14:F$14),0)))</f>
        <v/>
      </c>
      <c r="G2" s="114" t="str">
        <f>IF($C2="","",IF(ISBLANK(VLOOKUP($A2,'Section 2'!$C$18:$X$317,COLUMNS('Section 2'!$C$14:G$14),0)),"",VLOOKUP($A2,'Section 2'!$C$18:$X$317,COLUMNS('Section 2'!$C$14:G$14),0)))</f>
        <v/>
      </c>
      <c r="H2" s="114" t="str">
        <f>IF($C2="","",IF(ISBLANK(VLOOKUP($A2,'Section 2'!$C$18:$X$317,COLUMNS('Section 2'!$C$14:H$14),0)),"",VLOOKUP($A2,'Section 2'!$C$18:$X$317,COLUMNS('Section 2'!$C$14:H$14),0)))</f>
        <v/>
      </c>
      <c r="I2" s="114" t="str">
        <f>IF($C2="","",IF(ISBLANK(VLOOKUP($A2,'Section 2'!$C$18:$X$317,COLUMNS('Section 2'!$C$14:I$14),0)),"",VLOOKUP($A2,'Section 2'!$C$18:$X$317,COLUMNS('Section 2'!$C$14:I$14),0)))</f>
        <v/>
      </c>
      <c r="J2" s="114" t="str">
        <f>IF($C2="","",IF(ISBLANK(VLOOKUP($A2,'Section 2'!$C$18:$X$317,COLUMNS('Section 2'!$C$14:J$14),0)),"",VLOOKUP($A2,'Section 2'!$C$18:$X$317,COLUMNS('Section 2'!$C$14:J$14),0)))</f>
        <v/>
      </c>
      <c r="K2" s="114" t="str">
        <f>IF($C2="","",IF(ISBLANK(VLOOKUP($A2,'Section 2'!$C$18:$X$317,COLUMNS('Section 2'!$C$14:K$14),0)),"",VLOOKUP($A2,'Section 2'!$C$18:$X$317,COLUMNS('Section 2'!$C$14:K$14),0)))</f>
        <v/>
      </c>
      <c r="L2" s="114" t="str">
        <f>IF($C2="","",IF(ISBLANK(VLOOKUP($A2,'Section 2'!$C$18:$X$317,COLUMNS('Section 2'!$C$14:L$14),0)),"",VLOOKUP($A2,'Section 2'!$C$18:$X$317,COLUMNS('Section 2'!$C$14:L$14),0)))</f>
        <v/>
      </c>
      <c r="M2" s="114" t="str">
        <f>IF($C2="","",IF(ISBLANK(VLOOKUP($A2,'Section 2'!$C$18:$X$317,COLUMNS('Section 2'!$C$14:M$14),0)),"",VLOOKUP($A2,'Section 2'!$C$18:$X$317,COLUMNS('Section 2'!$C$14:M$14),0)))</f>
        <v/>
      </c>
      <c r="N2" s="114" t="str">
        <f>IF($C2="","",IF(ISBLANK(VLOOKUP($A2,'Section 2'!$C$18:$X$317,COLUMNS('Section 2'!$C$14:N$14),0)),"",VLOOKUP($A2,'Section 2'!$C$18:$X$317,COLUMNS('Section 2'!$C$14:N$14),0)))</f>
        <v/>
      </c>
      <c r="O2" s="114" t="str">
        <f>IF($C2="","",IF(ISBLANK(VLOOKUP($A2,'Section 2'!$C$18:$X$317,COLUMNS('Section 2'!$C$14:O$14),0)),"",VLOOKUP($A2,'Section 2'!$C$18:$X$317,COLUMNS('Section 2'!$C$14:O$14),0)))</f>
        <v/>
      </c>
      <c r="P2" s="114" t="str">
        <f>IF($C2="","",IF(ISBLANK(VLOOKUP($A2,'Section 2'!$C$18:$X$317,COLUMNS('Section 2'!$C$14:P$14),0)),"",VLOOKUP($A2,'Section 2'!$C$18:$X$317,COLUMNS('Section 2'!$C$14:P$14),0)))</f>
        <v/>
      </c>
      <c r="Q2" s="114" t="str">
        <f>IF($C2="","",IF(ISBLANK(VLOOKUP($A2,'Section 2'!$C$18:$X$317,COLUMNS('Section 2'!$C$14:Q$14),0)),"",VLOOKUP($A2,'Section 2'!$C$18:$X$317,COLUMNS('Section 2'!$C$14:Q$14),0)))</f>
        <v/>
      </c>
      <c r="R2" s="114" t="str">
        <f>IF($C2="","",IF(ISBLANK(VLOOKUP($A2,'Section 2'!$C$18:$X$317,COLUMNS('Section 2'!$C$14:R$14),0)),"",VLOOKUP($A2,'Section 2'!$C$18:$X$317,COLUMNS('Section 2'!$C$14:R$14),0)))</f>
        <v/>
      </c>
      <c r="S2" s="114" t="str">
        <f>IF($C2="","",IF(ISBLANK(VLOOKUP($A2,'Section 2'!$C$18:$X$317,COLUMNS('Section 2'!$C$14:S$14),0)),"",VLOOKUP($A2,'Section 2'!$C$18:$X$317,COLUMNS('Section 2'!$C$14:S$14),0)))</f>
        <v/>
      </c>
      <c r="T2" s="114" t="str">
        <f>IF($C2="","",IF(ISBLANK(VLOOKUP($A2,'Section 2'!$C$18:$X$317,COLUMNS('Section 2'!$C$14:T$14),0)),"",VLOOKUP($A2,'Section 2'!$C$18:$X$317,COLUMNS('Section 2'!$C$14:T$14),0)))</f>
        <v/>
      </c>
      <c r="U2" s="114" t="str">
        <f>IF($C2="","",IF(ISBLANK(VLOOKUP($A2,'Section 2'!$C$18:$X$317,COLUMNS('Section 2'!$C$14:U$14),0)),"",VLOOKUP($A2,'Section 2'!$C$18:$X$317,COLUMNS('Section 2'!$C$14:U$14),0)))</f>
        <v/>
      </c>
      <c r="V2" s="114" t="str">
        <f>IF($C2="","",IF(ISBLANK(VLOOKUP($A2,'Section 2'!$C$18:$X$317,COLUMNS('Section 2'!$C$14:V$14),0)),"",VLOOKUP($A2,'Section 2'!$C$18:$X$317,COLUMNS('Section 2'!$C$14:V$14),0)))</f>
        <v/>
      </c>
      <c r="W2" s="114" t="str">
        <f>IF($C2="","",IF(ISBLANK(PROPER(VLOOKUP($A2,'Section 2'!$C$18:$X$317,COLUMNS('Section 2'!$C$14:W$14),0))),"",PROPER(VLOOKUP($A2,'Section 2'!$C$18:$X$317,COLUMNS('Section 2'!$C$14:W$14),0))))</f>
        <v/>
      </c>
      <c r="X2" s="114" t="str">
        <f>IF($C2="","",IF(ISBLANK(PROPER(VLOOKUP($A2,'Section 2'!$C$18:$X$317,COLUMNS('Section 2'!$C$14:X$14),0))),"",IF(VLOOKUP($A2,'Section 2'!$C$18:$X$317,COLUMNS('Section 2'!$C$14:X$14),0)="Produced/Imported for Consumption","Produced/Imported for Consumption",PROPER(VLOOKUP($A2,'Section 2'!$C$18:$X$317,COLUMNS('Section 2'!$C$14:X$14),0)))))</f>
        <v/>
      </c>
    </row>
    <row r="3" spans="1:26" s="47" customFormat="1" ht="12.75" customHeight="1" x14ac:dyDescent="0.25">
      <c r="A3" s="50">
        <v>2</v>
      </c>
      <c r="B3" s="114" t="str">
        <f t="shared" ref="B3:B66" si="0">IF(C3="","",2)</f>
        <v/>
      </c>
      <c r="C3" s="114" t="str">
        <f>IFERROR(VLOOKUP($A3,'Section 2'!$C$18:$X$317,COLUMNS('Section 2'!$C$14:$C$14),0),"")</f>
        <v/>
      </c>
      <c r="D3" s="65" t="str">
        <f>IF($C3="","",IF(ISBLANK(VLOOKUP($A3,'Section 2'!$C$18:$X$317,COLUMNS('Section 2'!$C$14:D$14),0)),"",VLOOKUP($A3,'Section 2'!$C$18:$X$317,COLUMNS('Section 2'!$C$14:D$14),0)))</f>
        <v/>
      </c>
      <c r="E3" s="114" t="str">
        <f>IF($C3="","",IF(ISBLANK(VLOOKUP($A3,'Section 2'!$C$18:$X$317,COLUMNS('Section 2'!$C$14:E$14),0)),"",VLOOKUP($A3,'Section 2'!$C$18:$X$317,COLUMNS('Section 2'!$C$14:E$14),0)))</f>
        <v/>
      </c>
      <c r="F3" s="114" t="str">
        <f>IF($C3="","",IF(ISBLANK(VLOOKUP($A3,'Section 2'!$C$18:$X$317,COLUMNS('Section 2'!$C$14:F$14),0)),"",VLOOKUP($A3,'Section 2'!$C$18:$X$317,COLUMNS('Section 2'!$C$14:F$14),0)))</f>
        <v/>
      </c>
      <c r="G3" s="114" t="str">
        <f>IF($C3="","",IF(ISBLANK(VLOOKUP($A3,'Section 2'!$C$18:$X$317,COLUMNS('Section 2'!$C$14:G$14),0)),"",VLOOKUP($A3,'Section 2'!$C$18:$X$317,COLUMNS('Section 2'!$C$14:G$14),0)))</f>
        <v/>
      </c>
      <c r="H3" s="114" t="str">
        <f>IF($C3="","",IF(ISBLANK(VLOOKUP($A3,'Section 2'!$C$18:$X$317,COLUMNS('Section 2'!$C$14:H$14),0)),"",VLOOKUP($A3,'Section 2'!$C$18:$X$317,COLUMNS('Section 2'!$C$14:H$14),0)))</f>
        <v/>
      </c>
      <c r="I3" s="114" t="str">
        <f>IF($C3="","",IF(ISBLANK(VLOOKUP($A3,'Section 2'!$C$18:$X$317,COLUMNS('Section 2'!$C$14:I$14),0)),"",VLOOKUP($A3,'Section 2'!$C$18:$X$317,COLUMNS('Section 2'!$C$14:I$14),0)))</f>
        <v/>
      </c>
      <c r="J3" s="114" t="str">
        <f>IF($C3="","",IF(ISBLANK(VLOOKUP($A3,'Section 2'!$C$18:$X$317,COLUMNS('Section 2'!$C$14:J$14),0)),"",VLOOKUP($A3,'Section 2'!$C$18:$X$317,COLUMNS('Section 2'!$C$14:J$14),0)))</f>
        <v/>
      </c>
      <c r="K3" s="114" t="str">
        <f>IF($C3="","",IF(ISBLANK(VLOOKUP($A3,'Section 2'!$C$18:$X$317,COLUMNS('Section 2'!$C$14:K$14),0)),"",VLOOKUP($A3,'Section 2'!$C$18:$X$317,COLUMNS('Section 2'!$C$14:K$14),0)))</f>
        <v/>
      </c>
      <c r="L3" s="114" t="str">
        <f>IF($C3="","",IF(ISBLANK(VLOOKUP($A3,'Section 2'!$C$18:$X$317,COLUMNS('Section 2'!$C$14:L$14),0)),"",VLOOKUP($A3,'Section 2'!$C$18:$X$317,COLUMNS('Section 2'!$C$14:L$14),0)))</f>
        <v/>
      </c>
      <c r="M3" s="114" t="str">
        <f>IF($C3="","",IF(ISBLANK(VLOOKUP($A3,'Section 2'!$C$18:$X$317,COLUMNS('Section 2'!$C$14:M$14),0)),"",VLOOKUP($A3,'Section 2'!$C$18:$X$317,COLUMNS('Section 2'!$C$14:M$14),0)))</f>
        <v/>
      </c>
      <c r="N3" s="114" t="str">
        <f>IF($C3="","",IF(ISBLANK(VLOOKUP($A3,'Section 2'!$C$18:$X$317,COLUMNS('Section 2'!$C$14:N$14),0)),"",VLOOKUP($A3,'Section 2'!$C$18:$X$317,COLUMNS('Section 2'!$C$14:N$14),0)))</f>
        <v/>
      </c>
      <c r="O3" s="114" t="str">
        <f>IF($C3="","",IF(ISBLANK(VLOOKUP($A3,'Section 2'!$C$18:$X$317,COLUMNS('Section 2'!$C$14:O$14),0)),"",VLOOKUP($A3,'Section 2'!$C$18:$X$317,COLUMNS('Section 2'!$C$14:O$14),0)))</f>
        <v/>
      </c>
      <c r="P3" s="114" t="str">
        <f>IF($C3="","",IF(ISBLANK(VLOOKUP($A3,'Section 2'!$C$18:$X$317,COLUMNS('Section 2'!$C$14:P$14),0)),"",VLOOKUP($A3,'Section 2'!$C$18:$X$317,COLUMNS('Section 2'!$C$14:P$14),0)))</f>
        <v/>
      </c>
      <c r="Q3" s="114" t="str">
        <f>IF($C3="","",IF(ISBLANK(VLOOKUP($A3,'Section 2'!$C$18:$X$317,COLUMNS('Section 2'!$C$14:Q$14),0)),"",VLOOKUP($A3,'Section 2'!$C$18:$X$317,COLUMNS('Section 2'!$C$14:Q$14),0)))</f>
        <v/>
      </c>
      <c r="R3" s="114" t="str">
        <f>IF($C3="","",IF(ISBLANK(VLOOKUP($A3,'Section 2'!$C$18:$X$317,COLUMNS('Section 2'!$C$14:R$14),0)),"",VLOOKUP($A3,'Section 2'!$C$18:$X$317,COLUMNS('Section 2'!$C$14:R$14),0)))</f>
        <v/>
      </c>
      <c r="S3" s="114" t="str">
        <f>IF($C3="","",IF(ISBLANK(VLOOKUP($A3,'Section 2'!$C$18:$X$317,COLUMNS('Section 2'!$C$14:S$14),0)),"",VLOOKUP($A3,'Section 2'!$C$18:$X$317,COLUMNS('Section 2'!$C$14:S$14),0)))</f>
        <v/>
      </c>
      <c r="T3" s="114" t="str">
        <f>IF($C3="","",IF(ISBLANK(VLOOKUP($A3,'Section 2'!$C$18:$X$317,COLUMNS('Section 2'!$C$14:T$14),0)),"",VLOOKUP($A3,'Section 2'!$C$18:$X$317,COLUMNS('Section 2'!$C$14:T$14),0)))</f>
        <v/>
      </c>
      <c r="U3" s="114" t="str">
        <f>IF($C3="","",IF(ISBLANK(VLOOKUP($A3,'Section 2'!$C$18:$X$317,COLUMNS('Section 2'!$C$14:U$14),0)),"",VLOOKUP($A3,'Section 2'!$C$18:$X$317,COLUMNS('Section 2'!$C$14:U$14),0)))</f>
        <v/>
      </c>
      <c r="V3" s="114" t="str">
        <f>IF($C3="","",IF(ISBLANK(VLOOKUP($A3,'Section 2'!$C$18:$X$317,COLUMNS('Section 2'!$C$14:V$14),0)),"",VLOOKUP($A3,'Section 2'!$C$18:$X$317,COLUMNS('Section 2'!$C$14:V$14),0)))</f>
        <v/>
      </c>
      <c r="W3" s="114" t="str">
        <f>IF($C3="","",IF(ISBLANK(PROPER(VLOOKUP($A3,'Section 2'!$C$18:$X$317,COLUMNS('Section 2'!$C$14:W$14),0))),"",PROPER(VLOOKUP($A3,'Section 2'!$C$18:$X$317,COLUMNS('Section 2'!$C$14:W$14),0))))</f>
        <v/>
      </c>
      <c r="X3" s="114" t="str">
        <f>IF($C3="","",IF(ISBLANK(PROPER(VLOOKUP($A3,'Section 2'!$C$18:$X$317,COLUMNS('Section 2'!$C$14:X$14),0))),"",IF(VLOOKUP($A3,'Section 2'!$C$18:$X$317,COLUMNS('Section 2'!$C$14:X$14),0)="Produced/Imported for Consumption","Produced/Imported for Consumption",PROPER(VLOOKUP($A3,'Section 2'!$C$18:$X$317,COLUMNS('Section 2'!$C$14:X$14),0)))))</f>
        <v/>
      </c>
    </row>
    <row r="4" spans="1:26" s="47" customFormat="1" ht="12.75" customHeight="1" x14ac:dyDescent="0.25">
      <c r="A4" s="50">
        <v>3</v>
      </c>
      <c r="B4" s="114" t="str">
        <f t="shared" si="0"/>
        <v/>
      </c>
      <c r="C4" s="114" t="str">
        <f>IFERROR(VLOOKUP($A4,'Section 2'!$C$18:$X$317,COLUMNS('Section 2'!$C$14:$C$14),0),"")</f>
        <v/>
      </c>
      <c r="D4" s="65" t="str">
        <f>IF($C4="","",IF(ISBLANK(VLOOKUP($A4,'Section 2'!$C$18:$X$317,COLUMNS('Section 2'!$C$14:D$14),0)),"",VLOOKUP($A4,'Section 2'!$C$18:$X$317,COLUMNS('Section 2'!$C$14:D$14),0)))</f>
        <v/>
      </c>
      <c r="E4" s="114" t="str">
        <f>IF($C4="","",IF(ISBLANK(VLOOKUP($A4,'Section 2'!$C$18:$X$317,COLUMNS('Section 2'!$C$14:E$14),0)),"",VLOOKUP($A4,'Section 2'!$C$18:$X$317,COLUMNS('Section 2'!$C$14:E$14),0)))</f>
        <v/>
      </c>
      <c r="F4" s="114" t="str">
        <f>IF($C4="","",IF(ISBLANK(VLOOKUP($A4,'Section 2'!$C$18:$X$317,COLUMNS('Section 2'!$C$14:F$14),0)),"",VLOOKUP($A4,'Section 2'!$C$18:$X$317,COLUMNS('Section 2'!$C$14:F$14),0)))</f>
        <v/>
      </c>
      <c r="G4" s="114" t="str">
        <f>IF($C4="","",IF(ISBLANK(VLOOKUP($A4,'Section 2'!$C$18:$X$317,COLUMNS('Section 2'!$C$14:G$14),0)),"",VLOOKUP($A4,'Section 2'!$C$18:$X$317,COLUMNS('Section 2'!$C$14:G$14),0)))</f>
        <v/>
      </c>
      <c r="H4" s="114" t="str">
        <f>IF($C4="","",IF(ISBLANK(VLOOKUP($A4,'Section 2'!$C$18:$X$317,COLUMNS('Section 2'!$C$14:H$14),0)),"",VLOOKUP($A4,'Section 2'!$C$18:$X$317,COLUMNS('Section 2'!$C$14:H$14),0)))</f>
        <v/>
      </c>
      <c r="I4" s="114" t="str">
        <f>IF($C4="","",IF(ISBLANK(VLOOKUP($A4,'Section 2'!$C$18:$X$317,COLUMNS('Section 2'!$C$14:I$14),0)),"",VLOOKUP($A4,'Section 2'!$C$18:$X$317,COLUMNS('Section 2'!$C$14:I$14),0)))</f>
        <v/>
      </c>
      <c r="J4" s="114" t="str">
        <f>IF($C4="","",IF(ISBLANK(VLOOKUP($A4,'Section 2'!$C$18:$X$317,COLUMNS('Section 2'!$C$14:J$14),0)),"",VLOOKUP($A4,'Section 2'!$C$18:$X$317,COLUMNS('Section 2'!$C$14:J$14),0)))</f>
        <v/>
      </c>
      <c r="K4" s="114" t="str">
        <f>IF($C4="","",IF(ISBLANK(VLOOKUP($A4,'Section 2'!$C$18:$X$317,COLUMNS('Section 2'!$C$14:K$14),0)),"",VLOOKUP($A4,'Section 2'!$C$18:$X$317,COLUMNS('Section 2'!$C$14:K$14),0)))</f>
        <v/>
      </c>
      <c r="L4" s="114" t="str">
        <f>IF($C4="","",IF(ISBLANK(VLOOKUP($A4,'Section 2'!$C$18:$X$317,COLUMNS('Section 2'!$C$14:L$14),0)),"",VLOOKUP($A4,'Section 2'!$C$18:$X$317,COLUMNS('Section 2'!$C$14:L$14),0)))</f>
        <v/>
      </c>
      <c r="M4" s="114" t="str">
        <f>IF($C4="","",IF(ISBLANK(VLOOKUP($A4,'Section 2'!$C$18:$X$317,COLUMNS('Section 2'!$C$14:M$14),0)),"",VLOOKUP($A4,'Section 2'!$C$18:$X$317,COLUMNS('Section 2'!$C$14:M$14),0)))</f>
        <v/>
      </c>
      <c r="N4" s="114" t="str">
        <f>IF($C4="","",IF(ISBLANK(VLOOKUP($A4,'Section 2'!$C$18:$X$317,COLUMNS('Section 2'!$C$14:N$14),0)),"",VLOOKUP($A4,'Section 2'!$C$18:$X$317,COLUMNS('Section 2'!$C$14:N$14),0)))</f>
        <v/>
      </c>
      <c r="O4" s="114" t="str">
        <f>IF($C4="","",IF(ISBLANK(VLOOKUP($A4,'Section 2'!$C$18:$X$317,COLUMNS('Section 2'!$C$14:O$14),0)),"",VLOOKUP($A4,'Section 2'!$C$18:$X$317,COLUMNS('Section 2'!$C$14:O$14),0)))</f>
        <v/>
      </c>
      <c r="P4" s="114" t="str">
        <f>IF($C4="","",IF(ISBLANK(VLOOKUP($A4,'Section 2'!$C$18:$X$317,COLUMNS('Section 2'!$C$14:P$14),0)),"",VLOOKUP($A4,'Section 2'!$C$18:$X$317,COLUMNS('Section 2'!$C$14:P$14),0)))</f>
        <v/>
      </c>
      <c r="Q4" s="114" t="str">
        <f>IF($C4="","",IF(ISBLANK(VLOOKUP($A4,'Section 2'!$C$18:$X$317,COLUMNS('Section 2'!$C$14:Q$14),0)),"",VLOOKUP($A4,'Section 2'!$C$18:$X$317,COLUMNS('Section 2'!$C$14:Q$14),0)))</f>
        <v/>
      </c>
      <c r="R4" s="114" t="str">
        <f>IF($C4="","",IF(ISBLANK(VLOOKUP($A4,'Section 2'!$C$18:$X$317,COLUMNS('Section 2'!$C$14:R$14),0)),"",VLOOKUP($A4,'Section 2'!$C$18:$X$317,COLUMNS('Section 2'!$C$14:R$14),0)))</f>
        <v/>
      </c>
      <c r="S4" s="114" t="str">
        <f>IF($C4="","",IF(ISBLANK(VLOOKUP($A4,'Section 2'!$C$18:$X$317,COLUMNS('Section 2'!$C$14:S$14),0)),"",VLOOKUP($A4,'Section 2'!$C$18:$X$317,COLUMNS('Section 2'!$C$14:S$14),0)))</f>
        <v/>
      </c>
      <c r="T4" s="114" t="str">
        <f>IF($C4="","",IF(ISBLANK(VLOOKUP($A4,'Section 2'!$C$18:$X$317,COLUMNS('Section 2'!$C$14:T$14),0)),"",VLOOKUP($A4,'Section 2'!$C$18:$X$317,COLUMNS('Section 2'!$C$14:T$14),0)))</f>
        <v/>
      </c>
      <c r="U4" s="114" t="str">
        <f>IF($C4="","",IF(ISBLANK(VLOOKUP($A4,'Section 2'!$C$18:$X$317,COLUMNS('Section 2'!$C$14:U$14),0)),"",VLOOKUP($A4,'Section 2'!$C$18:$X$317,COLUMNS('Section 2'!$C$14:U$14),0)))</f>
        <v/>
      </c>
      <c r="V4" s="114" t="str">
        <f>IF($C4="","",IF(ISBLANK(VLOOKUP($A4,'Section 2'!$C$18:$X$317,COLUMNS('Section 2'!$C$14:V$14),0)),"",VLOOKUP($A4,'Section 2'!$C$18:$X$317,COLUMNS('Section 2'!$C$14:V$14),0)))</f>
        <v/>
      </c>
      <c r="W4" s="114" t="str">
        <f>IF($C4="","",IF(ISBLANK(PROPER(VLOOKUP($A4,'Section 2'!$C$18:$X$317,COLUMNS('Section 2'!$C$14:W$14),0))),"",PROPER(VLOOKUP($A4,'Section 2'!$C$18:$X$317,COLUMNS('Section 2'!$C$14:W$14),0))))</f>
        <v/>
      </c>
      <c r="X4" s="114" t="str">
        <f>IF($C4="","",IF(ISBLANK(PROPER(VLOOKUP($A4,'Section 2'!$C$18:$X$317,COLUMNS('Section 2'!$C$14:X$14),0))),"",IF(VLOOKUP($A4,'Section 2'!$C$18:$X$317,COLUMNS('Section 2'!$C$14:X$14),0)="Produced/Imported for Consumption","Produced/Imported for Consumption",PROPER(VLOOKUP($A4,'Section 2'!$C$18:$X$317,COLUMNS('Section 2'!$C$14:X$14),0)))))</f>
        <v/>
      </c>
    </row>
    <row r="5" spans="1:26" s="47" customFormat="1" ht="12.75" customHeight="1" x14ac:dyDescent="0.25">
      <c r="A5" s="50">
        <v>4</v>
      </c>
      <c r="B5" s="114" t="str">
        <f t="shared" si="0"/>
        <v/>
      </c>
      <c r="C5" s="114" t="str">
        <f>IFERROR(VLOOKUP($A5,'Section 2'!$C$18:$X$317,COLUMNS('Section 2'!$C$14:$C$14),0),"")</f>
        <v/>
      </c>
      <c r="D5" s="65" t="str">
        <f>IF($C5="","",IF(ISBLANK(VLOOKUP($A5,'Section 2'!$C$18:$X$317,COLUMNS('Section 2'!$C$14:D$14),0)),"",VLOOKUP($A5,'Section 2'!$C$18:$X$317,COLUMNS('Section 2'!$C$14:D$14),0)))</f>
        <v/>
      </c>
      <c r="E5" s="114" t="str">
        <f>IF($C5="","",IF(ISBLANK(VLOOKUP($A5,'Section 2'!$C$18:$X$317,COLUMNS('Section 2'!$C$14:E$14),0)),"",VLOOKUP($A5,'Section 2'!$C$18:$X$317,COLUMNS('Section 2'!$C$14:E$14),0)))</f>
        <v/>
      </c>
      <c r="F5" s="114" t="str">
        <f>IF($C5="","",IF(ISBLANK(VLOOKUP($A5,'Section 2'!$C$18:$X$317,COLUMNS('Section 2'!$C$14:F$14),0)),"",VLOOKUP($A5,'Section 2'!$C$18:$X$317,COLUMNS('Section 2'!$C$14:F$14),0)))</f>
        <v/>
      </c>
      <c r="G5" s="114" t="str">
        <f>IF($C5="","",IF(ISBLANK(VLOOKUP($A5,'Section 2'!$C$18:$X$317,COLUMNS('Section 2'!$C$14:G$14),0)),"",VLOOKUP($A5,'Section 2'!$C$18:$X$317,COLUMNS('Section 2'!$C$14:G$14),0)))</f>
        <v/>
      </c>
      <c r="H5" s="114" t="str">
        <f>IF($C5="","",IF(ISBLANK(VLOOKUP($A5,'Section 2'!$C$18:$X$317,COLUMNS('Section 2'!$C$14:H$14),0)),"",VLOOKUP($A5,'Section 2'!$C$18:$X$317,COLUMNS('Section 2'!$C$14:H$14),0)))</f>
        <v/>
      </c>
      <c r="I5" s="114" t="str">
        <f>IF($C5="","",IF(ISBLANK(VLOOKUP($A5,'Section 2'!$C$18:$X$317,COLUMNS('Section 2'!$C$14:I$14),0)),"",VLOOKUP($A5,'Section 2'!$C$18:$X$317,COLUMNS('Section 2'!$C$14:I$14),0)))</f>
        <v/>
      </c>
      <c r="J5" s="114" t="str">
        <f>IF($C5="","",IF(ISBLANK(VLOOKUP($A5,'Section 2'!$C$18:$X$317,COLUMNS('Section 2'!$C$14:J$14),0)),"",VLOOKUP($A5,'Section 2'!$C$18:$X$317,COLUMNS('Section 2'!$C$14:J$14),0)))</f>
        <v/>
      </c>
      <c r="K5" s="114" t="str">
        <f>IF($C5="","",IF(ISBLANK(VLOOKUP($A5,'Section 2'!$C$18:$X$317,COLUMNS('Section 2'!$C$14:K$14),0)),"",VLOOKUP($A5,'Section 2'!$C$18:$X$317,COLUMNS('Section 2'!$C$14:K$14),0)))</f>
        <v/>
      </c>
      <c r="L5" s="114" t="str">
        <f>IF($C5="","",IF(ISBLANK(VLOOKUP($A5,'Section 2'!$C$18:$X$317,COLUMNS('Section 2'!$C$14:L$14),0)),"",VLOOKUP($A5,'Section 2'!$C$18:$X$317,COLUMNS('Section 2'!$C$14:L$14),0)))</f>
        <v/>
      </c>
      <c r="M5" s="114" t="str">
        <f>IF($C5="","",IF(ISBLANK(VLOOKUP($A5,'Section 2'!$C$18:$X$317,COLUMNS('Section 2'!$C$14:M$14),0)),"",VLOOKUP($A5,'Section 2'!$C$18:$X$317,COLUMNS('Section 2'!$C$14:M$14),0)))</f>
        <v/>
      </c>
      <c r="N5" s="114" t="str">
        <f>IF($C5="","",IF(ISBLANK(VLOOKUP($A5,'Section 2'!$C$18:$X$317,COLUMNS('Section 2'!$C$14:N$14),0)),"",VLOOKUP($A5,'Section 2'!$C$18:$X$317,COLUMNS('Section 2'!$C$14:N$14),0)))</f>
        <v/>
      </c>
      <c r="O5" s="114" t="str">
        <f>IF($C5="","",IF(ISBLANK(VLOOKUP($A5,'Section 2'!$C$18:$X$317,COLUMNS('Section 2'!$C$14:O$14),0)),"",VLOOKUP($A5,'Section 2'!$C$18:$X$317,COLUMNS('Section 2'!$C$14:O$14),0)))</f>
        <v/>
      </c>
      <c r="P5" s="114" t="str">
        <f>IF($C5="","",IF(ISBLANK(VLOOKUP($A5,'Section 2'!$C$18:$X$317,COLUMNS('Section 2'!$C$14:P$14),0)),"",VLOOKUP($A5,'Section 2'!$C$18:$X$317,COLUMNS('Section 2'!$C$14:P$14),0)))</f>
        <v/>
      </c>
      <c r="Q5" s="114" t="str">
        <f>IF($C5="","",IF(ISBLANK(VLOOKUP($A5,'Section 2'!$C$18:$X$317,COLUMNS('Section 2'!$C$14:Q$14),0)),"",VLOOKUP($A5,'Section 2'!$C$18:$X$317,COLUMNS('Section 2'!$C$14:Q$14),0)))</f>
        <v/>
      </c>
      <c r="R5" s="114" t="str">
        <f>IF($C5="","",IF(ISBLANK(VLOOKUP($A5,'Section 2'!$C$18:$X$317,COLUMNS('Section 2'!$C$14:R$14),0)),"",VLOOKUP($A5,'Section 2'!$C$18:$X$317,COLUMNS('Section 2'!$C$14:R$14),0)))</f>
        <v/>
      </c>
      <c r="S5" s="114" t="str">
        <f>IF($C5="","",IF(ISBLANK(VLOOKUP($A5,'Section 2'!$C$18:$X$317,COLUMNS('Section 2'!$C$14:S$14),0)),"",VLOOKUP($A5,'Section 2'!$C$18:$X$317,COLUMNS('Section 2'!$C$14:S$14),0)))</f>
        <v/>
      </c>
      <c r="T5" s="114" t="str">
        <f>IF($C5="","",IF(ISBLANK(VLOOKUP($A5,'Section 2'!$C$18:$X$317,COLUMNS('Section 2'!$C$14:T$14),0)),"",VLOOKUP($A5,'Section 2'!$C$18:$X$317,COLUMNS('Section 2'!$C$14:T$14),0)))</f>
        <v/>
      </c>
      <c r="U5" s="114" t="str">
        <f>IF($C5="","",IF(ISBLANK(VLOOKUP($A5,'Section 2'!$C$18:$X$317,COLUMNS('Section 2'!$C$14:U$14),0)),"",VLOOKUP($A5,'Section 2'!$C$18:$X$317,COLUMNS('Section 2'!$C$14:U$14),0)))</f>
        <v/>
      </c>
      <c r="V5" s="114" t="str">
        <f>IF($C5="","",IF(ISBLANK(VLOOKUP($A5,'Section 2'!$C$18:$X$317,COLUMNS('Section 2'!$C$14:V$14),0)),"",VLOOKUP($A5,'Section 2'!$C$18:$X$317,COLUMNS('Section 2'!$C$14:V$14),0)))</f>
        <v/>
      </c>
      <c r="W5" s="114" t="str">
        <f>IF($C5="","",IF(ISBLANK(PROPER(VLOOKUP($A5,'Section 2'!$C$18:$X$317,COLUMNS('Section 2'!$C$14:W$14),0))),"",PROPER(VLOOKUP($A5,'Section 2'!$C$18:$X$317,COLUMNS('Section 2'!$C$14:W$14),0))))</f>
        <v/>
      </c>
      <c r="X5" s="114" t="str">
        <f>IF($C5="","",IF(ISBLANK(PROPER(VLOOKUP($A5,'Section 2'!$C$18:$X$317,COLUMNS('Section 2'!$C$14:X$14),0))),"",IF(VLOOKUP($A5,'Section 2'!$C$18:$X$317,COLUMNS('Section 2'!$C$14:X$14),0)="Produced/Imported for Consumption","Produced/Imported for Consumption",PROPER(VLOOKUP($A5,'Section 2'!$C$18:$X$317,COLUMNS('Section 2'!$C$14:X$14),0)))))</f>
        <v/>
      </c>
    </row>
    <row r="6" spans="1:26" s="47" customFormat="1" ht="12.75" customHeight="1" x14ac:dyDescent="0.25">
      <c r="A6" s="50">
        <v>5</v>
      </c>
      <c r="B6" s="114" t="str">
        <f t="shared" si="0"/>
        <v/>
      </c>
      <c r="C6" s="114" t="str">
        <f>IFERROR(VLOOKUP($A6,'Section 2'!$C$18:$X$317,COLUMNS('Section 2'!$C$14:$C$14),0),"")</f>
        <v/>
      </c>
      <c r="D6" s="65" t="str">
        <f>IF($C6="","",IF(ISBLANK(VLOOKUP($A6,'Section 2'!$C$18:$X$317,COLUMNS('Section 2'!$C$14:D$14),0)),"",VLOOKUP($A6,'Section 2'!$C$18:$X$317,COLUMNS('Section 2'!$C$14:D$14),0)))</f>
        <v/>
      </c>
      <c r="E6" s="114" t="str">
        <f>IF($C6="","",IF(ISBLANK(VLOOKUP($A6,'Section 2'!$C$18:$X$317,COLUMNS('Section 2'!$C$14:E$14),0)),"",VLOOKUP($A6,'Section 2'!$C$18:$X$317,COLUMNS('Section 2'!$C$14:E$14),0)))</f>
        <v/>
      </c>
      <c r="F6" s="114" t="str">
        <f>IF($C6="","",IF(ISBLANK(VLOOKUP($A6,'Section 2'!$C$18:$X$317,COLUMNS('Section 2'!$C$14:F$14),0)),"",VLOOKUP($A6,'Section 2'!$C$18:$X$317,COLUMNS('Section 2'!$C$14:F$14),0)))</f>
        <v/>
      </c>
      <c r="G6" s="114" t="str">
        <f>IF($C6="","",IF(ISBLANK(VLOOKUP($A6,'Section 2'!$C$18:$X$317,COLUMNS('Section 2'!$C$14:G$14),0)),"",VLOOKUP($A6,'Section 2'!$C$18:$X$317,COLUMNS('Section 2'!$C$14:G$14),0)))</f>
        <v/>
      </c>
      <c r="H6" s="114" t="str">
        <f>IF($C6="","",IF(ISBLANK(VLOOKUP($A6,'Section 2'!$C$18:$X$317,COLUMNS('Section 2'!$C$14:H$14),0)),"",VLOOKUP($A6,'Section 2'!$C$18:$X$317,COLUMNS('Section 2'!$C$14:H$14),0)))</f>
        <v/>
      </c>
      <c r="I6" s="114" t="str">
        <f>IF($C6="","",IF(ISBLANK(VLOOKUP($A6,'Section 2'!$C$18:$X$317,COLUMNS('Section 2'!$C$14:I$14),0)),"",VLOOKUP($A6,'Section 2'!$C$18:$X$317,COLUMNS('Section 2'!$C$14:I$14),0)))</f>
        <v/>
      </c>
      <c r="J6" s="114" t="str">
        <f>IF($C6="","",IF(ISBLANK(VLOOKUP($A6,'Section 2'!$C$18:$X$317,COLUMNS('Section 2'!$C$14:J$14),0)),"",VLOOKUP($A6,'Section 2'!$C$18:$X$317,COLUMNS('Section 2'!$C$14:J$14),0)))</f>
        <v/>
      </c>
      <c r="K6" s="114" t="str">
        <f>IF($C6="","",IF(ISBLANK(VLOOKUP($A6,'Section 2'!$C$18:$X$317,COLUMNS('Section 2'!$C$14:K$14),0)),"",VLOOKUP($A6,'Section 2'!$C$18:$X$317,COLUMNS('Section 2'!$C$14:K$14),0)))</f>
        <v/>
      </c>
      <c r="L6" s="114" t="str">
        <f>IF($C6="","",IF(ISBLANK(VLOOKUP($A6,'Section 2'!$C$18:$X$317,COLUMNS('Section 2'!$C$14:L$14),0)),"",VLOOKUP($A6,'Section 2'!$C$18:$X$317,COLUMNS('Section 2'!$C$14:L$14),0)))</f>
        <v/>
      </c>
      <c r="M6" s="114" t="str">
        <f>IF($C6="","",IF(ISBLANK(VLOOKUP($A6,'Section 2'!$C$18:$X$317,COLUMNS('Section 2'!$C$14:M$14),0)),"",VLOOKUP($A6,'Section 2'!$C$18:$X$317,COLUMNS('Section 2'!$C$14:M$14),0)))</f>
        <v/>
      </c>
      <c r="N6" s="114" t="str">
        <f>IF($C6="","",IF(ISBLANK(VLOOKUP($A6,'Section 2'!$C$18:$X$317,COLUMNS('Section 2'!$C$14:N$14),0)),"",VLOOKUP($A6,'Section 2'!$C$18:$X$317,COLUMNS('Section 2'!$C$14:N$14),0)))</f>
        <v/>
      </c>
      <c r="O6" s="114" t="str">
        <f>IF($C6="","",IF(ISBLANK(VLOOKUP($A6,'Section 2'!$C$18:$X$317,COLUMNS('Section 2'!$C$14:O$14),0)),"",VLOOKUP($A6,'Section 2'!$C$18:$X$317,COLUMNS('Section 2'!$C$14:O$14),0)))</f>
        <v/>
      </c>
      <c r="P6" s="114" t="str">
        <f>IF($C6="","",IF(ISBLANK(VLOOKUP($A6,'Section 2'!$C$18:$X$317,COLUMNS('Section 2'!$C$14:P$14),0)),"",VLOOKUP($A6,'Section 2'!$C$18:$X$317,COLUMNS('Section 2'!$C$14:P$14),0)))</f>
        <v/>
      </c>
      <c r="Q6" s="114" t="str">
        <f>IF($C6="","",IF(ISBLANK(VLOOKUP($A6,'Section 2'!$C$18:$X$317,COLUMNS('Section 2'!$C$14:Q$14),0)),"",VLOOKUP($A6,'Section 2'!$C$18:$X$317,COLUMNS('Section 2'!$C$14:Q$14),0)))</f>
        <v/>
      </c>
      <c r="R6" s="114" t="str">
        <f>IF($C6="","",IF(ISBLANK(VLOOKUP($A6,'Section 2'!$C$18:$X$317,COLUMNS('Section 2'!$C$14:R$14),0)),"",VLOOKUP($A6,'Section 2'!$C$18:$X$317,COLUMNS('Section 2'!$C$14:R$14),0)))</f>
        <v/>
      </c>
      <c r="S6" s="114" t="str">
        <f>IF($C6="","",IF(ISBLANK(VLOOKUP($A6,'Section 2'!$C$18:$X$317,COLUMNS('Section 2'!$C$14:S$14),0)),"",VLOOKUP($A6,'Section 2'!$C$18:$X$317,COLUMNS('Section 2'!$C$14:S$14),0)))</f>
        <v/>
      </c>
      <c r="T6" s="114" t="str">
        <f>IF($C6="","",IF(ISBLANK(VLOOKUP($A6,'Section 2'!$C$18:$X$317,COLUMNS('Section 2'!$C$14:T$14),0)),"",VLOOKUP($A6,'Section 2'!$C$18:$X$317,COLUMNS('Section 2'!$C$14:T$14),0)))</f>
        <v/>
      </c>
      <c r="U6" s="114" t="str">
        <f>IF($C6="","",IF(ISBLANK(VLOOKUP($A6,'Section 2'!$C$18:$X$317,COLUMNS('Section 2'!$C$14:U$14),0)),"",VLOOKUP($A6,'Section 2'!$C$18:$X$317,COLUMNS('Section 2'!$C$14:U$14),0)))</f>
        <v/>
      </c>
      <c r="V6" s="114" t="str">
        <f>IF($C6="","",IF(ISBLANK(VLOOKUP($A6,'Section 2'!$C$18:$X$317,COLUMNS('Section 2'!$C$14:V$14),0)),"",VLOOKUP($A6,'Section 2'!$C$18:$X$317,COLUMNS('Section 2'!$C$14:V$14),0)))</f>
        <v/>
      </c>
      <c r="W6" s="114" t="str">
        <f>IF($C6="","",IF(ISBLANK(PROPER(VLOOKUP($A6,'Section 2'!$C$18:$X$317,COLUMNS('Section 2'!$C$14:W$14),0))),"",PROPER(VLOOKUP($A6,'Section 2'!$C$18:$X$317,COLUMNS('Section 2'!$C$14:W$14),0))))</f>
        <v/>
      </c>
      <c r="X6" s="114" t="str">
        <f>IF($C6="","",IF(ISBLANK(PROPER(VLOOKUP($A6,'Section 2'!$C$18:$X$317,COLUMNS('Section 2'!$C$14:X$14),0))),"",IF(VLOOKUP($A6,'Section 2'!$C$18:$X$317,COLUMNS('Section 2'!$C$14:X$14),0)="Produced/Imported for Consumption","Produced/Imported for Consumption",PROPER(VLOOKUP($A6,'Section 2'!$C$18:$X$317,COLUMNS('Section 2'!$C$14:X$14),0)))))</f>
        <v/>
      </c>
    </row>
    <row r="7" spans="1:26" s="47" customFormat="1" ht="12.75" customHeight="1" x14ac:dyDescent="0.25">
      <c r="A7" s="50">
        <v>6</v>
      </c>
      <c r="B7" s="114" t="str">
        <f t="shared" si="0"/>
        <v/>
      </c>
      <c r="C7" s="114" t="str">
        <f>IFERROR(VLOOKUP($A7,'Section 2'!$C$18:$X$317,COLUMNS('Section 2'!$C$14:$C$14),0),"")</f>
        <v/>
      </c>
      <c r="D7" s="65" t="str">
        <f>IF($C7="","",IF(ISBLANK(VLOOKUP($A7,'Section 2'!$C$18:$X$317,COLUMNS('Section 2'!$C$14:D$14),0)),"",VLOOKUP($A7,'Section 2'!$C$18:$X$317,COLUMNS('Section 2'!$C$14:D$14),0)))</f>
        <v/>
      </c>
      <c r="E7" s="114" t="str">
        <f>IF($C7="","",IF(ISBLANK(VLOOKUP($A7,'Section 2'!$C$18:$X$317,COLUMNS('Section 2'!$C$14:E$14),0)),"",VLOOKUP($A7,'Section 2'!$C$18:$X$317,COLUMNS('Section 2'!$C$14:E$14),0)))</f>
        <v/>
      </c>
      <c r="F7" s="114" t="str">
        <f>IF($C7="","",IF(ISBLANK(VLOOKUP($A7,'Section 2'!$C$18:$X$317,COLUMNS('Section 2'!$C$14:F$14),0)),"",VLOOKUP($A7,'Section 2'!$C$18:$X$317,COLUMNS('Section 2'!$C$14:F$14),0)))</f>
        <v/>
      </c>
      <c r="G7" s="114" t="str">
        <f>IF($C7="","",IF(ISBLANK(VLOOKUP($A7,'Section 2'!$C$18:$X$317,COLUMNS('Section 2'!$C$14:G$14),0)),"",VLOOKUP($A7,'Section 2'!$C$18:$X$317,COLUMNS('Section 2'!$C$14:G$14),0)))</f>
        <v/>
      </c>
      <c r="H7" s="114" t="str">
        <f>IF($C7="","",IF(ISBLANK(VLOOKUP($A7,'Section 2'!$C$18:$X$317,COLUMNS('Section 2'!$C$14:H$14),0)),"",VLOOKUP($A7,'Section 2'!$C$18:$X$317,COLUMNS('Section 2'!$C$14:H$14),0)))</f>
        <v/>
      </c>
      <c r="I7" s="114" t="str">
        <f>IF($C7="","",IF(ISBLANK(VLOOKUP($A7,'Section 2'!$C$18:$X$317,COLUMNS('Section 2'!$C$14:I$14),0)),"",VLOOKUP($A7,'Section 2'!$C$18:$X$317,COLUMNS('Section 2'!$C$14:I$14),0)))</f>
        <v/>
      </c>
      <c r="J7" s="114" t="str">
        <f>IF($C7="","",IF(ISBLANK(VLOOKUP($A7,'Section 2'!$C$18:$X$317,COLUMNS('Section 2'!$C$14:J$14),0)),"",VLOOKUP($A7,'Section 2'!$C$18:$X$317,COLUMNS('Section 2'!$C$14:J$14),0)))</f>
        <v/>
      </c>
      <c r="K7" s="114" t="str">
        <f>IF($C7="","",IF(ISBLANK(VLOOKUP($A7,'Section 2'!$C$18:$X$317,COLUMNS('Section 2'!$C$14:K$14),0)),"",VLOOKUP($A7,'Section 2'!$C$18:$X$317,COLUMNS('Section 2'!$C$14:K$14),0)))</f>
        <v/>
      </c>
      <c r="L7" s="114" t="str">
        <f>IF($C7="","",IF(ISBLANK(VLOOKUP($A7,'Section 2'!$C$18:$X$317,COLUMNS('Section 2'!$C$14:L$14),0)),"",VLOOKUP($A7,'Section 2'!$C$18:$X$317,COLUMNS('Section 2'!$C$14:L$14),0)))</f>
        <v/>
      </c>
      <c r="M7" s="114" t="str">
        <f>IF($C7="","",IF(ISBLANK(VLOOKUP($A7,'Section 2'!$C$18:$X$317,COLUMNS('Section 2'!$C$14:M$14),0)),"",VLOOKUP($A7,'Section 2'!$C$18:$X$317,COLUMNS('Section 2'!$C$14:M$14),0)))</f>
        <v/>
      </c>
      <c r="N7" s="114" t="str">
        <f>IF($C7="","",IF(ISBLANK(VLOOKUP($A7,'Section 2'!$C$18:$X$317,COLUMNS('Section 2'!$C$14:N$14),0)),"",VLOOKUP($A7,'Section 2'!$C$18:$X$317,COLUMNS('Section 2'!$C$14:N$14),0)))</f>
        <v/>
      </c>
      <c r="O7" s="114" t="str">
        <f>IF($C7="","",IF(ISBLANK(VLOOKUP($A7,'Section 2'!$C$18:$X$317,COLUMNS('Section 2'!$C$14:O$14),0)),"",VLOOKUP($A7,'Section 2'!$C$18:$X$317,COLUMNS('Section 2'!$C$14:O$14),0)))</f>
        <v/>
      </c>
      <c r="P7" s="114" t="str">
        <f>IF($C7="","",IF(ISBLANK(VLOOKUP($A7,'Section 2'!$C$18:$X$317,COLUMNS('Section 2'!$C$14:P$14),0)),"",VLOOKUP($A7,'Section 2'!$C$18:$X$317,COLUMNS('Section 2'!$C$14:P$14),0)))</f>
        <v/>
      </c>
      <c r="Q7" s="114" t="str">
        <f>IF($C7="","",IF(ISBLANK(VLOOKUP($A7,'Section 2'!$C$18:$X$317,COLUMNS('Section 2'!$C$14:Q$14),0)),"",VLOOKUP($A7,'Section 2'!$C$18:$X$317,COLUMNS('Section 2'!$C$14:Q$14),0)))</f>
        <v/>
      </c>
      <c r="R7" s="114" t="str">
        <f>IF($C7="","",IF(ISBLANK(VLOOKUP($A7,'Section 2'!$C$18:$X$317,COLUMNS('Section 2'!$C$14:R$14),0)),"",VLOOKUP($A7,'Section 2'!$C$18:$X$317,COLUMNS('Section 2'!$C$14:R$14),0)))</f>
        <v/>
      </c>
      <c r="S7" s="114" t="str">
        <f>IF($C7="","",IF(ISBLANK(VLOOKUP($A7,'Section 2'!$C$18:$X$317,COLUMNS('Section 2'!$C$14:S$14),0)),"",VLOOKUP($A7,'Section 2'!$C$18:$X$317,COLUMNS('Section 2'!$C$14:S$14),0)))</f>
        <v/>
      </c>
      <c r="T7" s="114" t="str">
        <f>IF($C7="","",IF(ISBLANK(VLOOKUP($A7,'Section 2'!$C$18:$X$317,COLUMNS('Section 2'!$C$14:T$14),0)),"",VLOOKUP($A7,'Section 2'!$C$18:$X$317,COLUMNS('Section 2'!$C$14:T$14),0)))</f>
        <v/>
      </c>
      <c r="U7" s="114" t="str">
        <f>IF($C7="","",IF(ISBLANK(VLOOKUP($A7,'Section 2'!$C$18:$X$317,COLUMNS('Section 2'!$C$14:U$14),0)),"",VLOOKUP($A7,'Section 2'!$C$18:$X$317,COLUMNS('Section 2'!$C$14:U$14),0)))</f>
        <v/>
      </c>
      <c r="V7" s="114" t="str">
        <f>IF($C7="","",IF(ISBLANK(VLOOKUP($A7,'Section 2'!$C$18:$X$317,COLUMNS('Section 2'!$C$14:V$14),0)),"",VLOOKUP($A7,'Section 2'!$C$18:$X$317,COLUMNS('Section 2'!$C$14:V$14),0)))</f>
        <v/>
      </c>
      <c r="W7" s="114" t="str">
        <f>IF($C7="","",IF(ISBLANK(PROPER(VLOOKUP($A7,'Section 2'!$C$18:$X$317,COLUMNS('Section 2'!$C$14:W$14),0))),"",PROPER(VLOOKUP($A7,'Section 2'!$C$18:$X$317,COLUMNS('Section 2'!$C$14:W$14),0))))</f>
        <v/>
      </c>
      <c r="X7" s="114" t="str">
        <f>IF($C7="","",IF(ISBLANK(PROPER(VLOOKUP($A7,'Section 2'!$C$18:$X$317,COLUMNS('Section 2'!$C$14:X$14),0))),"",IF(VLOOKUP($A7,'Section 2'!$C$18:$X$317,COLUMNS('Section 2'!$C$14:X$14),0)="Produced/Imported for Consumption","Produced/Imported for Consumption",PROPER(VLOOKUP($A7,'Section 2'!$C$18:$X$317,COLUMNS('Section 2'!$C$14:X$14),0)))))</f>
        <v/>
      </c>
    </row>
    <row r="8" spans="1:26" s="47" customFormat="1" ht="12.75" customHeight="1" x14ac:dyDescent="0.25">
      <c r="A8" s="50">
        <v>7</v>
      </c>
      <c r="B8" s="114" t="str">
        <f t="shared" si="0"/>
        <v/>
      </c>
      <c r="C8" s="114" t="str">
        <f>IFERROR(VLOOKUP($A8,'Section 2'!$C$18:$X$317,COLUMNS('Section 2'!$C$14:$C$14),0),"")</f>
        <v/>
      </c>
      <c r="D8" s="65" t="str">
        <f>IF($C8="","",IF(ISBLANK(VLOOKUP($A8,'Section 2'!$C$18:$X$317,COLUMNS('Section 2'!$C$14:D$14),0)),"",VLOOKUP($A8,'Section 2'!$C$18:$X$317,COLUMNS('Section 2'!$C$14:D$14),0)))</f>
        <v/>
      </c>
      <c r="E8" s="114" t="str">
        <f>IF($C8="","",IF(ISBLANK(VLOOKUP($A8,'Section 2'!$C$18:$X$317,COLUMNS('Section 2'!$C$14:E$14),0)),"",VLOOKUP($A8,'Section 2'!$C$18:$X$317,COLUMNS('Section 2'!$C$14:E$14),0)))</f>
        <v/>
      </c>
      <c r="F8" s="114" t="str">
        <f>IF($C8="","",IF(ISBLANK(VLOOKUP($A8,'Section 2'!$C$18:$X$317,COLUMNS('Section 2'!$C$14:F$14),0)),"",VLOOKUP($A8,'Section 2'!$C$18:$X$317,COLUMNS('Section 2'!$C$14:F$14),0)))</f>
        <v/>
      </c>
      <c r="G8" s="114" t="str">
        <f>IF($C8="","",IF(ISBLANK(VLOOKUP($A8,'Section 2'!$C$18:$X$317,COLUMNS('Section 2'!$C$14:G$14),0)),"",VLOOKUP($A8,'Section 2'!$C$18:$X$317,COLUMNS('Section 2'!$C$14:G$14),0)))</f>
        <v/>
      </c>
      <c r="H8" s="114" t="str">
        <f>IF($C8="","",IF(ISBLANK(VLOOKUP($A8,'Section 2'!$C$18:$X$317,COLUMNS('Section 2'!$C$14:H$14),0)),"",VLOOKUP($A8,'Section 2'!$C$18:$X$317,COLUMNS('Section 2'!$C$14:H$14),0)))</f>
        <v/>
      </c>
      <c r="I8" s="114" t="str">
        <f>IF($C8="","",IF(ISBLANK(VLOOKUP($A8,'Section 2'!$C$18:$X$317,COLUMNS('Section 2'!$C$14:I$14),0)),"",VLOOKUP($A8,'Section 2'!$C$18:$X$317,COLUMNS('Section 2'!$C$14:I$14),0)))</f>
        <v/>
      </c>
      <c r="J8" s="114" t="str">
        <f>IF($C8="","",IF(ISBLANK(VLOOKUP($A8,'Section 2'!$C$18:$X$317,COLUMNS('Section 2'!$C$14:J$14),0)),"",VLOOKUP($A8,'Section 2'!$C$18:$X$317,COLUMNS('Section 2'!$C$14:J$14),0)))</f>
        <v/>
      </c>
      <c r="K8" s="114" t="str">
        <f>IF($C8="","",IF(ISBLANK(VLOOKUP($A8,'Section 2'!$C$18:$X$317,COLUMNS('Section 2'!$C$14:K$14),0)),"",VLOOKUP($A8,'Section 2'!$C$18:$X$317,COLUMNS('Section 2'!$C$14:K$14),0)))</f>
        <v/>
      </c>
      <c r="L8" s="114" t="str">
        <f>IF($C8="","",IF(ISBLANK(VLOOKUP($A8,'Section 2'!$C$18:$X$317,COLUMNS('Section 2'!$C$14:L$14),0)),"",VLOOKUP($A8,'Section 2'!$C$18:$X$317,COLUMNS('Section 2'!$C$14:L$14),0)))</f>
        <v/>
      </c>
      <c r="M8" s="114" t="str">
        <f>IF($C8="","",IF(ISBLANK(VLOOKUP($A8,'Section 2'!$C$18:$X$317,COLUMNS('Section 2'!$C$14:M$14),0)),"",VLOOKUP($A8,'Section 2'!$C$18:$X$317,COLUMNS('Section 2'!$C$14:M$14),0)))</f>
        <v/>
      </c>
      <c r="N8" s="114" t="str">
        <f>IF($C8="","",IF(ISBLANK(VLOOKUP($A8,'Section 2'!$C$18:$X$317,COLUMNS('Section 2'!$C$14:N$14),0)),"",VLOOKUP($A8,'Section 2'!$C$18:$X$317,COLUMNS('Section 2'!$C$14:N$14),0)))</f>
        <v/>
      </c>
      <c r="O8" s="114" t="str">
        <f>IF($C8="","",IF(ISBLANK(VLOOKUP($A8,'Section 2'!$C$18:$X$317,COLUMNS('Section 2'!$C$14:O$14),0)),"",VLOOKUP($A8,'Section 2'!$C$18:$X$317,COLUMNS('Section 2'!$C$14:O$14),0)))</f>
        <v/>
      </c>
      <c r="P8" s="114" t="str">
        <f>IF($C8="","",IF(ISBLANK(VLOOKUP($A8,'Section 2'!$C$18:$X$317,COLUMNS('Section 2'!$C$14:P$14),0)),"",VLOOKUP($A8,'Section 2'!$C$18:$X$317,COLUMNS('Section 2'!$C$14:P$14),0)))</f>
        <v/>
      </c>
      <c r="Q8" s="114" t="str">
        <f>IF($C8="","",IF(ISBLANK(VLOOKUP($A8,'Section 2'!$C$18:$X$317,COLUMNS('Section 2'!$C$14:Q$14),0)),"",VLOOKUP($A8,'Section 2'!$C$18:$X$317,COLUMNS('Section 2'!$C$14:Q$14),0)))</f>
        <v/>
      </c>
      <c r="R8" s="114" t="str">
        <f>IF($C8="","",IF(ISBLANK(VLOOKUP($A8,'Section 2'!$C$18:$X$317,COLUMNS('Section 2'!$C$14:R$14),0)),"",VLOOKUP($A8,'Section 2'!$C$18:$X$317,COLUMNS('Section 2'!$C$14:R$14),0)))</f>
        <v/>
      </c>
      <c r="S8" s="114" t="str">
        <f>IF($C8="","",IF(ISBLANK(VLOOKUP($A8,'Section 2'!$C$18:$X$317,COLUMNS('Section 2'!$C$14:S$14),0)),"",VLOOKUP($A8,'Section 2'!$C$18:$X$317,COLUMNS('Section 2'!$C$14:S$14),0)))</f>
        <v/>
      </c>
      <c r="T8" s="114" t="str">
        <f>IF($C8="","",IF(ISBLANK(VLOOKUP($A8,'Section 2'!$C$18:$X$317,COLUMNS('Section 2'!$C$14:T$14),0)),"",VLOOKUP($A8,'Section 2'!$C$18:$X$317,COLUMNS('Section 2'!$C$14:T$14),0)))</f>
        <v/>
      </c>
      <c r="U8" s="114" t="str">
        <f>IF($C8="","",IF(ISBLANK(VLOOKUP($A8,'Section 2'!$C$18:$X$317,COLUMNS('Section 2'!$C$14:U$14),0)),"",VLOOKUP($A8,'Section 2'!$C$18:$X$317,COLUMNS('Section 2'!$C$14:U$14),0)))</f>
        <v/>
      </c>
      <c r="V8" s="114" t="str">
        <f>IF($C8="","",IF(ISBLANK(VLOOKUP($A8,'Section 2'!$C$18:$X$317,COLUMNS('Section 2'!$C$14:V$14),0)),"",VLOOKUP($A8,'Section 2'!$C$18:$X$317,COLUMNS('Section 2'!$C$14:V$14),0)))</f>
        <v/>
      </c>
      <c r="W8" s="114" t="str">
        <f>IF($C8="","",IF(ISBLANK(PROPER(VLOOKUP($A8,'Section 2'!$C$18:$X$317,COLUMNS('Section 2'!$C$14:W$14),0))),"",PROPER(VLOOKUP($A8,'Section 2'!$C$18:$X$317,COLUMNS('Section 2'!$C$14:W$14),0))))</f>
        <v/>
      </c>
      <c r="X8" s="114" t="str">
        <f>IF($C8="","",IF(ISBLANK(PROPER(VLOOKUP($A8,'Section 2'!$C$18:$X$317,COLUMNS('Section 2'!$C$14:X$14),0))),"",IF(VLOOKUP($A8,'Section 2'!$C$18:$X$317,COLUMNS('Section 2'!$C$14:X$14),0)="Produced/Imported for Consumption","Produced/Imported for Consumption",PROPER(VLOOKUP($A8,'Section 2'!$C$18:$X$317,COLUMNS('Section 2'!$C$14:X$14),0)))))</f>
        <v/>
      </c>
    </row>
    <row r="9" spans="1:26" s="47" customFormat="1" ht="12.75" customHeight="1" x14ac:dyDescent="0.25">
      <c r="A9" s="50">
        <v>8</v>
      </c>
      <c r="B9" s="114" t="str">
        <f t="shared" si="0"/>
        <v/>
      </c>
      <c r="C9" s="114" t="str">
        <f>IFERROR(VLOOKUP($A9,'Section 2'!$C$18:$X$317,COLUMNS('Section 2'!$C$14:$C$14),0),"")</f>
        <v/>
      </c>
      <c r="D9" s="65" t="str">
        <f>IF($C9="","",IF(ISBLANK(VLOOKUP($A9,'Section 2'!$C$18:$X$317,COLUMNS('Section 2'!$C$14:D$14),0)),"",VLOOKUP($A9,'Section 2'!$C$18:$X$317,COLUMNS('Section 2'!$C$14:D$14),0)))</f>
        <v/>
      </c>
      <c r="E9" s="114" t="str">
        <f>IF($C9="","",IF(ISBLANK(VLOOKUP($A9,'Section 2'!$C$18:$X$317,COLUMNS('Section 2'!$C$14:E$14),0)),"",VLOOKUP($A9,'Section 2'!$C$18:$X$317,COLUMNS('Section 2'!$C$14:E$14),0)))</f>
        <v/>
      </c>
      <c r="F9" s="114" t="str">
        <f>IF($C9="","",IF(ISBLANK(VLOOKUP($A9,'Section 2'!$C$18:$X$317,COLUMNS('Section 2'!$C$14:F$14),0)),"",VLOOKUP($A9,'Section 2'!$C$18:$X$317,COLUMNS('Section 2'!$C$14:F$14),0)))</f>
        <v/>
      </c>
      <c r="G9" s="114" t="str">
        <f>IF($C9="","",IF(ISBLANK(VLOOKUP($A9,'Section 2'!$C$18:$X$317,COLUMNS('Section 2'!$C$14:G$14),0)),"",VLOOKUP($A9,'Section 2'!$C$18:$X$317,COLUMNS('Section 2'!$C$14:G$14),0)))</f>
        <v/>
      </c>
      <c r="H9" s="114" t="str">
        <f>IF($C9="","",IF(ISBLANK(VLOOKUP($A9,'Section 2'!$C$18:$X$317,COLUMNS('Section 2'!$C$14:H$14),0)),"",VLOOKUP($A9,'Section 2'!$C$18:$X$317,COLUMNS('Section 2'!$C$14:H$14),0)))</f>
        <v/>
      </c>
      <c r="I9" s="114" t="str">
        <f>IF($C9="","",IF(ISBLANK(VLOOKUP($A9,'Section 2'!$C$18:$X$317,COLUMNS('Section 2'!$C$14:I$14),0)),"",VLOOKUP($A9,'Section 2'!$C$18:$X$317,COLUMNS('Section 2'!$C$14:I$14),0)))</f>
        <v/>
      </c>
      <c r="J9" s="114" t="str">
        <f>IF($C9="","",IF(ISBLANK(VLOOKUP($A9,'Section 2'!$C$18:$X$317,COLUMNS('Section 2'!$C$14:J$14),0)),"",VLOOKUP($A9,'Section 2'!$C$18:$X$317,COLUMNS('Section 2'!$C$14:J$14),0)))</f>
        <v/>
      </c>
      <c r="K9" s="114" t="str">
        <f>IF($C9="","",IF(ISBLANK(VLOOKUP($A9,'Section 2'!$C$18:$X$317,COLUMNS('Section 2'!$C$14:K$14),0)),"",VLOOKUP($A9,'Section 2'!$C$18:$X$317,COLUMNS('Section 2'!$C$14:K$14),0)))</f>
        <v/>
      </c>
      <c r="L9" s="114" t="str">
        <f>IF($C9="","",IF(ISBLANK(VLOOKUP($A9,'Section 2'!$C$18:$X$317,COLUMNS('Section 2'!$C$14:L$14),0)),"",VLOOKUP($A9,'Section 2'!$C$18:$X$317,COLUMNS('Section 2'!$C$14:L$14),0)))</f>
        <v/>
      </c>
      <c r="M9" s="114" t="str">
        <f>IF($C9="","",IF(ISBLANK(VLOOKUP($A9,'Section 2'!$C$18:$X$317,COLUMNS('Section 2'!$C$14:M$14),0)),"",VLOOKUP($A9,'Section 2'!$C$18:$X$317,COLUMNS('Section 2'!$C$14:M$14),0)))</f>
        <v/>
      </c>
      <c r="N9" s="114" t="str">
        <f>IF($C9="","",IF(ISBLANK(VLOOKUP($A9,'Section 2'!$C$18:$X$317,COLUMNS('Section 2'!$C$14:N$14),0)),"",VLOOKUP($A9,'Section 2'!$C$18:$X$317,COLUMNS('Section 2'!$C$14:N$14),0)))</f>
        <v/>
      </c>
      <c r="O9" s="114" t="str">
        <f>IF($C9="","",IF(ISBLANK(VLOOKUP($A9,'Section 2'!$C$18:$X$317,COLUMNS('Section 2'!$C$14:O$14),0)),"",VLOOKUP($A9,'Section 2'!$C$18:$X$317,COLUMNS('Section 2'!$C$14:O$14),0)))</f>
        <v/>
      </c>
      <c r="P9" s="114" t="str">
        <f>IF($C9="","",IF(ISBLANK(VLOOKUP($A9,'Section 2'!$C$18:$X$317,COLUMNS('Section 2'!$C$14:P$14),0)),"",VLOOKUP($A9,'Section 2'!$C$18:$X$317,COLUMNS('Section 2'!$C$14:P$14),0)))</f>
        <v/>
      </c>
      <c r="Q9" s="114" t="str">
        <f>IF($C9="","",IF(ISBLANK(VLOOKUP($A9,'Section 2'!$C$18:$X$317,COLUMNS('Section 2'!$C$14:Q$14),0)),"",VLOOKUP($A9,'Section 2'!$C$18:$X$317,COLUMNS('Section 2'!$C$14:Q$14),0)))</f>
        <v/>
      </c>
      <c r="R9" s="114" t="str">
        <f>IF($C9="","",IF(ISBLANK(VLOOKUP($A9,'Section 2'!$C$18:$X$317,COLUMNS('Section 2'!$C$14:R$14),0)),"",VLOOKUP($A9,'Section 2'!$C$18:$X$317,COLUMNS('Section 2'!$C$14:R$14),0)))</f>
        <v/>
      </c>
      <c r="S9" s="114" t="str">
        <f>IF($C9="","",IF(ISBLANK(VLOOKUP($A9,'Section 2'!$C$18:$X$317,COLUMNS('Section 2'!$C$14:S$14),0)),"",VLOOKUP($A9,'Section 2'!$C$18:$X$317,COLUMNS('Section 2'!$C$14:S$14),0)))</f>
        <v/>
      </c>
      <c r="T9" s="114" t="str">
        <f>IF($C9="","",IF(ISBLANK(VLOOKUP($A9,'Section 2'!$C$18:$X$317,COLUMNS('Section 2'!$C$14:T$14),0)),"",VLOOKUP($A9,'Section 2'!$C$18:$X$317,COLUMNS('Section 2'!$C$14:T$14),0)))</f>
        <v/>
      </c>
      <c r="U9" s="114" t="str">
        <f>IF($C9="","",IF(ISBLANK(VLOOKUP($A9,'Section 2'!$C$18:$X$317,COLUMNS('Section 2'!$C$14:U$14),0)),"",VLOOKUP($A9,'Section 2'!$C$18:$X$317,COLUMNS('Section 2'!$C$14:U$14),0)))</f>
        <v/>
      </c>
      <c r="V9" s="114" t="str">
        <f>IF($C9="","",IF(ISBLANK(VLOOKUP($A9,'Section 2'!$C$18:$X$317,COLUMNS('Section 2'!$C$14:V$14),0)),"",VLOOKUP($A9,'Section 2'!$C$18:$X$317,COLUMNS('Section 2'!$C$14:V$14),0)))</f>
        <v/>
      </c>
      <c r="W9" s="114" t="str">
        <f>IF($C9="","",IF(ISBLANK(PROPER(VLOOKUP($A9,'Section 2'!$C$18:$X$317,COLUMNS('Section 2'!$C$14:W$14),0))),"",PROPER(VLOOKUP($A9,'Section 2'!$C$18:$X$317,COLUMNS('Section 2'!$C$14:W$14),0))))</f>
        <v/>
      </c>
      <c r="X9" s="114" t="str">
        <f>IF($C9="","",IF(ISBLANK(PROPER(VLOOKUP($A9,'Section 2'!$C$18:$X$317,COLUMNS('Section 2'!$C$14:X$14),0))),"",IF(VLOOKUP($A9,'Section 2'!$C$18:$X$317,COLUMNS('Section 2'!$C$14:X$14),0)="Produced/Imported for Consumption","Produced/Imported for Consumption",PROPER(VLOOKUP($A9,'Section 2'!$C$18:$X$317,COLUMNS('Section 2'!$C$14:X$14),0)))))</f>
        <v/>
      </c>
    </row>
    <row r="10" spans="1:26" s="47" customFormat="1" ht="12.75" customHeight="1" x14ac:dyDescent="0.25">
      <c r="A10" s="50">
        <v>9</v>
      </c>
      <c r="B10" s="114" t="str">
        <f t="shared" si="0"/>
        <v/>
      </c>
      <c r="C10" s="114" t="str">
        <f>IFERROR(VLOOKUP($A10,'Section 2'!$C$18:$X$317,COLUMNS('Section 2'!$C$14:$C$14),0),"")</f>
        <v/>
      </c>
      <c r="D10" s="65" t="str">
        <f>IF($C10="","",IF(ISBLANK(VLOOKUP($A10,'Section 2'!$C$18:$X$317,COLUMNS('Section 2'!$C$14:D$14),0)),"",VLOOKUP($A10,'Section 2'!$C$18:$X$317,COLUMNS('Section 2'!$C$14:D$14),0)))</f>
        <v/>
      </c>
      <c r="E10" s="114" t="str">
        <f>IF($C10="","",IF(ISBLANK(VLOOKUP($A10,'Section 2'!$C$18:$X$317,COLUMNS('Section 2'!$C$14:E$14),0)),"",VLOOKUP($A10,'Section 2'!$C$18:$X$317,COLUMNS('Section 2'!$C$14:E$14),0)))</f>
        <v/>
      </c>
      <c r="F10" s="114" t="str">
        <f>IF($C10="","",IF(ISBLANK(VLOOKUP($A10,'Section 2'!$C$18:$X$317,COLUMNS('Section 2'!$C$14:F$14),0)),"",VLOOKUP($A10,'Section 2'!$C$18:$X$317,COLUMNS('Section 2'!$C$14:F$14),0)))</f>
        <v/>
      </c>
      <c r="G10" s="114" t="str">
        <f>IF($C10="","",IF(ISBLANK(VLOOKUP($A10,'Section 2'!$C$18:$X$317,COLUMNS('Section 2'!$C$14:G$14),0)),"",VLOOKUP($A10,'Section 2'!$C$18:$X$317,COLUMNS('Section 2'!$C$14:G$14),0)))</f>
        <v/>
      </c>
      <c r="H10" s="114" t="str">
        <f>IF($C10="","",IF(ISBLANK(VLOOKUP($A10,'Section 2'!$C$18:$X$317,COLUMNS('Section 2'!$C$14:H$14),0)),"",VLOOKUP($A10,'Section 2'!$C$18:$X$317,COLUMNS('Section 2'!$C$14:H$14),0)))</f>
        <v/>
      </c>
      <c r="I10" s="114" t="str">
        <f>IF($C10="","",IF(ISBLANK(VLOOKUP($A10,'Section 2'!$C$18:$X$317,COLUMNS('Section 2'!$C$14:I$14),0)),"",VLOOKUP($A10,'Section 2'!$C$18:$X$317,COLUMNS('Section 2'!$C$14:I$14),0)))</f>
        <v/>
      </c>
      <c r="J10" s="114" t="str">
        <f>IF($C10="","",IF(ISBLANK(VLOOKUP($A10,'Section 2'!$C$18:$X$317,COLUMNS('Section 2'!$C$14:J$14),0)),"",VLOOKUP($A10,'Section 2'!$C$18:$X$317,COLUMNS('Section 2'!$C$14:J$14),0)))</f>
        <v/>
      </c>
      <c r="K10" s="114" t="str">
        <f>IF($C10="","",IF(ISBLANK(VLOOKUP($A10,'Section 2'!$C$18:$X$317,COLUMNS('Section 2'!$C$14:K$14),0)),"",VLOOKUP($A10,'Section 2'!$C$18:$X$317,COLUMNS('Section 2'!$C$14:K$14),0)))</f>
        <v/>
      </c>
      <c r="L10" s="114" t="str">
        <f>IF($C10="","",IF(ISBLANK(VLOOKUP($A10,'Section 2'!$C$18:$X$317,COLUMNS('Section 2'!$C$14:L$14),0)),"",VLOOKUP($A10,'Section 2'!$C$18:$X$317,COLUMNS('Section 2'!$C$14:L$14),0)))</f>
        <v/>
      </c>
      <c r="M10" s="114" t="str">
        <f>IF($C10="","",IF(ISBLANK(VLOOKUP($A10,'Section 2'!$C$18:$X$317,COLUMNS('Section 2'!$C$14:M$14),0)),"",VLOOKUP($A10,'Section 2'!$C$18:$X$317,COLUMNS('Section 2'!$C$14:M$14),0)))</f>
        <v/>
      </c>
      <c r="N10" s="114" t="str">
        <f>IF($C10="","",IF(ISBLANK(VLOOKUP($A10,'Section 2'!$C$18:$X$317,COLUMNS('Section 2'!$C$14:N$14),0)),"",VLOOKUP($A10,'Section 2'!$C$18:$X$317,COLUMNS('Section 2'!$C$14:N$14),0)))</f>
        <v/>
      </c>
      <c r="O10" s="114" t="str">
        <f>IF($C10="","",IF(ISBLANK(VLOOKUP($A10,'Section 2'!$C$18:$X$317,COLUMNS('Section 2'!$C$14:O$14),0)),"",VLOOKUP($A10,'Section 2'!$C$18:$X$317,COLUMNS('Section 2'!$C$14:O$14),0)))</f>
        <v/>
      </c>
      <c r="P10" s="114" t="str">
        <f>IF($C10="","",IF(ISBLANK(VLOOKUP($A10,'Section 2'!$C$18:$X$317,COLUMNS('Section 2'!$C$14:P$14),0)),"",VLOOKUP($A10,'Section 2'!$C$18:$X$317,COLUMNS('Section 2'!$C$14:P$14),0)))</f>
        <v/>
      </c>
      <c r="Q10" s="114" t="str">
        <f>IF($C10="","",IF(ISBLANK(VLOOKUP($A10,'Section 2'!$C$18:$X$317,COLUMNS('Section 2'!$C$14:Q$14),0)),"",VLOOKUP($A10,'Section 2'!$C$18:$X$317,COLUMNS('Section 2'!$C$14:Q$14),0)))</f>
        <v/>
      </c>
      <c r="R10" s="114" t="str">
        <f>IF($C10="","",IF(ISBLANK(VLOOKUP($A10,'Section 2'!$C$18:$X$317,COLUMNS('Section 2'!$C$14:R$14),0)),"",VLOOKUP($A10,'Section 2'!$C$18:$X$317,COLUMNS('Section 2'!$C$14:R$14),0)))</f>
        <v/>
      </c>
      <c r="S10" s="114" t="str">
        <f>IF($C10="","",IF(ISBLANK(VLOOKUP($A10,'Section 2'!$C$18:$X$317,COLUMNS('Section 2'!$C$14:S$14),0)),"",VLOOKUP($A10,'Section 2'!$C$18:$X$317,COLUMNS('Section 2'!$C$14:S$14),0)))</f>
        <v/>
      </c>
      <c r="T10" s="114" t="str">
        <f>IF($C10="","",IF(ISBLANK(VLOOKUP($A10,'Section 2'!$C$18:$X$317,COLUMNS('Section 2'!$C$14:T$14),0)),"",VLOOKUP($A10,'Section 2'!$C$18:$X$317,COLUMNS('Section 2'!$C$14:T$14),0)))</f>
        <v/>
      </c>
      <c r="U10" s="114" t="str">
        <f>IF($C10="","",IF(ISBLANK(VLOOKUP($A10,'Section 2'!$C$18:$X$317,COLUMNS('Section 2'!$C$14:U$14),0)),"",VLOOKUP($A10,'Section 2'!$C$18:$X$317,COLUMNS('Section 2'!$C$14:U$14),0)))</f>
        <v/>
      </c>
      <c r="V10" s="114" t="str">
        <f>IF($C10="","",IF(ISBLANK(VLOOKUP($A10,'Section 2'!$C$18:$X$317,COLUMNS('Section 2'!$C$14:V$14),0)),"",VLOOKUP($A10,'Section 2'!$C$18:$X$317,COLUMNS('Section 2'!$C$14:V$14),0)))</f>
        <v/>
      </c>
      <c r="W10" s="114" t="str">
        <f>IF($C10="","",IF(ISBLANK(PROPER(VLOOKUP($A10,'Section 2'!$C$18:$X$317,COLUMNS('Section 2'!$C$14:W$14),0))),"",PROPER(VLOOKUP($A10,'Section 2'!$C$18:$X$317,COLUMNS('Section 2'!$C$14:W$14),0))))</f>
        <v/>
      </c>
      <c r="X10" s="114" t="str">
        <f>IF($C10="","",IF(ISBLANK(PROPER(VLOOKUP($A10,'Section 2'!$C$18:$X$317,COLUMNS('Section 2'!$C$14:X$14),0))),"",IF(VLOOKUP($A10,'Section 2'!$C$18:$X$317,COLUMNS('Section 2'!$C$14:X$14),0)="Produced/Imported for Consumption","Produced/Imported for Consumption",PROPER(VLOOKUP($A10,'Section 2'!$C$18:$X$317,COLUMNS('Section 2'!$C$14:X$14),0)))))</f>
        <v/>
      </c>
    </row>
    <row r="11" spans="1:26" s="47" customFormat="1" ht="12.75" customHeight="1" x14ac:dyDescent="0.25">
      <c r="A11" s="50">
        <v>10</v>
      </c>
      <c r="B11" s="114" t="str">
        <f t="shared" si="0"/>
        <v/>
      </c>
      <c r="C11" s="114" t="str">
        <f>IFERROR(VLOOKUP($A11,'Section 2'!$C$18:$X$317,COLUMNS('Section 2'!$C$14:$C$14),0),"")</f>
        <v/>
      </c>
      <c r="D11" s="65" t="str">
        <f>IF($C11="","",IF(ISBLANK(VLOOKUP($A11,'Section 2'!$C$18:$X$317,COLUMNS('Section 2'!$C$14:D$14),0)),"",VLOOKUP($A11,'Section 2'!$C$18:$X$317,COLUMNS('Section 2'!$C$14:D$14),0)))</f>
        <v/>
      </c>
      <c r="E11" s="114" t="str">
        <f>IF($C11="","",IF(ISBLANK(VLOOKUP($A11,'Section 2'!$C$18:$X$317,COLUMNS('Section 2'!$C$14:E$14),0)),"",VLOOKUP($A11,'Section 2'!$C$18:$X$317,COLUMNS('Section 2'!$C$14:E$14),0)))</f>
        <v/>
      </c>
      <c r="F11" s="114" t="str">
        <f>IF($C11="","",IF(ISBLANK(VLOOKUP($A11,'Section 2'!$C$18:$X$317,COLUMNS('Section 2'!$C$14:F$14),0)),"",VLOOKUP($A11,'Section 2'!$C$18:$X$317,COLUMNS('Section 2'!$C$14:F$14),0)))</f>
        <v/>
      </c>
      <c r="G11" s="114" t="str">
        <f>IF($C11="","",IF(ISBLANK(VLOOKUP($A11,'Section 2'!$C$18:$X$317,COLUMNS('Section 2'!$C$14:G$14),0)),"",VLOOKUP($A11,'Section 2'!$C$18:$X$317,COLUMNS('Section 2'!$C$14:G$14),0)))</f>
        <v/>
      </c>
      <c r="H11" s="114" t="str">
        <f>IF($C11="","",IF(ISBLANK(VLOOKUP($A11,'Section 2'!$C$18:$X$317,COLUMNS('Section 2'!$C$14:H$14),0)),"",VLOOKUP($A11,'Section 2'!$C$18:$X$317,COLUMNS('Section 2'!$C$14:H$14),0)))</f>
        <v/>
      </c>
      <c r="I11" s="114" t="str">
        <f>IF($C11="","",IF(ISBLANK(VLOOKUP($A11,'Section 2'!$C$18:$X$317,COLUMNS('Section 2'!$C$14:I$14),0)),"",VLOOKUP($A11,'Section 2'!$C$18:$X$317,COLUMNS('Section 2'!$C$14:I$14),0)))</f>
        <v/>
      </c>
      <c r="J11" s="114" t="str">
        <f>IF($C11="","",IF(ISBLANK(VLOOKUP($A11,'Section 2'!$C$18:$X$317,COLUMNS('Section 2'!$C$14:J$14),0)),"",VLOOKUP($A11,'Section 2'!$C$18:$X$317,COLUMNS('Section 2'!$C$14:J$14),0)))</f>
        <v/>
      </c>
      <c r="K11" s="114" t="str">
        <f>IF($C11="","",IF(ISBLANK(VLOOKUP($A11,'Section 2'!$C$18:$X$317,COLUMNS('Section 2'!$C$14:K$14),0)),"",VLOOKUP($A11,'Section 2'!$C$18:$X$317,COLUMNS('Section 2'!$C$14:K$14),0)))</f>
        <v/>
      </c>
      <c r="L11" s="114" t="str">
        <f>IF($C11="","",IF(ISBLANK(VLOOKUP($A11,'Section 2'!$C$18:$X$317,COLUMNS('Section 2'!$C$14:L$14),0)),"",VLOOKUP($A11,'Section 2'!$C$18:$X$317,COLUMNS('Section 2'!$C$14:L$14),0)))</f>
        <v/>
      </c>
      <c r="M11" s="114" t="str">
        <f>IF($C11="","",IF(ISBLANK(VLOOKUP($A11,'Section 2'!$C$18:$X$317,COLUMNS('Section 2'!$C$14:M$14),0)),"",VLOOKUP($A11,'Section 2'!$C$18:$X$317,COLUMNS('Section 2'!$C$14:M$14),0)))</f>
        <v/>
      </c>
      <c r="N11" s="114" t="str">
        <f>IF($C11="","",IF(ISBLANK(VLOOKUP($A11,'Section 2'!$C$18:$X$317,COLUMNS('Section 2'!$C$14:N$14),0)),"",VLOOKUP($A11,'Section 2'!$C$18:$X$317,COLUMNS('Section 2'!$C$14:N$14),0)))</f>
        <v/>
      </c>
      <c r="O11" s="114" t="str">
        <f>IF($C11="","",IF(ISBLANK(VLOOKUP($A11,'Section 2'!$C$18:$X$317,COLUMNS('Section 2'!$C$14:O$14),0)),"",VLOOKUP($A11,'Section 2'!$C$18:$X$317,COLUMNS('Section 2'!$C$14:O$14),0)))</f>
        <v/>
      </c>
      <c r="P11" s="114" t="str">
        <f>IF($C11="","",IF(ISBLANK(VLOOKUP($A11,'Section 2'!$C$18:$X$317,COLUMNS('Section 2'!$C$14:P$14),0)),"",VLOOKUP($A11,'Section 2'!$C$18:$X$317,COLUMNS('Section 2'!$C$14:P$14),0)))</f>
        <v/>
      </c>
      <c r="Q11" s="114" t="str">
        <f>IF($C11="","",IF(ISBLANK(VLOOKUP($A11,'Section 2'!$C$18:$X$317,COLUMNS('Section 2'!$C$14:Q$14),0)),"",VLOOKUP($A11,'Section 2'!$C$18:$X$317,COLUMNS('Section 2'!$C$14:Q$14),0)))</f>
        <v/>
      </c>
      <c r="R11" s="114" t="str">
        <f>IF($C11="","",IF(ISBLANK(VLOOKUP($A11,'Section 2'!$C$18:$X$317,COLUMNS('Section 2'!$C$14:R$14),0)),"",VLOOKUP($A11,'Section 2'!$C$18:$X$317,COLUMNS('Section 2'!$C$14:R$14),0)))</f>
        <v/>
      </c>
      <c r="S11" s="114" t="str">
        <f>IF($C11="","",IF(ISBLANK(VLOOKUP($A11,'Section 2'!$C$18:$X$317,COLUMNS('Section 2'!$C$14:S$14),0)),"",VLOOKUP($A11,'Section 2'!$C$18:$X$317,COLUMNS('Section 2'!$C$14:S$14),0)))</f>
        <v/>
      </c>
      <c r="T11" s="114" t="str">
        <f>IF($C11="","",IF(ISBLANK(VLOOKUP($A11,'Section 2'!$C$18:$X$317,COLUMNS('Section 2'!$C$14:T$14),0)),"",VLOOKUP($A11,'Section 2'!$C$18:$X$317,COLUMNS('Section 2'!$C$14:T$14),0)))</f>
        <v/>
      </c>
      <c r="U11" s="114" t="str">
        <f>IF($C11="","",IF(ISBLANK(VLOOKUP($A11,'Section 2'!$C$18:$X$317,COLUMNS('Section 2'!$C$14:U$14),0)),"",VLOOKUP($A11,'Section 2'!$C$18:$X$317,COLUMNS('Section 2'!$C$14:U$14),0)))</f>
        <v/>
      </c>
      <c r="V11" s="114" t="str">
        <f>IF($C11="","",IF(ISBLANK(VLOOKUP($A11,'Section 2'!$C$18:$X$317,COLUMNS('Section 2'!$C$14:V$14),0)),"",VLOOKUP($A11,'Section 2'!$C$18:$X$317,COLUMNS('Section 2'!$C$14:V$14),0)))</f>
        <v/>
      </c>
      <c r="W11" s="114" t="str">
        <f>IF($C11="","",IF(ISBLANK(PROPER(VLOOKUP($A11,'Section 2'!$C$18:$X$317,COLUMNS('Section 2'!$C$14:W$14),0))),"",PROPER(VLOOKUP($A11,'Section 2'!$C$18:$X$317,COLUMNS('Section 2'!$C$14:W$14),0))))</f>
        <v/>
      </c>
      <c r="X11" s="114" t="str">
        <f>IF($C11="","",IF(ISBLANK(PROPER(VLOOKUP($A11,'Section 2'!$C$18:$X$317,COLUMNS('Section 2'!$C$14:X$14),0))),"",IF(VLOOKUP($A11,'Section 2'!$C$18:$X$317,COLUMNS('Section 2'!$C$14:X$14),0)="Produced/Imported for Consumption","Produced/Imported for Consumption",PROPER(VLOOKUP($A11,'Section 2'!$C$18:$X$317,COLUMNS('Section 2'!$C$14:X$14),0)))))</f>
        <v/>
      </c>
    </row>
    <row r="12" spans="1:26" s="47" customFormat="1" ht="12.75" customHeight="1" x14ac:dyDescent="0.25">
      <c r="A12" s="50">
        <v>11</v>
      </c>
      <c r="B12" s="114" t="str">
        <f t="shared" si="0"/>
        <v/>
      </c>
      <c r="C12" s="114" t="str">
        <f>IFERROR(VLOOKUP($A12,'Section 2'!$C$18:$X$317,COLUMNS('Section 2'!$C$14:$C$14),0),"")</f>
        <v/>
      </c>
      <c r="D12" s="65" t="str">
        <f>IF($C12="","",IF(ISBLANK(VLOOKUP($A12,'Section 2'!$C$18:$X$317,COLUMNS('Section 2'!$C$14:D$14),0)),"",VLOOKUP($A12,'Section 2'!$C$18:$X$317,COLUMNS('Section 2'!$C$14:D$14),0)))</f>
        <v/>
      </c>
      <c r="E12" s="114" t="str">
        <f>IF($C12="","",IF(ISBLANK(VLOOKUP($A12,'Section 2'!$C$18:$X$317,COLUMNS('Section 2'!$C$14:E$14),0)),"",VLOOKUP($A12,'Section 2'!$C$18:$X$317,COLUMNS('Section 2'!$C$14:E$14),0)))</f>
        <v/>
      </c>
      <c r="F12" s="114" t="str">
        <f>IF($C12="","",IF(ISBLANK(VLOOKUP($A12,'Section 2'!$C$18:$X$317,COLUMNS('Section 2'!$C$14:F$14),0)),"",VLOOKUP($A12,'Section 2'!$C$18:$X$317,COLUMNS('Section 2'!$C$14:F$14),0)))</f>
        <v/>
      </c>
      <c r="G12" s="114" t="str">
        <f>IF($C12="","",IF(ISBLANK(VLOOKUP($A12,'Section 2'!$C$18:$X$317,COLUMNS('Section 2'!$C$14:G$14),0)),"",VLOOKUP($A12,'Section 2'!$C$18:$X$317,COLUMNS('Section 2'!$C$14:G$14),0)))</f>
        <v/>
      </c>
      <c r="H12" s="114" t="str">
        <f>IF($C12="","",IF(ISBLANK(VLOOKUP($A12,'Section 2'!$C$18:$X$317,COLUMNS('Section 2'!$C$14:H$14),0)),"",VLOOKUP($A12,'Section 2'!$C$18:$X$317,COLUMNS('Section 2'!$C$14:H$14),0)))</f>
        <v/>
      </c>
      <c r="I12" s="114" t="str">
        <f>IF($C12="","",IF(ISBLANK(VLOOKUP($A12,'Section 2'!$C$18:$X$317,COLUMNS('Section 2'!$C$14:I$14),0)),"",VLOOKUP($A12,'Section 2'!$C$18:$X$317,COLUMNS('Section 2'!$C$14:I$14),0)))</f>
        <v/>
      </c>
      <c r="J12" s="114" t="str">
        <f>IF($C12="","",IF(ISBLANK(VLOOKUP($A12,'Section 2'!$C$18:$X$317,COLUMNS('Section 2'!$C$14:J$14),0)),"",VLOOKUP($A12,'Section 2'!$C$18:$X$317,COLUMNS('Section 2'!$C$14:J$14),0)))</f>
        <v/>
      </c>
      <c r="K12" s="114" t="str">
        <f>IF($C12="","",IF(ISBLANK(VLOOKUP($A12,'Section 2'!$C$18:$X$317,COLUMNS('Section 2'!$C$14:K$14),0)),"",VLOOKUP($A12,'Section 2'!$C$18:$X$317,COLUMNS('Section 2'!$C$14:K$14),0)))</f>
        <v/>
      </c>
      <c r="L12" s="114" t="str">
        <f>IF($C12="","",IF(ISBLANK(VLOOKUP($A12,'Section 2'!$C$18:$X$317,COLUMNS('Section 2'!$C$14:L$14),0)),"",VLOOKUP($A12,'Section 2'!$C$18:$X$317,COLUMNS('Section 2'!$C$14:L$14),0)))</f>
        <v/>
      </c>
      <c r="M12" s="114" t="str">
        <f>IF($C12="","",IF(ISBLANK(VLOOKUP($A12,'Section 2'!$C$18:$X$317,COLUMNS('Section 2'!$C$14:M$14),0)),"",VLOOKUP($A12,'Section 2'!$C$18:$X$317,COLUMNS('Section 2'!$C$14:M$14),0)))</f>
        <v/>
      </c>
      <c r="N12" s="114" t="str">
        <f>IF($C12="","",IF(ISBLANK(VLOOKUP($A12,'Section 2'!$C$18:$X$317,COLUMNS('Section 2'!$C$14:N$14),0)),"",VLOOKUP($A12,'Section 2'!$C$18:$X$317,COLUMNS('Section 2'!$C$14:N$14),0)))</f>
        <v/>
      </c>
      <c r="O12" s="114" t="str">
        <f>IF($C12="","",IF(ISBLANK(VLOOKUP($A12,'Section 2'!$C$18:$X$317,COLUMNS('Section 2'!$C$14:O$14),0)),"",VLOOKUP($A12,'Section 2'!$C$18:$X$317,COLUMNS('Section 2'!$C$14:O$14),0)))</f>
        <v/>
      </c>
      <c r="P12" s="114" t="str">
        <f>IF($C12="","",IF(ISBLANK(VLOOKUP($A12,'Section 2'!$C$18:$X$317,COLUMNS('Section 2'!$C$14:P$14),0)),"",VLOOKUP($A12,'Section 2'!$C$18:$X$317,COLUMNS('Section 2'!$C$14:P$14),0)))</f>
        <v/>
      </c>
      <c r="Q12" s="114" t="str">
        <f>IF($C12="","",IF(ISBLANK(VLOOKUP($A12,'Section 2'!$C$18:$X$317,COLUMNS('Section 2'!$C$14:Q$14),0)),"",VLOOKUP($A12,'Section 2'!$C$18:$X$317,COLUMNS('Section 2'!$C$14:Q$14),0)))</f>
        <v/>
      </c>
      <c r="R12" s="114" t="str">
        <f>IF($C12="","",IF(ISBLANK(VLOOKUP($A12,'Section 2'!$C$18:$X$317,COLUMNS('Section 2'!$C$14:R$14),0)),"",VLOOKUP($A12,'Section 2'!$C$18:$X$317,COLUMNS('Section 2'!$C$14:R$14),0)))</f>
        <v/>
      </c>
      <c r="S12" s="114" t="str">
        <f>IF($C12="","",IF(ISBLANK(VLOOKUP($A12,'Section 2'!$C$18:$X$317,COLUMNS('Section 2'!$C$14:S$14),0)),"",VLOOKUP($A12,'Section 2'!$C$18:$X$317,COLUMNS('Section 2'!$C$14:S$14),0)))</f>
        <v/>
      </c>
      <c r="T12" s="114" t="str">
        <f>IF($C12="","",IF(ISBLANK(VLOOKUP($A12,'Section 2'!$C$18:$X$317,COLUMNS('Section 2'!$C$14:T$14),0)),"",VLOOKUP($A12,'Section 2'!$C$18:$X$317,COLUMNS('Section 2'!$C$14:T$14),0)))</f>
        <v/>
      </c>
      <c r="U12" s="114" t="str">
        <f>IF($C12="","",IF(ISBLANK(VLOOKUP($A12,'Section 2'!$C$18:$X$317,COLUMNS('Section 2'!$C$14:U$14),0)),"",VLOOKUP($A12,'Section 2'!$C$18:$X$317,COLUMNS('Section 2'!$C$14:U$14),0)))</f>
        <v/>
      </c>
      <c r="V12" s="114" t="str">
        <f>IF($C12="","",IF(ISBLANK(VLOOKUP($A12,'Section 2'!$C$18:$X$317,COLUMNS('Section 2'!$C$14:V$14),0)),"",VLOOKUP($A12,'Section 2'!$C$18:$X$317,COLUMNS('Section 2'!$C$14:V$14),0)))</f>
        <v/>
      </c>
      <c r="W12" s="114" t="str">
        <f>IF($C12="","",IF(ISBLANK(PROPER(VLOOKUP($A12,'Section 2'!$C$18:$X$317,COLUMNS('Section 2'!$C$14:W$14),0))),"",PROPER(VLOOKUP($A12,'Section 2'!$C$18:$X$317,COLUMNS('Section 2'!$C$14:W$14),0))))</f>
        <v/>
      </c>
      <c r="X12" s="114" t="str">
        <f>IF($C12="","",IF(ISBLANK(PROPER(VLOOKUP($A12,'Section 2'!$C$18:$X$317,COLUMNS('Section 2'!$C$14:X$14),0))),"",IF(VLOOKUP($A12,'Section 2'!$C$18:$X$317,COLUMNS('Section 2'!$C$14:X$14),0)="Produced/Imported for Consumption","Produced/Imported for Consumption",PROPER(VLOOKUP($A12,'Section 2'!$C$18:$X$317,COLUMNS('Section 2'!$C$14:X$14),0)))))</f>
        <v/>
      </c>
    </row>
    <row r="13" spans="1:26" s="47" customFormat="1" ht="12.75" customHeight="1" x14ac:dyDescent="0.25">
      <c r="A13" s="50">
        <v>12</v>
      </c>
      <c r="B13" s="114" t="str">
        <f t="shared" si="0"/>
        <v/>
      </c>
      <c r="C13" s="114" t="str">
        <f>IFERROR(VLOOKUP($A13,'Section 2'!$C$18:$X$317,COLUMNS('Section 2'!$C$14:$C$14),0),"")</f>
        <v/>
      </c>
      <c r="D13" s="65" t="str">
        <f>IF($C13="","",IF(ISBLANK(VLOOKUP($A13,'Section 2'!$C$18:$X$317,COLUMNS('Section 2'!$C$14:D$14),0)),"",VLOOKUP($A13,'Section 2'!$C$18:$X$317,COLUMNS('Section 2'!$C$14:D$14),0)))</f>
        <v/>
      </c>
      <c r="E13" s="114" t="str">
        <f>IF($C13="","",IF(ISBLANK(VLOOKUP($A13,'Section 2'!$C$18:$X$317,COLUMNS('Section 2'!$C$14:E$14),0)),"",VLOOKUP($A13,'Section 2'!$C$18:$X$317,COLUMNS('Section 2'!$C$14:E$14),0)))</f>
        <v/>
      </c>
      <c r="F13" s="114" t="str">
        <f>IF($C13="","",IF(ISBLANK(VLOOKUP($A13,'Section 2'!$C$18:$X$317,COLUMNS('Section 2'!$C$14:F$14),0)),"",VLOOKUP($A13,'Section 2'!$C$18:$X$317,COLUMNS('Section 2'!$C$14:F$14),0)))</f>
        <v/>
      </c>
      <c r="G13" s="114" t="str">
        <f>IF($C13="","",IF(ISBLANK(VLOOKUP($A13,'Section 2'!$C$18:$X$317,COLUMNS('Section 2'!$C$14:G$14),0)),"",VLOOKUP($A13,'Section 2'!$C$18:$X$317,COLUMNS('Section 2'!$C$14:G$14),0)))</f>
        <v/>
      </c>
      <c r="H13" s="114" t="str">
        <f>IF($C13="","",IF(ISBLANK(VLOOKUP($A13,'Section 2'!$C$18:$X$317,COLUMNS('Section 2'!$C$14:H$14),0)),"",VLOOKUP($A13,'Section 2'!$C$18:$X$317,COLUMNS('Section 2'!$C$14:H$14),0)))</f>
        <v/>
      </c>
      <c r="I13" s="114" t="str">
        <f>IF($C13="","",IF(ISBLANK(VLOOKUP($A13,'Section 2'!$C$18:$X$317,COLUMNS('Section 2'!$C$14:I$14),0)),"",VLOOKUP($A13,'Section 2'!$C$18:$X$317,COLUMNS('Section 2'!$C$14:I$14),0)))</f>
        <v/>
      </c>
      <c r="J13" s="114" t="str">
        <f>IF($C13="","",IF(ISBLANK(VLOOKUP($A13,'Section 2'!$C$18:$X$317,COLUMNS('Section 2'!$C$14:J$14),0)),"",VLOOKUP($A13,'Section 2'!$C$18:$X$317,COLUMNS('Section 2'!$C$14:J$14),0)))</f>
        <v/>
      </c>
      <c r="K13" s="114" t="str">
        <f>IF($C13="","",IF(ISBLANK(VLOOKUP($A13,'Section 2'!$C$18:$X$317,COLUMNS('Section 2'!$C$14:K$14),0)),"",VLOOKUP($A13,'Section 2'!$C$18:$X$317,COLUMNS('Section 2'!$C$14:K$14),0)))</f>
        <v/>
      </c>
      <c r="L13" s="114" t="str">
        <f>IF($C13="","",IF(ISBLANK(VLOOKUP($A13,'Section 2'!$C$18:$X$317,COLUMNS('Section 2'!$C$14:L$14),0)),"",VLOOKUP($A13,'Section 2'!$C$18:$X$317,COLUMNS('Section 2'!$C$14:L$14),0)))</f>
        <v/>
      </c>
      <c r="M13" s="114" t="str">
        <f>IF($C13="","",IF(ISBLANK(VLOOKUP($A13,'Section 2'!$C$18:$X$317,COLUMNS('Section 2'!$C$14:M$14),0)),"",VLOOKUP($A13,'Section 2'!$C$18:$X$317,COLUMNS('Section 2'!$C$14:M$14),0)))</f>
        <v/>
      </c>
      <c r="N13" s="114" t="str">
        <f>IF($C13="","",IF(ISBLANK(VLOOKUP($A13,'Section 2'!$C$18:$X$317,COLUMNS('Section 2'!$C$14:N$14),0)),"",VLOOKUP($A13,'Section 2'!$C$18:$X$317,COLUMNS('Section 2'!$C$14:N$14),0)))</f>
        <v/>
      </c>
      <c r="O13" s="114" t="str">
        <f>IF($C13="","",IF(ISBLANK(VLOOKUP($A13,'Section 2'!$C$18:$X$317,COLUMNS('Section 2'!$C$14:O$14),0)),"",VLOOKUP($A13,'Section 2'!$C$18:$X$317,COLUMNS('Section 2'!$C$14:O$14),0)))</f>
        <v/>
      </c>
      <c r="P13" s="114" t="str">
        <f>IF($C13="","",IF(ISBLANK(VLOOKUP($A13,'Section 2'!$C$18:$X$317,COLUMNS('Section 2'!$C$14:P$14),0)),"",VLOOKUP($A13,'Section 2'!$C$18:$X$317,COLUMNS('Section 2'!$C$14:P$14),0)))</f>
        <v/>
      </c>
      <c r="Q13" s="114" t="str">
        <f>IF($C13="","",IF(ISBLANK(VLOOKUP($A13,'Section 2'!$C$18:$X$317,COLUMNS('Section 2'!$C$14:Q$14),0)),"",VLOOKUP($A13,'Section 2'!$C$18:$X$317,COLUMNS('Section 2'!$C$14:Q$14),0)))</f>
        <v/>
      </c>
      <c r="R13" s="114" t="str">
        <f>IF($C13="","",IF(ISBLANK(VLOOKUP($A13,'Section 2'!$C$18:$X$317,COLUMNS('Section 2'!$C$14:R$14),0)),"",VLOOKUP($A13,'Section 2'!$C$18:$X$317,COLUMNS('Section 2'!$C$14:R$14),0)))</f>
        <v/>
      </c>
      <c r="S13" s="114" t="str">
        <f>IF($C13="","",IF(ISBLANK(VLOOKUP($A13,'Section 2'!$C$18:$X$317,COLUMNS('Section 2'!$C$14:S$14),0)),"",VLOOKUP($A13,'Section 2'!$C$18:$X$317,COLUMNS('Section 2'!$C$14:S$14),0)))</f>
        <v/>
      </c>
      <c r="T13" s="114" t="str">
        <f>IF($C13="","",IF(ISBLANK(VLOOKUP($A13,'Section 2'!$C$18:$X$317,COLUMNS('Section 2'!$C$14:T$14),0)),"",VLOOKUP($A13,'Section 2'!$C$18:$X$317,COLUMNS('Section 2'!$C$14:T$14),0)))</f>
        <v/>
      </c>
      <c r="U13" s="114" t="str">
        <f>IF($C13="","",IF(ISBLANK(VLOOKUP($A13,'Section 2'!$C$18:$X$317,COLUMNS('Section 2'!$C$14:U$14),0)),"",VLOOKUP($A13,'Section 2'!$C$18:$X$317,COLUMNS('Section 2'!$C$14:U$14),0)))</f>
        <v/>
      </c>
      <c r="V13" s="114" t="str">
        <f>IF($C13="","",IF(ISBLANK(VLOOKUP($A13,'Section 2'!$C$18:$X$317,COLUMNS('Section 2'!$C$14:V$14),0)),"",VLOOKUP($A13,'Section 2'!$C$18:$X$317,COLUMNS('Section 2'!$C$14:V$14),0)))</f>
        <v/>
      </c>
      <c r="W13" s="114" t="str">
        <f>IF($C13="","",IF(ISBLANK(PROPER(VLOOKUP($A13,'Section 2'!$C$18:$X$317,COLUMNS('Section 2'!$C$14:W$14),0))),"",PROPER(VLOOKUP($A13,'Section 2'!$C$18:$X$317,COLUMNS('Section 2'!$C$14:W$14),0))))</f>
        <v/>
      </c>
      <c r="X13" s="114" t="str">
        <f>IF($C13="","",IF(ISBLANK(PROPER(VLOOKUP($A13,'Section 2'!$C$18:$X$317,COLUMNS('Section 2'!$C$14:X$14),0))),"",IF(VLOOKUP($A13,'Section 2'!$C$18:$X$317,COLUMNS('Section 2'!$C$14:X$14),0)="Produced/Imported for Consumption","Produced/Imported for Consumption",PROPER(VLOOKUP($A13,'Section 2'!$C$18:$X$317,COLUMNS('Section 2'!$C$14:X$14),0)))))</f>
        <v/>
      </c>
    </row>
    <row r="14" spans="1:26" s="47" customFormat="1" ht="12.75" customHeight="1" x14ac:dyDescent="0.25">
      <c r="A14" s="50">
        <v>13</v>
      </c>
      <c r="B14" s="114" t="str">
        <f t="shared" si="0"/>
        <v/>
      </c>
      <c r="C14" s="114" t="str">
        <f>IFERROR(VLOOKUP($A14,'Section 2'!$C$18:$X$317,COLUMNS('Section 2'!$C$14:$C$14),0),"")</f>
        <v/>
      </c>
      <c r="D14" s="65" t="str">
        <f>IF($C14="","",IF(ISBLANK(VLOOKUP($A14,'Section 2'!$C$18:$X$317,COLUMNS('Section 2'!$C$14:D$14),0)),"",VLOOKUP($A14,'Section 2'!$C$18:$X$317,COLUMNS('Section 2'!$C$14:D$14),0)))</f>
        <v/>
      </c>
      <c r="E14" s="114" t="str">
        <f>IF($C14="","",IF(ISBLANK(VLOOKUP($A14,'Section 2'!$C$18:$X$317,COLUMNS('Section 2'!$C$14:E$14),0)),"",VLOOKUP($A14,'Section 2'!$C$18:$X$317,COLUMNS('Section 2'!$C$14:E$14),0)))</f>
        <v/>
      </c>
      <c r="F14" s="114" t="str">
        <f>IF($C14="","",IF(ISBLANK(VLOOKUP($A14,'Section 2'!$C$18:$X$317,COLUMNS('Section 2'!$C$14:F$14),0)),"",VLOOKUP($A14,'Section 2'!$C$18:$X$317,COLUMNS('Section 2'!$C$14:F$14),0)))</f>
        <v/>
      </c>
      <c r="G14" s="114" t="str">
        <f>IF($C14="","",IF(ISBLANK(VLOOKUP($A14,'Section 2'!$C$18:$X$317,COLUMNS('Section 2'!$C$14:G$14),0)),"",VLOOKUP($A14,'Section 2'!$C$18:$X$317,COLUMNS('Section 2'!$C$14:G$14),0)))</f>
        <v/>
      </c>
      <c r="H14" s="114" t="str">
        <f>IF($C14="","",IF(ISBLANK(VLOOKUP($A14,'Section 2'!$C$18:$X$317,COLUMNS('Section 2'!$C$14:H$14),0)),"",VLOOKUP($A14,'Section 2'!$C$18:$X$317,COLUMNS('Section 2'!$C$14:H$14),0)))</f>
        <v/>
      </c>
      <c r="I14" s="114" t="str">
        <f>IF($C14="","",IF(ISBLANK(VLOOKUP($A14,'Section 2'!$C$18:$X$317,COLUMNS('Section 2'!$C$14:I$14),0)),"",VLOOKUP($A14,'Section 2'!$C$18:$X$317,COLUMNS('Section 2'!$C$14:I$14),0)))</f>
        <v/>
      </c>
      <c r="J14" s="114" t="str">
        <f>IF($C14="","",IF(ISBLANK(VLOOKUP($A14,'Section 2'!$C$18:$X$317,COLUMNS('Section 2'!$C$14:J$14),0)),"",VLOOKUP($A14,'Section 2'!$C$18:$X$317,COLUMNS('Section 2'!$C$14:J$14),0)))</f>
        <v/>
      </c>
      <c r="K14" s="114" t="str">
        <f>IF($C14="","",IF(ISBLANK(VLOOKUP($A14,'Section 2'!$C$18:$X$317,COLUMNS('Section 2'!$C$14:K$14),0)),"",VLOOKUP($A14,'Section 2'!$C$18:$X$317,COLUMNS('Section 2'!$C$14:K$14),0)))</f>
        <v/>
      </c>
      <c r="L14" s="114" t="str">
        <f>IF($C14="","",IF(ISBLANK(VLOOKUP($A14,'Section 2'!$C$18:$X$317,COLUMNS('Section 2'!$C$14:L$14),0)),"",VLOOKUP($A14,'Section 2'!$C$18:$X$317,COLUMNS('Section 2'!$C$14:L$14),0)))</f>
        <v/>
      </c>
      <c r="M14" s="114" t="str">
        <f>IF($C14="","",IF(ISBLANK(VLOOKUP($A14,'Section 2'!$C$18:$X$317,COLUMNS('Section 2'!$C$14:M$14),0)),"",VLOOKUP($A14,'Section 2'!$C$18:$X$317,COLUMNS('Section 2'!$C$14:M$14),0)))</f>
        <v/>
      </c>
      <c r="N14" s="114" t="str">
        <f>IF($C14="","",IF(ISBLANK(VLOOKUP($A14,'Section 2'!$C$18:$X$317,COLUMNS('Section 2'!$C$14:N$14),0)),"",VLOOKUP($A14,'Section 2'!$C$18:$X$317,COLUMNS('Section 2'!$C$14:N$14),0)))</f>
        <v/>
      </c>
      <c r="O14" s="114" t="str">
        <f>IF($C14="","",IF(ISBLANK(VLOOKUP($A14,'Section 2'!$C$18:$X$317,COLUMNS('Section 2'!$C$14:O$14),0)),"",VLOOKUP($A14,'Section 2'!$C$18:$X$317,COLUMNS('Section 2'!$C$14:O$14),0)))</f>
        <v/>
      </c>
      <c r="P14" s="114" t="str">
        <f>IF($C14="","",IF(ISBLANK(VLOOKUP($A14,'Section 2'!$C$18:$X$317,COLUMNS('Section 2'!$C$14:P$14),0)),"",VLOOKUP($A14,'Section 2'!$C$18:$X$317,COLUMNS('Section 2'!$C$14:P$14),0)))</f>
        <v/>
      </c>
      <c r="Q14" s="114" t="str">
        <f>IF($C14="","",IF(ISBLANK(VLOOKUP($A14,'Section 2'!$C$18:$X$317,COLUMNS('Section 2'!$C$14:Q$14),0)),"",VLOOKUP($A14,'Section 2'!$C$18:$X$317,COLUMNS('Section 2'!$C$14:Q$14),0)))</f>
        <v/>
      </c>
      <c r="R14" s="114" t="str">
        <f>IF($C14="","",IF(ISBLANK(VLOOKUP($A14,'Section 2'!$C$18:$X$317,COLUMNS('Section 2'!$C$14:R$14),0)),"",VLOOKUP($A14,'Section 2'!$C$18:$X$317,COLUMNS('Section 2'!$C$14:R$14),0)))</f>
        <v/>
      </c>
      <c r="S14" s="114" t="str">
        <f>IF($C14="","",IF(ISBLANK(VLOOKUP($A14,'Section 2'!$C$18:$X$317,COLUMNS('Section 2'!$C$14:S$14),0)),"",VLOOKUP($A14,'Section 2'!$C$18:$X$317,COLUMNS('Section 2'!$C$14:S$14),0)))</f>
        <v/>
      </c>
      <c r="T14" s="114" t="str">
        <f>IF($C14="","",IF(ISBLANK(VLOOKUP($A14,'Section 2'!$C$18:$X$317,COLUMNS('Section 2'!$C$14:T$14),0)),"",VLOOKUP($A14,'Section 2'!$C$18:$X$317,COLUMNS('Section 2'!$C$14:T$14),0)))</f>
        <v/>
      </c>
      <c r="U14" s="114" t="str">
        <f>IF($C14="","",IF(ISBLANK(VLOOKUP($A14,'Section 2'!$C$18:$X$317,COLUMNS('Section 2'!$C$14:U$14),0)),"",VLOOKUP($A14,'Section 2'!$C$18:$X$317,COLUMNS('Section 2'!$C$14:U$14),0)))</f>
        <v/>
      </c>
      <c r="V14" s="114" t="str">
        <f>IF($C14="","",IF(ISBLANK(VLOOKUP($A14,'Section 2'!$C$18:$X$317,COLUMNS('Section 2'!$C$14:V$14),0)),"",VLOOKUP($A14,'Section 2'!$C$18:$X$317,COLUMNS('Section 2'!$C$14:V$14),0)))</f>
        <v/>
      </c>
      <c r="W14" s="114" t="str">
        <f>IF($C14="","",IF(ISBLANK(PROPER(VLOOKUP($A14,'Section 2'!$C$18:$X$317,COLUMNS('Section 2'!$C$14:W$14),0))),"",PROPER(VLOOKUP($A14,'Section 2'!$C$18:$X$317,COLUMNS('Section 2'!$C$14:W$14),0))))</f>
        <v/>
      </c>
      <c r="X14" s="114" t="str">
        <f>IF($C14="","",IF(ISBLANK(PROPER(VLOOKUP($A14,'Section 2'!$C$18:$X$317,COLUMNS('Section 2'!$C$14:X$14),0))),"",IF(VLOOKUP($A14,'Section 2'!$C$18:$X$317,COLUMNS('Section 2'!$C$14:X$14),0)="Produced/Imported for Consumption","Produced/Imported for Consumption",PROPER(VLOOKUP($A14,'Section 2'!$C$18:$X$317,COLUMNS('Section 2'!$C$14:X$14),0)))))</f>
        <v/>
      </c>
    </row>
    <row r="15" spans="1:26" s="47" customFormat="1" ht="12.75" customHeight="1" x14ac:dyDescent="0.25">
      <c r="A15" s="50">
        <v>14</v>
      </c>
      <c r="B15" s="114" t="str">
        <f t="shared" si="0"/>
        <v/>
      </c>
      <c r="C15" s="114" t="str">
        <f>IFERROR(VLOOKUP($A15,'Section 2'!$C$18:$X$317,COLUMNS('Section 2'!$C$14:$C$14),0),"")</f>
        <v/>
      </c>
      <c r="D15" s="65" t="str">
        <f>IF($C15="","",IF(ISBLANK(VLOOKUP($A15,'Section 2'!$C$18:$X$317,COLUMNS('Section 2'!$C$14:D$14),0)),"",VLOOKUP($A15,'Section 2'!$C$18:$X$317,COLUMNS('Section 2'!$C$14:D$14),0)))</f>
        <v/>
      </c>
      <c r="E15" s="114" t="str">
        <f>IF($C15="","",IF(ISBLANK(VLOOKUP($A15,'Section 2'!$C$18:$X$317,COLUMNS('Section 2'!$C$14:E$14),0)),"",VLOOKUP($A15,'Section 2'!$C$18:$X$317,COLUMNS('Section 2'!$C$14:E$14),0)))</f>
        <v/>
      </c>
      <c r="F15" s="114" t="str">
        <f>IF($C15="","",IF(ISBLANK(VLOOKUP($A15,'Section 2'!$C$18:$X$317,COLUMNS('Section 2'!$C$14:F$14),0)),"",VLOOKUP($A15,'Section 2'!$C$18:$X$317,COLUMNS('Section 2'!$C$14:F$14),0)))</f>
        <v/>
      </c>
      <c r="G15" s="114" t="str">
        <f>IF($C15="","",IF(ISBLANK(VLOOKUP($A15,'Section 2'!$C$18:$X$317,COLUMNS('Section 2'!$C$14:G$14),0)),"",VLOOKUP($A15,'Section 2'!$C$18:$X$317,COLUMNS('Section 2'!$C$14:G$14),0)))</f>
        <v/>
      </c>
      <c r="H15" s="114" t="str">
        <f>IF($C15="","",IF(ISBLANK(VLOOKUP($A15,'Section 2'!$C$18:$X$317,COLUMNS('Section 2'!$C$14:H$14),0)),"",VLOOKUP($A15,'Section 2'!$C$18:$X$317,COLUMNS('Section 2'!$C$14:H$14),0)))</f>
        <v/>
      </c>
      <c r="I15" s="114" t="str">
        <f>IF($C15="","",IF(ISBLANK(VLOOKUP($A15,'Section 2'!$C$18:$X$317,COLUMNS('Section 2'!$C$14:I$14),0)),"",VLOOKUP($A15,'Section 2'!$C$18:$X$317,COLUMNS('Section 2'!$C$14:I$14),0)))</f>
        <v/>
      </c>
      <c r="J15" s="114" t="str">
        <f>IF($C15="","",IF(ISBLANK(VLOOKUP($A15,'Section 2'!$C$18:$X$317,COLUMNS('Section 2'!$C$14:J$14),0)),"",VLOOKUP($A15,'Section 2'!$C$18:$X$317,COLUMNS('Section 2'!$C$14:J$14),0)))</f>
        <v/>
      </c>
      <c r="K15" s="114" t="str">
        <f>IF($C15="","",IF(ISBLANK(VLOOKUP($A15,'Section 2'!$C$18:$X$317,COLUMNS('Section 2'!$C$14:K$14),0)),"",VLOOKUP($A15,'Section 2'!$C$18:$X$317,COLUMNS('Section 2'!$C$14:K$14),0)))</f>
        <v/>
      </c>
      <c r="L15" s="114" t="str">
        <f>IF($C15="","",IF(ISBLANK(VLOOKUP($A15,'Section 2'!$C$18:$X$317,COLUMNS('Section 2'!$C$14:L$14),0)),"",VLOOKUP($A15,'Section 2'!$C$18:$X$317,COLUMNS('Section 2'!$C$14:L$14),0)))</f>
        <v/>
      </c>
      <c r="M15" s="114" t="str">
        <f>IF($C15="","",IF(ISBLANK(VLOOKUP($A15,'Section 2'!$C$18:$X$317,COLUMNS('Section 2'!$C$14:M$14),0)),"",VLOOKUP($A15,'Section 2'!$C$18:$X$317,COLUMNS('Section 2'!$C$14:M$14),0)))</f>
        <v/>
      </c>
      <c r="N15" s="114" t="str">
        <f>IF($C15="","",IF(ISBLANK(VLOOKUP($A15,'Section 2'!$C$18:$X$317,COLUMNS('Section 2'!$C$14:N$14),0)),"",VLOOKUP($A15,'Section 2'!$C$18:$X$317,COLUMNS('Section 2'!$C$14:N$14),0)))</f>
        <v/>
      </c>
      <c r="O15" s="114" t="str">
        <f>IF($C15="","",IF(ISBLANK(VLOOKUP($A15,'Section 2'!$C$18:$X$317,COLUMNS('Section 2'!$C$14:O$14),0)),"",VLOOKUP($A15,'Section 2'!$C$18:$X$317,COLUMNS('Section 2'!$C$14:O$14),0)))</f>
        <v/>
      </c>
      <c r="P15" s="114" t="str">
        <f>IF($C15="","",IF(ISBLANK(VLOOKUP($A15,'Section 2'!$C$18:$X$317,COLUMNS('Section 2'!$C$14:P$14),0)),"",VLOOKUP($A15,'Section 2'!$C$18:$X$317,COLUMNS('Section 2'!$C$14:P$14),0)))</f>
        <v/>
      </c>
      <c r="Q15" s="114" t="str">
        <f>IF($C15="","",IF(ISBLANK(VLOOKUP($A15,'Section 2'!$C$18:$X$317,COLUMNS('Section 2'!$C$14:Q$14),0)),"",VLOOKUP($A15,'Section 2'!$C$18:$X$317,COLUMNS('Section 2'!$C$14:Q$14),0)))</f>
        <v/>
      </c>
      <c r="R15" s="114" t="str">
        <f>IF($C15="","",IF(ISBLANK(VLOOKUP($A15,'Section 2'!$C$18:$X$317,COLUMNS('Section 2'!$C$14:R$14),0)),"",VLOOKUP($A15,'Section 2'!$C$18:$X$317,COLUMNS('Section 2'!$C$14:R$14),0)))</f>
        <v/>
      </c>
      <c r="S15" s="114" t="str">
        <f>IF($C15="","",IF(ISBLANK(VLOOKUP($A15,'Section 2'!$C$18:$X$317,COLUMNS('Section 2'!$C$14:S$14),0)),"",VLOOKUP($A15,'Section 2'!$C$18:$X$317,COLUMNS('Section 2'!$C$14:S$14),0)))</f>
        <v/>
      </c>
      <c r="T15" s="114" t="str">
        <f>IF($C15="","",IF(ISBLANK(VLOOKUP($A15,'Section 2'!$C$18:$X$317,COLUMNS('Section 2'!$C$14:T$14),0)),"",VLOOKUP($A15,'Section 2'!$C$18:$X$317,COLUMNS('Section 2'!$C$14:T$14),0)))</f>
        <v/>
      </c>
      <c r="U15" s="114" t="str">
        <f>IF($C15="","",IF(ISBLANK(VLOOKUP($A15,'Section 2'!$C$18:$X$317,COLUMNS('Section 2'!$C$14:U$14),0)),"",VLOOKUP($A15,'Section 2'!$C$18:$X$317,COLUMNS('Section 2'!$C$14:U$14),0)))</f>
        <v/>
      </c>
      <c r="V15" s="114" t="str">
        <f>IF($C15="","",IF(ISBLANK(VLOOKUP($A15,'Section 2'!$C$18:$X$317,COLUMNS('Section 2'!$C$14:V$14),0)),"",VLOOKUP($A15,'Section 2'!$C$18:$X$317,COLUMNS('Section 2'!$C$14:V$14),0)))</f>
        <v/>
      </c>
      <c r="W15" s="114" t="str">
        <f>IF($C15="","",IF(ISBLANK(PROPER(VLOOKUP($A15,'Section 2'!$C$18:$X$317,COLUMNS('Section 2'!$C$14:W$14),0))),"",PROPER(VLOOKUP($A15,'Section 2'!$C$18:$X$317,COLUMNS('Section 2'!$C$14:W$14),0))))</f>
        <v/>
      </c>
      <c r="X15" s="114" t="str">
        <f>IF($C15="","",IF(ISBLANK(PROPER(VLOOKUP($A15,'Section 2'!$C$18:$X$317,COLUMNS('Section 2'!$C$14:X$14),0))),"",IF(VLOOKUP($A15,'Section 2'!$C$18:$X$317,COLUMNS('Section 2'!$C$14:X$14),0)="Produced/Imported for Consumption","Produced/Imported for Consumption",PROPER(VLOOKUP($A15,'Section 2'!$C$18:$X$317,COLUMNS('Section 2'!$C$14:X$14),0)))))</f>
        <v/>
      </c>
    </row>
    <row r="16" spans="1:26" s="47" customFormat="1" ht="12.75" customHeight="1" x14ac:dyDescent="0.25">
      <c r="A16" s="50">
        <v>15</v>
      </c>
      <c r="B16" s="114" t="str">
        <f t="shared" si="0"/>
        <v/>
      </c>
      <c r="C16" s="114" t="str">
        <f>IFERROR(VLOOKUP($A16,'Section 2'!$C$18:$X$317,COLUMNS('Section 2'!$C$14:$C$14),0),"")</f>
        <v/>
      </c>
      <c r="D16" s="65" t="str">
        <f>IF($C16="","",IF(ISBLANK(VLOOKUP($A16,'Section 2'!$C$18:$X$317,COLUMNS('Section 2'!$C$14:D$14),0)),"",VLOOKUP($A16,'Section 2'!$C$18:$X$317,COLUMNS('Section 2'!$C$14:D$14),0)))</f>
        <v/>
      </c>
      <c r="E16" s="114" t="str">
        <f>IF($C16="","",IF(ISBLANK(VLOOKUP($A16,'Section 2'!$C$18:$X$317,COLUMNS('Section 2'!$C$14:E$14),0)),"",VLOOKUP($A16,'Section 2'!$C$18:$X$317,COLUMNS('Section 2'!$C$14:E$14),0)))</f>
        <v/>
      </c>
      <c r="F16" s="114" t="str">
        <f>IF($C16="","",IF(ISBLANK(VLOOKUP($A16,'Section 2'!$C$18:$X$317,COLUMNS('Section 2'!$C$14:F$14),0)),"",VLOOKUP($A16,'Section 2'!$C$18:$X$317,COLUMNS('Section 2'!$C$14:F$14),0)))</f>
        <v/>
      </c>
      <c r="G16" s="114" t="str">
        <f>IF($C16="","",IF(ISBLANK(VLOOKUP($A16,'Section 2'!$C$18:$X$317,COLUMNS('Section 2'!$C$14:G$14),0)),"",VLOOKUP($A16,'Section 2'!$C$18:$X$317,COLUMNS('Section 2'!$C$14:G$14),0)))</f>
        <v/>
      </c>
      <c r="H16" s="114" t="str">
        <f>IF($C16="","",IF(ISBLANK(VLOOKUP($A16,'Section 2'!$C$18:$X$317,COLUMNS('Section 2'!$C$14:H$14),0)),"",VLOOKUP($A16,'Section 2'!$C$18:$X$317,COLUMNS('Section 2'!$C$14:H$14),0)))</f>
        <v/>
      </c>
      <c r="I16" s="114" t="str">
        <f>IF($C16="","",IF(ISBLANK(VLOOKUP($A16,'Section 2'!$C$18:$X$317,COLUMNS('Section 2'!$C$14:I$14),0)),"",VLOOKUP($A16,'Section 2'!$C$18:$X$317,COLUMNS('Section 2'!$C$14:I$14),0)))</f>
        <v/>
      </c>
      <c r="J16" s="114" t="str">
        <f>IF($C16="","",IF(ISBLANK(VLOOKUP($A16,'Section 2'!$C$18:$X$317,COLUMNS('Section 2'!$C$14:J$14),0)),"",VLOOKUP($A16,'Section 2'!$C$18:$X$317,COLUMNS('Section 2'!$C$14:J$14),0)))</f>
        <v/>
      </c>
      <c r="K16" s="114" t="str">
        <f>IF($C16="","",IF(ISBLANK(VLOOKUP($A16,'Section 2'!$C$18:$X$317,COLUMNS('Section 2'!$C$14:K$14),0)),"",VLOOKUP($A16,'Section 2'!$C$18:$X$317,COLUMNS('Section 2'!$C$14:K$14),0)))</f>
        <v/>
      </c>
      <c r="L16" s="114" t="str">
        <f>IF($C16="","",IF(ISBLANK(VLOOKUP($A16,'Section 2'!$C$18:$X$317,COLUMNS('Section 2'!$C$14:L$14),0)),"",VLOOKUP($A16,'Section 2'!$C$18:$X$317,COLUMNS('Section 2'!$C$14:L$14),0)))</f>
        <v/>
      </c>
      <c r="M16" s="114" t="str">
        <f>IF($C16="","",IF(ISBLANK(VLOOKUP($A16,'Section 2'!$C$18:$X$317,COLUMNS('Section 2'!$C$14:M$14),0)),"",VLOOKUP($A16,'Section 2'!$C$18:$X$317,COLUMNS('Section 2'!$C$14:M$14),0)))</f>
        <v/>
      </c>
      <c r="N16" s="114" t="str">
        <f>IF($C16="","",IF(ISBLANK(VLOOKUP($A16,'Section 2'!$C$18:$X$317,COLUMNS('Section 2'!$C$14:N$14),0)),"",VLOOKUP($A16,'Section 2'!$C$18:$X$317,COLUMNS('Section 2'!$C$14:N$14),0)))</f>
        <v/>
      </c>
      <c r="O16" s="114" t="str">
        <f>IF($C16="","",IF(ISBLANK(VLOOKUP($A16,'Section 2'!$C$18:$X$317,COLUMNS('Section 2'!$C$14:O$14),0)),"",VLOOKUP($A16,'Section 2'!$C$18:$X$317,COLUMNS('Section 2'!$C$14:O$14),0)))</f>
        <v/>
      </c>
      <c r="P16" s="114" t="str">
        <f>IF($C16="","",IF(ISBLANK(VLOOKUP($A16,'Section 2'!$C$18:$X$317,COLUMNS('Section 2'!$C$14:P$14),0)),"",VLOOKUP($A16,'Section 2'!$C$18:$X$317,COLUMNS('Section 2'!$C$14:P$14),0)))</f>
        <v/>
      </c>
      <c r="Q16" s="114" t="str">
        <f>IF($C16="","",IF(ISBLANK(VLOOKUP($A16,'Section 2'!$C$18:$X$317,COLUMNS('Section 2'!$C$14:Q$14),0)),"",VLOOKUP($A16,'Section 2'!$C$18:$X$317,COLUMNS('Section 2'!$C$14:Q$14),0)))</f>
        <v/>
      </c>
      <c r="R16" s="114" t="str">
        <f>IF($C16="","",IF(ISBLANK(VLOOKUP($A16,'Section 2'!$C$18:$X$317,COLUMNS('Section 2'!$C$14:R$14),0)),"",VLOOKUP($A16,'Section 2'!$C$18:$X$317,COLUMNS('Section 2'!$C$14:R$14),0)))</f>
        <v/>
      </c>
      <c r="S16" s="114" t="str">
        <f>IF($C16="","",IF(ISBLANK(VLOOKUP($A16,'Section 2'!$C$18:$X$317,COLUMNS('Section 2'!$C$14:S$14),0)),"",VLOOKUP($A16,'Section 2'!$C$18:$X$317,COLUMNS('Section 2'!$C$14:S$14),0)))</f>
        <v/>
      </c>
      <c r="T16" s="114" t="str">
        <f>IF($C16="","",IF(ISBLANK(VLOOKUP($A16,'Section 2'!$C$18:$X$317,COLUMNS('Section 2'!$C$14:T$14),0)),"",VLOOKUP($A16,'Section 2'!$C$18:$X$317,COLUMNS('Section 2'!$C$14:T$14),0)))</f>
        <v/>
      </c>
      <c r="U16" s="114" t="str">
        <f>IF($C16="","",IF(ISBLANK(VLOOKUP($A16,'Section 2'!$C$18:$X$317,COLUMNS('Section 2'!$C$14:U$14),0)),"",VLOOKUP($A16,'Section 2'!$C$18:$X$317,COLUMNS('Section 2'!$C$14:U$14),0)))</f>
        <v/>
      </c>
      <c r="V16" s="114" t="str">
        <f>IF($C16="","",IF(ISBLANK(VLOOKUP($A16,'Section 2'!$C$18:$X$317,COLUMNS('Section 2'!$C$14:V$14),0)),"",VLOOKUP($A16,'Section 2'!$C$18:$X$317,COLUMNS('Section 2'!$C$14:V$14),0)))</f>
        <v/>
      </c>
      <c r="W16" s="114" t="str">
        <f>IF($C16="","",IF(ISBLANK(PROPER(VLOOKUP($A16,'Section 2'!$C$18:$X$317,COLUMNS('Section 2'!$C$14:W$14),0))),"",PROPER(VLOOKUP($A16,'Section 2'!$C$18:$X$317,COLUMNS('Section 2'!$C$14:W$14),0))))</f>
        <v/>
      </c>
      <c r="X16" s="114" t="str">
        <f>IF($C16="","",IF(ISBLANK(PROPER(VLOOKUP($A16,'Section 2'!$C$18:$X$317,COLUMNS('Section 2'!$C$14:X$14),0))),"",IF(VLOOKUP($A16,'Section 2'!$C$18:$X$317,COLUMNS('Section 2'!$C$14:X$14),0)="Produced/Imported for Consumption","Produced/Imported for Consumption",PROPER(VLOOKUP($A16,'Section 2'!$C$18:$X$317,COLUMNS('Section 2'!$C$14:X$14),0)))))</f>
        <v/>
      </c>
    </row>
    <row r="17" spans="1:24" s="47" customFormat="1" ht="12.75" customHeight="1" x14ac:dyDescent="0.25">
      <c r="A17" s="50">
        <v>16</v>
      </c>
      <c r="B17" s="114" t="str">
        <f t="shared" si="0"/>
        <v/>
      </c>
      <c r="C17" s="114" t="str">
        <f>IFERROR(VLOOKUP($A17,'Section 2'!$C$18:$X$317,COLUMNS('Section 2'!$C$14:$C$14),0),"")</f>
        <v/>
      </c>
      <c r="D17" s="65" t="str">
        <f>IF($C17="","",IF(ISBLANK(VLOOKUP($A17,'Section 2'!$C$18:$X$317,COLUMNS('Section 2'!$C$14:D$14),0)),"",VLOOKUP($A17,'Section 2'!$C$18:$X$317,COLUMNS('Section 2'!$C$14:D$14),0)))</f>
        <v/>
      </c>
      <c r="E17" s="114" t="str">
        <f>IF($C17="","",IF(ISBLANK(VLOOKUP($A17,'Section 2'!$C$18:$X$317,COLUMNS('Section 2'!$C$14:E$14),0)),"",VLOOKUP($A17,'Section 2'!$C$18:$X$317,COLUMNS('Section 2'!$C$14:E$14),0)))</f>
        <v/>
      </c>
      <c r="F17" s="114" t="str">
        <f>IF($C17="","",IF(ISBLANK(VLOOKUP($A17,'Section 2'!$C$18:$X$317,COLUMNS('Section 2'!$C$14:F$14),0)),"",VLOOKUP($A17,'Section 2'!$C$18:$X$317,COLUMNS('Section 2'!$C$14:F$14),0)))</f>
        <v/>
      </c>
      <c r="G17" s="114" t="str">
        <f>IF($C17="","",IF(ISBLANK(VLOOKUP($A17,'Section 2'!$C$18:$X$317,COLUMNS('Section 2'!$C$14:G$14),0)),"",VLOOKUP($A17,'Section 2'!$C$18:$X$317,COLUMNS('Section 2'!$C$14:G$14),0)))</f>
        <v/>
      </c>
      <c r="H17" s="114" t="str">
        <f>IF($C17="","",IF(ISBLANK(VLOOKUP($A17,'Section 2'!$C$18:$X$317,COLUMNS('Section 2'!$C$14:H$14),0)),"",VLOOKUP($A17,'Section 2'!$C$18:$X$317,COLUMNS('Section 2'!$C$14:H$14),0)))</f>
        <v/>
      </c>
      <c r="I17" s="114" t="str">
        <f>IF($C17="","",IF(ISBLANK(VLOOKUP($A17,'Section 2'!$C$18:$X$317,COLUMNS('Section 2'!$C$14:I$14),0)),"",VLOOKUP($A17,'Section 2'!$C$18:$X$317,COLUMNS('Section 2'!$C$14:I$14),0)))</f>
        <v/>
      </c>
      <c r="J17" s="114" t="str">
        <f>IF($C17="","",IF(ISBLANK(VLOOKUP($A17,'Section 2'!$C$18:$X$317,COLUMNS('Section 2'!$C$14:J$14),0)),"",VLOOKUP($A17,'Section 2'!$C$18:$X$317,COLUMNS('Section 2'!$C$14:J$14),0)))</f>
        <v/>
      </c>
      <c r="K17" s="114" t="str">
        <f>IF($C17="","",IF(ISBLANK(VLOOKUP($A17,'Section 2'!$C$18:$X$317,COLUMNS('Section 2'!$C$14:K$14),0)),"",VLOOKUP($A17,'Section 2'!$C$18:$X$317,COLUMNS('Section 2'!$C$14:K$14),0)))</f>
        <v/>
      </c>
      <c r="L17" s="114" t="str">
        <f>IF($C17="","",IF(ISBLANK(VLOOKUP($A17,'Section 2'!$C$18:$X$317,COLUMNS('Section 2'!$C$14:L$14),0)),"",VLOOKUP($A17,'Section 2'!$C$18:$X$317,COLUMNS('Section 2'!$C$14:L$14),0)))</f>
        <v/>
      </c>
      <c r="M17" s="114" t="str">
        <f>IF($C17="","",IF(ISBLANK(VLOOKUP($A17,'Section 2'!$C$18:$X$317,COLUMNS('Section 2'!$C$14:M$14),0)),"",VLOOKUP($A17,'Section 2'!$C$18:$X$317,COLUMNS('Section 2'!$C$14:M$14),0)))</f>
        <v/>
      </c>
      <c r="N17" s="114" t="str">
        <f>IF($C17="","",IF(ISBLANK(VLOOKUP($A17,'Section 2'!$C$18:$X$317,COLUMNS('Section 2'!$C$14:N$14),0)),"",VLOOKUP($A17,'Section 2'!$C$18:$X$317,COLUMNS('Section 2'!$C$14:N$14),0)))</f>
        <v/>
      </c>
      <c r="O17" s="114" t="str">
        <f>IF($C17="","",IF(ISBLANK(VLOOKUP($A17,'Section 2'!$C$18:$X$317,COLUMNS('Section 2'!$C$14:O$14),0)),"",VLOOKUP($A17,'Section 2'!$C$18:$X$317,COLUMNS('Section 2'!$C$14:O$14),0)))</f>
        <v/>
      </c>
      <c r="P17" s="114" t="str">
        <f>IF($C17="","",IF(ISBLANK(VLOOKUP($A17,'Section 2'!$C$18:$X$317,COLUMNS('Section 2'!$C$14:P$14),0)),"",VLOOKUP($A17,'Section 2'!$C$18:$X$317,COLUMNS('Section 2'!$C$14:P$14),0)))</f>
        <v/>
      </c>
      <c r="Q17" s="114" t="str">
        <f>IF($C17="","",IF(ISBLANK(VLOOKUP($A17,'Section 2'!$C$18:$X$317,COLUMNS('Section 2'!$C$14:Q$14),0)),"",VLOOKUP($A17,'Section 2'!$C$18:$X$317,COLUMNS('Section 2'!$C$14:Q$14),0)))</f>
        <v/>
      </c>
      <c r="R17" s="114" t="str">
        <f>IF($C17="","",IF(ISBLANK(VLOOKUP($A17,'Section 2'!$C$18:$X$317,COLUMNS('Section 2'!$C$14:R$14),0)),"",VLOOKUP($A17,'Section 2'!$C$18:$X$317,COLUMNS('Section 2'!$C$14:R$14),0)))</f>
        <v/>
      </c>
      <c r="S17" s="114" t="str">
        <f>IF($C17="","",IF(ISBLANK(VLOOKUP($A17,'Section 2'!$C$18:$X$317,COLUMNS('Section 2'!$C$14:S$14),0)),"",VLOOKUP($A17,'Section 2'!$C$18:$X$317,COLUMNS('Section 2'!$C$14:S$14),0)))</f>
        <v/>
      </c>
      <c r="T17" s="114" t="str">
        <f>IF($C17="","",IF(ISBLANK(VLOOKUP($A17,'Section 2'!$C$18:$X$317,COLUMNS('Section 2'!$C$14:T$14),0)),"",VLOOKUP($A17,'Section 2'!$C$18:$X$317,COLUMNS('Section 2'!$C$14:T$14),0)))</f>
        <v/>
      </c>
      <c r="U17" s="114" t="str">
        <f>IF($C17="","",IF(ISBLANK(VLOOKUP($A17,'Section 2'!$C$18:$X$317,COLUMNS('Section 2'!$C$14:U$14),0)),"",VLOOKUP($A17,'Section 2'!$C$18:$X$317,COLUMNS('Section 2'!$C$14:U$14),0)))</f>
        <v/>
      </c>
      <c r="V17" s="114" t="str">
        <f>IF($C17="","",IF(ISBLANK(VLOOKUP($A17,'Section 2'!$C$18:$X$317,COLUMNS('Section 2'!$C$14:V$14),0)),"",VLOOKUP($A17,'Section 2'!$C$18:$X$317,COLUMNS('Section 2'!$C$14:V$14),0)))</f>
        <v/>
      </c>
      <c r="W17" s="114" t="str">
        <f>IF($C17="","",IF(ISBLANK(PROPER(VLOOKUP($A17,'Section 2'!$C$18:$X$317,COLUMNS('Section 2'!$C$14:W$14),0))),"",PROPER(VLOOKUP($A17,'Section 2'!$C$18:$X$317,COLUMNS('Section 2'!$C$14:W$14),0))))</f>
        <v/>
      </c>
      <c r="X17" s="114" t="str">
        <f>IF($C17="","",IF(ISBLANK(PROPER(VLOOKUP($A17,'Section 2'!$C$18:$X$317,COLUMNS('Section 2'!$C$14:X$14),0))),"",IF(VLOOKUP($A17,'Section 2'!$C$18:$X$317,COLUMNS('Section 2'!$C$14:X$14),0)="Produced/Imported for Consumption","Produced/Imported for Consumption",PROPER(VLOOKUP($A17,'Section 2'!$C$18:$X$317,COLUMNS('Section 2'!$C$14:X$14),0)))))</f>
        <v/>
      </c>
    </row>
    <row r="18" spans="1:24" s="47" customFormat="1" ht="12.75" customHeight="1" x14ac:dyDescent="0.25">
      <c r="A18" s="50">
        <v>17</v>
      </c>
      <c r="B18" s="114" t="str">
        <f t="shared" si="0"/>
        <v/>
      </c>
      <c r="C18" s="114" t="str">
        <f>IFERROR(VLOOKUP($A18,'Section 2'!$C$18:$X$317,COLUMNS('Section 2'!$C$14:$C$14),0),"")</f>
        <v/>
      </c>
      <c r="D18" s="65" t="str">
        <f>IF($C18="","",IF(ISBLANK(VLOOKUP($A18,'Section 2'!$C$18:$X$317,COLUMNS('Section 2'!$C$14:D$14),0)),"",VLOOKUP($A18,'Section 2'!$C$18:$X$317,COLUMNS('Section 2'!$C$14:D$14),0)))</f>
        <v/>
      </c>
      <c r="E18" s="114" t="str">
        <f>IF($C18="","",IF(ISBLANK(VLOOKUP($A18,'Section 2'!$C$18:$X$317,COLUMNS('Section 2'!$C$14:E$14),0)),"",VLOOKUP($A18,'Section 2'!$C$18:$X$317,COLUMNS('Section 2'!$C$14:E$14),0)))</f>
        <v/>
      </c>
      <c r="F18" s="114" t="str">
        <f>IF($C18="","",IF(ISBLANK(VLOOKUP($A18,'Section 2'!$C$18:$X$317,COLUMNS('Section 2'!$C$14:F$14),0)),"",VLOOKUP($A18,'Section 2'!$C$18:$X$317,COLUMNS('Section 2'!$C$14:F$14),0)))</f>
        <v/>
      </c>
      <c r="G18" s="114" t="str">
        <f>IF($C18="","",IF(ISBLANK(VLOOKUP($A18,'Section 2'!$C$18:$X$317,COLUMNS('Section 2'!$C$14:G$14),0)),"",VLOOKUP($A18,'Section 2'!$C$18:$X$317,COLUMNS('Section 2'!$C$14:G$14),0)))</f>
        <v/>
      </c>
      <c r="H18" s="114" t="str">
        <f>IF($C18="","",IF(ISBLANK(VLOOKUP($A18,'Section 2'!$C$18:$X$317,COLUMNS('Section 2'!$C$14:H$14),0)),"",VLOOKUP($A18,'Section 2'!$C$18:$X$317,COLUMNS('Section 2'!$C$14:H$14),0)))</f>
        <v/>
      </c>
      <c r="I18" s="114" t="str">
        <f>IF($C18="","",IF(ISBLANK(VLOOKUP($A18,'Section 2'!$C$18:$X$317,COLUMNS('Section 2'!$C$14:I$14),0)),"",VLOOKUP($A18,'Section 2'!$C$18:$X$317,COLUMNS('Section 2'!$C$14:I$14),0)))</f>
        <v/>
      </c>
      <c r="J18" s="114" t="str">
        <f>IF($C18="","",IF(ISBLANK(VLOOKUP($A18,'Section 2'!$C$18:$X$317,COLUMNS('Section 2'!$C$14:J$14),0)),"",VLOOKUP($A18,'Section 2'!$C$18:$X$317,COLUMNS('Section 2'!$C$14:J$14),0)))</f>
        <v/>
      </c>
      <c r="K18" s="114" t="str">
        <f>IF($C18="","",IF(ISBLANK(VLOOKUP($A18,'Section 2'!$C$18:$X$317,COLUMNS('Section 2'!$C$14:K$14),0)),"",VLOOKUP($A18,'Section 2'!$C$18:$X$317,COLUMNS('Section 2'!$C$14:K$14),0)))</f>
        <v/>
      </c>
      <c r="L18" s="114" t="str">
        <f>IF($C18="","",IF(ISBLANK(VLOOKUP($A18,'Section 2'!$C$18:$X$317,COLUMNS('Section 2'!$C$14:L$14),0)),"",VLOOKUP($A18,'Section 2'!$C$18:$X$317,COLUMNS('Section 2'!$C$14:L$14),0)))</f>
        <v/>
      </c>
      <c r="M18" s="114" t="str">
        <f>IF($C18="","",IF(ISBLANK(VLOOKUP($A18,'Section 2'!$C$18:$X$317,COLUMNS('Section 2'!$C$14:M$14),0)),"",VLOOKUP($A18,'Section 2'!$C$18:$X$317,COLUMNS('Section 2'!$C$14:M$14),0)))</f>
        <v/>
      </c>
      <c r="N18" s="114" t="str">
        <f>IF($C18="","",IF(ISBLANK(VLOOKUP($A18,'Section 2'!$C$18:$X$317,COLUMNS('Section 2'!$C$14:N$14),0)),"",VLOOKUP($A18,'Section 2'!$C$18:$X$317,COLUMNS('Section 2'!$C$14:N$14),0)))</f>
        <v/>
      </c>
      <c r="O18" s="114" t="str">
        <f>IF($C18="","",IF(ISBLANK(VLOOKUP($A18,'Section 2'!$C$18:$X$317,COLUMNS('Section 2'!$C$14:O$14),0)),"",VLOOKUP($A18,'Section 2'!$C$18:$X$317,COLUMNS('Section 2'!$C$14:O$14),0)))</f>
        <v/>
      </c>
      <c r="P18" s="114" t="str">
        <f>IF($C18="","",IF(ISBLANK(VLOOKUP($A18,'Section 2'!$C$18:$X$317,COLUMNS('Section 2'!$C$14:P$14),0)),"",VLOOKUP($A18,'Section 2'!$C$18:$X$317,COLUMNS('Section 2'!$C$14:P$14),0)))</f>
        <v/>
      </c>
      <c r="Q18" s="114" t="str">
        <f>IF($C18="","",IF(ISBLANK(VLOOKUP($A18,'Section 2'!$C$18:$X$317,COLUMNS('Section 2'!$C$14:Q$14),0)),"",VLOOKUP($A18,'Section 2'!$C$18:$X$317,COLUMNS('Section 2'!$C$14:Q$14),0)))</f>
        <v/>
      </c>
      <c r="R18" s="114" t="str">
        <f>IF($C18="","",IF(ISBLANK(VLOOKUP($A18,'Section 2'!$C$18:$X$317,COLUMNS('Section 2'!$C$14:R$14),0)),"",VLOOKUP($A18,'Section 2'!$C$18:$X$317,COLUMNS('Section 2'!$C$14:R$14),0)))</f>
        <v/>
      </c>
      <c r="S18" s="114" t="str">
        <f>IF($C18="","",IF(ISBLANK(VLOOKUP($A18,'Section 2'!$C$18:$X$317,COLUMNS('Section 2'!$C$14:S$14),0)),"",VLOOKUP($A18,'Section 2'!$C$18:$X$317,COLUMNS('Section 2'!$C$14:S$14),0)))</f>
        <v/>
      </c>
      <c r="T18" s="114" t="str">
        <f>IF($C18="","",IF(ISBLANK(VLOOKUP($A18,'Section 2'!$C$18:$X$317,COLUMNS('Section 2'!$C$14:T$14),0)),"",VLOOKUP($A18,'Section 2'!$C$18:$X$317,COLUMNS('Section 2'!$C$14:T$14),0)))</f>
        <v/>
      </c>
      <c r="U18" s="114" t="str">
        <f>IF($C18="","",IF(ISBLANK(VLOOKUP($A18,'Section 2'!$C$18:$X$317,COLUMNS('Section 2'!$C$14:U$14),0)),"",VLOOKUP($A18,'Section 2'!$C$18:$X$317,COLUMNS('Section 2'!$C$14:U$14),0)))</f>
        <v/>
      </c>
      <c r="V18" s="114" t="str">
        <f>IF($C18="","",IF(ISBLANK(VLOOKUP($A18,'Section 2'!$C$18:$X$317,COLUMNS('Section 2'!$C$14:V$14),0)),"",VLOOKUP($A18,'Section 2'!$C$18:$X$317,COLUMNS('Section 2'!$C$14:V$14),0)))</f>
        <v/>
      </c>
      <c r="W18" s="114" t="str">
        <f>IF($C18="","",IF(ISBLANK(PROPER(VLOOKUP($A18,'Section 2'!$C$18:$X$317,COLUMNS('Section 2'!$C$14:W$14),0))),"",PROPER(VLOOKUP($A18,'Section 2'!$C$18:$X$317,COLUMNS('Section 2'!$C$14:W$14),0))))</f>
        <v/>
      </c>
      <c r="X18" s="114" t="str">
        <f>IF($C18="","",IF(ISBLANK(PROPER(VLOOKUP($A18,'Section 2'!$C$18:$X$317,COLUMNS('Section 2'!$C$14:X$14),0))),"",IF(VLOOKUP($A18,'Section 2'!$C$18:$X$317,COLUMNS('Section 2'!$C$14:X$14),0)="Produced/Imported for Consumption","Produced/Imported for Consumption",PROPER(VLOOKUP($A18,'Section 2'!$C$18:$X$317,COLUMNS('Section 2'!$C$14:X$14),0)))))</f>
        <v/>
      </c>
    </row>
    <row r="19" spans="1:24" s="47" customFormat="1" ht="12.75" customHeight="1" x14ac:dyDescent="0.25">
      <c r="A19" s="50">
        <v>18</v>
      </c>
      <c r="B19" s="114" t="str">
        <f t="shared" si="0"/>
        <v/>
      </c>
      <c r="C19" s="114" t="str">
        <f>IFERROR(VLOOKUP($A19,'Section 2'!$C$18:$X$317,COLUMNS('Section 2'!$C$14:$C$14),0),"")</f>
        <v/>
      </c>
      <c r="D19" s="65" t="str">
        <f>IF($C19="","",IF(ISBLANK(VLOOKUP($A19,'Section 2'!$C$18:$X$317,COLUMNS('Section 2'!$C$14:D$14),0)),"",VLOOKUP($A19,'Section 2'!$C$18:$X$317,COLUMNS('Section 2'!$C$14:D$14),0)))</f>
        <v/>
      </c>
      <c r="E19" s="114" t="str">
        <f>IF($C19="","",IF(ISBLANK(VLOOKUP($A19,'Section 2'!$C$18:$X$317,COLUMNS('Section 2'!$C$14:E$14),0)),"",VLOOKUP($A19,'Section 2'!$C$18:$X$317,COLUMNS('Section 2'!$C$14:E$14),0)))</f>
        <v/>
      </c>
      <c r="F19" s="114" t="str">
        <f>IF($C19="","",IF(ISBLANK(VLOOKUP($A19,'Section 2'!$C$18:$X$317,COLUMNS('Section 2'!$C$14:F$14),0)),"",VLOOKUP($A19,'Section 2'!$C$18:$X$317,COLUMNS('Section 2'!$C$14:F$14),0)))</f>
        <v/>
      </c>
      <c r="G19" s="114" t="str">
        <f>IF($C19="","",IF(ISBLANK(VLOOKUP($A19,'Section 2'!$C$18:$X$317,COLUMNS('Section 2'!$C$14:G$14),0)),"",VLOOKUP($A19,'Section 2'!$C$18:$X$317,COLUMNS('Section 2'!$C$14:G$14),0)))</f>
        <v/>
      </c>
      <c r="H19" s="114" t="str">
        <f>IF($C19="","",IF(ISBLANK(VLOOKUP($A19,'Section 2'!$C$18:$X$317,COLUMNS('Section 2'!$C$14:H$14),0)),"",VLOOKUP($A19,'Section 2'!$C$18:$X$317,COLUMNS('Section 2'!$C$14:H$14),0)))</f>
        <v/>
      </c>
      <c r="I19" s="114" t="str">
        <f>IF($C19="","",IF(ISBLANK(VLOOKUP($A19,'Section 2'!$C$18:$X$317,COLUMNS('Section 2'!$C$14:I$14),0)),"",VLOOKUP($A19,'Section 2'!$C$18:$X$317,COLUMNS('Section 2'!$C$14:I$14),0)))</f>
        <v/>
      </c>
      <c r="J19" s="114" t="str">
        <f>IF($C19="","",IF(ISBLANK(VLOOKUP($A19,'Section 2'!$C$18:$X$317,COLUMNS('Section 2'!$C$14:J$14),0)),"",VLOOKUP($A19,'Section 2'!$C$18:$X$317,COLUMNS('Section 2'!$C$14:J$14),0)))</f>
        <v/>
      </c>
      <c r="K19" s="114" t="str">
        <f>IF($C19="","",IF(ISBLANK(VLOOKUP($A19,'Section 2'!$C$18:$X$317,COLUMNS('Section 2'!$C$14:K$14),0)),"",VLOOKUP($A19,'Section 2'!$C$18:$X$317,COLUMNS('Section 2'!$C$14:K$14),0)))</f>
        <v/>
      </c>
      <c r="L19" s="114" t="str">
        <f>IF($C19="","",IF(ISBLANK(VLOOKUP($A19,'Section 2'!$C$18:$X$317,COLUMNS('Section 2'!$C$14:L$14),0)),"",VLOOKUP($A19,'Section 2'!$C$18:$X$317,COLUMNS('Section 2'!$C$14:L$14),0)))</f>
        <v/>
      </c>
      <c r="M19" s="114" t="str">
        <f>IF($C19="","",IF(ISBLANK(VLOOKUP($A19,'Section 2'!$C$18:$X$317,COLUMNS('Section 2'!$C$14:M$14),0)),"",VLOOKUP($A19,'Section 2'!$C$18:$X$317,COLUMNS('Section 2'!$C$14:M$14),0)))</f>
        <v/>
      </c>
      <c r="N19" s="114" t="str">
        <f>IF($C19="","",IF(ISBLANK(VLOOKUP($A19,'Section 2'!$C$18:$X$317,COLUMNS('Section 2'!$C$14:N$14),0)),"",VLOOKUP($A19,'Section 2'!$C$18:$X$317,COLUMNS('Section 2'!$C$14:N$14),0)))</f>
        <v/>
      </c>
      <c r="O19" s="114" t="str">
        <f>IF($C19="","",IF(ISBLANK(VLOOKUP($A19,'Section 2'!$C$18:$X$317,COLUMNS('Section 2'!$C$14:O$14),0)),"",VLOOKUP($A19,'Section 2'!$C$18:$X$317,COLUMNS('Section 2'!$C$14:O$14),0)))</f>
        <v/>
      </c>
      <c r="P19" s="114" t="str">
        <f>IF($C19="","",IF(ISBLANK(VLOOKUP($A19,'Section 2'!$C$18:$X$317,COLUMNS('Section 2'!$C$14:P$14),0)),"",VLOOKUP($A19,'Section 2'!$C$18:$X$317,COLUMNS('Section 2'!$C$14:P$14),0)))</f>
        <v/>
      </c>
      <c r="Q19" s="114" t="str">
        <f>IF($C19="","",IF(ISBLANK(VLOOKUP($A19,'Section 2'!$C$18:$X$317,COLUMNS('Section 2'!$C$14:Q$14),0)),"",VLOOKUP($A19,'Section 2'!$C$18:$X$317,COLUMNS('Section 2'!$C$14:Q$14),0)))</f>
        <v/>
      </c>
      <c r="R19" s="114" t="str">
        <f>IF($C19="","",IF(ISBLANK(VLOOKUP($A19,'Section 2'!$C$18:$X$317,COLUMNS('Section 2'!$C$14:R$14),0)),"",VLOOKUP($A19,'Section 2'!$C$18:$X$317,COLUMNS('Section 2'!$C$14:R$14),0)))</f>
        <v/>
      </c>
      <c r="S19" s="114" t="str">
        <f>IF($C19="","",IF(ISBLANK(VLOOKUP($A19,'Section 2'!$C$18:$X$317,COLUMNS('Section 2'!$C$14:S$14),0)),"",VLOOKUP($A19,'Section 2'!$C$18:$X$317,COLUMNS('Section 2'!$C$14:S$14),0)))</f>
        <v/>
      </c>
      <c r="T19" s="114" t="str">
        <f>IF($C19="","",IF(ISBLANK(VLOOKUP($A19,'Section 2'!$C$18:$X$317,COLUMNS('Section 2'!$C$14:T$14),0)),"",VLOOKUP($A19,'Section 2'!$C$18:$X$317,COLUMNS('Section 2'!$C$14:T$14),0)))</f>
        <v/>
      </c>
      <c r="U19" s="114" t="str">
        <f>IF($C19="","",IF(ISBLANK(VLOOKUP($A19,'Section 2'!$C$18:$X$317,COLUMNS('Section 2'!$C$14:U$14),0)),"",VLOOKUP($A19,'Section 2'!$C$18:$X$317,COLUMNS('Section 2'!$C$14:U$14),0)))</f>
        <v/>
      </c>
      <c r="V19" s="114" t="str">
        <f>IF($C19="","",IF(ISBLANK(VLOOKUP($A19,'Section 2'!$C$18:$X$317,COLUMNS('Section 2'!$C$14:V$14),0)),"",VLOOKUP($A19,'Section 2'!$C$18:$X$317,COLUMNS('Section 2'!$C$14:V$14),0)))</f>
        <v/>
      </c>
      <c r="W19" s="114" t="str">
        <f>IF($C19="","",IF(ISBLANK(PROPER(VLOOKUP($A19,'Section 2'!$C$18:$X$317,COLUMNS('Section 2'!$C$14:W$14),0))),"",PROPER(VLOOKUP($A19,'Section 2'!$C$18:$X$317,COLUMNS('Section 2'!$C$14:W$14),0))))</f>
        <v/>
      </c>
      <c r="X19" s="114" t="str">
        <f>IF($C19="","",IF(ISBLANK(PROPER(VLOOKUP($A19,'Section 2'!$C$18:$X$317,COLUMNS('Section 2'!$C$14:X$14),0))),"",IF(VLOOKUP($A19,'Section 2'!$C$18:$X$317,COLUMNS('Section 2'!$C$14:X$14),0)="Produced/Imported for Consumption","Produced/Imported for Consumption",PROPER(VLOOKUP($A19,'Section 2'!$C$18:$X$317,COLUMNS('Section 2'!$C$14:X$14),0)))))</f>
        <v/>
      </c>
    </row>
    <row r="20" spans="1:24" s="47" customFormat="1" ht="12.75" customHeight="1" x14ac:dyDescent="0.25">
      <c r="A20" s="50">
        <v>19</v>
      </c>
      <c r="B20" s="114" t="str">
        <f t="shared" si="0"/>
        <v/>
      </c>
      <c r="C20" s="114" t="str">
        <f>IFERROR(VLOOKUP($A20,'Section 2'!$C$18:$X$317,COLUMNS('Section 2'!$C$14:$C$14),0),"")</f>
        <v/>
      </c>
      <c r="D20" s="65" t="str">
        <f>IF($C20="","",IF(ISBLANK(VLOOKUP($A20,'Section 2'!$C$18:$X$317,COLUMNS('Section 2'!$C$14:D$14),0)),"",VLOOKUP($A20,'Section 2'!$C$18:$X$317,COLUMNS('Section 2'!$C$14:D$14),0)))</f>
        <v/>
      </c>
      <c r="E20" s="114" t="str">
        <f>IF($C20="","",IF(ISBLANK(VLOOKUP($A20,'Section 2'!$C$18:$X$317,COLUMNS('Section 2'!$C$14:E$14),0)),"",VLOOKUP($A20,'Section 2'!$C$18:$X$317,COLUMNS('Section 2'!$C$14:E$14),0)))</f>
        <v/>
      </c>
      <c r="F20" s="114" t="str">
        <f>IF($C20="","",IF(ISBLANK(VLOOKUP($A20,'Section 2'!$C$18:$X$317,COLUMNS('Section 2'!$C$14:F$14),0)),"",VLOOKUP($A20,'Section 2'!$C$18:$X$317,COLUMNS('Section 2'!$C$14:F$14),0)))</f>
        <v/>
      </c>
      <c r="G20" s="114" t="str">
        <f>IF($C20="","",IF(ISBLANK(VLOOKUP($A20,'Section 2'!$C$18:$X$317,COLUMNS('Section 2'!$C$14:G$14),0)),"",VLOOKUP($A20,'Section 2'!$C$18:$X$317,COLUMNS('Section 2'!$C$14:G$14),0)))</f>
        <v/>
      </c>
      <c r="H20" s="114" t="str">
        <f>IF($C20="","",IF(ISBLANK(VLOOKUP($A20,'Section 2'!$C$18:$X$317,COLUMNS('Section 2'!$C$14:H$14),0)),"",VLOOKUP($A20,'Section 2'!$C$18:$X$317,COLUMNS('Section 2'!$C$14:H$14),0)))</f>
        <v/>
      </c>
      <c r="I20" s="114" t="str">
        <f>IF($C20="","",IF(ISBLANK(VLOOKUP($A20,'Section 2'!$C$18:$X$317,COLUMNS('Section 2'!$C$14:I$14),0)),"",VLOOKUP($A20,'Section 2'!$C$18:$X$317,COLUMNS('Section 2'!$C$14:I$14),0)))</f>
        <v/>
      </c>
      <c r="J20" s="114" t="str">
        <f>IF($C20="","",IF(ISBLANK(VLOOKUP($A20,'Section 2'!$C$18:$X$317,COLUMNS('Section 2'!$C$14:J$14),0)),"",VLOOKUP($A20,'Section 2'!$C$18:$X$317,COLUMNS('Section 2'!$C$14:J$14),0)))</f>
        <v/>
      </c>
      <c r="K20" s="114" t="str">
        <f>IF($C20="","",IF(ISBLANK(VLOOKUP($A20,'Section 2'!$C$18:$X$317,COLUMNS('Section 2'!$C$14:K$14),0)),"",VLOOKUP($A20,'Section 2'!$C$18:$X$317,COLUMNS('Section 2'!$C$14:K$14),0)))</f>
        <v/>
      </c>
      <c r="L20" s="114" t="str">
        <f>IF($C20="","",IF(ISBLANK(VLOOKUP($A20,'Section 2'!$C$18:$X$317,COLUMNS('Section 2'!$C$14:L$14),0)),"",VLOOKUP($A20,'Section 2'!$C$18:$X$317,COLUMNS('Section 2'!$C$14:L$14),0)))</f>
        <v/>
      </c>
      <c r="M20" s="114" t="str">
        <f>IF($C20="","",IF(ISBLANK(VLOOKUP($A20,'Section 2'!$C$18:$X$317,COLUMNS('Section 2'!$C$14:M$14),0)),"",VLOOKUP($A20,'Section 2'!$C$18:$X$317,COLUMNS('Section 2'!$C$14:M$14),0)))</f>
        <v/>
      </c>
      <c r="N20" s="114" t="str">
        <f>IF($C20="","",IF(ISBLANK(VLOOKUP($A20,'Section 2'!$C$18:$X$317,COLUMNS('Section 2'!$C$14:N$14),0)),"",VLOOKUP($A20,'Section 2'!$C$18:$X$317,COLUMNS('Section 2'!$C$14:N$14),0)))</f>
        <v/>
      </c>
      <c r="O20" s="114" t="str">
        <f>IF($C20="","",IF(ISBLANK(VLOOKUP($A20,'Section 2'!$C$18:$X$317,COLUMNS('Section 2'!$C$14:O$14),0)),"",VLOOKUP($A20,'Section 2'!$C$18:$X$317,COLUMNS('Section 2'!$C$14:O$14),0)))</f>
        <v/>
      </c>
      <c r="P20" s="114" t="str">
        <f>IF($C20="","",IF(ISBLANK(VLOOKUP($A20,'Section 2'!$C$18:$X$317,COLUMNS('Section 2'!$C$14:P$14),0)),"",VLOOKUP($A20,'Section 2'!$C$18:$X$317,COLUMNS('Section 2'!$C$14:P$14),0)))</f>
        <v/>
      </c>
      <c r="Q20" s="114" t="str">
        <f>IF($C20="","",IF(ISBLANK(VLOOKUP($A20,'Section 2'!$C$18:$X$317,COLUMNS('Section 2'!$C$14:Q$14),0)),"",VLOOKUP($A20,'Section 2'!$C$18:$X$317,COLUMNS('Section 2'!$C$14:Q$14),0)))</f>
        <v/>
      </c>
      <c r="R20" s="114" t="str">
        <f>IF($C20="","",IF(ISBLANK(VLOOKUP($A20,'Section 2'!$C$18:$X$317,COLUMNS('Section 2'!$C$14:R$14),0)),"",VLOOKUP($A20,'Section 2'!$C$18:$X$317,COLUMNS('Section 2'!$C$14:R$14),0)))</f>
        <v/>
      </c>
      <c r="S20" s="114" t="str">
        <f>IF($C20="","",IF(ISBLANK(VLOOKUP($A20,'Section 2'!$C$18:$X$317,COLUMNS('Section 2'!$C$14:S$14),0)),"",VLOOKUP($A20,'Section 2'!$C$18:$X$317,COLUMNS('Section 2'!$C$14:S$14),0)))</f>
        <v/>
      </c>
      <c r="T20" s="114" t="str">
        <f>IF($C20="","",IF(ISBLANK(VLOOKUP($A20,'Section 2'!$C$18:$X$317,COLUMNS('Section 2'!$C$14:T$14),0)),"",VLOOKUP($A20,'Section 2'!$C$18:$X$317,COLUMNS('Section 2'!$C$14:T$14),0)))</f>
        <v/>
      </c>
      <c r="U20" s="114" t="str">
        <f>IF($C20="","",IF(ISBLANK(VLOOKUP($A20,'Section 2'!$C$18:$X$317,COLUMNS('Section 2'!$C$14:U$14),0)),"",VLOOKUP($A20,'Section 2'!$C$18:$X$317,COLUMNS('Section 2'!$C$14:U$14),0)))</f>
        <v/>
      </c>
      <c r="V20" s="114" t="str">
        <f>IF($C20="","",IF(ISBLANK(VLOOKUP($A20,'Section 2'!$C$18:$X$317,COLUMNS('Section 2'!$C$14:V$14),0)),"",VLOOKUP($A20,'Section 2'!$C$18:$X$317,COLUMNS('Section 2'!$C$14:V$14),0)))</f>
        <v/>
      </c>
      <c r="W20" s="114" t="str">
        <f>IF($C20="","",IF(ISBLANK(PROPER(VLOOKUP($A20,'Section 2'!$C$18:$X$317,COLUMNS('Section 2'!$C$14:W$14),0))),"",PROPER(VLOOKUP($A20,'Section 2'!$C$18:$X$317,COLUMNS('Section 2'!$C$14:W$14),0))))</f>
        <v/>
      </c>
      <c r="X20" s="114" t="str">
        <f>IF($C20="","",IF(ISBLANK(PROPER(VLOOKUP($A20,'Section 2'!$C$18:$X$317,COLUMNS('Section 2'!$C$14:X$14),0))),"",IF(VLOOKUP($A20,'Section 2'!$C$18:$X$317,COLUMNS('Section 2'!$C$14:X$14),0)="Produced/Imported for Consumption","Produced/Imported for Consumption",PROPER(VLOOKUP($A20,'Section 2'!$C$18:$X$317,COLUMNS('Section 2'!$C$14:X$14),0)))))</f>
        <v/>
      </c>
    </row>
    <row r="21" spans="1:24" s="47" customFormat="1" ht="12.75" customHeight="1" x14ac:dyDescent="0.25">
      <c r="A21" s="50">
        <v>20</v>
      </c>
      <c r="B21" s="114" t="str">
        <f t="shared" si="0"/>
        <v/>
      </c>
      <c r="C21" s="114" t="str">
        <f>IFERROR(VLOOKUP($A21,'Section 2'!$C$18:$X$317,COLUMNS('Section 2'!$C$14:$C$14),0),"")</f>
        <v/>
      </c>
      <c r="D21" s="65" t="str">
        <f>IF($C21="","",IF(ISBLANK(VLOOKUP($A21,'Section 2'!$C$18:$X$317,COLUMNS('Section 2'!$C$14:D$14),0)),"",VLOOKUP($A21,'Section 2'!$C$18:$X$317,COLUMNS('Section 2'!$C$14:D$14),0)))</f>
        <v/>
      </c>
      <c r="E21" s="114" t="str">
        <f>IF($C21="","",IF(ISBLANK(VLOOKUP($A21,'Section 2'!$C$18:$X$317,COLUMNS('Section 2'!$C$14:E$14),0)),"",VLOOKUP($A21,'Section 2'!$C$18:$X$317,COLUMNS('Section 2'!$C$14:E$14),0)))</f>
        <v/>
      </c>
      <c r="F21" s="114" t="str">
        <f>IF($C21="","",IF(ISBLANK(VLOOKUP($A21,'Section 2'!$C$18:$X$317,COLUMNS('Section 2'!$C$14:F$14),0)),"",VLOOKUP($A21,'Section 2'!$C$18:$X$317,COLUMNS('Section 2'!$C$14:F$14),0)))</f>
        <v/>
      </c>
      <c r="G21" s="114" t="str">
        <f>IF($C21="","",IF(ISBLANK(VLOOKUP($A21,'Section 2'!$C$18:$X$317,COLUMNS('Section 2'!$C$14:G$14),0)),"",VLOOKUP($A21,'Section 2'!$C$18:$X$317,COLUMNS('Section 2'!$C$14:G$14),0)))</f>
        <v/>
      </c>
      <c r="H21" s="114" t="str">
        <f>IF($C21="","",IF(ISBLANK(VLOOKUP($A21,'Section 2'!$C$18:$X$317,COLUMNS('Section 2'!$C$14:H$14),0)),"",VLOOKUP($A21,'Section 2'!$C$18:$X$317,COLUMNS('Section 2'!$C$14:H$14),0)))</f>
        <v/>
      </c>
      <c r="I21" s="114" t="str">
        <f>IF($C21="","",IF(ISBLANK(VLOOKUP($A21,'Section 2'!$C$18:$X$317,COLUMNS('Section 2'!$C$14:I$14),0)),"",VLOOKUP($A21,'Section 2'!$C$18:$X$317,COLUMNS('Section 2'!$C$14:I$14),0)))</f>
        <v/>
      </c>
      <c r="J21" s="114" t="str">
        <f>IF($C21="","",IF(ISBLANK(VLOOKUP($A21,'Section 2'!$C$18:$X$317,COLUMNS('Section 2'!$C$14:J$14),0)),"",VLOOKUP($A21,'Section 2'!$C$18:$X$317,COLUMNS('Section 2'!$C$14:J$14),0)))</f>
        <v/>
      </c>
      <c r="K21" s="114" t="str">
        <f>IF($C21="","",IF(ISBLANK(VLOOKUP($A21,'Section 2'!$C$18:$X$317,COLUMNS('Section 2'!$C$14:K$14),0)),"",VLOOKUP($A21,'Section 2'!$C$18:$X$317,COLUMNS('Section 2'!$C$14:K$14),0)))</f>
        <v/>
      </c>
      <c r="L21" s="114" t="str">
        <f>IF($C21="","",IF(ISBLANK(VLOOKUP($A21,'Section 2'!$C$18:$X$317,COLUMNS('Section 2'!$C$14:L$14),0)),"",VLOOKUP($A21,'Section 2'!$C$18:$X$317,COLUMNS('Section 2'!$C$14:L$14),0)))</f>
        <v/>
      </c>
      <c r="M21" s="114" t="str">
        <f>IF($C21="","",IF(ISBLANK(VLOOKUP($A21,'Section 2'!$C$18:$X$317,COLUMNS('Section 2'!$C$14:M$14),0)),"",VLOOKUP($A21,'Section 2'!$C$18:$X$317,COLUMNS('Section 2'!$C$14:M$14),0)))</f>
        <v/>
      </c>
      <c r="N21" s="114" t="str">
        <f>IF($C21="","",IF(ISBLANK(VLOOKUP($A21,'Section 2'!$C$18:$X$317,COLUMNS('Section 2'!$C$14:N$14),0)),"",VLOOKUP($A21,'Section 2'!$C$18:$X$317,COLUMNS('Section 2'!$C$14:N$14),0)))</f>
        <v/>
      </c>
      <c r="O21" s="114" t="str">
        <f>IF($C21="","",IF(ISBLANK(VLOOKUP($A21,'Section 2'!$C$18:$X$317,COLUMNS('Section 2'!$C$14:O$14),0)),"",VLOOKUP($A21,'Section 2'!$C$18:$X$317,COLUMNS('Section 2'!$C$14:O$14),0)))</f>
        <v/>
      </c>
      <c r="P21" s="114" t="str">
        <f>IF($C21="","",IF(ISBLANK(VLOOKUP($A21,'Section 2'!$C$18:$X$317,COLUMNS('Section 2'!$C$14:P$14),0)),"",VLOOKUP($A21,'Section 2'!$C$18:$X$317,COLUMNS('Section 2'!$C$14:P$14),0)))</f>
        <v/>
      </c>
      <c r="Q21" s="114" t="str">
        <f>IF($C21="","",IF(ISBLANK(VLOOKUP($A21,'Section 2'!$C$18:$X$317,COLUMNS('Section 2'!$C$14:Q$14),0)),"",VLOOKUP($A21,'Section 2'!$C$18:$X$317,COLUMNS('Section 2'!$C$14:Q$14),0)))</f>
        <v/>
      </c>
      <c r="R21" s="114" t="str">
        <f>IF($C21="","",IF(ISBLANK(VLOOKUP($A21,'Section 2'!$C$18:$X$317,COLUMNS('Section 2'!$C$14:R$14),0)),"",VLOOKUP($A21,'Section 2'!$C$18:$X$317,COLUMNS('Section 2'!$C$14:R$14),0)))</f>
        <v/>
      </c>
      <c r="S21" s="114" t="str">
        <f>IF($C21="","",IF(ISBLANK(VLOOKUP($A21,'Section 2'!$C$18:$X$317,COLUMNS('Section 2'!$C$14:S$14),0)),"",VLOOKUP($A21,'Section 2'!$C$18:$X$317,COLUMNS('Section 2'!$C$14:S$14),0)))</f>
        <v/>
      </c>
      <c r="T21" s="114" t="str">
        <f>IF($C21="","",IF(ISBLANK(VLOOKUP($A21,'Section 2'!$C$18:$X$317,COLUMNS('Section 2'!$C$14:T$14),0)),"",VLOOKUP($A21,'Section 2'!$C$18:$X$317,COLUMNS('Section 2'!$C$14:T$14),0)))</f>
        <v/>
      </c>
      <c r="U21" s="114" t="str">
        <f>IF($C21="","",IF(ISBLANK(VLOOKUP($A21,'Section 2'!$C$18:$X$317,COLUMNS('Section 2'!$C$14:U$14),0)),"",VLOOKUP($A21,'Section 2'!$C$18:$X$317,COLUMNS('Section 2'!$C$14:U$14),0)))</f>
        <v/>
      </c>
      <c r="V21" s="114" t="str">
        <f>IF($C21="","",IF(ISBLANK(VLOOKUP($A21,'Section 2'!$C$18:$X$317,COLUMNS('Section 2'!$C$14:V$14),0)),"",VLOOKUP($A21,'Section 2'!$C$18:$X$317,COLUMNS('Section 2'!$C$14:V$14),0)))</f>
        <v/>
      </c>
      <c r="W21" s="114" t="str">
        <f>IF($C21="","",IF(ISBLANK(PROPER(VLOOKUP($A21,'Section 2'!$C$18:$X$317,COLUMNS('Section 2'!$C$14:W$14),0))),"",PROPER(VLOOKUP($A21,'Section 2'!$C$18:$X$317,COLUMNS('Section 2'!$C$14:W$14),0))))</f>
        <v/>
      </c>
      <c r="X21" s="114" t="str">
        <f>IF($C21="","",IF(ISBLANK(PROPER(VLOOKUP($A21,'Section 2'!$C$18:$X$317,COLUMNS('Section 2'!$C$14:X$14),0))),"",IF(VLOOKUP($A21,'Section 2'!$C$18:$X$317,COLUMNS('Section 2'!$C$14:X$14),0)="Produced/Imported for Consumption","Produced/Imported for Consumption",PROPER(VLOOKUP($A21,'Section 2'!$C$18:$X$317,COLUMNS('Section 2'!$C$14:X$14),0)))))</f>
        <v/>
      </c>
    </row>
    <row r="22" spans="1:24" s="47" customFormat="1" ht="12.75" customHeight="1" x14ac:dyDescent="0.25">
      <c r="A22" s="50">
        <v>21</v>
      </c>
      <c r="B22" s="114" t="str">
        <f t="shared" si="0"/>
        <v/>
      </c>
      <c r="C22" s="114" t="str">
        <f>IFERROR(VLOOKUP($A22,'Section 2'!$C$18:$X$317,COLUMNS('Section 2'!$C$14:$C$14),0),"")</f>
        <v/>
      </c>
      <c r="D22" s="65" t="str">
        <f>IF($C22="","",IF(ISBLANK(VLOOKUP($A22,'Section 2'!$C$18:$X$317,COLUMNS('Section 2'!$C$14:D$14),0)),"",VLOOKUP($A22,'Section 2'!$C$18:$X$317,COLUMNS('Section 2'!$C$14:D$14),0)))</f>
        <v/>
      </c>
      <c r="E22" s="114" t="str">
        <f>IF($C22="","",IF(ISBLANK(VLOOKUP($A22,'Section 2'!$C$18:$X$317,COLUMNS('Section 2'!$C$14:E$14),0)),"",VLOOKUP($A22,'Section 2'!$C$18:$X$317,COLUMNS('Section 2'!$C$14:E$14),0)))</f>
        <v/>
      </c>
      <c r="F22" s="114" t="str">
        <f>IF($C22="","",IF(ISBLANK(VLOOKUP($A22,'Section 2'!$C$18:$X$317,COLUMNS('Section 2'!$C$14:F$14),0)),"",VLOOKUP($A22,'Section 2'!$C$18:$X$317,COLUMNS('Section 2'!$C$14:F$14),0)))</f>
        <v/>
      </c>
      <c r="G22" s="114" t="str">
        <f>IF($C22="","",IF(ISBLANK(VLOOKUP($A22,'Section 2'!$C$18:$X$317,COLUMNS('Section 2'!$C$14:G$14),0)),"",VLOOKUP($A22,'Section 2'!$C$18:$X$317,COLUMNS('Section 2'!$C$14:G$14),0)))</f>
        <v/>
      </c>
      <c r="H22" s="114" t="str">
        <f>IF($C22="","",IF(ISBLANK(VLOOKUP($A22,'Section 2'!$C$18:$X$317,COLUMNS('Section 2'!$C$14:H$14),0)),"",VLOOKUP($A22,'Section 2'!$C$18:$X$317,COLUMNS('Section 2'!$C$14:H$14),0)))</f>
        <v/>
      </c>
      <c r="I22" s="114" t="str">
        <f>IF($C22="","",IF(ISBLANK(VLOOKUP($A22,'Section 2'!$C$18:$X$317,COLUMNS('Section 2'!$C$14:I$14),0)),"",VLOOKUP($A22,'Section 2'!$C$18:$X$317,COLUMNS('Section 2'!$C$14:I$14),0)))</f>
        <v/>
      </c>
      <c r="J22" s="114" t="str">
        <f>IF($C22="","",IF(ISBLANK(VLOOKUP($A22,'Section 2'!$C$18:$X$317,COLUMNS('Section 2'!$C$14:J$14),0)),"",VLOOKUP($A22,'Section 2'!$C$18:$X$317,COLUMNS('Section 2'!$C$14:J$14),0)))</f>
        <v/>
      </c>
      <c r="K22" s="114" t="str">
        <f>IF($C22="","",IF(ISBLANK(VLOOKUP($A22,'Section 2'!$C$18:$X$317,COLUMNS('Section 2'!$C$14:K$14),0)),"",VLOOKUP($A22,'Section 2'!$C$18:$X$317,COLUMNS('Section 2'!$C$14:K$14),0)))</f>
        <v/>
      </c>
      <c r="L22" s="114" t="str">
        <f>IF($C22="","",IF(ISBLANK(VLOOKUP($A22,'Section 2'!$C$18:$X$317,COLUMNS('Section 2'!$C$14:L$14),0)),"",VLOOKUP($A22,'Section 2'!$C$18:$X$317,COLUMNS('Section 2'!$C$14:L$14),0)))</f>
        <v/>
      </c>
      <c r="M22" s="114" t="str">
        <f>IF($C22="","",IF(ISBLANK(VLOOKUP($A22,'Section 2'!$C$18:$X$317,COLUMNS('Section 2'!$C$14:M$14),0)),"",VLOOKUP($A22,'Section 2'!$C$18:$X$317,COLUMNS('Section 2'!$C$14:M$14),0)))</f>
        <v/>
      </c>
      <c r="N22" s="114" t="str">
        <f>IF($C22="","",IF(ISBLANK(VLOOKUP($A22,'Section 2'!$C$18:$X$317,COLUMNS('Section 2'!$C$14:N$14),0)),"",VLOOKUP($A22,'Section 2'!$C$18:$X$317,COLUMNS('Section 2'!$C$14:N$14),0)))</f>
        <v/>
      </c>
      <c r="O22" s="114" t="str">
        <f>IF($C22="","",IF(ISBLANK(VLOOKUP($A22,'Section 2'!$C$18:$X$317,COLUMNS('Section 2'!$C$14:O$14),0)),"",VLOOKUP($A22,'Section 2'!$C$18:$X$317,COLUMNS('Section 2'!$C$14:O$14),0)))</f>
        <v/>
      </c>
      <c r="P22" s="114" t="str">
        <f>IF($C22="","",IF(ISBLANK(VLOOKUP($A22,'Section 2'!$C$18:$X$317,COLUMNS('Section 2'!$C$14:P$14),0)),"",VLOOKUP($A22,'Section 2'!$C$18:$X$317,COLUMNS('Section 2'!$C$14:P$14),0)))</f>
        <v/>
      </c>
      <c r="Q22" s="114" t="str">
        <f>IF($C22="","",IF(ISBLANK(VLOOKUP($A22,'Section 2'!$C$18:$X$317,COLUMNS('Section 2'!$C$14:Q$14),0)),"",VLOOKUP($A22,'Section 2'!$C$18:$X$317,COLUMNS('Section 2'!$C$14:Q$14),0)))</f>
        <v/>
      </c>
      <c r="R22" s="114" t="str">
        <f>IF($C22="","",IF(ISBLANK(VLOOKUP($A22,'Section 2'!$C$18:$X$317,COLUMNS('Section 2'!$C$14:R$14),0)),"",VLOOKUP($A22,'Section 2'!$C$18:$X$317,COLUMNS('Section 2'!$C$14:R$14),0)))</f>
        <v/>
      </c>
      <c r="S22" s="114" t="str">
        <f>IF($C22="","",IF(ISBLANK(VLOOKUP($A22,'Section 2'!$C$18:$X$317,COLUMNS('Section 2'!$C$14:S$14),0)),"",VLOOKUP($A22,'Section 2'!$C$18:$X$317,COLUMNS('Section 2'!$C$14:S$14),0)))</f>
        <v/>
      </c>
      <c r="T22" s="114" t="str">
        <f>IF($C22="","",IF(ISBLANK(VLOOKUP($A22,'Section 2'!$C$18:$X$317,COLUMNS('Section 2'!$C$14:T$14),0)),"",VLOOKUP($A22,'Section 2'!$C$18:$X$317,COLUMNS('Section 2'!$C$14:T$14),0)))</f>
        <v/>
      </c>
      <c r="U22" s="114" t="str">
        <f>IF($C22="","",IF(ISBLANK(VLOOKUP($A22,'Section 2'!$C$18:$X$317,COLUMNS('Section 2'!$C$14:U$14),0)),"",VLOOKUP($A22,'Section 2'!$C$18:$X$317,COLUMNS('Section 2'!$C$14:U$14),0)))</f>
        <v/>
      </c>
      <c r="V22" s="114" t="str">
        <f>IF($C22="","",IF(ISBLANK(VLOOKUP($A22,'Section 2'!$C$18:$X$317,COLUMNS('Section 2'!$C$14:V$14),0)),"",VLOOKUP($A22,'Section 2'!$C$18:$X$317,COLUMNS('Section 2'!$C$14:V$14),0)))</f>
        <v/>
      </c>
      <c r="W22" s="114" t="str">
        <f>IF($C22="","",IF(ISBLANK(PROPER(VLOOKUP($A22,'Section 2'!$C$18:$X$317,COLUMNS('Section 2'!$C$14:W$14),0))),"",PROPER(VLOOKUP($A22,'Section 2'!$C$18:$X$317,COLUMNS('Section 2'!$C$14:W$14),0))))</f>
        <v/>
      </c>
      <c r="X22" s="114" t="str">
        <f>IF($C22="","",IF(ISBLANK(PROPER(VLOOKUP($A22,'Section 2'!$C$18:$X$317,COLUMNS('Section 2'!$C$14:X$14),0))),"",IF(VLOOKUP($A22,'Section 2'!$C$18:$X$317,COLUMNS('Section 2'!$C$14:X$14),0)="Produced/Imported for Consumption","Produced/Imported for Consumption",PROPER(VLOOKUP($A22,'Section 2'!$C$18:$X$317,COLUMNS('Section 2'!$C$14:X$14),0)))))</f>
        <v/>
      </c>
    </row>
    <row r="23" spans="1:24" s="47" customFormat="1" ht="12.75" customHeight="1" x14ac:dyDescent="0.25">
      <c r="A23" s="50">
        <v>22</v>
      </c>
      <c r="B23" s="114" t="str">
        <f t="shared" si="0"/>
        <v/>
      </c>
      <c r="C23" s="114" t="str">
        <f>IFERROR(VLOOKUP($A23,'Section 2'!$C$18:$X$317,COLUMNS('Section 2'!$C$14:$C$14),0),"")</f>
        <v/>
      </c>
      <c r="D23" s="65" t="str">
        <f>IF($C23="","",IF(ISBLANK(VLOOKUP($A23,'Section 2'!$C$18:$X$317,COLUMNS('Section 2'!$C$14:D$14),0)),"",VLOOKUP($A23,'Section 2'!$C$18:$X$317,COLUMNS('Section 2'!$C$14:D$14),0)))</f>
        <v/>
      </c>
      <c r="E23" s="114" t="str">
        <f>IF($C23="","",IF(ISBLANK(VLOOKUP($A23,'Section 2'!$C$18:$X$317,COLUMNS('Section 2'!$C$14:E$14),0)),"",VLOOKUP($A23,'Section 2'!$C$18:$X$317,COLUMNS('Section 2'!$C$14:E$14),0)))</f>
        <v/>
      </c>
      <c r="F23" s="114" t="str">
        <f>IF($C23="","",IF(ISBLANK(VLOOKUP($A23,'Section 2'!$C$18:$X$317,COLUMNS('Section 2'!$C$14:F$14),0)),"",VLOOKUP($A23,'Section 2'!$C$18:$X$317,COLUMNS('Section 2'!$C$14:F$14),0)))</f>
        <v/>
      </c>
      <c r="G23" s="114" t="str">
        <f>IF($C23="","",IF(ISBLANK(VLOOKUP($A23,'Section 2'!$C$18:$X$317,COLUMNS('Section 2'!$C$14:G$14),0)),"",VLOOKUP($A23,'Section 2'!$C$18:$X$317,COLUMNS('Section 2'!$C$14:G$14),0)))</f>
        <v/>
      </c>
      <c r="H23" s="114" t="str">
        <f>IF($C23="","",IF(ISBLANK(VLOOKUP($A23,'Section 2'!$C$18:$X$317,COLUMNS('Section 2'!$C$14:H$14),0)),"",VLOOKUP($A23,'Section 2'!$C$18:$X$317,COLUMNS('Section 2'!$C$14:H$14),0)))</f>
        <v/>
      </c>
      <c r="I23" s="114" t="str">
        <f>IF($C23="","",IF(ISBLANK(VLOOKUP($A23,'Section 2'!$C$18:$X$317,COLUMNS('Section 2'!$C$14:I$14),0)),"",VLOOKUP($A23,'Section 2'!$C$18:$X$317,COLUMNS('Section 2'!$C$14:I$14),0)))</f>
        <v/>
      </c>
      <c r="J23" s="114" t="str">
        <f>IF($C23="","",IF(ISBLANK(VLOOKUP($A23,'Section 2'!$C$18:$X$317,COLUMNS('Section 2'!$C$14:J$14),0)),"",VLOOKUP($A23,'Section 2'!$C$18:$X$317,COLUMNS('Section 2'!$C$14:J$14),0)))</f>
        <v/>
      </c>
      <c r="K23" s="114" t="str">
        <f>IF($C23="","",IF(ISBLANK(VLOOKUP($A23,'Section 2'!$C$18:$X$317,COLUMNS('Section 2'!$C$14:K$14),0)),"",VLOOKUP($A23,'Section 2'!$C$18:$X$317,COLUMNS('Section 2'!$C$14:K$14),0)))</f>
        <v/>
      </c>
      <c r="L23" s="114" t="str">
        <f>IF($C23="","",IF(ISBLANK(VLOOKUP($A23,'Section 2'!$C$18:$X$317,COLUMNS('Section 2'!$C$14:L$14),0)),"",VLOOKUP($A23,'Section 2'!$C$18:$X$317,COLUMNS('Section 2'!$C$14:L$14),0)))</f>
        <v/>
      </c>
      <c r="M23" s="114" t="str">
        <f>IF($C23="","",IF(ISBLANK(VLOOKUP($A23,'Section 2'!$C$18:$X$317,COLUMNS('Section 2'!$C$14:M$14),0)),"",VLOOKUP($A23,'Section 2'!$C$18:$X$317,COLUMNS('Section 2'!$C$14:M$14),0)))</f>
        <v/>
      </c>
      <c r="N23" s="114" t="str">
        <f>IF($C23="","",IF(ISBLANK(VLOOKUP($A23,'Section 2'!$C$18:$X$317,COLUMNS('Section 2'!$C$14:N$14),0)),"",VLOOKUP($A23,'Section 2'!$C$18:$X$317,COLUMNS('Section 2'!$C$14:N$14),0)))</f>
        <v/>
      </c>
      <c r="O23" s="114" t="str">
        <f>IF($C23="","",IF(ISBLANK(VLOOKUP($A23,'Section 2'!$C$18:$X$317,COLUMNS('Section 2'!$C$14:O$14),0)),"",VLOOKUP($A23,'Section 2'!$C$18:$X$317,COLUMNS('Section 2'!$C$14:O$14),0)))</f>
        <v/>
      </c>
      <c r="P23" s="114" t="str">
        <f>IF($C23="","",IF(ISBLANK(VLOOKUP($A23,'Section 2'!$C$18:$X$317,COLUMNS('Section 2'!$C$14:P$14),0)),"",VLOOKUP($A23,'Section 2'!$C$18:$X$317,COLUMNS('Section 2'!$C$14:P$14),0)))</f>
        <v/>
      </c>
      <c r="Q23" s="114" t="str">
        <f>IF($C23="","",IF(ISBLANK(VLOOKUP($A23,'Section 2'!$C$18:$X$317,COLUMNS('Section 2'!$C$14:Q$14),0)),"",VLOOKUP($A23,'Section 2'!$C$18:$X$317,COLUMNS('Section 2'!$C$14:Q$14),0)))</f>
        <v/>
      </c>
      <c r="R23" s="114" t="str">
        <f>IF($C23="","",IF(ISBLANK(VLOOKUP($A23,'Section 2'!$C$18:$X$317,COLUMNS('Section 2'!$C$14:R$14),0)),"",VLOOKUP($A23,'Section 2'!$C$18:$X$317,COLUMNS('Section 2'!$C$14:R$14),0)))</f>
        <v/>
      </c>
      <c r="S23" s="114" t="str">
        <f>IF($C23="","",IF(ISBLANK(VLOOKUP($A23,'Section 2'!$C$18:$X$317,COLUMNS('Section 2'!$C$14:S$14),0)),"",VLOOKUP($A23,'Section 2'!$C$18:$X$317,COLUMNS('Section 2'!$C$14:S$14),0)))</f>
        <v/>
      </c>
      <c r="T23" s="114" t="str">
        <f>IF($C23="","",IF(ISBLANK(VLOOKUP($A23,'Section 2'!$C$18:$X$317,COLUMNS('Section 2'!$C$14:T$14),0)),"",VLOOKUP($A23,'Section 2'!$C$18:$X$317,COLUMNS('Section 2'!$C$14:T$14),0)))</f>
        <v/>
      </c>
      <c r="U23" s="114" t="str">
        <f>IF($C23="","",IF(ISBLANK(VLOOKUP($A23,'Section 2'!$C$18:$X$317,COLUMNS('Section 2'!$C$14:U$14),0)),"",VLOOKUP($A23,'Section 2'!$C$18:$X$317,COLUMNS('Section 2'!$C$14:U$14),0)))</f>
        <v/>
      </c>
      <c r="V23" s="114" t="str">
        <f>IF($C23="","",IF(ISBLANK(VLOOKUP($A23,'Section 2'!$C$18:$X$317,COLUMNS('Section 2'!$C$14:V$14),0)),"",VLOOKUP($A23,'Section 2'!$C$18:$X$317,COLUMNS('Section 2'!$C$14:V$14),0)))</f>
        <v/>
      </c>
      <c r="W23" s="114" t="str">
        <f>IF($C23="","",IF(ISBLANK(PROPER(VLOOKUP($A23,'Section 2'!$C$18:$X$317,COLUMNS('Section 2'!$C$14:W$14),0))),"",PROPER(VLOOKUP($A23,'Section 2'!$C$18:$X$317,COLUMNS('Section 2'!$C$14:W$14),0))))</f>
        <v/>
      </c>
      <c r="X23" s="114" t="str">
        <f>IF($C23="","",IF(ISBLANK(PROPER(VLOOKUP($A23,'Section 2'!$C$18:$X$317,COLUMNS('Section 2'!$C$14:X$14),0))),"",IF(VLOOKUP($A23,'Section 2'!$C$18:$X$317,COLUMNS('Section 2'!$C$14:X$14),0)="Produced/Imported for Consumption","Produced/Imported for Consumption",PROPER(VLOOKUP($A23,'Section 2'!$C$18:$X$317,COLUMNS('Section 2'!$C$14:X$14),0)))))</f>
        <v/>
      </c>
    </row>
    <row r="24" spans="1:24" s="47" customFormat="1" ht="12.75" customHeight="1" x14ac:dyDescent="0.25">
      <c r="A24" s="50">
        <v>23</v>
      </c>
      <c r="B24" s="114" t="str">
        <f t="shared" si="0"/>
        <v/>
      </c>
      <c r="C24" s="114" t="str">
        <f>IFERROR(VLOOKUP($A24,'Section 2'!$C$18:$X$317,COLUMNS('Section 2'!$C$14:$C$14),0),"")</f>
        <v/>
      </c>
      <c r="D24" s="65" t="str">
        <f>IF($C24="","",IF(ISBLANK(VLOOKUP($A24,'Section 2'!$C$18:$X$317,COLUMNS('Section 2'!$C$14:D$14),0)),"",VLOOKUP($A24,'Section 2'!$C$18:$X$317,COLUMNS('Section 2'!$C$14:D$14),0)))</f>
        <v/>
      </c>
      <c r="E24" s="114" t="str">
        <f>IF($C24="","",IF(ISBLANK(VLOOKUP($A24,'Section 2'!$C$18:$X$317,COLUMNS('Section 2'!$C$14:E$14),0)),"",VLOOKUP($A24,'Section 2'!$C$18:$X$317,COLUMNS('Section 2'!$C$14:E$14),0)))</f>
        <v/>
      </c>
      <c r="F24" s="114" t="str">
        <f>IF($C24="","",IF(ISBLANK(VLOOKUP($A24,'Section 2'!$C$18:$X$317,COLUMNS('Section 2'!$C$14:F$14),0)),"",VLOOKUP($A24,'Section 2'!$C$18:$X$317,COLUMNS('Section 2'!$C$14:F$14),0)))</f>
        <v/>
      </c>
      <c r="G24" s="114" t="str">
        <f>IF($C24="","",IF(ISBLANK(VLOOKUP($A24,'Section 2'!$C$18:$X$317,COLUMNS('Section 2'!$C$14:G$14),0)),"",VLOOKUP($A24,'Section 2'!$C$18:$X$317,COLUMNS('Section 2'!$C$14:G$14),0)))</f>
        <v/>
      </c>
      <c r="H24" s="114" t="str">
        <f>IF($C24="","",IF(ISBLANK(VLOOKUP($A24,'Section 2'!$C$18:$X$317,COLUMNS('Section 2'!$C$14:H$14),0)),"",VLOOKUP($A24,'Section 2'!$C$18:$X$317,COLUMNS('Section 2'!$C$14:H$14),0)))</f>
        <v/>
      </c>
      <c r="I24" s="114" t="str">
        <f>IF($C24="","",IF(ISBLANK(VLOOKUP($A24,'Section 2'!$C$18:$X$317,COLUMNS('Section 2'!$C$14:I$14),0)),"",VLOOKUP($A24,'Section 2'!$C$18:$X$317,COLUMNS('Section 2'!$C$14:I$14),0)))</f>
        <v/>
      </c>
      <c r="J24" s="114" t="str">
        <f>IF($C24="","",IF(ISBLANK(VLOOKUP($A24,'Section 2'!$C$18:$X$317,COLUMNS('Section 2'!$C$14:J$14),0)),"",VLOOKUP($A24,'Section 2'!$C$18:$X$317,COLUMNS('Section 2'!$C$14:J$14),0)))</f>
        <v/>
      </c>
      <c r="K24" s="114" t="str">
        <f>IF($C24="","",IF(ISBLANK(VLOOKUP($A24,'Section 2'!$C$18:$X$317,COLUMNS('Section 2'!$C$14:K$14),0)),"",VLOOKUP($A24,'Section 2'!$C$18:$X$317,COLUMNS('Section 2'!$C$14:K$14),0)))</f>
        <v/>
      </c>
      <c r="L24" s="114" t="str">
        <f>IF($C24="","",IF(ISBLANK(VLOOKUP($A24,'Section 2'!$C$18:$X$317,COLUMNS('Section 2'!$C$14:L$14),0)),"",VLOOKUP($A24,'Section 2'!$C$18:$X$317,COLUMNS('Section 2'!$C$14:L$14),0)))</f>
        <v/>
      </c>
      <c r="M24" s="114" t="str">
        <f>IF($C24="","",IF(ISBLANK(VLOOKUP($A24,'Section 2'!$C$18:$X$317,COLUMNS('Section 2'!$C$14:M$14),0)),"",VLOOKUP($A24,'Section 2'!$C$18:$X$317,COLUMNS('Section 2'!$C$14:M$14),0)))</f>
        <v/>
      </c>
      <c r="N24" s="114" t="str">
        <f>IF($C24="","",IF(ISBLANK(VLOOKUP($A24,'Section 2'!$C$18:$X$317,COLUMNS('Section 2'!$C$14:N$14),0)),"",VLOOKUP($A24,'Section 2'!$C$18:$X$317,COLUMNS('Section 2'!$C$14:N$14),0)))</f>
        <v/>
      </c>
      <c r="O24" s="114" t="str">
        <f>IF($C24="","",IF(ISBLANK(VLOOKUP($A24,'Section 2'!$C$18:$X$317,COLUMNS('Section 2'!$C$14:O$14),0)),"",VLOOKUP($A24,'Section 2'!$C$18:$X$317,COLUMNS('Section 2'!$C$14:O$14),0)))</f>
        <v/>
      </c>
      <c r="P24" s="114" t="str">
        <f>IF($C24="","",IF(ISBLANK(VLOOKUP($A24,'Section 2'!$C$18:$X$317,COLUMNS('Section 2'!$C$14:P$14),0)),"",VLOOKUP($A24,'Section 2'!$C$18:$X$317,COLUMNS('Section 2'!$C$14:P$14),0)))</f>
        <v/>
      </c>
      <c r="Q24" s="114" t="str">
        <f>IF($C24="","",IF(ISBLANK(VLOOKUP($A24,'Section 2'!$C$18:$X$317,COLUMNS('Section 2'!$C$14:Q$14),0)),"",VLOOKUP($A24,'Section 2'!$C$18:$X$317,COLUMNS('Section 2'!$C$14:Q$14),0)))</f>
        <v/>
      </c>
      <c r="R24" s="114" t="str">
        <f>IF($C24="","",IF(ISBLANK(VLOOKUP($A24,'Section 2'!$C$18:$X$317,COLUMNS('Section 2'!$C$14:R$14),0)),"",VLOOKUP($A24,'Section 2'!$C$18:$X$317,COLUMNS('Section 2'!$C$14:R$14),0)))</f>
        <v/>
      </c>
      <c r="S24" s="114" t="str">
        <f>IF($C24="","",IF(ISBLANK(VLOOKUP($A24,'Section 2'!$C$18:$X$317,COLUMNS('Section 2'!$C$14:S$14),0)),"",VLOOKUP($A24,'Section 2'!$C$18:$X$317,COLUMNS('Section 2'!$C$14:S$14),0)))</f>
        <v/>
      </c>
      <c r="T24" s="114" t="str">
        <f>IF($C24="","",IF(ISBLANK(VLOOKUP($A24,'Section 2'!$C$18:$X$317,COLUMNS('Section 2'!$C$14:T$14),0)),"",VLOOKUP($A24,'Section 2'!$C$18:$X$317,COLUMNS('Section 2'!$C$14:T$14),0)))</f>
        <v/>
      </c>
      <c r="U24" s="114" t="str">
        <f>IF($C24="","",IF(ISBLANK(VLOOKUP($A24,'Section 2'!$C$18:$X$317,COLUMNS('Section 2'!$C$14:U$14),0)),"",VLOOKUP($A24,'Section 2'!$C$18:$X$317,COLUMNS('Section 2'!$C$14:U$14),0)))</f>
        <v/>
      </c>
      <c r="V24" s="114" t="str">
        <f>IF($C24="","",IF(ISBLANK(VLOOKUP($A24,'Section 2'!$C$18:$X$317,COLUMNS('Section 2'!$C$14:V$14),0)),"",VLOOKUP($A24,'Section 2'!$C$18:$X$317,COLUMNS('Section 2'!$C$14:V$14),0)))</f>
        <v/>
      </c>
      <c r="W24" s="114" t="str">
        <f>IF($C24="","",IF(ISBLANK(PROPER(VLOOKUP($A24,'Section 2'!$C$18:$X$317,COLUMNS('Section 2'!$C$14:W$14),0))),"",PROPER(VLOOKUP($A24,'Section 2'!$C$18:$X$317,COLUMNS('Section 2'!$C$14:W$14),0))))</f>
        <v/>
      </c>
      <c r="X24" s="114" t="str">
        <f>IF($C24="","",IF(ISBLANK(PROPER(VLOOKUP($A24,'Section 2'!$C$18:$X$317,COLUMNS('Section 2'!$C$14:X$14),0))),"",IF(VLOOKUP($A24,'Section 2'!$C$18:$X$317,COLUMNS('Section 2'!$C$14:X$14),0)="Produced/Imported for Consumption","Produced/Imported for Consumption",PROPER(VLOOKUP($A24,'Section 2'!$C$18:$X$317,COLUMNS('Section 2'!$C$14:X$14),0)))))</f>
        <v/>
      </c>
    </row>
    <row r="25" spans="1:24" s="47" customFormat="1" ht="12.75" customHeight="1" x14ac:dyDescent="0.25">
      <c r="A25" s="50">
        <v>24</v>
      </c>
      <c r="B25" s="114" t="str">
        <f t="shared" si="0"/>
        <v/>
      </c>
      <c r="C25" s="114" t="str">
        <f>IFERROR(VLOOKUP($A25,'Section 2'!$C$18:$X$317,COLUMNS('Section 2'!$C$14:$C$14),0),"")</f>
        <v/>
      </c>
      <c r="D25" s="65" t="str">
        <f>IF($C25="","",IF(ISBLANK(VLOOKUP($A25,'Section 2'!$C$18:$X$317,COLUMNS('Section 2'!$C$14:D$14),0)),"",VLOOKUP($A25,'Section 2'!$C$18:$X$317,COLUMNS('Section 2'!$C$14:D$14),0)))</f>
        <v/>
      </c>
      <c r="E25" s="114" t="str">
        <f>IF($C25="","",IF(ISBLANK(VLOOKUP($A25,'Section 2'!$C$18:$X$317,COLUMNS('Section 2'!$C$14:E$14),0)),"",VLOOKUP($A25,'Section 2'!$C$18:$X$317,COLUMNS('Section 2'!$C$14:E$14),0)))</f>
        <v/>
      </c>
      <c r="F25" s="114" t="str">
        <f>IF($C25="","",IF(ISBLANK(VLOOKUP($A25,'Section 2'!$C$18:$X$317,COLUMNS('Section 2'!$C$14:F$14),0)),"",VLOOKUP($A25,'Section 2'!$C$18:$X$317,COLUMNS('Section 2'!$C$14:F$14),0)))</f>
        <v/>
      </c>
      <c r="G25" s="114" t="str">
        <f>IF($C25="","",IF(ISBLANK(VLOOKUP($A25,'Section 2'!$C$18:$X$317,COLUMNS('Section 2'!$C$14:G$14),0)),"",VLOOKUP($A25,'Section 2'!$C$18:$X$317,COLUMNS('Section 2'!$C$14:G$14),0)))</f>
        <v/>
      </c>
      <c r="H25" s="114" t="str">
        <f>IF($C25="","",IF(ISBLANK(VLOOKUP($A25,'Section 2'!$C$18:$X$317,COLUMNS('Section 2'!$C$14:H$14),0)),"",VLOOKUP($A25,'Section 2'!$C$18:$X$317,COLUMNS('Section 2'!$C$14:H$14),0)))</f>
        <v/>
      </c>
      <c r="I25" s="114" t="str">
        <f>IF($C25="","",IF(ISBLANK(VLOOKUP($A25,'Section 2'!$C$18:$X$317,COLUMNS('Section 2'!$C$14:I$14),0)),"",VLOOKUP($A25,'Section 2'!$C$18:$X$317,COLUMNS('Section 2'!$C$14:I$14),0)))</f>
        <v/>
      </c>
      <c r="J25" s="114" t="str">
        <f>IF($C25="","",IF(ISBLANK(VLOOKUP($A25,'Section 2'!$C$18:$X$317,COLUMNS('Section 2'!$C$14:J$14),0)),"",VLOOKUP($A25,'Section 2'!$C$18:$X$317,COLUMNS('Section 2'!$C$14:J$14),0)))</f>
        <v/>
      </c>
      <c r="K25" s="114" t="str">
        <f>IF($C25="","",IF(ISBLANK(VLOOKUP($A25,'Section 2'!$C$18:$X$317,COLUMNS('Section 2'!$C$14:K$14),0)),"",VLOOKUP($A25,'Section 2'!$C$18:$X$317,COLUMNS('Section 2'!$C$14:K$14),0)))</f>
        <v/>
      </c>
      <c r="L25" s="114" t="str">
        <f>IF($C25="","",IF(ISBLANK(VLOOKUP($A25,'Section 2'!$C$18:$X$317,COLUMNS('Section 2'!$C$14:L$14),0)),"",VLOOKUP($A25,'Section 2'!$C$18:$X$317,COLUMNS('Section 2'!$C$14:L$14),0)))</f>
        <v/>
      </c>
      <c r="M25" s="114" t="str">
        <f>IF($C25="","",IF(ISBLANK(VLOOKUP($A25,'Section 2'!$C$18:$X$317,COLUMNS('Section 2'!$C$14:M$14),0)),"",VLOOKUP($A25,'Section 2'!$C$18:$X$317,COLUMNS('Section 2'!$C$14:M$14),0)))</f>
        <v/>
      </c>
      <c r="N25" s="114" t="str">
        <f>IF($C25="","",IF(ISBLANK(VLOOKUP($A25,'Section 2'!$C$18:$X$317,COLUMNS('Section 2'!$C$14:N$14),0)),"",VLOOKUP($A25,'Section 2'!$C$18:$X$317,COLUMNS('Section 2'!$C$14:N$14),0)))</f>
        <v/>
      </c>
      <c r="O25" s="114" t="str">
        <f>IF($C25="","",IF(ISBLANK(VLOOKUP($A25,'Section 2'!$C$18:$X$317,COLUMNS('Section 2'!$C$14:O$14),0)),"",VLOOKUP($A25,'Section 2'!$C$18:$X$317,COLUMNS('Section 2'!$C$14:O$14),0)))</f>
        <v/>
      </c>
      <c r="P25" s="114" t="str">
        <f>IF($C25="","",IF(ISBLANK(VLOOKUP($A25,'Section 2'!$C$18:$X$317,COLUMNS('Section 2'!$C$14:P$14),0)),"",VLOOKUP($A25,'Section 2'!$C$18:$X$317,COLUMNS('Section 2'!$C$14:P$14),0)))</f>
        <v/>
      </c>
      <c r="Q25" s="114" t="str">
        <f>IF($C25="","",IF(ISBLANK(VLOOKUP($A25,'Section 2'!$C$18:$X$317,COLUMNS('Section 2'!$C$14:Q$14),0)),"",VLOOKUP($A25,'Section 2'!$C$18:$X$317,COLUMNS('Section 2'!$C$14:Q$14),0)))</f>
        <v/>
      </c>
      <c r="R25" s="114" t="str">
        <f>IF($C25="","",IF(ISBLANK(VLOOKUP($A25,'Section 2'!$C$18:$X$317,COLUMNS('Section 2'!$C$14:R$14),0)),"",VLOOKUP($A25,'Section 2'!$C$18:$X$317,COLUMNS('Section 2'!$C$14:R$14),0)))</f>
        <v/>
      </c>
      <c r="S25" s="114" t="str">
        <f>IF($C25="","",IF(ISBLANK(VLOOKUP($A25,'Section 2'!$C$18:$X$317,COLUMNS('Section 2'!$C$14:S$14),0)),"",VLOOKUP($A25,'Section 2'!$C$18:$X$317,COLUMNS('Section 2'!$C$14:S$14),0)))</f>
        <v/>
      </c>
      <c r="T25" s="114" t="str">
        <f>IF($C25="","",IF(ISBLANK(VLOOKUP($A25,'Section 2'!$C$18:$X$317,COLUMNS('Section 2'!$C$14:T$14),0)),"",VLOOKUP($A25,'Section 2'!$C$18:$X$317,COLUMNS('Section 2'!$C$14:T$14),0)))</f>
        <v/>
      </c>
      <c r="U25" s="114" t="str">
        <f>IF($C25="","",IF(ISBLANK(VLOOKUP($A25,'Section 2'!$C$18:$X$317,COLUMNS('Section 2'!$C$14:U$14),0)),"",VLOOKUP($A25,'Section 2'!$C$18:$X$317,COLUMNS('Section 2'!$C$14:U$14),0)))</f>
        <v/>
      </c>
      <c r="V25" s="114" t="str">
        <f>IF($C25="","",IF(ISBLANK(VLOOKUP($A25,'Section 2'!$C$18:$X$317,COLUMNS('Section 2'!$C$14:V$14),0)),"",VLOOKUP($A25,'Section 2'!$C$18:$X$317,COLUMNS('Section 2'!$C$14:V$14),0)))</f>
        <v/>
      </c>
      <c r="W25" s="114" t="str">
        <f>IF($C25="","",IF(ISBLANK(PROPER(VLOOKUP($A25,'Section 2'!$C$18:$X$317,COLUMNS('Section 2'!$C$14:W$14),0))),"",PROPER(VLOOKUP($A25,'Section 2'!$C$18:$X$317,COLUMNS('Section 2'!$C$14:W$14),0))))</f>
        <v/>
      </c>
      <c r="X25" s="114" t="str">
        <f>IF($C25="","",IF(ISBLANK(PROPER(VLOOKUP($A25,'Section 2'!$C$18:$X$317,COLUMNS('Section 2'!$C$14:X$14),0))),"",IF(VLOOKUP($A25,'Section 2'!$C$18:$X$317,COLUMNS('Section 2'!$C$14:X$14),0)="Produced/Imported for Consumption","Produced/Imported for Consumption",PROPER(VLOOKUP($A25,'Section 2'!$C$18:$X$317,COLUMNS('Section 2'!$C$14:X$14),0)))))</f>
        <v/>
      </c>
    </row>
    <row r="26" spans="1:24" s="47" customFormat="1" ht="12.75" customHeight="1" x14ac:dyDescent="0.25">
      <c r="A26" s="50">
        <v>25</v>
      </c>
      <c r="B26" s="114" t="str">
        <f t="shared" si="0"/>
        <v/>
      </c>
      <c r="C26" s="114" t="str">
        <f>IFERROR(VLOOKUP($A26,'Section 2'!$C$18:$X$317,COLUMNS('Section 2'!$C$14:$C$14),0),"")</f>
        <v/>
      </c>
      <c r="D26" s="65" t="str">
        <f>IF($C26="","",IF(ISBLANK(VLOOKUP($A26,'Section 2'!$C$18:$X$317,COLUMNS('Section 2'!$C$14:D$14),0)),"",VLOOKUP($A26,'Section 2'!$C$18:$X$317,COLUMNS('Section 2'!$C$14:D$14),0)))</f>
        <v/>
      </c>
      <c r="E26" s="114" t="str">
        <f>IF($C26="","",IF(ISBLANK(VLOOKUP($A26,'Section 2'!$C$18:$X$317,COLUMNS('Section 2'!$C$14:E$14),0)),"",VLOOKUP($A26,'Section 2'!$C$18:$X$317,COLUMNS('Section 2'!$C$14:E$14),0)))</f>
        <v/>
      </c>
      <c r="F26" s="114" t="str">
        <f>IF($C26="","",IF(ISBLANK(VLOOKUP($A26,'Section 2'!$C$18:$X$317,COLUMNS('Section 2'!$C$14:F$14),0)),"",VLOOKUP($A26,'Section 2'!$C$18:$X$317,COLUMNS('Section 2'!$C$14:F$14),0)))</f>
        <v/>
      </c>
      <c r="G26" s="114" t="str">
        <f>IF($C26="","",IF(ISBLANK(VLOOKUP($A26,'Section 2'!$C$18:$X$317,COLUMNS('Section 2'!$C$14:G$14),0)),"",VLOOKUP($A26,'Section 2'!$C$18:$X$317,COLUMNS('Section 2'!$C$14:G$14),0)))</f>
        <v/>
      </c>
      <c r="H26" s="114" t="str">
        <f>IF($C26="","",IF(ISBLANK(VLOOKUP($A26,'Section 2'!$C$18:$X$317,COLUMNS('Section 2'!$C$14:H$14),0)),"",VLOOKUP($A26,'Section 2'!$C$18:$X$317,COLUMNS('Section 2'!$C$14:H$14),0)))</f>
        <v/>
      </c>
      <c r="I26" s="114" t="str">
        <f>IF($C26="","",IF(ISBLANK(VLOOKUP($A26,'Section 2'!$C$18:$X$317,COLUMNS('Section 2'!$C$14:I$14),0)),"",VLOOKUP($A26,'Section 2'!$C$18:$X$317,COLUMNS('Section 2'!$C$14:I$14),0)))</f>
        <v/>
      </c>
      <c r="J26" s="114" t="str">
        <f>IF($C26="","",IF(ISBLANK(VLOOKUP($A26,'Section 2'!$C$18:$X$317,COLUMNS('Section 2'!$C$14:J$14),0)),"",VLOOKUP($A26,'Section 2'!$C$18:$X$317,COLUMNS('Section 2'!$C$14:J$14),0)))</f>
        <v/>
      </c>
      <c r="K26" s="114" t="str">
        <f>IF($C26="","",IF(ISBLANK(VLOOKUP($A26,'Section 2'!$C$18:$X$317,COLUMNS('Section 2'!$C$14:K$14),0)),"",VLOOKUP($A26,'Section 2'!$C$18:$X$317,COLUMNS('Section 2'!$C$14:K$14),0)))</f>
        <v/>
      </c>
      <c r="L26" s="114" t="str">
        <f>IF($C26="","",IF(ISBLANK(VLOOKUP($A26,'Section 2'!$C$18:$X$317,COLUMNS('Section 2'!$C$14:L$14),0)),"",VLOOKUP($A26,'Section 2'!$C$18:$X$317,COLUMNS('Section 2'!$C$14:L$14),0)))</f>
        <v/>
      </c>
      <c r="M26" s="114" t="str">
        <f>IF($C26="","",IF(ISBLANK(VLOOKUP($A26,'Section 2'!$C$18:$X$317,COLUMNS('Section 2'!$C$14:M$14),0)),"",VLOOKUP($A26,'Section 2'!$C$18:$X$317,COLUMNS('Section 2'!$C$14:M$14),0)))</f>
        <v/>
      </c>
      <c r="N26" s="114" t="str">
        <f>IF($C26="","",IF(ISBLANK(VLOOKUP($A26,'Section 2'!$C$18:$X$317,COLUMNS('Section 2'!$C$14:N$14),0)),"",VLOOKUP($A26,'Section 2'!$C$18:$X$317,COLUMNS('Section 2'!$C$14:N$14),0)))</f>
        <v/>
      </c>
      <c r="O26" s="114" t="str">
        <f>IF($C26="","",IF(ISBLANK(VLOOKUP($A26,'Section 2'!$C$18:$X$317,COLUMNS('Section 2'!$C$14:O$14),0)),"",VLOOKUP($A26,'Section 2'!$C$18:$X$317,COLUMNS('Section 2'!$C$14:O$14),0)))</f>
        <v/>
      </c>
      <c r="P26" s="114" t="str">
        <f>IF($C26="","",IF(ISBLANK(VLOOKUP($A26,'Section 2'!$C$18:$X$317,COLUMNS('Section 2'!$C$14:P$14),0)),"",VLOOKUP($A26,'Section 2'!$C$18:$X$317,COLUMNS('Section 2'!$C$14:P$14),0)))</f>
        <v/>
      </c>
      <c r="Q26" s="114" t="str">
        <f>IF($C26="","",IF(ISBLANK(VLOOKUP($A26,'Section 2'!$C$18:$X$317,COLUMNS('Section 2'!$C$14:Q$14),0)),"",VLOOKUP($A26,'Section 2'!$C$18:$X$317,COLUMNS('Section 2'!$C$14:Q$14),0)))</f>
        <v/>
      </c>
      <c r="R26" s="114" t="str">
        <f>IF($C26="","",IF(ISBLANK(VLOOKUP($A26,'Section 2'!$C$18:$X$317,COLUMNS('Section 2'!$C$14:R$14),0)),"",VLOOKUP($A26,'Section 2'!$C$18:$X$317,COLUMNS('Section 2'!$C$14:R$14),0)))</f>
        <v/>
      </c>
      <c r="S26" s="114" t="str">
        <f>IF($C26="","",IF(ISBLANK(VLOOKUP($A26,'Section 2'!$C$18:$X$317,COLUMNS('Section 2'!$C$14:S$14),0)),"",VLOOKUP($A26,'Section 2'!$C$18:$X$317,COLUMNS('Section 2'!$C$14:S$14),0)))</f>
        <v/>
      </c>
      <c r="T26" s="114" t="str">
        <f>IF($C26="","",IF(ISBLANK(VLOOKUP($A26,'Section 2'!$C$18:$X$317,COLUMNS('Section 2'!$C$14:T$14),0)),"",VLOOKUP($A26,'Section 2'!$C$18:$X$317,COLUMNS('Section 2'!$C$14:T$14),0)))</f>
        <v/>
      </c>
      <c r="U26" s="114" t="str">
        <f>IF($C26="","",IF(ISBLANK(VLOOKUP($A26,'Section 2'!$C$18:$X$317,COLUMNS('Section 2'!$C$14:U$14),0)),"",VLOOKUP($A26,'Section 2'!$C$18:$X$317,COLUMNS('Section 2'!$C$14:U$14),0)))</f>
        <v/>
      </c>
      <c r="V26" s="114" t="str">
        <f>IF($C26="","",IF(ISBLANK(VLOOKUP($A26,'Section 2'!$C$18:$X$317,COLUMNS('Section 2'!$C$14:V$14),0)),"",VLOOKUP($A26,'Section 2'!$C$18:$X$317,COLUMNS('Section 2'!$C$14:V$14),0)))</f>
        <v/>
      </c>
      <c r="W26" s="114" t="str">
        <f>IF($C26="","",IF(ISBLANK(PROPER(VLOOKUP($A26,'Section 2'!$C$18:$X$317,COLUMNS('Section 2'!$C$14:W$14),0))),"",PROPER(VLOOKUP($A26,'Section 2'!$C$18:$X$317,COLUMNS('Section 2'!$C$14:W$14),0))))</f>
        <v/>
      </c>
      <c r="X26" s="114" t="str">
        <f>IF($C26="","",IF(ISBLANK(PROPER(VLOOKUP($A26,'Section 2'!$C$18:$X$317,COLUMNS('Section 2'!$C$14:X$14),0))),"",IF(VLOOKUP($A26,'Section 2'!$C$18:$X$317,COLUMNS('Section 2'!$C$14:X$14),0)="Produced/Imported for Consumption","Produced/Imported for Consumption",PROPER(VLOOKUP($A26,'Section 2'!$C$18:$X$317,COLUMNS('Section 2'!$C$14:X$14),0)))))</f>
        <v/>
      </c>
    </row>
    <row r="27" spans="1:24" s="47" customFormat="1" ht="12.75" customHeight="1" x14ac:dyDescent="0.25">
      <c r="A27" s="50">
        <v>26</v>
      </c>
      <c r="B27" s="114" t="str">
        <f t="shared" si="0"/>
        <v/>
      </c>
      <c r="C27" s="114" t="str">
        <f>IFERROR(VLOOKUP($A27,'Section 2'!$C$18:$X$317,COLUMNS('Section 2'!$C$14:$C$14),0),"")</f>
        <v/>
      </c>
      <c r="D27" s="65" t="str">
        <f>IF($C27="","",IF(ISBLANK(VLOOKUP($A27,'Section 2'!$C$18:$X$317,COLUMNS('Section 2'!$C$14:D$14),0)),"",VLOOKUP($A27,'Section 2'!$C$18:$X$317,COLUMNS('Section 2'!$C$14:D$14),0)))</f>
        <v/>
      </c>
      <c r="E27" s="114" t="str">
        <f>IF($C27="","",IF(ISBLANK(VLOOKUP($A27,'Section 2'!$C$18:$X$317,COLUMNS('Section 2'!$C$14:E$14),0)),"",VLOOKUP($A27,'Section 2'!$C$18:$X$317,COLUMNS('Section 2'!$C$14:E$14),0)))</f>
        <v/>
      </c>
      <c r="F27" s="114" t="str">
        <f>IF($C27="","",IF(ISBLANK(VLOOKUP($A27,'Section 2'!$C$18:$X$317,COLUMNS('Section 2'!$C$14:F$14),0)),"",VLOOKUP($A27,'Section 2'!$C$18:$X$317,COLUMNS('Section 2'!$C$14:F$14),0)))</f>
        <v/>
      </c>
      <c r="G27" s="114" t="str">
        <f>IF($C27="","",IF(ISBLANK(VLOOKUP($A27,'Section 2'!$C$18:$X$317,COLUMNS('Section 2'!$C$14:G$14),0)),"",VLOOKUP($A27,'Section 2'!$C$18:$X$317,COLUMNS('Section 2'!$C$14:G$14),0)))</f>
        <v/>
      </c>
      <c r="H27" s="114" t="str">
        <f>IF($C27="","",IF(ISBLANK(VLOOKUP($A27,'Section 2'!$C$18:$X$317,COLUMNS('Section 2'!$C$14:H$14),0)),"",VLOOKUP($A27,'Section 2'!$C$18:$X$317,COLUMNS('Section 2'!$C$14:H$14),0)))</f>
        <v/>
      </c>
      <c r="I27" s="114" t="str">
        <f>IF($C27="","",IF(ISBLANK(VLOOKUP($A27,'Section 2'!$C$18:$X$317,COLUMNS('Section 2'!$C$14:I$14),0)),"",VLOOKUP($A27,'Section 2'!$C$18:$X$317,COLUMNS('Section 2'!$C$14:I$14),0)))</f>
        <v/>
      </c>
      <c r="J27" s="114" t="str">
        <f>IF($C27="","",IF(ISBLANK(VLOOKUP($A27,'Section 2'!$C$18:$X$317,COLUMNS('Section 2'!$C$14:J$14),0)),"",VLOOKUP($A27,'Section 2'!$C$18:$X$317,COLUMNS('Section 2'!$C$14:J$14),0)))</f>
        <v/>
      </c>
      <c r="K27" s="114" t="str">
        <f>IF($C27="","",IF(ISBLANK(VLOOKUP($A27,'Section 2'!$C$18:$X$317,COLUMNS('Section 2'!$C$14:K$14),0)),"",VLOOKUP($A27,'Section 2'!$C$18:$X$317,COLUMNS('Section 2'!$C$14:K$14),0)))</f>
        <v/>
      </c>
      <c r="L27" s="114" t="str">
        <f>IF($C27="","",IF(ISBLANK(VLOOKUP($A27,'Section 2'!$C$18:$X$317,COLUMNS('Section 2'!$C$14:L$14),0)),"",VLOOKUP($A27,'Section 2'!$C$18:$X$317,COLUMNS('Section 2'!$C$14:L$14),0)))</f>
        <v/>
      </c>
      <c r="M27" s="114" t="str">
        <f>IF($C27="","",IF(ISBLANK(VLOOKUP($A27,'Section 2'!$C$18:$X$317,COLUMNS('Section 2'!$C$14:M$14),0)),"",VLOOKUP($A27,'Section 2'!$C$18:$X$317,COLUMNS('Section 2'!$C$14:M$14),0)))</f>
        <v/>
      </c>
      <c r="N27" s="114" t="str">
        <f>IF($C27="","",IF(ISBLANK(VLOOKUP($A27,'Section 2'!$C$18:$X$317,COLUMNS('Section 2'!$C$14:N$14),0)),"",VLOOKUP($A27,'Section 2'!$C$18:$X$317,COLUMNS('Section 2'!$C$14:N$14),0)))</f>
        <v/>
      </c>
      <c r="O27" s="114" t="str">
        <f>IF($C27="","",IF(ISBLANK(VLOOKUP($A27,'Section 2'!$C$18:$X$317,COLUMNS('Section 2'!$C$14:O$14),0)),"",VLOOKUP($A27,'Section 2'!$C$18:$X$317,COLUMNS('Section 2'!$C$14:O$14),0)))</f>
        <v/>
      </c>
      <c r="P27" s="114" t="str">
        <f>IF($C27="","",IF(ISBLANK(VLOOKUP($A27,'Section 2'!$C$18:$X$317,COLUMNS('Section 2'!$C$14:P$14),0)),"",VLOOKUP($A27,'Section 2'!$C$18:$X$317,COLUMNS('Section 2'!$C$14:P$14),0)))</f>
        <v/>
      </c>
      <c r="Q27" s="114" t="str">
        <f>IF($C27="","",IF(ISBLANK(VLOOKUP($A27,'Section 2'!$C$18:$X$317,COLUMNS('Section 2'!$C$14:Q$14),0)),"",VLOOKUP($A27,'Section 2'!$C$18:$X$317,COLUMNS('Section 2'!$C$14:Q$14),0)))</f>
        <v/>
      </c>
      <c r="R27" s="114" t="str">
        <f>IF($C27="","",IF(ISBLANK(VLOOKUP($A27,'Section 2'!$C$18:$X$317,COLUMNS('Section 2'!$C$14:R$14),0)),"",VLOOKUP($A27,'Section 2'!$C$18:$X$317,COLUMNS('Section 2'!$C$14:R$14),0)))</f>
        <v/>
      </c>
      <c r="S27" s="114" t="str">
        <f>IF($C27="","",IF(ISBLANK(VLOOKUP($A27,'Section 2'!$C$18:$X$317,COLUMNS('Section 2'!$C$14:S$14),0)),"",VLOOKUP($A27,'Section 2'!$C$18:$X$317,COLUMNS('Section 2'!$C$14:S$14),0)))</f>
        <v/>
      </c>
      <c r="T27" s="114" t="str">
        <f>IF($C27="","",IF(ISBLANK(VLOOKUP($A27,'Section 2'!$C$18:$X$317,COLUMNS('Section 2'!$C$14:T$14),0)),"",VLOOKUP($A27,'Section 2'!$C$18:$X$317,COLUMNS('Section 2'!$C$14:T$14),0)))</f>
        <v/>
      </c>
      <c r="U27" s="114" t="str">
        <f>IF($C27="","",IF(ISBLANK(VLOOKUP($A27,'Section 2'!$C$18:$X$317,COLUMNS('Section 2'!$C$14:U$14),0)),"",VLOOKUP($A27,'Section 2'!$C$18:$X$317,COLUMNS('Section 2'!$C$14:U$14),0)))</f>
        <v/>
      </c>
      <c r="V27" s="114" t="str">
        <f>IF($C27="","",IF(ISBLANK(VLOOKUP($A27,'Section 2'!$C$18:$X$317,COLUMNS('Section 2'!$C$14:V$14),0)),"",VLOOKUP($A27,'Section 2'!$C$18:$X$317,COLUMNS('Section 2'!$C$14:V$14),0)))</f>
        <v/>
      </c>
      <c r="W27" s="114" t="str">
        <f>IF($C27="","",IF(ISBLANK(PROPER(VLOOKUP($A27,'Section 2'!$C$18:$X$317,COLUMNS('Section 2'!$C$14:W$14),0))),"",PROPER(VLOOKUP($A27,'Section 2'!$C$18:$X$317,COLUMNS('Section 2'!$C$14:W$14),0))))</f>
        <v/>
      </c>
      <c r="X27" s="114" t="str">
        <f>IF($C27="","",IF(ISBLANK(PROPER(VLOOKUP($A27,'Section 2'!$C$18:$X$317,COLUMNS('Section 2'!$C$14:X$14),0))),"",IF(VLOOKUP($A27,'Section 2'!$C$18:$X$317,COLUMNS('Section 2'!$C$14:X$14),0)="Produced/Imported for Consumption","Produced/Imported for Consumption",PROPER(VLOOKUP($A27,'Section 2'!$C$18:$X$317,COLUMNS('Section 2'!$C$14:X$14),0)))))</f>
        <v/>
      </c>
    </row>
    <row r="28" spans="1:24" s="47" customFormat="1" ht="12.75" customHeight="1" x14ac:dyDescent="0.25">
      <c r="A28" s="50">
        <v>27</v>
      </c>
      <c r="B28" s="114" t="str">
        <f t="shared" si="0"/>
        <v/>
      </c>
      <c r="C28" s="114" t="str">
        <f>IFERROR(VLOOKUP($A28,'Section 2'!$C$18:$X$317,COLUMNS('Section 2'!$C$14:$C$14),0),"")</f>
        <v/>
      </c>
      <c r="D28" s="65" t="str">
        <f>IF($C28="","",IF(ISBLANK(VLOOKUP($A28,'Section 2'!$C$18:$X$317,COLUMNS('Section 2'!$C$14:D$14),0)),"",VLOOKUP($A28,'Section 2'!$C$18:$X$317,COLUMNS('Section 2'!$C$14:D$14),0)))</f>
        <v/>
      </c>
      <c r="E28" s="114" t="str">
        <f>IF($C28="","",IF(ISBLANK(VLOOKUP($A28,'Section 2'!$C$18:$X$317,COLUMNS('Section 2'!$C$14:E$14),0)),"",VLOOKUP($A28,'Section 2'!$C$18:$X$317,COLUMNS('Section 2'!$C$14:E$14),0)))</f>
        <v/>
      </c>
      <c r="F28" s="114" t="str">
        <f>IF($C28="","",IF(ISBLANK(VLOOKUP($A28,'Section 2'!$C$18:$X$317,COLUMNS('Section 2'!$C$14:F$14),0)),"",VLOOKUP($A28,'Section 2'!$C$18:$X$317,COLUMNS('Section 2'!$C$14:F$14),0)))</f>
        <v/>
      </c>
      <c r="G28" s="114" t="str">
        <f>IF($C28="","",IF(ISBLANK(VLOOKUP($A28,'Section 2'!$C$18:$X$317,COLUMNS('Section 2'!$C$14:G$14),0)),"",VLOOKUP($A28,'Section 2'!$C$18:$X$317,COLUMNS('Section 2'!$C$14:G$14),0)))</f>
        <v/>
      </c>
      <c r="H28" s="114" t="str">
        <f>IF($C28="","",IF(ISBLANK(VLOOKUP($A28,'Section 2'!$C$18:$X$317,COLUMNS('Section 2'!$C$14:H$14),0)),"",VLOOKUP($A28,'Section 2'!$C$18:$X$317,COLUMNS('Section 2'!$C$14:H$14),0)))</f>
        <v/>
      </c>
      <c r="I28" s="114" t="str">
        <f>IF($C28="","",IF(ISBLANK(VLOOKUP($A28,'Section 2'!$C$18:$X$317,COLUMNS('Section 2'!$C$14:I$14),0)),"",VLOOKUP($A28,'Section 2'!$C$18:$X$317,COLUMNS('Section 2'!$C$14:I$14),0)))</f>
        <v/>
      </c>
      <c r="J28" s="114" t="str">
        <f>IF($C28="","",IF(ISBLANK(VLOOKUP($A28,'Section 2'!$C$18:$X$317,COLUMNS('Section 2'!$C$14:J$14),0)),"",VLOOKUP($A28,'Section 2'!$C$18:$X$317,COLUMNS('Section 2'!$C$14:J$14),0)))</f>
        <v/>
      </c>
      <c r="K28" s="114" t="str">
        <f>IF($C28="","",IF(ISBLANK(VLOOKUP($A28,'Section 2'!$C$18:$X$317,COLUMNS('Section 2'!$C$14:K$14),0)),"",VLOOKUP($A28,'Section 2'!$C$18:$X$317,COLUMNS('Section 2'!$C$14:K$14),0)))</f>
        <v/>
      </c>
      <c r="L28" s="114" t="str">
        <f>IF($C28="","",IF(ISBLANK(VLOOKUP($A28,'Section 2'!$C$18:$X$317,COLUMNS('Section 2'!$C$14:L$14),0)),"",VLOOKUP($A28,'Section 2'!$C$18:$X$317,COLUMNS('Section 2'!$C$14:L$14),0)))</f>
        <v/>
      </c>
      <c r="M28" s="114" t="str">
        <f>IF($C28="","",IF(ISBLANK(VLOOKUP($A28,'Section 2'!$C$18:$X$317,COLUMNS('Section 2'!$C$14:M$14),0)),"",VLOOKUP($A28,'Section 2'!$C$18:$X$317,COLUMNS('Section 2'!$C$14:M$14),0)))</f>
        <v/>
      </c>
      <c r="N28" s="114" t="str">
        <f>IF($C28="","",IF(ISBLANK(VLOOKUP($A28,'Section 2'!$C$18:$X$317,COLUMNS('Section 2'!$C$14:N$14),0)),"",VLOOKUP($A28,'Section 2'!$C$18:$X$317,COLUMNS('Section 2'!$C$14:N$14),0)))</f>
        <v/>
      </c>
      <c r="O28" s="114" t="str">
        <f>IF($C28="","",IF(ISBLANK(VLOOKUP($A28,'Section 2'!$C$18:$X$317,COLUMNS('Section 2'!$C$14:O$14),0)),"",VLOOKUP($A28,'Section 2'!$C$18:$X$317,COLUMNS('Section 2'!$C$14:O$14),0)))</f>
        <v/>
      </c>
      <c r="P28" s="114" t="str">
        <f>IF($C28="","",IF(ISBLANK(VLOOKUP($A28,'Section 2'!$C$18:$X$317,COLUMNS('Section 2'!$C$14:P$14),0)),"",VLOOKUP($A28,'Section 2'!$C$18:$X$317,COLUMNS('Section 2'!$C$14:P$14),0)))</f>
        <v/>
      </c>
      <c r="Q28" s="114" t="str">
        <f>IF($C28="","",IF(ISBLANK(VLOOKUP($A28,'Section 2'!$C$18:$X$317,COLUMNS('Section 2'!$C$14:Q$14),0)),"",VLOOKUP($A28,'Section 2'!$C$18:$X$317,COLUMNS('Section 2'!$C$14:Q$14),0)))</f>
        <v/>
      </c>
      <c r="R28" s="114" t="str">
        <f>IF($C28="","",IF(ISBLANK(VLOOKUP($A28,'Section 2'!$C$18:$X$317,COLUMNS('Section 2'!$C$14:R$14),0)),"",VLOOKUP($A28,'Section 2'!$C$18:$X$317,COLUMNS('Section 2'!$C$14:R$14),0)))</f>
        <v/>
      </c>
      <c r="S28" s="114" t="str">
        <f>IF($C28="","",IF(ISBLANK(VLOOKUP($A28,'Section 2'!$C$18:$X$317,COLUMNS('Section 2'!$C$14:S$14),0)),"",VLOOKUP($A28,'Section 2'!$C$18:$X$317,COLUMNS('Section 2'!$C$14:S$14),0)))</f>
        <v/>
      </c>
      <c r="T28" s="114" t="str">
        <f>IF($C28="","",IF(ISBLANK(VLOOKUP($A28,'Section 2'!$C$18:$X$317,COLUMNS('Section 2'!$C$14:T$14),0)),"",VLOOKUP($A28,'Section 2'!$C$18:$X$317,COLUMNS('Section 2'!$C$14:T$14),0)))</f>
        <v/>
      </c>
      <c r="U28" s="114" t="str">
        <f>IF($C28="","",IF(ISBLANK(VLOOKUP($A28,'Section 2'!$C$18:$X$317,COLUMNS('Section 2'!$C$14:U$14),0)),"",VLOOKUP($A28,'Section 2'!$C$18:$X$317,COLUMNS('Section 2'!$C$14:U$14),0)))</f>
        <v/>
      </c>
      <c r="V28" s="114" t="str">
        <f>IF($C28="","",IF(ISBLANK(VLOOKUP($A28,'Section 2'!$C$18:$X$317,COLUMNS('Section 2'!$C$14:V$14),0)),"",VLOOKUP($A28,'Section 2'!$C$18:$X$317,COLUMNS('Section 2'!$C$14:V$14),0)))</f>
        <v/>
      </c>
      <c r="W28" s="114" t="str">
        <f>IF($C28="","",IF(ISBLANK(PROPER(VLOOKUP($A28,'Section 2'!$C$18:$X$317,COLUMNS('Section 2'!$C$14:W$14),0))),"",PROPER(VLOOKUP($A28,'Section 2'!$C$18:$X$317,COLUMNS('Section 2'!$C$14:W$14),0))))</f>
        <v/>
      </c>
      <c r="X28" s="114" t="str">
        <f>IF($C28="","",IF(ISBLANK(PROPER(VLOOKUP($A28,'Section 2'!$C$18:$X$317,COLUMNS('Section 2'!$C$14:X$14),0))),"",IF(VLOOKUP($A28,'Section 2'!$C$18:$X$317,COLUMNS('Section 2'!$C$14:X$14),0)="Produced/Imported for Consumption","Produced/Imported for Consumption",PROPER(VLOOKUP($A28,'Section 2'!$C$18:$X$317,COLUMNS('Section 2'!$C$14:X$14),0)))))</f>
        <v/>
      </c>
    </row>
    <row r="29" spans="1:24" s="47" customFormat="1" ht="12.75" customHeight="1" x14ac:dyDescent="0.25">
      <c r="A29" s="50">
        <v>28</v>
      </c>
      <c r="B29" s="114" t="str">
        <f t="shared" si="0"/>
        <v/>
      </c>
      <c r="C29" s="114" t="str">
        <f>IFERROR(VLOOKUP($A29,'Section 2'!$C$18:$X$317,COLUMNS('Section 2'!$C$14:$C$14),0),"")</f>
        <v/>
      </c>
      <c r="D29" s="65" t="str">
        <f>IF($C29="","",IF(ISBLANK(VLOOKUP($A29,'Section 2'!$C$18:$X$317,COLUMNS('Section 2'!$C$14:D$14),0)),"",VLOOKUP($A29,'Section 2'!$C$18:$X$317,COLUMNS('Section 2'!$C$14:D$14),0)))</f>
        <v/>
      </c>
      <c r="E29" s="114" t="str">
        <f>IF($C29="","",IF(ISBLANK(VLOOKUP($A29,'Section 2'!$C$18:$X$317,COLUMNS('Section 2'!$C$14:E$14),0)),"",VLOOKUP($A29,'Section 2'!$C$18:$X$317,COLUMNS('Section 2'!$C$14:E$14),0)))</f>
        <v/>
      </c>
      <c r="F29" s="114" t="str">
        <f>IF($C29="","",IF(ISBLANK(VLOOKUP($A29,'Section 2'!$C$18:$X$317,COLUMNS('Section 2'!$C$14:F$14),0)),"",VLOOKUP($A29,'Section 2'!$C$18:$X$317,COLUMNS('Section 2'!$C$14:F$14),0)))</f>
        <v/>
      </c>
      <c r="G29" s="114" t="str">
        <f>IF($C29="","",IF(ISBLANK(VLOOKUP($A29,'Section 2'!$C$18:$X$317,COLUMNS('Section 2'!$C$14:G$14),0)),"",VLOOKUP($A29,'Section 2'!$C$18:$X$317,COLUMNS('Section 2'!$C$14:G$14),0)))</f>
        <v/>
      </c>
      <c r="H29" s="114" t="str">
        <f>IF($C29="","",IF(ISBLANK(VLOOKUP($A29,'Section 2'!$C$18:$X$317,COLUMNS('Section 2'!$C$14:H$14),0)),"",VLOOKUP($A29,'Section 2'!$C$18:$X$317,COLUMNS('Section 2'!$C$14:H$14),0)))</f>
        <v/>
      </c>
      <c r="I29" s="114" t="str">
        <f>IF($C29="","",IF(ISBLANK(VLOOKUP($A29,'Section 2'!$C$18:$X$317,COLUMNS('Section 2'!$C$14:I$14),0)),"",VLOOKUP($A29,'Section 2'!$C$18:$X$317,COLUMNS('Section 2'!$C$14:I$14),0)))</f>
        <v/>
      </c>
      <c r="J29" s="114" t="str">
        <f>IF($C29="","",IF(ISBLANK(VLOOKUP($A29,'Section 2'!$C$18:$X$317,COLUMNS('Section 2'!$C$14:J$14),0)),"",VLOOKUP($A29,'Section 2'!$C$18:$X$317,COLUMNS('Section 2'!$C$14:J$14),0)))</f>
        <v/>
      </c>
      <c r="K29" s="114" t="str">
        <f>IF($C29="","",IF(ISBLANK(VLOOKUP($A29,'Section 2'!$C$18:$X$317,COLUMNS('Section 2'!$C$14:K$14),0)),"",VLOOKUP($A29,'Section 2'!$C$18:$X$317,COLUMNS('Section 2'!$C$14:K$14),0)))</f>
        <v/>
      </c>
      <c r="L29" s="114" t="str">
        <f>IF($C29="","",IF(ISBLANK(VLOOKUP($A29,'Section 2'!$C$18:$X$317,COLUMNS('Section 2'!$C$14:L$14),0)),"",VLOOKUP($A29,'Section 2'!$C$18:$X$317,COLUMNS('Section 2'!$C$14:L$14),0)))</f>
        <v/>
      </c>
      <c r="M29" s="114" t="str">
        <f>IF($C29="","",IF(ISBLANK(VLOOKUP($A29,'Section 2'!$C$18:$X$317,COLUMNS('Section 2'!$C$14:M$14),0)),"",VLOOKUP($A29,'Section 2'!$C$18:$X$317,COLUMNS('Section 2'!$C$14:M$14),0)))</f>
        <v/>
      </c>
      <c r="N29" s="114" t="str">
        <f>IF($C29="","",IF(ISBLANK(VLOOKUP($A29,'Section 2'!$C$18:$X$317,COLUMNS('Section 2'!$C$14:N$14),0)),"",VLOOKUP($A29,'Section 2'!$C$18:$X$317,COLUMNS('Section 2'!$C$14:N$14),0)))</f>
        <v/>
      </c>
      <c r="O29" s="114" t="str">
        <f>IF($C29="","",IF(ISBLANK(VLOOKUP($A29,'Section 2'!$C$18:$X$317,COLUMNS('Section 2'!$C$14:O$14),0)),"",VLOOKUP($A29,'Section 2'!$C$18:$X$317,COLUMNS('Section 2'!$C$14:O$14),0)))</f>
        <v/>
      </c>
      <c r="P29" s="114" t="str">
        <f>IF($C29="","",IF(ISBLANK(VLOOKUP($A29,'Section 2'!$C$18:$X$317,COLUMNS('Section 2'!$C$14:P$14),0)),"",VLOOKUP($A29,'Section 2'!$C$18:$X$317,COLUMNS('Section 2'!$C$14:P$14),0)))</f>
        <v/>
      </c>
      <c r="Q29" s="114" t="str">
        <f>IF($C29="","",IF(ISBLANK(VLOOKUP($A29,'Section 2'!$C$18:$X$317,COLUMNS('Section 2'!$C$14:Q$14),0)),"",VLOOKUP($A29,'Section 2'!$C$18:$X$317,COLUMNS('Section 2'!$C$14:Q$14),0)))</f>
        <v/>
      </c>
      <c r="R29" s="114" t="str">
        <f>IF($C29="","",IF(ISBLANK(VLOOKUP($A29,'Section 2'!$C$18:$X$317,COLUMNS('Section 2'!$C$14:R$14),0)),"",VLOOKUP($A29,'Section 2'!$C$18:$X$317,COLUMNS('Section 2'!$C$14:R$14),0)))</f>
        <v/>
      </c>
      <c r="S29" s="114" t="str">
        <f>IF($C29="","",IF(ISBLANK(VLOOKUP($A29,'Section 2'!$C$18:$X$317,COLUMNS('Section 2'!$C$14:S$14),0)),"",VLOOKUP($A29,'Section 2'!$C$18:$X$317,COLUMNS('Section 2'!$C$14:S$14),0)))</f>
        <v/>
      </c>
      <c r="T29" s="114" t="str">
        <f>IF($C29="","",IF(ISBLANK(VLOOKUP($A29,'Section 2'!$C$18:$X$317,COLUMNS('Section 2'!$C$14:T$14),0)),"",VLOOKUP($A29,'Section 2'!$C$18:$X$317,COLUMNS('Section 2'!$C$14:T$14),0)))</f>
        <v/>
      </c>
      <c r="U29" s="114" t="str">
        <f>IF($C29="","",IF(ISBLANK(VLOOKUP($A29,'Section 2'!$C$18:$X$317,COLUMNS('Section 2'!$C$14:U$14),0)),"",VLOOKUP($A29,'Section 2'!$C$18:$X$317,COLUMNS('Section 2'!$C$14:U$14),0)))</f>
        <v/>
      </c>
      <c r="V29" s="114" t="str">
        <f>IF($C29="","",IF(ISBLANK(VLOOKUP($A29,'Section 2'!$C$18:$X$317,COLUMNS('Section 2'!$C$14:V$14),0)),"",VLOOKUP($A29,'Section 2'!$C$18:$X$317,COLUMNS('Section 2'!$C$14:V$14),0)))</f>
        <v/>
      </c>
      <c r="W29" s="114" t="str">
        <f>IF($C29="","",IF(ISBLANK(PROPER(VLOOKUP($A29,'Section 2'!$C$18:$X$317,COLUMNS('Section 2'!$C$14:W$14),0))),"",PROPER(VLOOKUP($A29,'Section 2'!$C$18:$X$317,COLUMNS('Section 2'!$C$14:W$14),0))))</f>
        <v/>
      </c>
      <c r="X29" s="114" t="str">
        <f>IF($C29="","",IF(ISBLANK(PROPER(VLOOKUP($A29,'Section 2'!$C$18:$X$317,COLUMNS('Section 2'!$C$14:X$14),0))),"",IF(VLOOKUP($A29,'Section 2'!$C$18:$X$317,COLUMNS('Section 2'!$C$14:X$14),0)="Produced/Imported for Consumption","Produced/Imported for Consumption",PROPER(VLOOKUP($A29,'Section 2'!$C$18:$X$317,COLUMNS('Section 2'!$C$14:X$14),0)))))</f>
        <v/>
      </c>
    </row>
    <row r="30" spans="1:24" s="47" customFormat="1" ht="12.75" customHeight="1" x14ac:dyDescent="0.25">
      <c r="A30" s="50">
        <v>29</v>
      </c>
      <c r="B30" s="114" t="str">
        <f t="shared" si="0"/>
        <v/>
      </c>
      <c r="C30" s="114" t="str">
        <f>IFERROR(VLOOKUP($A30,'Section 2'!$C$18:$X$317,COLUMNS('Section 2'!$C$14:$C$14),0),"")</f>
        <v/>
      </c>
      <c r="D30" s="65" t="str">
        <f>IF($C30="","",IF(ISBLANK(VLOOKUP($A30,'Section 2'!$C$18:$X$317,COLUMNS('Section 2'!$C$14:D$14),0)),"",VLOOKUP($A30,'Section 2'!$C$18:$X$317,COLUMNS('Section 2'!$C$14:D$14),0)))</f>
        <v/>
      </c>
      <c r="E30" s="114" t="str">
        <f>IF($C30="","",IF(ISBLANK(VLOOKUP($A30,'Section 2'!$C$18:$X$317,COLUMNS('Section 2'!$C$14:E$14),0)),"",VLOOKUP($A30,'Section 2'!$C$18:$X$317,COLUMNS('Section 2'!$C$14:E$14),0)))</f>
        <v/>
      </c>
      <c r="F30" s="114" t="str">
        <f>IF($C30="","",IF(ISBLANK(VLOOKUP($A30,'Section 2'!$C$18:$X$317,COLUMNS('Section 2'!$C$14:F$14),0)),"",VLOOKUP($A30,'Section 2'!$C$18:$X$317,COLUMNS('Section 2'!$C$14:F$14),0)))</f>
        <v/>
      </c>
      <c r="G30" s="114" t="str">
        <f>IF($C30="","",IF(ISBLANK(VLOOKUP($A30,'Section 2'!$C$18:$X$317,COLUMNS('Section 2'!$C$14:G$14),0)),"",VLOOKUP($A30,'Section 2'!$C$18:$X$317,COLUMNS('Section 2'!$C$14:G$14),0)))</f>
        <v/>
      </c>
      <c r="H30" s="114" t="str">
        <f>IF($C30="","",IF(ISBLANK(VLOOKUP($A30,'Section 2'!$C$18:$X$317,COLUMNS('Section 2'!$C$14:H$14),0)),"",VLOOKUP($A30,'Section 2'!$C$18:$X$317,COLUMNS('Section 2'!$C$14:H$14),0)))</f>
        <v/>
      </c>
      <c r="I30" s="114" t="str">
        <f>IF($C30="","",IF(ISBLANK(VLOOKUP($A30,'Section 2'!$C$18:$X$317,COLUMNS('Section 2'!$C$14:I$14),0)),"",VLOOKUP($A30,'Section 2'!$C$18:$X$317,COLUMNS('Section 2'!$C$14:I$14),0)))</f>
        <v/>
      </c>
      <c r="J30" s="114" t="str">
        <f>IF($C30="","",IF(ISBLANK(VLOOKUP($A30,'Section 2'!$C$18:$X$317,COLUMNS('Section 2'!$C$14:J$14),0)),"",VLOOKUP($A30,'Section 2'!$C$18:$X$317,COLUMNS('Section 2'!$C$14:J$14),0)))</f>
        <v/>
      </c>
      <c r="K30" s="114" t="str">
        <f>IF($C30="","",IF(ISBLANK(VLOOKUP($A30,'Section 2'!$C$18:$X$317,COLUMNS('Section 2'!$C$14:K$14),0)),"",VLOOKUP($A30,'Section 2'!$C$18:$X$317,COLUMNS('Section 2'!$C$14:K$14),0)))</f>
        <v/>
      </c>
      <c r="L30" s="114" t="str">
        <f>IF($C30="","",IF(ISBLANK(VLOOKUP($A30,'Section 2'!$C$18:$X$317,COLUMNS('Section 2'!$C$14:L$14),0)),"",VLOOKUP($A30,'Section 2'!$C$18:$X$317,COLUMNS('Section 2'!$C$14:L$14),0)))</f>
        <v/>
      </c>
      <c r="M30" s="114" t="str">
        <f>IF($C30="","",IF(ISBLANK(VLOOKUP($A30,'Section 2'!$C$18:$X$317,COLUMNS('Section 2'!$C$14:M$14),0)),"",VLOOKUP($A30,'Section 2'!$C$18:$X$317,COLUMNS('Section 2'!$C$14:M$14),0)))</f>
        <v/>
      </c>
      <c r="N30" s="114" t="str">
        <f>IF($C30="","",IF(ISBLANK(VLOOKUP($A30,'Section 2'!$C$18:$X$317,COLUMNS('Section 2'!$C$14:N$14),0)),"",VLOOKUP($A30,'Section 2'!$C$18:$X$317,COLUMNS('Section 2'!$C$14:N$14),0)))</f>
        <v/>
      </c>
      <c r="O30" s="114" t="str">
        <f>IF($C30="","",IF(ISBLANK(VLOOKUP($A30,'Section 2'!$C$18:$X$317,COLUMNS('Section 2'!$C$14:O$14),0)),"",VLOOKUP($A30,'Section 2'!$C$18:$X$317,COLUMNS('Section 2'!$C$14:O$14),0)))</f>
        <v/>
      </c>
      <c r="P30" s="114" t="str">
        <f>IF($C30="","",IF(ISBLANK(VLOOKUP($A30,'Section 2'!$C$18:$X$317,COLUMNS('Section 2'!$C$14:P$14),0)),"",VLOOKUP($A30,'Section 2'!$C$18:$X$317,COLUMNS('Section 2'!$C$14:P$14),0)))</f>
        <v/>
      </c>
      <c r="Q30" s="114" t="str">
        <f>IF($C30="","",IF(ISBLANK(VLOOKUP($A30,'Section 2'!$C$18:$X$317,COLUMNS('Section 2'!$C$14:Q$14),0)),"",VLOOKUP($A30,'Section 2'!$C$18:$X$317,COLUMNS('Section 2'!$C$14:Q$14),0)))</f>
        <v/>
      </c>
      <c r="R30" s="114" t="str">
        <f>IF($C30="","",IF(ISBLANK(VLOOKUP($A30,'Section 2'!$C$18:$X$317,COLUMNS('Section 2'!$C$14:R$14),0)),"",VLOOKUP($A30,'Section 2'!$C$18:$X$317,COLUMNS('Section 2'!$C$14:R$14),0)))</f>
        <v/>
      </c>
      <c r="S30" s="114" t="str">
        <f>IF($C30="","",IF(ISBLANK(VLOOKUP($A30,'Section 2'!$C$18:$X$317,COLUMNS('Section 2'!$C$14:S$14),0)),"",VLOOKUP($A30,'Section 2'!$C$18:$X$317,COLUMNS('Section 2'!$C$14:S$14),0)))</f>
        <v/>
      </c>
      <c r="T30" s="114" t="str">
        <f>IF($C30="","",IF(ISBLANK(VLOOKUP($A30,'Section 2'!$C$18:$X$317,COLUMNS('Section 2'!$C$14:T$14),0)),"",VLOOKUP($A30,'Section 2'!$C$18:$X$317,COLUMNS('Section 2'!$C$14:T$14),0)))</f>
        <v/>
      </c>
      <c r="U30" s="114" t="str">
        <f>IF($C30="","",IF(ISBLANK(VLOOKUP($A30,'Section 2'!$C$18:$X$317,COLUMNS('Section 2'!$C$14:U$14),0)),"",VLOOKUP($A30,'Section 2'!$C$18:$X$317,COLUMNS('Section 2'!$C$14:U$14),0)))</f>
        <v/>
      </c>
      <c r="V30" s="114" t="str">
        <f>IF($C30="","",IF(ISBLANK(VLOOKUP($A30,'Section 2'!$C$18:$X$317,COLUMNS('Section 2'!$C$14:V$14),0)),"",VLOOKUP($A30,'Section 2'!$C$18:$X$317,COLUMNS('Section 2'!$C$14:V$14),0)))</f>
        <v/>
      </c>
      <c r="W30" s="114" t="str">
        <f>IF($C30="","",IF(ISBLANK(PROPER(VLOOKUP($A30,'Section 2'!$C$18:$X$317,COLUMNS('Section 2'!$C$14:W$14),0))),"",PROPER(VLOOKUP($A30,'Section 2'!$C$18:$X$317,COLUMNS('Section 2'!$C$14:W$14),0))))</f>
        <v/>
      </c>
      <c r="X30" s="114" t="str">
        <f>IF($C30="","",IF(ISBLANK(PROPER(VLOOKUP($A30,'Section 2'!$C$18:$X$317,COLUMNS('Section 2'!$C$14:X$14),0))),"",IF(VLOOKUP($A30,'Section 2'!$C$18:$X$317,COLUMNS('Section 2'!$C$14:X$14),0)="Produced/Imported for Consumption","Produced/Imported for Consumption",PROPER(VLOOKUP($A30,'Section 2'!$C$18:$X$317,COLUMNS('Section 2'!$C$14:X$14),0)))))</f>
        <v/>
      </c>
    </row>
    <row r="31" spans="1:24" s="47" customFormat="1" ht="12.75" customHeight="1" x14ac:dyDescent="0.25">
      <c r="A31" s="50">
        <v>30</v>
      </c>
      <c r="B31" s="114" t="str">
        <f t="shared" si="0"/>
        <v/>
      </c>
      <c r="C31" s="114" t="str">
        <f>IFERROR(VLOOKUP($A31,'Section 2'!$C$18:$X$317,COLUMNS('Section 2'!$C$14:$C$14),0),"")</f>
        <v/>
      </c>
      <c r="D31" s="65" t="str">
        <f>IF($C31="","",IF(ISBLANK(VLOOKUP($A31,'Section 2'!$C$18:$X$317,COLUMNS('Section 2'!$C$14:D$14),0)),"",VLOOKUP($A31,'Section 2'!$C$18:$X$317,COLUMNS('Section 2'!$C$14:D$14),0)))</f>
        <v/>
      </c>
      <c r="E31" s="114" t="str">
        <f>IF($C31="","",IF(ISBLANK(VLOOKUP($A31,'Section 2'!$C$18:$X$317,COLUMNS('Section 2'!$C$14:E$14),0)),"",VLOOKUP($A31,'Section 2'!$C$18:$X$317,COLUMNS('Section 2'!$C$14:E$14),0)))</f>
        <v/>
      </c>
      <c r="F31" s="114" t="str">
        <f>IF($C31="","",IF(ISBLANK(VLOOKUP($A31,'Section 2'!$C$18:$X$317,COLUMNS('Section 2'!$C$14:F$14),0)),"",VLOOKUP($A31,'Section 2'!$C$18:$X$317,COLUMNS('Section 2'!$C$14:F$14),0)))</f>
        <v/>
      </c>
      <c r="G31" s="114" t="str">
        <f>IF($C31="","",IF(ISBLANK(VLOOKUP($A31,'Section 2'!$C$18:$X$317,COLUMNS('Section 2'!$C$14:G$14),0)),"",VLOOKUP($A31,'Section 2'!$C$18:$X$317,COLUMNS('Section 2'!$C$14:G$14),0)))</f>
        <v/>
      </c>
      <c r="H31" s="114" t="str">
        <f>IF($C31="","",IF(ISBLANK(VLOOKUP($A31,'Section 2'!$C$18:$X$317,COLUMNS('Section 2'!$C$14:H$14),0)),"",VLOOKUP($A31,'Section 2'!$C$18:$X$317,COLUMNS('Section 2'!$C$14:H$14),0)))</f>
        <v/>
      </c>
      <c r="I31" s="114" t="str">
        <f>IF($C31="","",IF(ISBLANK(VLOOKUP($A31,'Section 2'!$C$18:$X$317,COLUMNS('Section 2'!$C$14:I$14),0)),"",VLOOKUP($A31,'Section 2'!$C$18:$X$317,COLUMNS('Section 2'!$C$14:I$14),0)))</f>
        <v/>
      </c>
      <c r="J31" s="114" t="str">
        <f>IF($C31="","",IF(ISBLANK(VLOOKUP($A31,'Section 2'!$C$18:$X$317,COLUMNS('Section 2'!$C$14:J$14),0)),"",VLOOKUP($A31,'Section 2'!$C$18:$X$317,COLUMNS('Section 2'!$C$14:J$14),0)))</f>
        <v/>
      </c>
      <c r="K31" s="114" t="str">
        <f>IF($C31="","",IF(ISBLANK(VLOOKUP($A31,'Section 2'!$C$18:$X$317,COLUMNS('Section 2'!$C$14:K$14),0)),"",VLOOKUP($A31,'Section 2'!$C$18:$X$317,COLUMNS('Section 2'!$C$14:K$14),0)))</f>
        <v/>
      </c>
      <c r="L31" s="114" t="str">
        <f>IF($C31="","",IF(ISBLANK(VLOOKUP($A31,'Section 2'!$C$18:$X$317,COLUMNS('Section 2'!$C$14:L$14),0)),"",VLOOKUP($A31,'Section 2'!$C$18:$X$317,COLUMNS('Section 2'!$C$14:L$14),0)))</f>
        <v/>
      </c>
      <c r="M31" s="114" t="str">
        <f>IF($C31="","",IF(ISBLANK(VLOOKUP($A31,'Section 2'!$C$18:$X$317,COLUMNS('Section 2'!$C$14:M$14),0)),"",VLOOKUP($A31,'Section 2'!$C$18:$X$317,COLUMNS('Section 2'!$C$14:M$14),0)))</f>
        <v/>
      </c>
      <c r="N31" s="114" t="str">
        <f>IF($C31="","",IF(ISBLANK(VLOOKUP($A31,'Section 2'!$C$18:$X$317,COLUMNS('Section 2'!$C$14:N$14),0)),"",VLOOKUP($A31,'Section 2'!$C$18:$X$317,COLUMNS('Section 2'!$C$14:N$14),0)))</f>
        <v/>
      </c>
      <c r="O31" s="114" t="str">
        <f>IF($C31="","",IF(ISBLANK(VLOOKUP($A31,'Section 2'!$C$18:$X$317,COLUMNS('Section 2'!$C$14:O$14),0)),"",VLOOKUP($A31,'Section 2'!$C$18:$X$317,COLUMNS('Section 2'!$C$14:O$14),0)))</f>
        <v/>
      </c>
      <c r="P31" s="114" t="str">
        <f>IF($C31="","",IF(ISBLANK(VLOOKUP($A31,'Section 2'!$C$18:$X$317,COLUMNS('Section 2'!$C$14:P$14),0)),"",VLOOKUP($A31,'Section 2'!$C$18:$X$317,COLUMNS('Section 2'!$C$14:P$14),0)))</f>
        <v/>
      </c>
      <c r="Q31" s="114" t="str">
        <f>IF($C31="","",IF(ISBLANK(VLOOKUP($A31,'Section 2'!$C$18:$X$317,COLUMNS('Section 2'!$C$14:Q$14),0)),"",VLOOKUP($A31,'Section 2'!$C$18:$X$317,COLUMNS('Section 2'!$C$14:Q$14),0)))</f>
        <v/>
      </c>
      <c r="R31" s="114" t="str">
        <f>IF($C31="","",IF(ISBLANK(VLOOKUP($A31,'Section 2'!$C$18:$X$317,COLUMNS('Section 2'!$C$14:R$14),0)),"",VLOOKUP($A31,'Section 2'!$C$18:$X$317,COLUMNS('Section 2'!$C$14:R$14),0)))</f>
        <v/>
      </c>
      <c r="S31" s="114" t="str">
        <f>IF($C31="","",IF(ISBLANK(VLOOKUP($A31,'Section 2'!$C$18:$X$317,COLUMNS('Section 2'!$C$14:S$14),0)),"",VLOOKUP($A31,'Section 2'!$C$18:$X$317,COLUMNS('Section 2'!$C$14:S$14),0)))</f>
        <v/>
      </c>
      <c r="T31" s="114" t="str">
        <f>IF($C31="","",IF(ISBLANK(VLOOKUP($A31,'Section 2'!$C$18:$X$317,COLUMNS('Section 2'!$C$14:T$14),0)),"",VLOOKUP($A31,'Section 2'!$C$18:$X$317,COLUMNS('Section 2'!$C$14:T$14),0)))</f>
        <v/>
      </c>
      <c r="U31" s="114" t="str">
        <f>IF($C31="","",IF(ISBLANK(VLOOKUP($A31,'Section 2'!$C$18:$X$317,COLUMNS('Section 2'!$C$14:U$14),0)),"",VLOOKUP($A31,'Section 2'!$C$18:$X$317,COLUMNS('Section 2'!$C$14:U$14),0)))</f>
        <v/>
      </c>
      <c r="V31" s="114" t="str">
        <f>IF($C31="","",IF(ISBLANK(VLOOKUP($A31,'Section 2'!$C$18:$X$317,COLUMNS('Section 2'!$C$14:V$14),0)),"",VLOOKUP($A31,'Section 2'!$C$18:$X$317,COLUMNS('Section 2'!$C$14:V$14),0)))</f>
        <v/>
      </c>
      <c r="W31" s="114" t="str">
        <f>IF($C31="","",IF(ISBLANK(PROPER(VLOOKUP($A31,'Section 2'!$C$18:$X$317,COLUMNS('Section 2'!$C$14:W$14),0))),"",PROPER(VLOOKUP($A31,'Section 2'!$C$18:$X$317,COLUMNS('Section 2'!$C$14:W$14),0))))</f>
        <v/>
      </c>
      <c r="X31" s="114" t="str">
        <f>IF($C31="","",IF(ISBLANK(PROPER(VLOOKUP($A31,'Section 2'!$C$18:$X$317,COLUMNS('Section 2'!$C$14:X$14),0))),"",IF(VLOOKUP($A31,'Section 2'!$C$18:$X$317,COLUMNS('Section 2'!$C$14:X$14),0)="Produced/Imported for Consumption","Produced/Imported for Consumption",PROPER(VLOOKUP($A31,'Section 2'!$C$18:$X$317,COLUMNS('Section 2'!$C$14:X$14),0)))))</f>
        <v/>
      </c>
    </row>
    <row r="32" spans="1:24" s="47" customFormat="1" ht="12.75" customHeight="1" x14ac:dyDescent="0.25">
      <c r="A32" s="50">
        <v>31</v>
      </c>
      <c r="B32" s="114" t="str">
        <f t="shared" si="0"/>
        <v/>
      </c>
      <c r="C32" s="114" t="str">
        <f>IFERROR(VLOOKUP($A32,'Section 2'!$C$18:$X$317,COLUMNS('Section 2'!$C$14:$C$14),0),"")</f>
        <v/>
      </c>
      <c r="D32" s="65" t="str">
        <f>IF($C32="","",IF(ISBLANK(VLOOKUP($A32,'Section 2'!$C$18:$X$317,COLUMNS('Section 2'!$C$14:D$14),0)),"",VLOOKUP($A32,'Section 2'!$C$18:$X$317,COLUMNS('Section 2'!$C$14:D$14),0)))</f>
        <v/>
      </c>
      <c r="E32" s="114" t="str">
        <f>IF($C32="","",IF(ISBLANK(VLOOKUP($A32,'Section 2'!$C$18:$X$317,COLUMNS('Section 2'!$C$14:E$14),0)),"",VLOOKUP($A32,'Section 2'!$C$18:$X$317,COLUMNS('Section 2'!$C$14:E$14),0)))</f>
        <v/>
      </c>
      <c r="F32" s="114" t="str">
        <f>IF($C32="","",IF(ISBLANK(VLOOKUP($A32,'Section 2'!$C$18:$X$317,COLUMNS('Section 2'!$C$14:F$14),0)),"",VLOOKUP($A32,'Section 2'!$C$18:$X$317,COLUMNS('Section 2'!$C$14:F$14),0)))</f>
        <v/>
      </c>
      <c r="G32" s="114" t="str">
        <f>IF($C32="","",IF(ISBLANK(VLOOKUP($A32,'Section 2'!$C$18:$X$317,COLUMNS('Section 2'!$C$14:G$14),0)),"",VLOOKUP($A32,'Section 2'!$C$18:$X$317,COLUMNS('Section 2'!$C$14:G$14),0)))</f>
        <v/>
      </c>
      <c r="H32" s="114" t="str">
        <f>IF($C32="","",IF(ISBLANK(VLOOKUP($A32,'Section 2'!$C$18:$X$317,COLUMNS('Section 2'!$C$14:H$14),0)),"",VLOOKUP($A32,'Section 2'!$C$18:$X$317,COLUMNS('Section 2'!$C$14:H$14),0)))</f>
        <v/>
      </c>
      <c r="I32" s="114" t="str">
        <f>IF($C32="","",IF(ISBLANK(VLOOKUP($A32,'Section 2'!$C$18:$X$317,COLUMNS('Section 2'!$C$14:I$14),0)),"",VLOOKUP($A32,'Section 2'!$C$18:$X$317,COLUMNS('Section 2'!$C$14:I$14),0)))</f>
        <v/>
      </c>
      <c r="J32" s="114" t="str">
        <f>IF($C32="","",IF(ISBLANK(VLOOKUP($A32,'Section 2'!$C$18:$X$317,COLUMNS('Section 2'!$C$14:J$14),0)),"",VLOOKUP($A32,'Section 2'!$C$18:$X$317,COLUMNS('Section 2'!$C$14:J$14),0)))</f>
        <v/>
      </c>
      <c r="K32" s="114" t="str">
        <f>IF($C32="","",IF(ISBLANK(VLOOKUP($A32,'Section 2'!$C$18:$X$317,COLUMNS('Section 2'!$C$14:K$14),0)),"",VLOOKUP($A32,'Section 2'!$C$18:$X$317,COLUMNS('Section 2'!$C$14:K$14),0)))</f>
        <v/>
      </c>
      <c r="L32" s="114" t="str">
        <f>IF($C32="","",IF(ISBLANK(VLOOKUP($A32,'Section 2'!$C$18:$X$317,COLUMNS('Section 2'!$C$14:L$14),0)),"",VLOOKUP($A32,'Section 2'!$C$18:$X$317,COLUMNS('Section 2'!$C$14:L$14),0)))</f>
        <v/>
      </c>
      <c r="M32" s="114" t="str">
        <f>IF($C32="","",IF(ISBLANK(VLOOKUP($A32,'Section 2'!$C$18:$X$317,COLUMNS('Section 2'!$C$14:M$14),0)),"",VLOOKUP($A32,'Section 2'!$C$18:$X$317,COLUMNS('Section 2'!$C$14:M$14),0)))</f>
        <v/>
      </c>
      <c r="N32" s="114" t="str">
        <f>IF($C32="","",IF(ISBLANK(VLOOKUP($A32,'Section 2'!$C$18:$X$317,COLUMNS('Section 2'!$C$14:N$14),0)),"",VLOOKUP($A32,'Section 2'!$C$18:$X$317,COLUMNS('Section 2'!$C$14:N$14),0)))</f>
        <v/>
      </c>
      <c r="O32" s="114" t="str">
        <f>IF($C32="","",IF(ISBLANK(VLOOKUP($A32,'Section 2'!$C$18:$X$317,COLUMNS('Section 2'!$C$14:O$14),0)),"",VLOOKUP($A32,'Section 2'!$C$18:$X$317,COLUMNS('Section 2'!$C$14:O$14),0)))</f>
        <v/>
      </c>
      <c r="P32" s="114" t="str">
        <f>IF($C32="","",IF(ISBLANK(VLOOKUP($A32,'Section 2'!$C$18:$X$317,COLUMNS('Section 2'!$C$14:P$14),0)),"",VLOOKUP($A32,'Section 2'!$C$18:$X$317,COLUMNS('Section 2'!$C$14:P$14),0)))</f>
        <v/>
      </c>
      <c r="Q32" s="114" t="str">
        <f>IF($C32="","",IF(ISBLANK(VLOOKUP($A32,'Section 2'!$C$18:$X$317,COLUMNS('Section 2'!$C$14:Q$14),0)),"",VLOOKUP($A32,'Section 2'!$C$18:$X$317,COLUMNS('Section 2'!$C$14:Q$14),0)))</f>
        <v/>
      </c>
      <c r="R32" s="114" t="str">
        <f>IF($C32="","",IF(ISBLANK(VLOOKUP($A32,'Section 2'!$C$18:$X$317,COLUMNS('Section 2'!$C$14:R$14),0)),"",VLOOKUP($A32,'Section 2'!$C$18:$X$317,COLUMNS('Section 2'!$C$14:R$14),0)))</f>
        <v/>
      </c>
      <c r="S32" s="114" t="str">
        <f>IF($C32="","",IF(ISBLANK(VLOOKUP($A32,'Section 2'!$C$18:$X$317,COLUMNS('Section 2'!$C$14:S$14),0)),"",VLOOKUP($A32,'Section 2'!$C$18:$X$317,COLUMNS('Section 2'!$C$14:S$14),0)))</f>
        <v/>
      </c>
      <c r="T32" s="114" t="str">
        <f>IF($C32="","",IF(ISBLANK(VLOOKUP($A32,'Section 2'!$C$18:$X$317,COLUMNS('Section 2'!$C$14:T$14),0)),"",VLOOKUP($A32,'Section 2'!$C$18:$X$317,COLUMNS('Section 2'!$C$14:T$14),0)))</f>
        <v/>
      </c>
      <c r="U32" s="114" t="str">
        <f>IF($C32="","",IF(ISBLANK(VLOOKUP($A32,'Section 2'!$C$18:$X$317,COLUMNS('Section 2'!$C$14:U$14),0)),"",VLOOKUP($A32,'Section 2'!$C$18:$X$317,COLUMNS('Section 2'!$C$14:U$14),0)))</f>
        <v/>
      </c>
      <c r="V32" s="114" t="str">
        <f>IF($C32="","",IF(ISBLANK(VLOOKUP($A32,'Section 2'!$C$18:$X$317,COLUMNS('Section 2'!$C$14:V$14),0)),"",VLOOKUP($A32,'Section 2'!$C$18:$X$317,COLUMNS('Section 2'!$C$14:V$14),0)))</f>
        <v/>
      </c>
      <c r="W32" s="114" t="str">
        <f>IF($C32="","",IF(ISBLANK(PROPER(VLOOKUP($A32,'Section 2'!$C$18:$X$317,COLUMNS('Section 2'!$C$14:W$14),0))),"",PROPER(VLOOKUP($A32,'Section 2'!$C$18:$X$317,COLUMNS('Section 2'!$C$14:W$14),0))))</f>
        <v/>
      </c>
      <c r="X32" s="114" t="str">
        <f>IF($C32="","",IF(ISBLANK(PROPER(VLOOKUP($A32,'Section 2'!$C$18:$X$317,COLUMNS('Section 2'!$C$14:X$14),0))),"",IF(VLOOKUP($A32,'Section 2'!$C$18:$X$317,COLUMNS('Section 2'!$C$14:X$14),0)="Produced/Imported for Consumption","Produced/Imported for Consumption",PROPER(VLOOKUP($A32,'Section 2'!$C$18:$X$317,COLUMNS('Section 2'!$C$14:X$14),0)))))</f>
        <v/>
      </c>
    </row>
    <row r="33" spans="1:24" s="47" customFormat="1" ht="12.75" customHeight="1" x14ac:dyDescent="0.25">
      <c r="A33" s="50">
        <v>32</v>
      </c>
      <c r="B33" s="114" t="str">
        <f t="shared" si="0"/>
        <v/>
      </c>
      <c r="C33" s="114" t="str">
        <f>IFERROR(VLOOKUP($A33,'Section 2'!$C$18:$X$317,COLUMNS('Section 2'!$C$14:$C$14),0),"")</f>
        <v/>
      </c>
      <c r="D33" s="65" t="str">
        <f>IF($C33="","",IF(ISBLANK(VLOOKUP($A33,'Section 2'!$C$18:$X$317,COLUMNS('Section 2'!$C$14:D$14),0)),"",VLOOKUP($A33,'Section 2'!$C$18:$X$317,COLUMNS('Section 2'!$C$14:D$14),0)))</f>
        <v/>
      </c>
      <c r="E33" s="114" t="str">
        <f>IF($C33="","",IF(ISBLANK(VLOOKUP($A33,'Section 2'!$C$18:$X$317,COLUMNS('Section 2'!$C$14:E$14),0)),"",VLOOKUP($A33,'Section 2'!$C$18:$X$317,COLUMNS('Section 2'!$C$14:E$14),0)))</f>
        <v/>
      </c>
      <c r="F33" s="114" t="str">
        <f>IF($C33="","",IF(ISBLANK(VLOOKUP($A33,'Section 2'!$C$18:$X$317,COLUMNS('Section 2'!$C$14:F$14),0)),"",VLOOKUP($A33,'Section 2'!$C$18:$X$317,COLUMNS('Section 2'!$C$14:F$14),0)))</f>
        <v/>
      </c>
      <c r="G33" s="114" t="str">
        <f>IF($C33="","",IF(ISBLANK(VLOOKUP($A33,'Section 2'!$C$18:$X$317,COLUMNS('Section 2'!$C$14:G$14),0)),"",VLOOKUP($A33,'Section 2'!$C$18:$X$317,COLUMNS('Section 2'!$C$14:G$14),0)))</f>
        <v/>
      </c>
      <c r="H33" s="114" t="str">
        <f>IF($C33="","",IF(ISBLANK(VLOOKUP($A33,'Section 2'!$C$18:$X$317,COLUMNS('Section 2'!$C$14:H$14),0)),"",VLOOKUP($A33,'Section 2'!$C$18:$X$317,COLUMNS('Section 2'!$C$14:H$14),0)))</f>
        <v/>
      </c>
      <c r="I33" s="114" t="str">
        <f>IF($C33="","",IF(ISBLANK(VLOOKUP($A33,'Section 2'!$C$18:$X$317,COLUMNS('Section 2'!$C$14:I$14),0)),"",VLOOKUP($A33,'Section 2'!$C$18:$X$317,COLUMNS('Section 2'!$C$14:I$14),0)))</f>
        <v/>
      </c>
      <c r="J33" s="114" t="str">
        <f>IF($C33="","",IF(ISBLANK(VLOOKUP($A33,'Section 2'!$C$18:$X$317,COLUMNS('Section 2'!$C$14:J$14),0)),"",VLOOKUP($A33,'Section 2'!$C$18:$X$317,COLUMNS('Section 2'!$C$14:J$14),0)))</f>
        <v/>
      </c>
      <c r="K33" s="114" t="str">
        <f>IF($C33="","",IF(ISBLANK(VLOOKUP($A33,'Section 2'!$C$18:$X$317,COLUMNS('Section 2'!$C$14:K$14),0)),"",VLOOKUP($A33,'Section 2'!$C$18:$X$317,COLUMNS('Section 2'!$C$14:K$14),0)))</f>
        <v/>
      </c>
      <c r="L33" s="114" t="str">
        <f>IF($C33="","",IF(ISBLANK(VLOOKUP($A33,'Section 2'!$C$18:$X$317,COLUMNS('Section 2'!$C$14:L$14),0)),"",VLOOKUP($A33,'Section 2'!$C$18:$X$317,COLUMNS('Section 2'!$C$14:L$14),0)))</f>
        <v/>
      </c>
      <c r="M33" s="114" t="str">
        <f>IF($C33="","",IF(ISBLANK(VLOOKUP($A33,'Section 2'!$C$18:$X$317,COLUMNS('Section 2'!$C$14:M$14),0)),"",VLOOKUP($A33,'Section 2'!$C$18:$X$317,COLUMNS('Section 2'!$C$14:M$14),0)))</f>
        <v/>
      </c>
      <c r="N33" s="114" t="str">
        <f>IF($C33="","",IF(ISBLANK(VLOOKUP($A33,'Section 2'!$C$18:$X$317,COLUMNS('Section 2'!$C$14:N$14),0)),"",VLOOKUP($A33,'Section 2'!$C$18:$X$317,COLUMNS('Section 2'!$C$14:N$14),0)))</f>
        <v/>
      </c>
      <c r="O33" s="114" t="str">
        <f>IF($C33="","",IF(ISBLANK(VLOOKUP($A33,'Section 2'!$C$18:$X$317,COLUMNS('Section 2'!$C$14:O$14),0)),"",VLOOKUP($A33,'Section 2'!$C$18:$X$317,COLUMNS('Section 2'!$C$14:O$14),0)))</f>
        <v/>
      </c>
      <c r="P33" s="114" t="str">
        <f>IF($C33="","",IF(ISBLANK(VLOOKUP($A33,'Section 2'!$C$18:$X$317,COLUMNS('Section 2'!$C$14:P$14),0)),"",VLOOKUP($A33,'Section 2'!$C$18:$X$317,COLUMNS('Section 2'!$C$14:P$14),0)))</f>
        <v/>
      </c>
      <c r="Q33" s="114" t="str">
        <f>IF($C33="","",IF(ISBLANK(VLOOKUP($A33,'Section 2'!$C$18:$X$317,COLUMNS('Section 2'!$C$14:Q$14),0)),"",VLOOKUP($A33,'Section 2'!$C$18:$X$317,COLUMNS('Section 2'!$C$14:Q$14),0)))</f>
        <v/>
      </c>
      <c r="R33" s="114" t="str">
        <f>IF($C33="","",IF(ISBLANK(VLOOKUP($A33,'Section 2'!$C$18:$X$317,COLUMNS('Section 2'!$C$14:R$14),0)),"",VLOOKUP($A33,'Section 2'!$C$18:$X$317,COLUMNS('Section 2'!$C$14:R$14),0)))</f>
        <v/>
      </c>
      <c r="S33" s="114" t="str">
        <f>IF($C33="","",IF(ISBLANK(VLOOKUP($A33,'Section 2'!$C$18:$X$317,COLUMNS('Section 2'!$C$14:S$14),0)),"",VLOOKUP($A33,'Section 2'!$C$18:$X$317,COLUMNS('Section 2'!$C$14:S$14),0)))</f>
        <v/>
      </c>
      <c r="T33" s="114" t="str">
        <f>IF($C33="","",IF(ISBLANK(VLOOKUP($A33,'Section 2'!$C$18:$X$317,COLUMNS('Section 2'!$C$14:T$14),0)),"",VLOOKUP($A33,'Section 2'!$C$18:$X$317,COLUMNS('Section 2'!$C$14:T$14),0)))</f>
        <v/>
      </c>
      <c r="U33" s="114" t="str">
        <f>IF($C33="","",IF(ISBLANK(VLOOKUP($A33,'Section 2'!$C$18:$X$317,COLUMNS('Section 2'!$C$14:U$14),0)),"",VLOOKUP($A33,'Section 2'!$C$18:$X$317,COLUMNS('Section 2'!$C$14:U$14),0)))</f>
        <v/>
      </c>
      <c r="V33" s="114" t="str">
        <f>IF($C33="","",IF(ISBLANK(VLOOKUP($A33,'Section 2'!$C$18:$X$317,COLUMNS('Section 2'!$C$14:V$14),0)),"",VLOOKUP($A33,'Section 2'!$C$18:$X$317,COLUMNS('Section 2'!$C$14:V$14),0)))</f>
        <v/>
      </c>
      <c r="W33" s="114" t="str">
        <f>IF($C33="","",IF(ISBLANK(PROPER(VLOOKUP($A33,'Section 2'!$C$18:$X$317,COLUMNS('Section 2'!$C$14:W$14),0))),"",PROPER(VLOOKUP($A33,'Section 2'!$C$18:$X$317,COLUMNS('Section 2'!$C$14:W$14),0))))</f>
        <v/>
      </c>
      <c r="X33" s="114" t="str">
        <f>IF($C33="","",IF(ISBLANK(PROPER(VLOOKUP($A33,'Section 2'!$C$18:$X$317,COLUMNS('Section 2'!$C$14:X$14),0))),"",IF(VLOOKUP($A33,'Section 2'!$C$18:$X$317,COLUMNS('Section 2'!$C$14:X$14),0)="Produced/Imported for Consumption","Produced/Imported for Consumption",PROPER(VLOOKUP($A33,'Section 2'!$C$18:$X$317,COLUMNS('Section 2'!$C$14:X$14),0)))))</f>
        <v/>
      </c>
    </row>
    <row r="34" spans="1:24" s="47" customFormat="1" ht="12.75" customHeight="1" x14ac:dyDescent="0.25">
      <c r="A34" s="50">
        <v>33</v>
      </c>
      <c r="B34" s="114" t="str">
        <f t="shared" si="0"/>
        <v/>
      </c>
      <c r="C34" s="114" t="str">
        <f>IFERROR(VLOOKUP($A34,'Section 2'!$C$18:$X$317,COLUMNS('Section 2'!$C$14:$C$14),0),"")</f>
        <v/>
      </c>
      <c r="D34" s="65" t="str">
        <f>IF($C34="","",IF(ISBLANK(VLOOKUP($A34,'Section 2'!$C$18:$X$317,COLUMNS('Section 2'!$C$14:D$14),0)),"",VLOOKUP($A34,'Section 2'!$C$18:$X$317,COLUMNS('Section 2'!$C$14:D$14),0)))</f>
        <v/>
      </c>
      <c r="E34" s="114" t="str">
        <f>IF($C34="","",IF(ISBLANK(VLOOKUP($A34,'Section 2'!$C$18:$X$317,COLUMNS('Section 2'!$C$14:E$14),0)),"",VLOOKUP($A34,'Section 2'!$C$18:$X$317,COLUMNS('Section 2'!$C$14:E$14),0)))</f>
        <v/>
      </c>
      <c r="F34" s="114" t="str">
        <f>IF($C34="","",IF(ISBLANK(VLOOKUP($A34,'Section 2'!$C$18:$X$317,COLUMNS('Section 2'!$C$14:F$14),0)),"",VLOOKUP($A34,'Section 2'!$C$18:$X$317,COLUMNS('Section 2'!$C$14:F$14),0)))</f>
        <v/>
      </c>
      <c r="G34" s="114" t="str">
        <f>IF($C34="","",IF(ISBLANK(VLOOKUP($A34,'Section 2'!$C$18:$X$317,COLUMNS('Section 2'!$C$14:G$14),0)),"",VLOOKUP($A34,'Section 2'!$C$18:$X$317,COLUMNS('Section 2'!$C$14:G$14),0)))</f>
        <v/>
      </c>
      <c r="H34" s="114" t="str">
        <f>IF($C34="","",IF(ISBLANK(VLOOKUP($A34,'Section 2'!$C$18:$X$317,COLUMNS('Section 2'!$C$14:H$14),0)),"",VLOOKUP($A34,'Section 2'!$C$18:$X$317,COLUMNS('Section 2'!$C$14:H$14),0)))</f>
        <v/>
      </c>
      <c r="I34" s="114" t="str">
        <f>IF($C34="","",IF(ISBLANK(VLOOKUP($A34,'Section 2'!$C$18:$X$317,COLUMNS('Section 2'!$C$14:I$14),0)),"",VLOOKUP($A34,'Section 2'!$C$18:$X$317,COLUMNS('Section 2'!$C$14:I$14),0)))</f>
        <v/>
      </c>
      <c r="J34" s="114" t="str">
        <f>IF($C34="","",IF(ISBLANK(VLOOKUP($A34,'Section 2'!$C$18:$X$317,COLUMNS('Section 2'!$C$14:J$14),0)),"",VLOOKUP($A34,'Section 2'!$C$18:$X$317,COLUMNS('Section 2'!$C$14:J$14),0)))</f>
        <v/>
      </c>
      <c r="K34" s="114" t="str">
        <f>IF($C34="","",IF(ISBLANK(VLOOKUP($A34,'Section 2'!$C$18:$X$317,COLUMNS('Section 2'!$C$14:K$14),0)),"",VLOOKUP($A34,'Section 2'!$C$18:$X$317,COLUMNS('Section 2'!$C$14:K$14),0)))</f>
        <v/>
      </c>
      <c r="L34" s="114" t="str">
        <f>IF($C34="","",IF(ISBLANK(VLOOKUP($A34,'Section 2'!$C$18:$X$317,COLUMNS('Section 2'!$C$14:L$14),0)),"",VLOOKUP($A34,'Section 2'!$C$18:$X$317,COLUMNS('Section 2'!$C$14:L$14),0)))</f>
        <v/>
      </c>
      <c r="M34" s="114" t="str">
        <f>IF($C34="","",IF(ISBLANK(VLOOKUP($A34,'Section 2'!$C$18:$X$317,COLUMNS('Section 2'!$C$14:M$14),0)),"",VLOOKUP($A34,'Section 2'!$C$18:$X$317,COLUMNS('Section 2'!$C$14:M$14),0)))</f>
        <v/>
      </c>
      <c r="N34" s="114" t="str">
        <f>IF($C34="","",IF(ISBLANK(VLOOKUP($A34,'Section 2'!$C$18:$X$317,COLUMNS('Section 2'!$C$14:N$14),0)),"",VLOOKUP($A34,'Section 2'!$C$18:$X$317,COLUMNS('Section 2'!$C$14:N$14),0)))</f>
        <v/>
      </c>
      <c r="O34" s="114" t="str">
        <f>IF($C34="","",IF(ISBLANK(VLOOKUP($A34,'Section 2'!$C$18:$X$317,COLUMNS('Section 2'!$C$14:O$14),0)),"",VLOOKUP($A34,'Section 2'!$C$18:$X$317,COLUMNS('Section 2'!$C$14:O$14),0)))</f>
        <v/>
      </c>
      <c r="P34" s="114" t="str">
        <f>IF($C34="","",IF(ISBLANK(VLOOKUP($A34,'Section 2'!$C$18:$X$317,COLUMNS('Section 2'!$C$14:P$14),0)),"",VLOOKUP($A34,'Section 2'!$C$18:$X$317,COLUMNS('Section 2'!$C$14:P$14),0)))</f>
        <v/>
      </c>
      <c r="Q34" s="114" t="str">
        <f>IF($C34="","",IF(ISBLANK(VLOOKUP($A34,'Section 2'!$C$18:$X$317,COLUMNS('Section 2'!$C$14:Q$14),0)),"",VLOOKUP($A34,'Section 2'!$C$18:$X$317,COLUMNS('Section 2'!$C$14:Q$14),0)))</f>
        <v/>
      </c>
      <c r="R34" s="114" t="str">
        <f>IF($C34="","",IF(ISBLANK(VLOOKUP($A34,'Section 2'!$C$18:$X$317,COLUMNS('Section 2'!$C$14:R$14),0)),"",VLOOKUP($A34,'Section 2'!$C$18:$X$317,COLUMNS('Section 2'!$C$14:R$14),0)))</f>
        <v/>
      </c>
      <c r="S34" s="114" t="str">
        <f>IF($C34="","",IF(ISBLANK(VLOOKUP($A34,'Section 2'!$C$18:$X$317,COLUMNS('Section 2'!$C$14:S$14),0)),"",VLOOKUP($A34,'Section 2'!$C$18:$X$317,COLUMNS('Section 2'!$C$14:S$14),0)))</f>
        <v/>
      </c>
      <c r="T34" s="114" t="str">
        <f>IF($C34="","",IF(ISBLANK(VLOOKUP($A34,'Section 2'!$C$18:$X$317,COLUMNS('Section 2'!$C$14:T$14),0)),"",VLOOKUP($A34,'Section 2'!$C$18:$X$317,COLUMNS('Section 2'!$C$14:T$14),0)))</f>
        <v/>
      </c>
      <c r="U34" s="114" t="str">
        <f>IF($C34="","",IF(ISBLANK(VLOOKUP($A34,'Section 2'!$C$18:$X$317,COLUMNS('Section 2'!$C$14:U$14),0)),"",VLOOKUP($A34,'Section 2'!$C$18:$X$317,COLUMNS('Section 2'!$C$14:U$14),0)))</f>
        <v/>
      </c>
      <c r="V34" s="114" t="str">
        <f>IF($C34="","",IF(ISBLANK(VLOOKUP($A34,'Section 2'!$C$18:$X$317,COLUMNS('Section 2'!$C$14:V$14),0)),"",VLOOKUP($A34,'Section 2'!$C$18:$X$317,COLUMNS('Section 2'!$C$14:V$14),0)))</f>
        <v/>
      </c>
      <c r="W34" s="114" t="str">
        <f>IF($C34="","",IF(ISBLANK(PROPER(VLOOKUP($A34,'Section 2'!$C$18:$X$317,COLUMNS('Section 2'!$C$14:W$14),0))),"",PROPER(VLOOKUP($A34,'Section 2'!$C$18:$X$317,COLUMNS('Section 2'!$C$14:W$14),0))))</f>
        <v/>
      </c>
      <c r="X34" s="114" t="str">
        <f>IF($C34="","",IF(ISBLANK(PROPER(VLOOKUP($A34,'Section 2'!$C$18:$X$317,COLUMNS('Section 2'!$C$14:X$14),0))),"",IF(VLOOKUP($A34,'Section 2'!$C$18:$X$317,COLUMNS('Section 2'!$C$14:X$14),0)="Produced/Imported for Consumption","Produced/Imported for Consumption",PROPER(VLOOKUP($A34,'Section 2'!$C$18:$X$317,COLUMNS('Section 2'!$C$14:X$14),0)))))</f>
        <v/>
      </c>
    </row>
    <row r="35" spans="1:24" s="47" customFormat="1" ht="12.75" customHeight="1" x14ac:dyDescent="0.25">
      <c r="A35" s="50">
        <v>34</v>
      </c>
      <c r="B35" s="114" t="str">
        <f t="shared" si="0"/>
        <v/>
      </c>
      <c r="C35" s="114" t="str">
        <f>IFERROR(VLOOKUP($A35,'Section 2'!$C$18:$X$317,COLUMNS('Section 2'!$C$14:$C$14),0),"")</f>
        <v/>
      </c>
      <c r="D35" s="65" t="str">
        <f>IF($C35="","",IF(ISBLANK(VLOOKUP($A35,'Section 2'!$C$18:$X$317,COLUMNS('Section 2'!$C$14:D$14),0)),"",VLOOKUP($A35,'Section 2'!$C$18:$X$317,COLUMNS('Section 2'!$C$14:D$14),0)))</f>
        <v/>
      </c>
      <c r="E35" s="114" t="str">
        <f>IF($C35="","",IF(ISBLANK(VLOOKUP($A35,'Section 2'!$C$18:$X$317,COLUMNS('Section 2'!$C$14:E$14),0)),"",VLOOKUP($A35,'Section 2'!$C$18:$X$317,COLUMNS('Section 2'!$C$14:E$14),0)))</f>
        <v/>
      </c>
      <c r="F35" s="114" t="str">
        <f>IF($C35="","",IF(ISBLANK(VLOOKUP($A35,'Section 2'!$C$18:$X$317,COLUMNS('Section 2'!$C$14:F$14),0)),"",VLOOKUP($A35,'Section 2'!$C$18:$X$317,COLUMNS('Section 2'!$C$14:F$14),0)))</f>
        <v/>
      </c>
      <c r="G35" s="114" t="str">
        <f>IF($C35="","",IF(ISBLANK(VLOOKUP($A35,'Section 2'!$C$18:$X$317,COLUMNS('Section 2'!$C$14:G$14),0)),"",VLOOKUP($A35,'Section 2'!$C$18:$X$317,COLUMNS('Section 2'!$C$14:G$14),0)))</f>
        <v/>
      </c>
      <c r="H35" s="114" t="str">
        <f>IF($C35="","",IF(ISBLANK(VLOOKUP($A35,'Section 2'!$C$18:$X$317,COLUMNS('Section 2'!$C$14:H$14),0)),"",VLOOKUP($A35,'Section 2'!$C$18:$X$317,COLUMNS('Section 2'!$C$14:H$14),0)))</f>
        <v/>
      </c>
      <c r="I35" s="114" t="str">
        <f>IF($C35="","",IF(ISBLANK(VLOOKUP($A35,'Section 2'!$C$18:$X$317,COLUMNS('Section 2'!$C$14:I$14),0)),"",VLOOKUP($A35,'Section 2'!$C$18:$X$317,COLUMNS('Section 2'!$C$14:I$14),0)))</f>
        <v/>
      </c>
      <c r="J35" s="114" t="str">
        <f>IF($C35="","",IF(ISBLANK(VLOOKUP($A35,'Section 2'!$C$18:$X$317,COLUMNS('Section 2'!$C$14:J$14),0)),"",VLOOKUP($A35,'Section 2'!$C$18:$X$317,COLUMNS('Section 2'!$C$14:J$14),0)))</f>
        <v/>
      </c>
      <c r="K35" s="114" t="str">
        <f>IF($C35="","",IF(ISBLANK(VLOOKUP($A35,'Section 2'!$C$18:$X$317,COLUMNS('Section 2'!$C$14:K$14),0)),"",VLOOKUP($A35,'Section 2'!$C$18:$X$317,COLUMNS('Section 2'!$C$14:K$14),0)))</f>
        <v/>
      </c>
      <c r="L35" s="114" t="str">
        <f>IF($C35="","",IF(ISBLANK(VLOOKUP($A35,'Section 2'!$C$18:$X$317,COLUMNS('Section 2'!$C$14:L$14),0)),"",VLOOKUP($A35,'Section 2'!$C$18:$X$317,COLUMNS('Section 2'!$C$14:L$14),0)))</f>
        <v/>
      </c>
      <c r="M35" s="114" t="str">
        <f>IF($C35="","",IF(ISBLANK(VLOOKUP($A35,'Section 2'!$C$18:$X$317,COLUMNS('Section 2'!$C$14:M$14),0)),"",VLOOKUP($A35,'Section 2'!$C$18:$X$317,COLUMNS('Section 2'!$C$14:M$14),0)))</f>
        <v/>
      </c>
      <c r="N35" s="114" t="str">
        <f>IF($C35="","",IF(ISBLANK(VLOOKUP($A35,'Section 2'!$C$18:$X$317,COLUMNS('Section 2'!$C$14:N$14),0)),"",VLOOKUP($A35,'Section 2'!$C$18:$X$317,COLUMNS('Section 2'!$C$14:N$14),0)))</f>
        <v/>
      </c>
      <c r="O35" s="114" t="str">
        <f>IF($C35="","",IF(ISBLANK(VLOOKUP($A35,'Section 2'!$C$18:$X$317,COLUMNS('Section 2'!$C$14:O$14),0)),"",VLOOKUP($A35,'Section 2'!$C$18:$X$317,COLUMNS('Section 2'!$C$14:O$14),0)))</f>
        <v/>
      </c>
      <c r="P35" s="114" t="str">
        <f>IF($C35="","",IF(ISBLANK(VLOOKUP($A35,'Section 2'!$C$18:$X$317,COLUMNS('Section 2'!$C$14:P$14),0)),"",VLOOKUP($A35,'Section 2'!$C$18:$X$317,COLUMNS('Section 2'!$C$14:P$14),0)))</f>
        <v/>
      </c>
      <c r="Q35" s="114" t="str">
        <f>IF($C35="","",IF(ISBLANK(VLOOKUP($A35,'Section 2'!$C$18:$X$317,COLUMNS('Section 2'!$C$14:Q$14),0)),"",VLOOKUP($A35,'Section 2'!$C$18:$X$317,COLUMNS('Section 2'!$C$14:Q$14),0)))</f>
        <v/>
      </c>
      <c r="R35" s="114" t="str">
        <f>IF($C35="","",IF(ISBLANK(VLOOKUP($A35,'Section 2'!$C$18:$X$317,COLUMNS('Section 2'!$C$14:R$14),0)),"",VLOOKUP($A35,'Section 2'!$C$18:$X$317,COLUMNS('Section 2'!$C$14:R$14),0)))</f>
        <v/>
      </c>
      <c r="S35" s="114" t="str">
        <f>IF($C35="","",IF(ISBLANK(VLOOKUP($A35,'Section 2'!$C$18:$X$317,COLUMNS('Section 2'!$C$14:S$14),0)),"",VLOOKUP($A35,'Section 2'!$C$18:$X$317,COLUMNS('Section 2'!$C$14:S$14),0)))</f>
        <v/>
      </c>
      <c r="T35" s="114" t="str">
        <f>IF($C35="","",IF(ISBLANK(VLOOKUP($A35,'Section 2'!$C$18:$X$317,COLUMNS('Section 2'!$C$14:T$14),0)),"",VLOOKUP($A35,'Section 2'!$C$18:$X$317,COLUMNS('Section 2'!$C$14:T$14),0)))</f>
        <v/>
      </c>
      <c r="U35" s="114" t="str">
        <f>IF($C35="","",IF(ISBLANK(VLOOKUP($A35,'Section 2'!$C$18:$X$317,COLUMNS('Section 2'!$C$14:U$14),0)),"",VLOOKUP($A35,'Section 2'!$C$18:$X$317,COLUMNS('Section 2'!$C$14:U$14),0)))</f>
        <v/>
      </c>
      <c r="V35" s="114" t="str">
        <f>IF($C35="","",IF(ISBLANK(VLOOKUP($A35,'Section 2'!$C$18:$X$317,COLUMNS('Section 2'!$C$14:V$14),0)),"",VLOOKUP($A35,'Section 2'!$C$18:$X$317,COLUMNS('Section 2'!$C$14:V$14),0)))</f>
        <v/>
      </c>
      <c r="W35" s="114" t="str">
        <f>IF($C35="","",IF(ISBLANK(PROPER(VLOOKUP($A35,'Section 2'!$C$18:$X$317,COLUMNS('Section 2'!$C$14:W$14),0))),"",PROPER(VLOOKUP($A35,'Section 2'!$C$18:$X$317,COLUMNS('Section 2'!$C$14:W$14),0))))</f>
        <v/>
      </c>
      <c r="X35" s="114" t="str">
        <f>IF($C35="","",IF(ISBLANK(PROPER(VLOOKUP($A35,'Section 2'!$C$18:$X$317,COLUMNS('Section 2'!$C$14:X$14),0))),"",IF(VLOOKUP($A35,'Section 2'!$C$18:$X$317,COLUMNS('Section 2'!$C$14:X$14),0)="Produced/Imported for Consumption","Produced/Imported for Consumption",PROPER(VLOOKUP($A35,'Section 2'!$C$18:$X$317,COLUMNS('Section 2'!$C$14:X$14),0)))))</f>
        <v/>
      </c>
    </row>
    <row r="36" spans="1:24" s="47" customFormat="1" ht="12.75" customHeight="1" x14ac:dyDescent="0.25">
      <c r="A36" s="50">
        <v>35</v>
      </c>
      <c r="B36" s="114" t="str">
        <f t="shared" si="0"/>
        <v/>
      </c>
      <c r="C36" s="114" t="str">
        <f>IFERROR(VLOOKUP($A36,'Section 2'!$C$18:$X$317,COLUMNS('Section 2'!$C$14:$C$14),0),"")</f>
        <v/>
      </c>
      <c r="D36" s="65" t="str">
        <f>IF($C36="","",IF(ISBLANK(VLOOKUP($A36,'Section 2'!$C$18:$X$317,COLUMNS('Section 2'!$C$14:D$14),0)),"",VLOOKUP($A36,'Section 2'!$C$18:$X$317,COLUMNS('Section 2'!$C$14:D$14),0)))</f>
        <v/>
      </c>
      <c r="E36" s="114" t="str">
        <f>IF($C36="","",IF(ISBLANK(VLOOKUP($A36,'Section 2'!$C$18:$X$317,COLUMNS('Section 2'!$C$14:E$14),0)),"",VLOOKUP($A36,'Section 2'!$C$18:$X$317,COLUMNS('Section 2'!$C$14:E$14),0)))</f>
        <v/>
      </c>
      <c r="F36" s="114" t="str">
        <f>IF($C36="","",IF(ISBLANK(VLOOKUP($A36,'Section 2'!$C$18:$X$317,COLUMNS('Section 2'!$C$14:F$14),0)),"",VLOOKUP($A36,'Section 2'!$C$18:$X$317,COLUMNS('Section 2'!$C$14:F$14),0)))</f>
        <v/>
      </c>
      <c r="G36" s="114" t="str">
        <f>IF($C36="","",IF(ISBLANK(VLOOKUP($A36,'Section 2'!$C$18:$X$317,COLUMNS('Section 2'!$C$14:G$14),0)),"",VLOOKUP($A36,'Section 2'!$C$18:$X$317,COLUMNS('Section 2'!$C$14:G$14),0)))</f>
        <v/>
      </c>
      <c r="H36" s="114" t="str">
        <f>IF($C36="","",IF(ISBLANK(VLOOKUP($A36,'Section 2'!$C$18:$X$317,COLUMNS('Section 2'!$C$14:H$14),0)),"",VLOOKUP($A36,'Section 2'!$C$18:$X$317,COLUMNS('Section 2'!$C$14:H$14),0)))</f>
        <v/>
      </c>
      <c r="I36" s="114" t="str">
        <f>IF($C36="","",IF(ISBLANK(VLOOKUP($A36,'Section 2'!$C$18:$X$317,COLUMNS('Section 2'!$C$14:I$14),0)),"",VLOOKUP($A36,'Section 2'!$C$18:$X$317,COLUMNS('Section 2'!$C$14:I$14),0)))</f>
        <v/>
      </c>
      <c r="J36" s="114" t="str">
        <f>IF($C36="","",IF(ISBLANK(VLOOKUP($A36,'Section 2'!$C$18:$X$317,COLUMNS('Section 2'!$C$14:J$14),0)),"",VLOOKUP($A36,'Section 2'!$C$18:$X$317,COLUMNS('Section 2'!$C$14:J$14),0)))</f>
        <v/>
      </c>
      <c r="K36" s="114" t="str">
        <f>IF($C36="","",IF(ISBLANK(VLOOKUP($A36,'Section 2'!$C$18:$X$317,COLUMNS('Section 2'!$C$14:K$14),0)),"",VLOOKUP($A36,'Section 2'!$C$18:$X$317,COLUMNS('Section 2'!$C$14:K$14),0)))</f>
        <v/>
      </c>
      <c r="L36" s="114" t="str">
        <f>IF($C36="","",IF(ISBLANK(VLOOKUP($A36,'Section 2'!$C$18:$X$317,COLUMNS('Section 2'!$C$14:L$14),0)),"",VLOOKUP($A36,'Section 2'!$C$18:$X$317,COLUMNS('Section 2'!$C$14:L$14),0)))</f>
        <v/>
      </c>
      <c r="M36" s="114" t="str">
        <f>IF($C36="","",IF(ISBLANK(VLOOKUP($A36,'Section 2'!$C$18:$X$317,COLUMNS('Section 2'!$C$14:M$14),0)),"",VLOOKUP($A36,'Section 2'!$C$18:$X$317,COLUMNS('Section 2'!$C$14:M$14),0)))</f>
        <v/>
      </c>
      <c r="N36" s="114" t="str">
        <f>IF($C36="","",IF(ISBLANK(VLOOKUP($A36,'Section 2'!$C$18:$X$317,COLUMNS('Section 2'!$C$14:N$14),0)),"",VLOOKUP($A36,'Section 2'!$C$18:$X$317,COLUMNS('Section 2'!$C$14:N$14),0)))</f>
        <v/>
      </c>
      <c r="O36" s="114" t="str">
        <f>IF($C36="","",IF(ISBLANK(VLOOKUP($A36,'Section 2'!$C$18:$X$317,COLUMNS('Section 2'!$C$14:O$14),0)),"",VLOOKUP($A36,'Section 2'!$C$18:$X$317,COLUMNS('Section 2'!$C$14:O$14),0)))</f>
        <v/>
      </c>
      <c r="P36" s="114" t="str">
        <f>IF($C36="","",IF(ISBLANK(VLOOKUP($A36,'Section 2'!$C$18:$X$317,COLUMNS('Section 2'!$C$14:P$14),0)),"",VLOOKUP($A36,'Section 2'!$C$18:$X$317,COLUMNS('Section 2'!$C$14:P$14),0)))</f>
        <v/>
      </c>
      <c r="Q36" s="114" t="str">
        <f>IF($C36="","",IF(ISBLANK(VLOOKUP($A36,'Section 2'!$C$18:$X$317,COLUMNS('Section 2'!$C$14:Q$14),0)),"",VLOOKUP($A36,'Section 2'!$C$18:$X$317,COLUMNS('Section 2'!$C$14:Q$14),0)))</f>
        <v/>
      </c>
      <c r="R36" s="114" t="str">
        <f>IF($C36="","",IF(ISBLANK(VLOOKUP($A36,'Section 2'!$C$18:$X$317,COLUMNS('Section 2'!$C$14:R$14),0)),"",VLOOKUP($A36,'Section 2'!$C$18:$X$317,COLUMNS('Section 2'!$C$14:R$14),0)))</f>
        <v/>
      </c>
      <c r="S36" s="114" t="str">
        <f>IF($C36="","",IF(ISBLANK(VLOOKUP($A36,'Section 2'!$C$18:$X$317,COLUMNS('Section 2'!$C$14:S$14),0)),"",VLOOKUP($A36,'Section 2'!$C$18:$X$317,COLUMNS('Section 2'!$C$14:S$14),0)))</f>
        <v/>
      </c>
      <c r="T36" s="114" t="str">
        <f>IF($C36="","",IF(ISBLANK(VLOOKUP($A36,'Section 2'!$C$18:$X$317,COLUMNS('Section 2'!$C$14:T$14),0)),"",VLOOKUP($A36,'Section 2'!$C$18:$X$317,COLUMNS('Section 2'!$C$14:T$14),0)))</f>
        <v/>
      </c>
      <c r="U36" s="114" t="str">
        <f>IF($C36="","",IF(ISBLANK(VLOOKUP($A36,'Section 2'!$C$18:$X$317,COLUMNS('Section 2'!$C$14:U$14),0)),"",VLOOKUP($A36,'Section 2'!$C$18:$X$317,COLUMNS('Section 2'!$C$14:U$14),0)))</f>
        <v/>
      </c>
      <c r="V36" s="114" t="str">
        <f>IF($C36="","",IF(ISBLANK(VLOOKUP($A36,'Section 2'!$C$18:$X$317,COLUMNS('Section 2'!$C$14:V$14),0)),"",VLOOKUP($A36,'Section 2'!$C$18:$X$317,COLUMNS('Section 2'!$C$14:V$14),0)))</f>
        <v/>
      </c>
      <c r="W36" s="114" t="str">
        <f>IF($C36="","",IF(ISBLANK(PROPER(VLOOKUP($A36,'Section 2'!$C$18:$X$317,COLUMNS('Section 2'!$C$14:W$14),0))),"",PROPER(VLOOKUP($A36,'Section 2'!$C$18:$X$317,COLUMNS('Section 2'!$C$14:W$14),0))))</f>
        <v/>
      </c>
      <c r="X36" s="114" t="str">
        <f>IF($C36="","",IF(ISBLANK(PROPER(VLOOKUP($A36,'Section 2'!$C$18:$X$317,COLUMNS('Section 2'!$C$14:X$14),0))),"",IF(VLOOKUP($A36,'Section 2'!$C$18:$X$317,COLUMNS('Section 2'!$C$14:X$14),0)="Produced/Imported for Consumption","Produced/Imported for Consumption",PROPER(VLOOKUP($A36,'Section 2'!$C$18:$X$317,COLUMNS('Section 2'!$C$14:X$14),0)))))</f>
        <v/>
      </c>
    </row>
    <row r="37" spans="1:24" s="47" customFormat="1" ht="12.75" customHeight="1" x14ac:dyDescent="0.25">
      <c r="A37" s="50">
        <v>36</v>
      </c>
      <c r="B37" s="114" t="str">
        <f t="shared" si="0"/>
        <v/>
      </c>
      <c r="C37" s="114" t="str">
        <f>IFERROR(VLOOKUP($A37,'Section 2'!$C$18:$X$317,COLUMNS('Section 2'!$C$14:$C$14),0),"")</f>
        <v/>
      </c>
      <c r="D37" s="65" t="str">
        <f>IF($C37="","",IF(ISBLANK(VLOOKUP($A37,'Section 2'!$C$18:$X$317,COLUMNS('Section 2'!$C$14:D$14),0)),"",VLOOKUP($A37,'Section 2'!$C$18:$X$317,COLUMNS('Section 2'!$C$14:D$14),0)))</f>
        <v/>
      </c>
      <c r="E37" s="114" t="str">
        <f>IF($C37="","",IF(ISBLANK(VLOOKUP($A37,'Section 2'!$C$18:$X$317,COLUMNS('Section 2'!$C$14:E$14),0)),"",VLOOKUP($A37,'Section 2'!$C$18:$X$317,COLUMNS('Section 2'!$C$14:E$14),0)))</f>
        <v/>
      </c>
      <c r="F37" s="114" t="str">
        <f>IF($C37="","",IF(ISBLANK(VLOOKUP($A37,'Section 2'!$C$18:$X$317,COLUMNS('Section 2'!$C$14:F$14),0)),"",VLOOKUP($A37,'Section 2'!$C$18:$X$317,COLUMNS('Section 2'!$C$14:F$14),0)))</f>
        <v/>
      </c>
      <c r="G37" s="114" t="str">
        <f>IF($C37="","",IF(ISBLANK(VLOOKUP($A37,'Section 2'!$C$18:$X$317,COLUMNS('Section 2'!$C$14:G$14),0)),"",VLOOKUP($A37,'Section 2'!$C$18:$X$317,COLUMNS('Section 2'!$C$14:G$14),0)))</f>
        <v/>
      </c>
      <c r="H37" s="114" t="str">
        <f>IF($C37="","",IF(ISBLANK(VLOOKUP($A37,'Section 2'!$C$18:$X$317,COLUMNS('Section 2'!$C$14:H$14),0)),"",VLOOKUP($A37,'Section 2'!$C$18:$X$317,COLUMNS('Section 2'!$C$14:H$14),0)))</f>
        <v/>
      </c>
      <c r="I37" s="114" t="str">
        <f>IF($C37="","",IF(ISBLANK(VLOOKUP($A37,'Section 2'!$C$18:$X$317,COLUMNS('Section 2'!$C$14:I$14),0)),"",VLOOKUP($A37,'Section 2'!$C$18:$X$317,COLUMNS('Section 2'!$C$14:I$14),0)))</f>
        <v/>
      </c>
      <c r="J37" s="114" t="str">
        <f>IF($C37="","",IF(ISBLANK(VLOOKUP($A37,'Section 2'!$C$18:$X$317,COLUMNS('Section 2'!$C$14:J$14),0)),"",VLOOKUP($A37,'Section 2'!$C$18:$X$317,COLUMNS('Section 2'!$C$14:J$14),0)))</f>
        <v/>
      </c>
      <c r="K37" s="114" t="str">
        <f>IF($C37="","",IF(ISBLANK(VLOOKUP($A37,'Section 2'!$C$18:$X$317,COLUMNS('Section 2'!$C$14:K$14),0)),"",VLOOKUP($A37,'Section 2'!$C$18:$X$317,COLUMNS('Section 2'!$C$14:K$14),0)))</f>
        <v/>
      </c>
      <c r="L37" s="114" t="str">
        <f>IF($C37="","",IF(ISBLANK(VLOOKUP($A37,'Section 2'!$C$18:$X$317,COLUMNS('Section 2'!$C$14:L$14),0)),"",VLOOKUP($A37,'Section 2'!$C$18:$X$317,COLUMNS('Section 2'!$C$14:L$14),0)))</f>
        <v/>
      </c>
      <c r="M37" s="114" t="str">
        <f>IF($C37="","",IF(ISBLANK(VLOOKUP($A37,'Section 2'!$C$18:$X$317,COLUMNS('Section 2'!$C$14:M$14),0)),"",VLOOKUP($A37,'Section 2'!$C$18:$X$317,COLUMNS('Section 2'!$C$14:M$14),0)))</f>
        <v/>
      </c>
      <c r="N37" s="114" t="str">
        <f>IF($C37="","",IF(ISBLANK(VLOOKUP($A37,'Section 2'!$C$18:$X$317,COLUMNS('Section 2'!$C$14:N$14),0)),"",VLOOKUP($A37,'Section 2'!$C$18:$X$317,COLUMNS('Section 2'!$C$14:N$14),0)))</f>
        <v/>
      </c>
      <c r="O37" s="114" t="str">
        <f>IF($C37="","",IF(ISBLANK(VLOOKUP($A37,'Section 2'!$C$18:$X$317,COLUMNS('Section 2'!$C$14:O$14),0)),"",VLOOKUP($A37,'Section 2'!$C$18:$X$317,COLUMNS('Section 2'!$C$14:O$14),0)))</f>
        <v/>
      </c>
      <c r="P37" s="114" t="str">
        <f>IF($C37="","",IF(ISBLANK(VLOOKUP($A37,'Section 2'!$C$18:$X$317,COLUMNS('Section 2'!$C$14:P$14),0)),"",VLOOKUP($A37,'Section 2'!$C$18:$X$317,COLUMNS('Section 2'!$C$14:P$14),0)))</f>
        <v/>
      </c>
      <c r="Q37" s="114" t="str">
        <f>IF($C37="","",IF(ISBLANK(VLOOKUP($A37,'Section 2'!$C$18:$X$317,COLUMNS('Section 2'!$C$14:Q$14),0)),"",VLOOKUP($A37,'Section 2'!$C$18:$X$317,COLUMNS('Section 2'!$C$14:Q$14),0)))</f>
        <v/>
      </c>
      <c r="R37" s="114" t="str">
        <f>IF($C37="","",IF(ISBLANK(VLOOKUP($A37,'Section 2'!$C$18:$X$317,COLUMNS('Section 2'!$C$14:R$14),0)),"",VLOOKUP($A37,'Section 2'!$C$18:$X$317,COLUMNS('Section 2'!$C$14:R$14),0)))</f>
        <v/>
      </c>
      <c r="S37" s="114" t="str">
        <f>IF($C37="","",IF(ISBLANK(VLOOKUP($A37,'Section 2'!$C$18:$X$317,COLUMNS('Section 2'!$C$14:S$14),0)),"",VLOOKUP($A37,'Section 2'!$C$18:$X$317,COLUMNS('Section 2'!$C$14:S$14),0)))</f>
        <v/>
      </c>
      <c r="T37" s="114" t="str">
        <f>IF($C37="","",IF(ISBLANK(VLOOKUP($A37,'Section 2'!$C$18:$X$317,COLUMNS('Section 2'!$C$14:T$14),0)),"",VLOOKUP($A37,'Section 2'!$C$18:$X$317,COLUMNS('Section 2'!$C$14:T$14),0)))</f>
        <v/>
      </c>
      <c r="U37" s="114" t="str">
        <f>IF($C37="","",IF(ISBLANK(VLOOKUP($A37,'Section 2'!$C$18:$X$317,COLUMNS('Section 2'!$C$14:U$14),0)),"",VLOOKUP($A37,'Section 2'!$C$18:$X$317,COLUMNS('Section 2'!$C$14:U$14),0)))</f>
        <v/>
      </c>
      <c r="V37" s="114" t="str">
        <f>IF($C37="","",IF(ISBLANK(VLOOKUP($A37,'Section 2'!$C$18:$X$317,COLUMNS('Section 2'!$C$14:V$14),0)),"",VLOOKUP($A37,'Section 2'!$C$18:$X$317,COLUMNS('Section 2'!$C$14:V$14),0)))</f>
        <v/>
      </c>
      <c r="W37" s="114" t="str">
        <f>IF($C37="","",IF(ISBLANK(PROPER(VLOOKUP($A37,'Section 2'!$C$18:$X$317,COLUMNS('Section 2'!$C$14:W$14),0))),"",PROPER(VLOOKUP($A37,'Section 2'!$C$18:$X$317,COLUMNS('Section 2'!$C$14:W$14),0))))</f>
        <v/>
      </c>
      <c r="X37" s="114" t="str">
        <f>IF($C37="","",IF(ISBLANK(PROPER(VLOOKUP($A37,'Section 2'!$C$18:$X$317,COLUMNS('Section 2'!$C$14:X$14),0))),"",IF(VLOOKUP($A37,'Section 2'!$C$18:$X$317,COLUMNS('Section 2'!$C$14:X$14),0)="Produced/Imported for Consumption","Produced/Imported for Consumption",PROPER(VLOOKUP($A37,'Section 2'!$C$18:$X$317,COLUMNS('Section 2'!$C$14:X$14),0)))))</f>
        <v/>
      </c>
    </row>
    <row r="38" spans="1:24" s="47" customFormat="1" ht="12.75" customHeight="1" x14ac:dyDescent="0.25">
      <c r="A38" s="50">
        <v>37</v>
      </c>
      <c r="B38" s="114" t="str">
        <f t="shared" si="0"/>
        <v/>
      </c>
      <c r="C38" s="114" t="str">
        <f>IFERROR(VLOOKUP($A38,'Section 2'!$C$18:$X$317,COLUMNS('Section 2'!$C$14:$C$14),0),"")</f>
        <v/>
      </c>
      <c r="D38" s="65" t="str">
        <f>IF($C38="","",IF(ISBLANK(VLOOKUP($A38,'Section 2'!$C$18:$X$317,COLUMNS('Section 2'!$C$14:D$14),0)),"",VLOOKUP($A38,'Section 2'!$C$18:$X$317,COLUMNS('Section 2'!$C$14:D$14),0)))</f>
        <v/>
      </c>
      <c r="E38" s="114" t="str">
        <f>IF($C38="","",IF(ISBLANK(VLOOKUP($A38,'Section 2'!$C$18:$X$317,COLUMNS('Section 2'!$C$14:E$14),0)),"",VLOOKUP($A38,'Section 2'!$C$18:$X$317,COLUMNS('Section 2'!$C$14:E$14),0)))</f>
        <v/>
      </c>
      <c r="F38" s="114" t="str">
        <f>IF($C38="","",IF(ISBLANK(VLOOKUP($A38,'Section 2'!$C$18:$X$317,COLUMNS('Section 2'!$C$14:F$14),0)),"",VLOOKUP($A38,'Section 2'!$C$18:$X$317,COLUMNS('Section 2'!$C$14:F$14),0)))</f>
        <v/>
      </c>
      <c r="G38" s="114" t="str">
        <f>IF($C38="","",IF(ISBLANK(VLOOKUP($A38,'Section 2'!$C$18:$X$317,COLUMNS('Section 2'!$C$14:G$14),0)),"",VLOOKUP($A38,'Section 2'!$C$18:$X$317,COLUMNS('Section 2'!$C$14:G$14),0)))</f>
        <v/>
      </c>
      <c r="H38" s="114" t="str">
        <f>IF($C38="","",IF(ISBLANK(VLOOKUP($A38,'Section 2'!$C$18:$X$317,COLUMNS('Section 2'!$C$14:H$14),0)),"",VLOOKUP($A38,'Section 2'!$C$18:$X$317,COLUMNS('Section 2'!$C$14:H$14),0)))</f>
        <v/>
      </c>
      <c r="I38" s="114" t="str">
        <f>IF($C38="","",IF(ISBLANK(VLOOKUP($A38,'Section 2'!$C$18:$X$317,COLUMNS('Section 2'!$C$14:I$14),0)),"",VLOOKUP($A38,'Section 2'!$C$18:$X$317,COLUMNS('Section 2'!$C$14:I$14),0)))</f>
        <v/>
      </c>
      <c r="J38" s="114" t="str">
        <f>IF($C38="","",IF(ISBLANK(VLOOKUP($A38,'Section 2'!$C$18:$X$317,COLUMNS('Section 2'!$C$14:J$14),0)),"",VLOOKUP($A38,'Section 2'!$C$18:$X$317,COLUMNS('Section 2'!$C$14:J$14),0)))</f>
        <v/>
      </c>
      <c r="K38" s="114" t="str">
        <f>IF($C38="","",IF(ISBLANK(VLOOKUP($A38,'Section 2'!$C$18:$X$317,COLUMNS('Section 2'!$C$14:K$14),0)),"",VLOOKUP($A38,'Section 2'!$C$18:$X$317,COLUMNS('Section 2'!$C$14:K$14),0)))</f>
        <v/>
      </c>
      <c r="L38" s="114" t="str">
        <f>IF($C38="","",IF(ISBLANK(VLOOKUP($A38,'Section 2'!$C$18:$X$317,COLUMNS('Section 2'!$C$14:L$14),0)),"",VLOOKUP($A38,'Section 2'!$C$18:$X$317,COLUMNS('Section 2'!$C$14:L$14),0)))</f>
        <v/>
      </c>
      <c r="M38" s="114" t="str">
        <f>IF($C38="","",IF(ISBLANK(VLOOKUP($A38,'Section 2'!$C$18:$X$317,COLUMNS('Section 2'!$C$14:M$14),0)),"",VLOOKUP($A38,'Section 2'!$C$18:$X$317,COLUMNS('Section 2'!$C$14:M$14),0)))</f>
        <v/>
      </c>
      <c r="N38" s="114" t="str">
        <f>IF($C38="","",IF(ISBLANK(VLOOKUP($A38,'Section 2'!$C$18:$X$317,COLUMNS('Section 2'!$C$14:N$14),0)),"",VLOOKUP($A38,'Section 2'!$C$18:$X$317,COLUMNS('Section 2'!$C$14:N$14),0)))</f>
        <v/>
      </c>
      <c r="O38" s="114" t="str">
        <f>IF($C38="","",IF(ISBLANK(VLOOKUP($A38,'Section 2'!$C$18:$X$317,COLUMNS('Section 2'!$C$14:O$14),0)),"",VLOOKUP($A38,'Section 2'!$C$18:$X$317,COLUMNS('Section 2'!$C$14:O$14),0)))</f>
        <v/>
      </c>
      <c r="P38" s="114" t="str">
        <f>IF($C38="","",IF(ISBLANK(VLOOKUP($A38,'Section 2'!$C$18:$X$317,COLUMNS('Section 2'!$C$14:P$14),0)),"",VLOOKUP($A38,'Section 2'!$C$18:$X$317,COLUMNS('Section 2'!$C$14:P$14),0)))</f>
        <v/>
      </c>
      <c r="Q38" s="114" t="str">
        <f>IF($C38="","",IF(ISBLANK(VLOOKUP($A38,'Section 2'!$C$18:$X$317,COLUMNS('Section 2'!$C$14:Q$14),0)),"",VLOOKUP($A38,'Section 2'!$C$18:$X$317,COLUMNS('Section 2'!$C$14:Q$14),0)))</f>
        <v/>
      </c>
      <c r="R38" s="114" t="str">
        <f>IF($C38="","",IF(ISBLANK(VLOOKUP($A38,'Section 2'!$C$18:$X$317,COLUMNS('Section 2'!$C$14:R$14),0)),"",VLOOKUP($A38,'Section 2'!$C$18:$X$317,COLUMNS('Section 2'!$C$14:R$14),0)))</f>
        <v/>
      </c>
      <c r="S38" s="114" t="str">
        <f>IF($C38="","",IF(ISBLANK(VLOOKUP($A38,'Section 2'!$C$18:$X$317,COLUMNS('Section 2'!$C$14:S$14),0)),"",VLOOKUP($A38,'Section 2'!$C$18:$X$317,COLUMNS('Section 2'!$C$14:S$14),0)))</f>
        <v/>
      </c>
      <c r="T38" s="114" t="str">
        <f>IF($C38="","",IF(ISBLANK(VLOOKUP($A38,'Section 2'!$C$18:$X$317,COLUMNS('Section 2'!$C$14:T$14),0)),"",VLOOKUP($A38,'Section 2'!$C$18:$X$317,COLUMNS('Section 2'!$C$14:T$14),0)))</f>
        <v/>
      </c>
      <c r="U38" s="114" t="str">
        <f>IF($C38="","",IF(ISBLANK(VLOOKUP($A38,'Section 2'!$C$18:$X$317,COLUMNS('Section 2'!$C$14:U$14),0)),"",VLOOKUP($A38,'Section 2'!$C$18:$X$317,COLUMNS('Section 2'!$C$14:U$14),0)))</f>
        <v/>
      </c>
      <c r="V38" s="114" t="str">
        <f>IF($C38="","",IF(ISBLANK(VLOOKUP($A38,'Section 2'!$C$18:$X$317,COLUMNS('Section 2'!$C$14:V$14),0)),"",VLOOKUP($A38,'Section 2'!$C$18:$X$317,COLUMNS('Section 2'!$C$14:V$14),0)))</f>
        <v/>
      </c>
      <c r="W38" s="114" t="str">
        <f>IF($C38="","",IF(ISBLANK(PROPER(VLOOKUP($A38,'Section 2'!$C$18:$X$317,COLUMNS('Section 2'!$C$14:W$14),0))),"",PROPER(VLOOKUP($A38,'Section 2'!$C$18:$X$317,COLUMNS('Section 2'!$C$14:W$14),0))))</f>
        <v/>
      </c>
      <c r="X38" s="114" t="str">
        <f>IF($C38="","",IF(ISBLANK(PROPER(VLOOKUP($A38,'Section 2'!$C$18:$X$317,COLUMNS('Section 2'!$C$14:X$14),0))),"",IF(VLOOKUP($A38,'Section 2'!$C$18:$X$317,COLUMNS('Section 2'!$C$14:X$14),0)="Produced/Imported for Consumption","Produced/Imported for Consumption",PROPER(VLOOKUP($A38,'Section 2'!$C$18:$X$317,COLUMNS('Section 2'!$C$14:X$14),0)))))</f>
        <v/>
      </c>
    </row>
    <row r="39" spans="1:24" s="47" customFormat="1" ht="12.75" customHeight="1" x14ac:dyDescent="0.25">
      <c r="A39" s="50">
        <v>38</v>
      </c>
      <c r="B39" s="114" t="str">
        <f t="shared" si="0"/>
        <v/>
      </c>
      <c r="C39" s="114" t="str">
        <f>IFERROR(VLOOKUP($A39,'Section 2'!$C$18:$X$317,COLUMNS('Section 2'!$C$14:$C$14),0),"")</f>
        <v/>
      </c>
      <c r="D39" s="65" t="str">
        <f>IF($C39="","",IF(ISBLANK(VLOOKUP($A39,'Section 2'!$C$18:$X$317,COLUMNS('Section 2'!$C$14:D$14),0)),"",VLOOKUP($A39,'Section 2'!$C$18:$X$317,COLUMNS('Section 2'!$C$14:D$14),0)))</f>
        <v/>
      </c>
      <c r="E39" s="114" t="str">
        <f>IF($C39="","",IF(ISBLANK(VLOOKUP($A39,'Section 2'!$C$18:$X$317,COLUMNS('Section 2'!$C$14:E$14),0)),"",VLOOKUP($A39,'Section 2'!$C$18:$X$317,COLUMNS('Section 2'!$C$14:E$14),0)))</f>
        <v/>
      </c>
      <c r="F39" s="114" t="str">
        <f>IF($C39="","",IF(ISBLANK(VLOOKUP($A39,'Section 2'!$C$18:$X$317,COLUMNS('Section 2'!$C$14:F$14),0)),"",VLOOKUP($A39,'Section 2'!$C$18:$X$317,COLUMNS('Section 2'!$C$14:F$14),0)))</f>
        <v/>
      </c>
      <c r="G39" s="114" t="str">
        <f>IF($C39="","",IF(ISBLANK(VLOOKUP($A39,'Section 2'!$C$18:$X$317,COLUMNS('Section 2'!$C$14:G$14),0)),"",VLOOKUP($A39,'Section 2'!$C$18:$X$317,COLUMNS('Section 2'!$C$14:G$14),0)))</f>
        <v/>
      </c>
      <c r="H39" s="114" t="str">
        <f>IF($C39="","",IF(ISBLANK(VLOOKUP($A39,'Section 2'!$C$18:$X$317,COLUMNS('Section 2'!$C$14:H$14),0)),"",VLOOKUP($A39,'Section 2'!$C$18:$X$317,COLUMNS('Section 2'!$C$14:H$14),0)))</f>
        <v/>
      </c>
      <c r="I39" s="114" t="str">
        <f>IF($C39="","",IF(ISBLANK(VLOOKUP($A39,'Section 2'!$C$18:$X$317,COLUMNS('Section 2'!$C$14:I$14),0)),"",VLOOKUP($A39,'Section 2'!$C$18:$X$317,COLUMNS('Section 2'!$C$14:I$14),0)))</f>
        <v/>
      </c>
      <c r="J39" s="114" t="str">
        <f>IF($C39="","",IF(ISBLANK(VLOOKUP($A39,'Section 2'!$C$18:$X$317,COLUMNS('Section 2'!$C$14:J$14),0)),"",VLOOKUP($A39,'Section 2'!$C$18:$X$317,COLUMNS('Section 2'!$C$14:J$14),0)))</f>
        <v/>
      </c>
      <c r="K39" s="114" t="str">
        <f>IF($C39="","",IF(ISBLANK(VLOOKUP($A39,'Section 2'!$C$18:$X$317,COLUMNS('Section 2'!$C$14:K$14),0)),"",VLOOKUP($A39,'Section 2'!$C$18:$X$317,COLUMNS('Section 2'!$C$14:K$14),0)))</f>
        <v/>
      </c>
      <c r="L39" s="114" t="str">
        <f>IF($C39="","",IF(ISBLANK(VLOOKUP($A39,'Section 2'!$C$18:$X$317,COLUMNS('Section 2'!$C$14:L$14),0)),"",VLOOKUP($A39,'Section 2'!$C$18:$X$317,COLUMNS('Section 2'!$C$14:L$14),0)))</f>
        <v/>
      </c>
      <c r="M39" s="114" t="str">
        <f>IF($C39="","",IF(ISBLANK(VLOOKUP($A39,'Section 2'!$C$18:$X$317,COLUMNS('Section 2'!$C$14:M$14),0)),"",VLOOKUP($A39,'Section 2'!$C$18:$X$317,COLUMNS('Section 2'!$C$14:M$14),0)))</f>
        <v/>
      </c>
      <c r="N39" s="114" t="str">
        <f>IF($C39="","",IF(ISBLANK(VLOOKUP($A39,'Section 2'!$C$18:$X$317,COLUMNS('Section 2'!$C$14:N$14),0)),"",VLOOKUP($A39,'Section 2'!$C$18:$X$317,COLUMNS('Section 2'!$C$14:N$14),0)))</f>
        <v/>
      </c>
      <c r="O39" s="114" t="str">
        <f>IF($C39="","",IF(ISBLANK(VLOOKUP($A39,'Section 2'!$C$18:$X$317,COLUMNS('Section 2'!$C$14:O$14),0)),"",VLOOKUP($A39,'Section 2'!$C$18:$X$317,COLUMNS('Section 2'!$C$14:O$14),0)))</f>
        <v/>
      </c>
      <c r="P39" s="114" t="str">
        <f>IF($C39="","",IF(ISBLANK(VLOOKUP($A39,'Section 2'!$C$18:$X$317,COLUMNS('Section 2'!$C$14:P$14),0)),"",VLOOKUP($A39,'Section 2'!$C$18:$X$317,COLUMNS('Section 2'!$C$14:P$14),0)))</f>
        <v/>
      </c>
      <c r="Q39" s="114" t="str">
        <f>IF($C39="","",IF(ISBLANK(VLOOKUP($A39,'Section 2'!$C$18:$X$317,COLUMNS('Section 2'!$C$14:Q$14),0)),"",VLOOKUP($A39,'Section 2'!$C$18:$X$317,COLUMNS('Section 2'!$C$14:Q$14),0)))</f>
        <v/>
      </c>
      <c r="R39" s="114" t="str">
        <f>IF($C39="","",IF(ISBLANK(VLOOKUP($A39,'Section 2'!$C$18:$X$317,COLUMNS('Section 2'!$C$14:R$14),0)),"",VLOOKUP($A39,'Section 2'!$C$18:$X$317,COLUMNS('Section 2'!$C$14:R$14),0)))</f>
        <v/>
      </c>
      <c r="S39" s="114" t="str">
        <f>IF($C39="","",IF(ISBLANK(VLOOKUP($A39,'Section 2'!$C$18:$X$317,COLUMNS('Section 2'!$C$14:S$14),0)),"",VLOOKUP($A39,'Section 2'!$C$18:$X$317,COLUMNS('Section 2'!$C$14:S$14),0)))</f>
        <v/>
      </c>
      <c r="T39" s="114" t="str">
        <f>IF($C39="","",IF(ISBLANK(VLOOKUP($A39,'Section 2'!$C$18:$X$317,COLUMNS('Section 2'!$C$14:T$14),0)),"",VLOOKUP($A39,'Section 2'!$C$18:$X$317,COLUMNS('Section 2'!$C$14:T$14),0)))</f>
        <v/>
      </c>
      <c r="U39" s="114" t="str">
        <f>IF($C39="","",IF(ISBLANK(VLOOKUP($A39,'Section 2'!$C$18:$X$317,COLUMNS('Section 2'!$C$14:U$14),0)),"",VLOOKUP($A39,'Section 2'!$C$18:$X$317,COLUMNS('Section 2'!$C$14:U$14),0)))</f>
        <v/>
      </c>
      <c r="V39" s="114" t="str">
        <f>IF($C39="","",IF(ISBLANK(VLOOKUP($A39,'Section 2'!$C$18:$X$317,COLUMNS('Section 2'!$C$14:V$14),0)),"",VLOOKUP($A39,'Section 2'!$C$18:$X$317,COLUMNS('Section 2'!$C$14:V$14),0)))</f>
        <v/>
      </c>
      <c r="W39" s="114" t="str">
        <f>IF($C39="","",IF(ISBLANK(PROPER(VLOOKUP($A39,'Section 2'!$C$18:$X$317,COLUMNS('Section 2'!$C$14:W$14),0))),"",PROPER(VLOOKUP($A39,'Section 2'!$C$18:$X$317,COLUMNS('Section 2'!$C$14:W$14),0))))</f>
        <v/>
      </c>
      <c r="X39" s="114" t="str">
        <f>IF($C39="","",IF(ISBLANK(PROPER(VLOOKUP($A39,'Section 2'!$C$18:$X$317,COLUMNS('Section 2'!$C$14:X$14),0))),"",IF(VLOOKUP($A39,'Section 2'!$C$18:$X$317,COLUMNS('Section 2'!$C$14:X$14),0)="Produced/Imported for Consumption","Produced/Imported for Consumption",PROPER(VLOOKUP($A39,'Section 2'!$C$18:$X$317,COLUMNS('Section 2'!$C$14:X$14),0)))))</f>
        <v/>
      </c>
    </row>
    <row r="40" spans="1:24" s="47" customFormat="1" ht="12.75" customHeight="1" x14ac:dyDescent="0.25">
      <c r="A40" s="50">
        <v>39</v>
      </c>
      <c r="B40" s="114" t="str">
        <f t="shared" si="0"/>
        <v/>
      </c>
      <c r="C40" s="114" t="str">
        <f>IFERROR(VLOOKUP($A40,'Section 2'!$C$18:$X$317,COLUMNS('Section 2'!$C$14:$C$14),0),"")</f>
        <v/>
      </c>
      <c r="D40" s="65" t="str">
        <f>IF($C40="","",IF(ISBLANK(VLOOKUP($A40,'Section 2'!$C$18:$X$317,COLUMNS('Section 2'!$C$14:D$14),0)),"",VLOOKUP($A40,'Section 2'!$C$18:$X$317,COLUMNS('Section 2'!$C$14:D$14),0)))</f>
        <v/>
      </c>
      <c r="E40" s="114" t="str">
        <f>IF($C40="","",IF(ISBLANK(VLOOKUP($A40,'Section 2'!$C$18:$X$317,COLUMNS('Section 2'!$C$14:E$14),0)),"",VLOOKUP($A40,'Section 2'!$C$18:$X$317,COLUMNS('Section 2'!$C$14:E$14),0)))</f>
        <v/>
      </c>
      <c r="F40" s="114" t="str">
        <f>IF($C40="","",IF(ISBLANK(VLOOKUP($A40,'Section 2'!$C$18:$X$317,COLUMNS('Section 2'!$C$14:F$14),0)),"",VLOOKUP($A40,'Section 2'!$C$18:$X$317,COLUMNS('Section 2'!$C$14:F$14),0)))</f>
        <v/>
      </c>
      <c r="G40" s="114" t="str">
        <f>IF($C40="","",IF(ISBLANK(VLOOKUP($A40,'Section 2'!$C$18:$X$317,COLUMNS('Section 2'!$C$14:G$14),0)),"",VLOOKUP($A40,'Section 2'!$C$18:$X$317,COLUMNS('Section 2'!$C$14:G$14),0)))</f>
        <v/>
      </c>
      <c r="H40" s="114" t="str">
        <f>IF($C40="","",IF(ISBLANK(VLOOKUP($A40,'Section 2'!$C$18:$X$317,COLUMNS('Section 2'!$C$14:H$14),0)),"",VLOOKUP($A40,'Section 2'!$C$18:$X$317,COLUMNS('Section 2'!$C$14:H$14),0)))</f>
        <v/>
      </c>
      <c r="I40" s="114" t="str">
        <f>IF($C40="","",IF(ISBLANK(VLOOKUP($A40,'Section 2'!$C$18:$X$317,COLUMNS('Section 2'!$C$14:I$14),0)),"",VLOOKUP($A40,'Section 2'!$C$18:$X$317,COLUMNS('Section 2'!$C$14:I$14),0)))</f>
        <v/>
      </c>
      <c r="J40" s="114" t="str">
        <f>IF($C40="","",IF(ISBLANK(VLOOKUP($A40,'Section 2'!$C$18:$X$317,COLUMNS('Section 2'!$C$14:J$14),0)),"",VLOOKUP($A40,'Section 2'!$C$18:$X$317,COLUMNS('Section 2'!$C$14:J$14),0)))</f>
        <v/>
      </c>
      <c r="K40" s="114" t="str">
        <f>IF($C40="","",IF(ISBLANK(VLOOKUP($A40,'Section 2'!$C$18:$X$317,COLUMNS('Section 2'!$C$14:K$14),0)),"",VLOOKUP($A40,'Section 2'!$C$18:$X$317,COLUMNS('Section 2'!$C$14:K$14),0)))</f>
        <v/>
      </c>
      <c r="L40" s="114" t="str">
        <f>IF($C40="","",IF(ISBLANK(VLOOKUP($A40,'Section 2'!$C$18:$X$317,COLUMNS('Section 2'!$C$14:L$14),0)),"",VLOOKUP($A40,'Section 2'!$C$18:$X$317,COLUMNS('Section 2'!$C$14:L$14),0)))</f>
        <v/>
      </c>
      <c r="M40" s="114" t="str">
        <f>IF($C40="","",IF(ISBLANK(VLOOKUP($A40,'Section 2'!$C$18:$X$317,COLUMNS('Section 2'!$C$14:M$14),0)),"",VLOOKUP($A40,'Section 2'!$C$18:$X$317,COLUMNS('Section 2'!$C$14:M$14),0)))</f>
        <v/>
      </c>
      <c r="N40" s="114" t="str">
        <f>IF($C40="","",IF(ISBLANK(VLOOKUP($A40,'Section 2'!$C$18:$X$317,COLUMNS('Section 2'!$C$14:N$14),0)),"",VLOOKUP($A40,'Section 2'!$C$18:$X$317,COLUMNS('Section 2'!$C$14:N$14),0)))</f>
        <v/>
      </c>
      <c r="O40" s="114" t="str">
        <f>IF($C40="","",IF(ISBLANK(VLOOKUP($A40,'Section 2'!$C$18:$X$317,COLUMNS('Section 2'!$C$14:O$14),0)),"",VLOOKUP($A40,'Section 2'!$C$18:$X$317,COLUMNS('Section 2'!$C$14:O$14),0)))</f>
        <v/>
      </c>
      <c r="P40" s="114" t="str">
        <f>IF($C40="","",IF(ISBLANK(VLOOKUP($A40,'Section 2'!$C$18:$X$317,COLUMNS('Section 2'!$C$14:P$14),0)),"",VLOOKUP($A40,'Section 2'!$C$18:$X$317,COLUMNS('Section 2'!$C$14:P$14),0)))</f>
        <v/>
      </c>
      <c r="Q40" s="114" t="str">
        <f>IF($C40="","",IF(ISBLANK(VLOOKUP($A40,'Section 2'!$C$18:$X$317,COLUMNS('Section 2'!$C$14:Q$14),0)),"",VLOOKUP($A40,'Section 2'!$C$18:$X$317,COLUMNS('Section 2'!$C$14:Q$14),0)))</f>
        <v/>
      </c>
      <c r="R40" s="114" t="str">
        <f>IF($C40="","",IF(ISBLANK(VLOOKUP($A40,'Section 2'!$C$18:$X$317,COLUMNS('Section 2'!$C$14:R$14),0)),"",VLOOKUP($A40,'Section 2'!$C$18:$X$317,COLUMNS('Section 2'!$C$14:R$14),0)))</f>
        <v/>
      </c>
      <c r="S40" s="114" t="str">
        <f>IF($C40="","",IF(ISBLANK(VLOOKUP($A40,'Section 2'!$C$18:$X$317,COLUMNS('Section 2'!$C$14:S$14),0)),"",VLOOKUP($A40,'Section 2'!$C$18:$X$317,COLUMNS('Section 2'!$C$14:S$14),0)))</f>
        <v/>
      </c>
      <c r="T40" s="114" t="str">
        <f>IF($C40="","",IF(ISBLANK(VLOOKUP($A40,'Section 2'!$C$18:$X$317,COLUMNS('Section 2'!$C$14:T$14),0)),"",VLOOKUP($A40,'Section 2'!$C$18:$X$317,COLUMNS('Section 2'!$C$14:T$14),0)))</f>
        <v/>
      </c>
      <c r="U40" s="114" t="str">
        <f>IF($C40="","",IF(ISBLANK(VLOOKUP($A40,'Section 2'!$C$18:$X$317,COLUMNS('Section 2'!$C$14:U$14),0)),"",VLOOKUP($A40,'Section 2'!$C$18:$X$317,COLUMNS('Section 2'!$C$14:U$14),0)))</f>
        <v/>
      </c>
      <c r="V40" s="114" t="str">
        <f>IF($C40="","",IF(ISBLANK(VLOOKUP($A40,'Section 2'!$C$18:$X$317,COLUMNS('Section 2'!$C$14:V$14),0)),"",VLOOKUP($A40,'Section 2'!$C$18:$X$317,COLUMNS('Section 2'!$C$14:V$14),0)))</f>
        <v/>
      </c>
      <c r="W40" s="114" t="str">
        <f>IF($C40="","",IF(ISBLANK(PROPER(VLOOKUP($A40,'Section 2'!$C$18:$X$317,COLUMNS('Section 2'!$C$14:W$14),0))),"",PROPER(VLOOKUP($A40,'Section 2'!$C$18:$X$317,COLUMNS('Section 2'!$C$14:W$14),0))))</f>
        <v/>
      </c>
      <c r="X40" s="114" t="str">
        <f>IF($C40="","",IF(ISBLANK(PROPER(VLOOKUP($A40,'Section 2'!$C$18:$X$317,COLUMNS('Section 2'!$C$14:X$14),0))),"",IF(VLOOKUP($A40,'Section 2'!$C$18:$X$317,COLUMNS('Section 2'!$C$14:X$14),0)="Produced/Imported for Consumption","Produced/Imported for Consumption",PROPER(VLOOKUP($A40,'Section 2'!$C$18:$X$317,COLUMNS('Section 2'!$C$14:X$14),0)))))</f>
        <v/>
      </c>
    </row>
    <row r="41" spans="1:24" s="47" customFormat="1" ht="12.75" customHeight="1" x14ac:dyDescent="0.25">
      <c r="A41" s="50">
        <v>40</v>
      </c>
      <c r="B41" s="114" t="str">
        <f t="shared" si="0"/>
        <v/>
      </c>
      <c r="C41" s="114" t="str">
        <f>IFERROR(VLOOKUP($A41,'Section 2'!$C$18:$X$317,COLUMNS('Section 2'!$C$14:$C$14),0),"")</f>
        <v/>
      </c>
      <c r="D41" s="65" t="str">
        <f>IF($C41="","",IF(ISBLANK(VLOOKUP($A41,'Section 2'!$C$18:$X$317,COLUMNS('Section 2'!$C$14:D$14),0)),"",VLOOKUP($A41,'Section 2'!$C$18:$X$317,COLUMNS('Section 2'!$C$14:D$14),0)))</f>
        <v/>
      </c>
      <c r="E41" s="114" t="str">
        <f>IF($C41="","",IF(ISBLANK(VLOOKUP($A41,'Section 2'!$C$18:$X$317,COLUMNS('Section 2'!$C$14:E$14),0)),"",VLOOKUP($A41,'Section 2'!$C$18:$X$317,COLUMNS('Section 2'!$C$14:E$14),0)))</f>
        <v/>
      </c>
      <c r="F41" s="114" t="str">
        <f>IF($C41="","",IF(ISBLANK(VLOOKUP($A41,'Section 2'!$C$18:$X$317,COLUMNS('Section 2'!$C$14:F$14),0)),"",VLOOKUP($A41,'Section 2'!$C$18:$X$317,COLUMNS('Section 2'!$C$14:F$14),0)))</f>
        <v/>
      </c>
      <c r="G41" s="114" t="str">
        <f>IF($C41="","",IF(ISBLANK(VLOOKUP($A41,'Section 2'!$C$18:$X$317,COLUMNS('Section 2'!$C$14:G$14),0)),"",VLOOKUP($A41,'Section 2'!$C$18:$X$317,COLUMNS('Section 2'!$C$14:G$14),0)))</f>
        <v/>
      </c>
      <c r="H41" s="114" t="str">
        <f>IF($C41="","",IF(ISBLANK(VLOOKUP($A41,'Section 2'!$C$18:$X$317,COLUMNS('Section 2'!$C$14:H$14),0)),"",VLOOKUP($A41,'Section 2'!$C$18:$X$317,COLUMNS('Section 2'!$C$14:H$14),0)))</f>
        <v/>
      </c>
      <c r="I41" s="114" t="str">
        <f>IF($C41="","",IF(ISBLANK(VLOOKUP($A41,'Section 2'!$C$18:$X$317,COLUMNS('Section 2'!$C$14:I$14),0)),"",VLOOKUP($A41,'Section 2'!$C$18:$X$317,COLUMNS('Section 2'!$C$14:I$14),0)))</f>
        <v/>
      </c>
      <c r="J41" s="114" t="str">
        <f>IF($C41="","",IF(ISBLANK(VLOOKUP($A41,'Section 2'!$C$18:$X$317,COLUMNS('Section 2'!$C$14:J$14),0)),"",VLOOKUP($A41,'Section 2'!$C$18:$X$317,COLUMNS('Section 2'!$C$14:J$14),0)))</f>
        <v/>
      </c>
      <c r="K41" s="114" t="str">
        <f>IF($C41="","",IF(ISBLANK(VLOOKUP($A41,'Section 2'!$C$18:$X$317,COLUMNS('Section 2'!$C$14:K$14),0)),"",VLOOKUP($A41,'Section 2'!$C$18:$X$317,COLUMNS('Section 2'!$C$14:K$14),0)))</f>
        <v/>
      </c>
      <c r="L41" s="114" t="str">
        <f>IF($C41="","",IF(ISBLANK(VLOOKUP($A41,'Section 2'!$C$18:$X$317,COLUMNS('Section 2'!$C$14:L$14),0)),"",VLOOKUP($A41,'Section 2'!$C$18:$X$317,COLUMNS('Section 2'!$C$14:L$14),0)))</f>
        <v/>
      </c>
      <c r="M41" s="114" t="str">
        <f>IF($C41="","",IF(ISBLANK(VLOOKUP($A41,'Section 2'!$C$18:$X$317,COLUMNS('Section 2'!$C$14:M$14),0)),"",VLOOKUP($A41,'Section 2'!$C$18:$X$317,COLUMNS('Section 2'!$C$14:M$14),0)))</f>
        <v/>
      </c>
      <c r="N41" s="114" t="str">
        <f>IF($C41="","",IF(ISBLANK(VLOOKUP($A41,'Section 2'!$C$18:$X$317,COLUMNS('Section 2'!$C$14:N$14),0)),"",VLOOKUP($A41,'Section 2'!$C$18:$X$317,COLUMNS('Section 2'!$C$14:N$14),0)))</f>
        <v/>
      </c>
      <c r="O41" s="114" t="str">
        <f>IF($C41="","",IF(ISBLANK(VLOOKUP($A41,'Section 2'!$C$18:$X$317,COLUMNS('Section 2'!$C$14:O$14),0)),"",VLOOKUP($A41,'Section 2'!$C$18:$X$317,COLUMNS('Section 2'!$C$14:O$14),0)))</f>
        <v/>
      </c>
      <c r="P41" s="114" t="str">
        <f>IF($C41="","",IF(ISBLANK(VLOOKUP($A41,'Section 2'!$C$18:$X$317,COLUMNS('Section 2'!$C$14:P$14),0)),"",VLOOKUP($A41,'Section 2'!$C$18:$X$317,COLUMNS('Section 2'!$C$14:P$14),0)))</f>
        <v/>
      </c>
      <c r="Q41" s="114" t="str">
        <f>IF($C41="","",IF(ISBLANK(VLOOKUP($A41,'Section 2'!$C$18:$X$317,COLUMNS('Section 2'!$C$14:Q$14),0)),"",VLOOKUP($A41,'Section 2'!$C$18:$X$317,COLUMNS('Section 2'!$C$14:Q$14),0)))</f>
        <v/>
      </c>
      <c r="R41" s="114" t="str">
        <f>IF($C41="","",IF(ISBLANK(VLOOKUP($A41,'Section 2'!$C$18:$X$317,COLUMNS('Section 2'!$C$14:R$14),0)),"",VLOOKUP($A41,'Section 2'!$C$18:$X$317,COLUMNS('Section 2'!$C$14:R$14),0)))</f>
        <v/>
      </c>
      <c r="S41" s="114" t="str">
        <f>IF($C41="","",IF(ISBLANK(VLOOKUP($A41,'Section 2'!$C$18:$X$317,COLUMNS('Section 2'!$C$14:S$14),0)),"",VLOOKUP($A41,'Section 2'!$C$18:$X$317,COLUMNS('Section 2'!$C$14:S$14),0)))</f>
        <v/>
      </c>
      <c r="T41" s="114" t="str">
        <f>IF($C41="","",IF(ISBLANK(VLOOKUP($A41,'Section 2'!$C$18:$X$317,COLUMNS('Section 2'!$C$14:T$14),0)),"",VLOOKUP($A41,'Section 2'!$C$18:$X$317,COLUMNS('Section 2'!$C$14:T$14),0)))</f>
        <v/>
      </c>
      <c r="U41" s="114" t="str">
        <f>IF($C41="","",IF(ISBLANK(VLOOKUP($A41,'Section 2'!$C$18:$X$317,COLUMNS('Section 2'!$C$14:U$14),0)),"",VLOOKUP($A41,'Section 2'!$C$18:$X$317,COLUMNS('Section 2'!$C$14:U$14),0)))</f>
        <v/>
      </c>
      <c r="V41" s="114" t="str">
        <f>IF($C41="","",IF(ISBLANK(VLOOKUP($A41,'Section 2'!$C$18:$X$317,COLUMNS('Section 2'!$C$14:V$14),0)),"",VLOOKUP($A41,'Section 2'!$C$18:$X$317,COLUMNS('Section 2'!$C$14:V$14),0)))</f>
        <v/>
      </c>
      <c r="W41" s="114" t="str">
        <f>IF($C41="","",IF(ISBLANK(PROPER(VLOOKUP($A41,'Section 2'!$C$18:$X$317,COLUMNS('Section 2'!$C$14:W$14),0))),"",PROPER(VLOOKUP($A41,'Section 2'!$C$18:$X$317,COLUMNS('Section 2'!$C$14:W$14),0))))</f>
        <v/>
      </c>
      <c r="X41" s="114" t="str">
        <f>IF($C41="","",IF(ISBLANK(PROPER(VLOOKUP($A41,'Section 2'!$C$18:$X$317,COLUMNS('Section 2'!$C$14:X$14),0))),"",IF(VLOOKUP($A41,'Section 2'!$C$18:$X$317,COLUMNS('Section 2'!$C$14:X$14),0)="Produced/Imported for Consumption","Produced/Imported for Consumption",PROPER(VLOOKUP($A41,'Section 2'!$C$18:$X$317,COLUMNS('Section 2'!$C$14:X$14),0)))))</f>
        <v/>
      </c>
    </row>
    <row r="42" spans="1:24" s="47" customFormat="1" ht="12.75" customHeight="1" x14ac:dyDescent="0.25">
      <c r="A42" s="50">
        <v>41</v>
      </c>
      <c r="B42" s="114" t="str">
        <f t="shared" si="0"/>
        <v/>
      </c>
      <c r="C42" s="114" t="str">
        <f>IFERROR(VLOOKUP($A42,'Section 2'!$C$18:$X$317,COLUMNS('Section 2'!$C$14:$C$14),0),"")</f>
        <v/>
      </c>
      <c r="D42" s="65" t="str">
        <f>IF($C42="","",IF(ISBLANK(VLOOKUP($A42,'Section 2'!$C$18:$X$317,COLUMNS('Section 2'!$C$14:D$14),0)),"",VLOOKUP($A42,'Section 2'!$C$18:$X$317,COLUMNS('Section 2'!$C$14:D$14),0)))</f>
        <v/>
      </c>
      <c r="E42" s="114" t="str">
        <f>IF($C42="","",IF(ISBLANK(VLOOKUP($A42,'Section 2'!$C$18:$X$317,COLUMNS('Section 2'!$C$14:E$14),0)),"",VLOOKUP($A42,'Section 2'!$C$18:$X$317,COLUMNS('Section 2'!$C$14:E$14),0)))</f>
        <v/>
      </c>
      <c r="F42" s="114" t="str">
        <f>IF($C42="","",IF(ISBLANK(VLOOKUP($A42,'Section 2'!$C$18:$X$317,COLUMNS('Section 2'!$C$14:F$14),0)),"",VLOOKUP($A42,'Section 2'!$C$18:$X$317,COLUMNS('Section 2'!$C$14:F$14),0)))</f>
        <v/>
      </c>
      <c r="G42" s="114" t="str">
        <f>IF($C42="","",IF(ISBLANK(VLOOKUP($A42,'Section 2'!$C$18:$X$317,COLUMNS('Section 2'!$C$14:G$14),0)),"",VLOOKUP($A42,'Section 2'!$C$18:$X$317,COLUMNS('Section 2'!$C$14:G$14),0)))</f>
        <v/>
      </c>
      <c r="H42" s="114" t="str">
        <f>IF($C42="","",IF(ISBLANK(VLOOKUP($A42,'Section 2'!$C$18:$X$317,COLUMNS('Section 2'!$C$14:H$14),0)),"",VLOOKUP($A42,'Section 2'!$C$18:$X$317,COLUMNS('Section 2'!$C$14:H$14),0)))</f>
        <v/>
      </c>
      <c r="I42" s="114" t="str">
        <f>IF($C42="","",IF(ISBLANK(VLOOKUP($A42,'Section 2'!$C$18:$X$317,COLUMNS('Section 2'!$C$14:I$14),0)),"",VLOOKUP($A42,'Section 2'!$C$18:$X$317,COLUMNS('Section 2'!$C$14:I$14),0)))</f>
        <v/>
      </c>
      <c r="J42" s="114" t="str">
        <f>IF($C42="","",IF(ISBLANK(VLOOKUP($A42,'Section 2'!$C$18:$X$317,COLUMNS('Section 2'!$C$14:J$14),0)),"",VLOOKUP($A42,'Section 2'!$C$18:$X$317,COLUMNS('Section 2'!$C$14:J$14),0)))</f>
        <v/>
      </c>
      <c r="K42" s="114" t="str">
        <f>IF($C42="","",IF(ISBLANK(VLOOKUP($A42,'Section 2'!$C$18:$X$317,COLUMNS('Section 2'!$C$14:K$14),0)),"",VLOOKUP($A42,'Section 2'!$C$18:$X$317,COLUMNS('Section 2'!$C$14:K$14),0)))</f>
        <v/>
      </c>
      <c r="L42" s="114" t="str">
        <f>IF($C42="","",IF(ISBLANK(VLOOKUP($A42,'Section 2'!$C$18:$X$317,COLUMNS('Section 2'!$C$14:L$14),0)),"",VLOOKUP($A42,'Section 2'!$C$18:$X$317,COLUMNS('Section 2'!$C$14:L$14),0)))</f>
        <v/>
      </c>
      <c r="M42" s="114" t="str">
        <f>IF($C42="","",IF(ISBLANK(VLOOKUP($A42,'Section 2'!$C$18:$X$317,COLUMNS('Section 2'!$C$14:M$14),0)),"",VLOOKUP($A42,'Section 2'!$C$18:$X$317,COLUMNS('Section 2'!$C$14:M$14),0)))</f>
        <v/>
      </c>
      <c r="N42" s="114" t="str">
        <f>IF($C42="","",IF(ISBLANK(VLOOKUP($A42,'Section 2'!$C$18:$X$317,COLUMNS('Section 2'!$C$14:N$14),0)),"",VLOOKUP($A42,'Section 2'!$C$18:$X$317,COLUMNS('Section 2'!$C$14:N$14),0)))</f>
        <v/>
      </c>
      <c r="O42" s="114" t="str">
        <f>IF($C42="","",IF(ISBLANK(VLOOKUP($A42,'Section 2'!$C$18:$X$317,COLUMNS('Section 2'!$C$14:O$14),0)),"",VLOOKUP($A42,'Section 2'!$C$18:$X$317,COLUMNS('Section 2'!$C$14:O$14),0)))</f>
        <v/>
      </c>
      <c r="P42" s="114" t="str">
        <f>IF($C42="","",IF(ISBLANK(VLOOKUP($A42,'Section 2'!$C$18:$X$317,COLUMNS('Section 2'!$C$14:P$14),0)),"",VLOOKUP($A42,'Section 2'!$C$18:$X$317,COLUMNS('Section 2'!$C$14:P$14),0)))</f>
        <v/>
      </c>
      <c r="Q42" s="114" t="str">
        <f>IF($C42="","",IF(ISBLANK(VLOOKUP($A42,'Section 2'!$C$18:$X$317,COLUMNS('Section 2'!$C$14:Q$14),0)),"",VLOOKUP($A42,'Section 2'!$C$18:$X$317,COLUMNS('Section 2'!$C$14:Q$14),0)))</f>
        <v/>
      </c>
      <c r="R42" s="114" t="str">
        <f>IF($C42="","",IF(ISBLANK(VLOOKUP($A42,'Section 2'!$C$18:$X$317,COLUMNS('Section 2'!$C$14:R$14),0)),"",VLOOKUP($A42,'Section 2'!$C$18:$X$317,COLUMNS('Section 2'!$C$14:R$14),0)))</f>
        <v/>
      </c>
      <c r="S42" s="114" t="str">
        <f>IF($C42="","",IF(ISBLANK(VLOOKUP($A42,'Section 2'!$C$18:$X$317,COLUMNS('Section 2'!$C$14:S$14),0)),"",VLOOKUP($A42,'Section 2'!$C$18:$X$317,COLUMNS('Section 2'!$C$14:S$14),0)))</f>
        <v/>
      </c>
      <c r="T42" s="114" t="str">
        <f>IF($C42="","",IF(ISBLANK(VLOOKUP($A42,'Section 2'!$C$18:$X$317,COLUMNS('Section 2'!$C$14:T$14),0)),"",VLOOKUP($A42,'Section 2'!$C$18:$X$317,COLUMNS('Section 2'!$C$14:T$14),0)))</f>
        <v/>
      </c>
      <c r="U42" s="114" t="str">
        <f>IF($C42="","",IF(ISBLANK(VLOOKUP($A42,'Section 2'!$C$18:$X$317,COLUMNS('Section 2'!$C$14:U$14),0)),"",VLOOKUP($A42,'Section 2'!$C$18:$X$317,COLUMNS('Section 2'!$C$14:U$14),0)))</f>
        <v/>
      </c>
      <c r="V42" s="114" t="str">
        <f>IF($C42="","",IF(ISBLANK(VLOOKUP($A42,'Section 2'!$C$18:$X$317,COLUMNS('Section 2'!$C$14:V$14),0)),"",VLOOKUP($A42,'Section 2'!$C$18:$X$317,COLUMNS('Section 2'!$C$14:V$14),0)))</f>
        <v/>
      </c>
      <c r="W42" s="114" t="str">
        <f>IF($C42="","",IF(ISBLANK(PROPER(VLOOKUP($A42,'Section 2'!$C$18:$X$317,COLUMNS('Section 2'!$C$14:W$14),0))),"",PROPER(VLOOKUP($A42,'Section 2'!$C$18:$X$317,COLUMNS('Section 2'!$C$14:W$14),0))))</f>
        <v/>
      </c>
      <c r="X42" s="114" t="str">
        <f>IF($C42="","",IF(ISBLANK(PROPER(VLOOKUP($A42,'Section 2'!$C$18:$X$317,COLUMNS('Section 2'!$C$14:X$14),0))),"",IF(VLOOKUP($A42,'Section 2'!$C$18:$X$317,COLUMNS('Section 2'!$C$14:X$14),0)="Produced/Imported for Consumption","Produced/Imported for Consumption",PROPER(VLOOKUP($A42,'Section 2'!$C$18:$X$317,COLUMNS('Section 2'!$C$14:X$14),0)))))</f>
        <v/>
      </c>
    </row>
    <row r="43" spans="1:24" s="47" customFormat="1" ht="12.75" customHeight="1" x14ac:dyDescent="0.25">
      <c r="A43" s="50">
        <v>42</v>
      </c>
      <c r="B43" s="114" t="str">
        <f t="shared" si="0"/>
        <v/>
      </c>
      <c r="C43" s="114" t="str">
        <f>IFERROR(VLOOKUP($A43,'Section 2'!$C$18:$X$317,COLUMNS('Section 2'!$C$14:$C$14),0),"")</f>
        <v/>
      </c>
      <c r="D43" s="65" t="str">
        <f>IF($C43="","",IF(ISBLANK(VLOOKUP($A43,'Section 2'!$C$18:$X$317,COLUMNS('Section 2'!$C$14:D$14),0)),"",VLOOKUP($A43,'Section 2'!$C$18:$X$317,COLUMNS('Section 2'!$C$14:D$14),0)))</f>
        <v/>
      </c>
      <c r="E43" s="114" t="str">
        <f>IF($C43="","",IF(ISBLANK(VLOOKUP($A43,'Section 2'!$C$18:$X$317,COLUMNS('Section 2'!$C$14:E$14),0)),"",VLOOKUP($A43,'Section 2'!$C$18:$X$317,COLUMNS('Section 2'!$C$14:E$14),0)))</f>
        <v/>
      </c>
      <c r="F43" s="114" t="str">
        <f>IF($C43="","",IF(ISBLANK(VLOOKUP($A43,'Section 2'!$C$18:$X$317,COLUMNS('Section 2'!$C$14:F$14),0)),"",VLOOKUP($A43,'Section 2'!$C$18:$X$317,COLUMNS('Section 2'!$C$14:F$14),0)))</f>
        <v/>
      </c>
      <c r="G43" s="114" t="str">
        <f>IF($C43="","",IF(ISBLANK(VLOOKUP($A43,'Section 2'!$C$18:$X$317,COLUMNS('Section 2'!$C$14:G$14),0)),"",VLOOKUP($A43,'Section 2'!$C$18:$X$317,COLUMNS('Section 2'!$C$14:G$14),0)))</f>
        <v/>
      </c>
      <c r="H43" s="114" t="str">
        <f>IF($C43="","",IF(ISBLANK(VLOOKUP($A43,'Section 2'!$C$18:$X$317,COLUMNS('Section 2'!$C$14:H$14),0)),"",VLOOKUP($A43,'Section 2'!$C$18:$X$317,COLUMNS('Section 2'!$C$14:H$14),0)))</f>
        <v/>
      </c>
      <c r="I43" s="114" t="str">
        <f>IF($C43="","",IF(ISBLANK(VLOOKUP($A43,'Section 2'!$C$18:$X$317,COLUMNS('Section 2'!$C$14:I$14),0)),"",VLOOKUP($A43,'Section 2'!$C$18:$X$317,COLUMNS('Section 2'!$C$14:I$14),0)))</f>
        <v/>
      </c>
      <c r="J43" s="114" t="str">
        <f>IF($C43="","",IF(ISBLANK(VLOOKUP($A43,'Section 2'!$C$18:$X$317,COLUMNS('Section 2'!$C$14:J$14),0)),"",VLOOKUP($A43,'Section 2'!$C$18:$X$317,COLUMNS('Section 2'!$C$14:J$14),0)))</f>
        <v/>
      </c>
      <c r="K43" s="114" t="str">
        <f>IF($C43="","",IF(ISBLANK(VLOOKUP($A43,'Section 2'!$C$18:$X$317,COLUMNS('Section 2'!$C$14:K$14),0)),"",VLOOKUP($A43,'Section 2'!$C$18:$X$317,COLUMNS('Section 2'!$C$14:K$14),0)))</f>
        <v/>
      </c>
      <c r="L43" s="114" t="str">
        <f>IF($C43="","",IF(ISBLANK(VLOOKUP($A43,'Section 2'!$C$18:$X$317,COLUMNS('Section 2'!$C$14:L$14),0)),"",VLOOKUP($A43,'Section 2'!$C$18:$X$317,COLUMNS('Section 2'!$C$14:L$14),0)))</f>
        <v/>
      </c>
      <c r="M43" s="114" t="str">
        <f>IF($C43="","",IF(ISBLANK(VLOOKUP($A43,'Section 2'!$C$18:$X$317,COLUMNS('Section 2'!$C$14:M$14),0)),"",VLOOKUP($A43,'Section 2'!$C$18:$X$317,COLUMNS('Section 2'!$C$14:M$14),0)))</f>
        <v/>
      </c>
      <c r="N43" s="114" t="str">
        <f>IF($C43="","",IF(ISBLANK(VLOOKUP($A43,'Section 2'!$C$18:$X$317,COLUMNS('Section 2'!$C$14:N$14),0)),"",VLOOKUP($A43,'Section 2'!$C$18:$X$317,COLUMNS('Section 2'!$C$14:N$14),0)))</f>
        <v/>
      </c>
      <c r="O43" s="114" t="str">
        <f>IF($C43="","",IF(ISBLANK(VLOOKUP($A43,'Section 2'!$C$18:$X$317,COLUMNS('Section 2'!$C$14:O$14),0)),"",VLOOKUP($A43,'Section 2'!$C$18:$X$317,COLUMNS('Section 2'!$C$14:O$14),0)))</f>
        <v/>
      </c>
      <c r="P43" s="114" t="str">
        <f>IF($C43="","",IF(ISBLANK(VLOOKUP($A43,'Section 2'!$C$18:$X$317,COLUMNS('Section 2'!$C$14:P$14),0)),"",VLOOKUP($A43,'Section 2'!$C$18:$X$317,COLUMNS('Section 2'!$C$14:P$14),0)))</f>
        <v/>
      </c>
      <c r="Q43" s="114" t="str">
        <f>IF($C43="","",IF(ISBLANK(VLOOKUP($A43,'Section 2'!$C$18:$X$317,COLUMNS('Section 2'!$C$14:Q$14),0)),"",VLOOKUP($A43,'Section 2'!$C$18:$X$317,COLUMNS('Section 2'!$C$14:Q$14),0)))</f>
        <v/>
      </c>
      <c r="R43" s="114" t="str">
        <f>IF($C43="","",IF(ISBLANK(VLOOKUP($A43,'Section 2'!$C$18:$X$317,COLUMNS('Section 2'!$C$14:R$14),0)),"",VLOOKUP($A43,'Section 2'!$C$18:$X$317,COLUMNS('Section 2'!$C$14:R$14),0)))</f>
        <v/>
      </c>
      <c r="S43" s="114" t="str">
        <f>IF($C43="","",IF(ISBLANK(VLOOKUP($A43,'Section 2'!$C$18:$X$317,COLUMNS('Section 2'!$C$14:S$14),0)),"",VLOOKUP($A43,'Section 2'!$C$18:$X$317,COLUMNS('Section 2'!$C$14:S$14),0)))</f>
        <v/>
      </c>
      <c r="T43" s="114" t="str">
        <f>IF($C43="","",IF(ISBLANK(VLOOKUP($A43,'Section 2'!$C$18:$X$317,COLUMNS('Section 2'!$C$14:T$14),0)),"",VLOOKUP($A43,'Section 2'!$C$18:$X$317,COLUMNS('Section 2'!$C$14:T$14),0)))</f>
        <v/>
      </c>
      <c r="U43" s="114" t="str">
        <f>IF($C43="","",IF(ISBLANK(VLOOKUP($A43,'Section 2'!$C$18:$X$317,COLUMNS('Section 2'!$C$14:U$14),0)),"",VLOOKUP($A43,'Section 2'!$C$18:$X$317,COLUMNS('Section 2'!$C$14:U$14),0)))</f>
        <v/>
      </c>
      <c r="V43" s="114" t="str">
        <f>IF($C43="","",IF(ISBLANK(VLOOKUP($A43,'Section 2'!$C$18:$X$317,COLUMNS('Section 2'!$C$14:V$14),0)),"",VLOOKUP($A43,'Section 2'!$C$18:$X$317,COLUMNS('Section 2'!$C$14:V$14),0)))</f>
        <v/>
      </c>
      <c r="W43" s="114" t="str">
        <f>IF($C43="","",IF(ISBLANK(PROPER(VLOOKUP($A43,'Section 2'!$C$18:$X$317,COLUMNS('Section 2'!$C$14:W$14),0))),"",PROPER(VLOOKUP($A43,'Section 2'!$C$18:$X$317,COLUMNS('Section 2'!$C$14:W$14),0))))</f>
        <v/>
      </c>
      <c r="X43" s="114" t="str">
        <f>IF($C43="","",IF(ISBLANK(PROPER(VLOOKUP($A43,'Section 2'!$C$18:$X$317,COLUMNS('Section 2'!$C$14:X$14),0))),"",IF(VLOOKUP($A43,'Section 2'!$C$18:$X$317,COLUMNS('Section 2'!$C$14:X$14),0)="Produced/Imported for Consumption","Produced/Imported for Consumption",PROPER(VLOOKUP($A43,'Section 2'!$C$18:$X$317,COLUMNS('Section 2'!$C$14:X$14),0)))))</f>
        <v/>
      </c>
    </row>
    <row r="44" spans="1:24" s="47" customFormat="1" ht="12.75" customHeight="1" x14ac:dyDescent="0.25">
      <c r="A44" s="50">
        <v>43</v>
      </c>
      <c r="B44" s="114" t="str">
        <f t="shared" si="0"/>
        <v/>
      </c>
      <c r="C44" s="114" t="str">
        <f>IFERROR(VLOOKUP($A44,'Section 2'!$C$18:$X$317,COLUMNS('Section 2'!$C$14:$C$14),0),"")</f>
        <v/>
      </c>
      <c r="D44" s="65" t="str">
        <f>IF($C44="","",IF(ISBLANK(VLOOKUP($A44,'Section 2'!$C$18:$X$317,COLUMNS('Section 2'!$C$14:D$14),0)),"",VLOOKUP($A44,'Section 2'!$C$18:$X$317,COLUMNS('Section 2'!$C$14:D$14),0)))</f>
        <v/>
      </c>
      <c r="E44" s="114" t="str">
        <f>IF($C44="","",IF(ISBLANK(VLOOKUP($A44,'Section 2'!$C$18:$X$317,COLUMNS('Section 2'!$C$14:E$14),0)),"",VLOOKUP($A44,'Section 2'!$C$18:$X$317,COLUMNS('Section 2'!$C$14:E$14),0)))</f>
        <v/>
      </c>
      <c r="F44" s="114" t="str">
        <f>IF($C44="","",IF(ISBLANK(VLOOKUP($A44,'Section 2'!$C$18:$X$317,COLUMNS('Section 2'!$C$14:F$14),0)),"",VLOOKUP($A44,'Section 2'!$C$18:$X$317,COLUMNS('Section 2'!$C$14:F$14),0)))</f>
        <v/>
      </c>
      <c r="G44" s="114" t="str">
        <f>IF($C44="","",IF(ISBLANK(VLOOKUP($A44,'Section 2'!$C$18:$X$317,COLUMNS('Section 2'!$C$14:G$14),0)),"",VLOOKUP($A44,'Section 2'!$C$18:$X$317,COLUMNS('Section 2'!$C$14:G$14),0)))</f>
        <v/>
      </c>
      <c r="H44" s="114" t="str">
        <f>IF($C44="","",IF(ISBLANK(VLOOKUP($A44,'Section 2'!$C$18:$X$317,COLUMNS('Section 2'!$C$14:H$14),0)),"",VLOOKUP($A44,'Section 2'!$C$18:$X$317,COLUMNS('Section 2'!$C$14:H$14),0)))</f>
        <v/>
      </c>
      <c r="I44" s="114" t="str">
        <f>IF($C44="","",IF(ISBLANK(VLOOKUP($A44,'Section 2'!$C$18:$X$317,COLUMNS('Section 2'!$C$14:I$14),0)),"",VLOOKUP($A44,'Section 2'!$C$18:$X$317,COLUMNS('Section 2'!$C$14:I$14),0)))</f>
        <v/>
      </c>
      <c r="J44" s="114" t="str">
        <f>IF($C44="","",IF(ISBLANK(VLOOKUP($A44,'Section 2'!$C$18:$X$317,COLUMNS('Section 2'!$C$14:J$14),0)),"",VLOOKUP($A44,'Section 2'!$C$18:$X$317,COLUMNS('Section 2'!$C$14:J$14),0)))</f>
        <v/>
      </c>
      <c r="K44" s="114" t="str">
        <f>IF($C44="","",IF(ISBLANK(VLOOKUP($A44,'Section 2'!$C$18:$X$317,COLUMNS('Section 2'!$C$14:K$14),0)),"",VLOOKUP($A44,'Section 2'!$C$18:$X$317,COLUMNS('Section 2'!$C$14:K$14),0)))</f>
        <v/>
      </c>
      <c r="L44" s="114" t="str">
        <f>IF($C44="","",IF(ISBLANK(VLOOKUP($A44,'Section 2'!$C$18:$X$317,COLUMNS('Section 2'!$C$14:L$14),0)),"",VLOOKUP($A44,'Section 2'!$C$18:$X$317,COLUMNS('Section 2'!$C$14:L$14),0)))</f>
        <v/>
      </c>
      <c r="M44" s="114" t="str">
        <f>IF($C44="","",IF(ISBLANK(VLOOKUP($A44,'Section 2'!$C$18:$X$317,COLUMNS('Section 2'!$C$14:M$14),0)),"",VLOOKUP($A44,'Section 2'!$C$18:$X$317,COLUMNS('Section 2'!$C$14:M$14),0)))</f>
        <v/>
      </c>
      <c r="N44" s="114" t="str">
        <f>IF($C44="","",IF(ISBLANK(VLOOKUP($A44,'Section 2'!$C$18:$X$317,COLUMNS('Section 2'!$C$14:N$14),0)),"",VLOOKUP($A44,'Section 2'!$C$18:$X$317,COLUMNS('Section 2'!$C$14:N$14),0)))</f>
        <v/>
      </c>
      <c r="O44" s="114" t="str">
        <f>IF($C44="","",IF(ISBLANK(VLOOKUP($A44,'Section 2'!$C$18:$X$317,COLUMNS('Section 2'!$C$14:O$14),0)),"",VLOOKUP($A44,'Section 2'!$C$18:$X$317,COLUMNS('Section 2'!$C$14:O$14),0)))</f>
        <v/>
      </c>
      <c r="P44" s="114" t="str">
        <f>IF($C44="","",IF(ISBLANK(VLOOKUP($A44,'Section 2'!$C$18:$X$317,COLUMNS('Section 2'!$C$14:P$14),0)),"",VLOOKUP($A44,'Section 2'!$C$18:$X$317,COLUMNS('Section 2'!$C$14:P$14),0)))</f>
        <v/>
      </c>
      <c r="Q44" s="114" t="str">
        <f>IF($C44="","",IF(ISBLANK(VLOOKUP($A44,'Section 2'!$C$18:$X$317,COLUMNS('Section 2'!$C$14:Q$14),0)),"",VLOOKUP($A44,'Section 2'!$C$18:$X$317,COLUMNS('Section 2'!$C$14:Q$14),0)))</f>
        <v/>
      </c>
      <c r="R44" s="114" t="str">
        <f>IF($C44="","",IF(ISBLANK(VLOOKUP($A44,'Section 2'!$C$18:$X$317,COLUMNS('Section 2'!$C$14:R$14),0)),"",VLOOKUP($A44,'Section 2'!$C$18:$X$317,COLUMNS('Section 2'!$C$14:R$14),0)))</f>
        <v/>
      </c>
      <c r="S44" s="114" t="str">
        <f>IF($C44="","",IF(ISBLANK(VLOOKUP($A44,'Section 2'!$C$18:$X$317,COLUMNS('Section 2'!$C$14:S$14),0)),"",VLOOKUP($A44,'Section 2'!$C$18:$X$317,COLUMNS('Section 2'!$C$14:S$14),0)))</f>
        <v/>
      </c>
      <c r="T44" s="114" t="str">
        <f>IF($C44="","",IF(ISBLANK(VLOOKUP($A44,'Section 2'!$C$18:$X$317,COLUMNS('Section 2'!$C$14:T$14),0)),"",VLOOKUP($A44,'Section 2'!$C$18:$X$317,COLUMNS('Section 2'!$C$14:T$14),0)))</f>
        <v/>
      </c>
      <c r="U44" s="114" t="str">
        <f>IF($C44="","",IF(ISBLANK(VLOOKUP($A44,'Section 2'!$C$18:$X$317,COLUMNS('Section 2'!$C$14:U$14),0)),"",VLOOKUP($A44,'Section 2'!$C$18:$X$317,COLUMNS('Section 2'!$C$14:U$14),0)))</f>
        <v/>
      </c>
      <c r="V44" s="114" t="str">
        <f>IF($C44="","",IF(ISBLANK(VLOOKUP($A44,'Section 2'!$C$18:$X$317,COLUMNS('Section 2'!$C$14:V$14),0)),"",VLOOKUP($A44,'Section 2'!$C$18:$X$317,COLUMNS('Section 2'!$C$14:V$14),0)))</f>
        <v/>
      </c>
      <c r="W44" s="114" t="str">
        <f>IF($C44="","",IF(ISBLANK(PROPER(VLOOKUP($A44,'Section 2'!$C$18:$X$317,COLUMNS('Section 2'!$C$14:W$14),0))),"",PROPER(VLOOKUP($A44,'Section 2'!$C$18:$X$317,COLUMNS('Section 2'!$C$14:W$14),0))))</f>
        <v/>
      </c>
      <c r="X44" s="114" t="str">
        <f>IF($C44="","",IF(ISBLANK(PROPER(VLOOKUP($A44,'Section 2'!$C$18:$X$317,COLUMNS('Section 2'!$C$14:X$14),0))),"",IF(VLOOKUP($A44,'Section 2'!$C$18:$X$317,COLUMNS('Section 2'!$C$14:X$14),0)="Produced/Imported for Consumption","Produced/Imported for Consumption",PROPER(VLOOKUP($A44,'Section 2'!$C$18:$X$317,COLUMNS('Section 2'!$C$14:X$14),0)))))</f>
        <v/>
      </c>
    </row>
    <row r="45" spans="1:24" s="47" customFormat="1" ht="12.75" customHeight="1" x14ac:dyDescent="0.25">
      <c r="A45" s="50">
        <v>44</v>
      </c>
      <c r="B45" s="114" t="str">
        <f t="shared" si="0"/>
        <v/>
      </c>
      <c r="C45" s="114" t="str">
        <f>IFERROR(VLOOKUP($A45,'Section 2'!$C$18:$X$317,COLUMNS('Section 2'!$C$14:$C$14),0),"")</f>
        <v/>
      </c>
      <c r="D45" s="65" t="str">
        <f>IF($C45="","",IF(ISBLANK(VLOOKUP($A45,'Section 2'!$C$18:$X$317,COLUMNS('Section 2'!$C$14:D$14),0)),"",VLOOKUP($A45,'Section 2'!$C$18:$X$317,COLUMNS('Section 2'!$C$14:D$14),0)))</f>
        <v/>
      </c>
      <c r="E45" s="114" t="str">
        <f>IF($C45="","",IF(ISBLANK(VLOOKUP($A45,'Section 2'!$C$18:$X$317,COLUMNS('Section 2'!$C$14:E$14),0)),"",VLOOKUP($A45,'Section 2'!$C$18:$X$317,COLUMNS('Section 2'!$C$14:E$14),0)))</f>
        <v/>
      </c>
      <c r="F45" s="114" t="str">
        <f>IF($C45="","",IF(ISBLANK(VLOOKUP($A45,'Section 2'!$C$18:$X$317,COLUMNS('Section 2'!$C$14:F$14),0)),"",VLOOKUP($A45,'Section 2'!$C$18:$X$317,COLUMNS('Section 2'!$C$14:F$14),0)))</f>
        <v/>
      </c>
      <c r="G45" s="114" t="str">
        <f>IF($C45="","",IF(ISBLANK(VLOOKUP($A45,'Section 2'!$C$18:$X$317,COLUMNS('Section 2'!$C$14:G$14),0)),"",VLOOKUP($A45,'Section 2'!$C$18:$X$317,COLUMNS('Section 2'!$C$14:G$14),0)))</f>
        <v/>
      </c>
      <c r="H45" s="114" t="str">
        <f>IF($C45="","",IF(ISBLANK(VLOOKUP($A45,'Section 2'!$C$18:$X$317,COLUMNS('Section 2'!$C$14:H$14),0)),"",VLOOKUP($A45,'Section 2'!$C$18:$X$317,COLUMNS('Section 2'!$C$14:H$14),0)))</f>
        <v/>
      </c>
      <c r="I45" s="114" t="str">
        <f>IF($C45="","",IF(ISBLANK(VLOOKUP($A45,'Section 2'!$C$18:$X$317,COLUMNS('Section 2'!$C$14:I$14),0)),"",VLOOKUP($A45,'Section 2'!$C$18:$X$317,COLUMNS('Section 2'!$C$14:I$14),0)))</f>
        <v/>
      </c>
      <c r="J45" s="114" t="str">
        <f>IF($C45="","",IF(ISBLANK(VLOOKUP($A45,'Section 2'!$C$18:$X$317,COLUMNS('Section 2'!$C$14:J$14),0)),"",VLOOKUP($A45,'Section 2'!$C$18:$X$317,COLUMNS('Section 2'!$C$14:J$14),0)))</f>
        <v/>
      </c>
      <c r="K45" s="114" t="str">
        <f>IF($C45="","",IF(ISBLANK(VLOOKUP($A45,'Section 2'!$C$18:$X$317,COLUMNS('Section 2'!$C$14:K$14),0)),"",VLOOKUP($A45,'Section 2'!$C$18:$X$317,COLUMNS('Section 2'!$C$14:K$14),0)))</f>
        <v/>
      </c>
      <c r="L45" s="114" t="str">
        <f>IF($C45="","",IF(ISBLANK(VLOOKUP($A45,'Section 2'!$C$18:$X$317,COLUMNS('Section 2'!$C$14:L$14),0)),"",VLOOKUP($A45,'Section 2'!$C$18:$X$317,COLUMNS('Section 2'!$C$14:L$14),0)))</f>
        <v/>
      </c>
      <c r="M45" s="114" t="str">
        <f>IF($C45="","",IF(ISBLANK(VLOOKUP($A45,'Section 2'!$C$18:$X$317,COLUMNS('Section 2'!$C$14:M$14),0)),"",VLOOKUP($A45,'Section 2'!$C$18:$X$317,COLUMNS('Section 2'!$C$14:M$14),0)))</f>
        <v/>
      </c>
      <c r="N45" s="114" t="str">
        <f>IF($C45="","",IF(ISBLANK(VLOOKUP($A45,'Section 2'!$C$18:$X$317,COLUMNS('Section 2'!$C$14:N$14),0)),"",VLOOKUP($A45,'Section 2'!$C$18:$X$317,COLUMNS('Section 2'!$C$14:N$14),0)))</f>
        <v/>
      </c>
      <c r="O45" s="114" t="str">
        <f>IF($C45="","",IF(ISBLANK(VLOOKUP($A45,'Section 2'!$C$18:$X$317,COLUMNS('Section 2'!$C$14:O$14),0)),"",VLOOKUP($A45,'Section 2'!$C$18:$X$317,COLUMNS('Section 2'!$C$14:O$14),0)))</f>
        <v/>
      </c>
      <c r="P45" s="114" t="str">
        <f>IF($C45="","",IF(ISBLANK(VLOOKUP($A45,'Section 2'!$C$18:$X$317,COLUMNS('Section 2'!$C$14:P$14),0)),"",VLOOKUP($A45,'Section 2'!$C$18:$X$317,COLUMNS('Section 2'!$C$14:P$14),0)))</f>
        <v/>
      </c>
      <c r="Q45" s="114" t="str">
        <f>IF($C45="","",IF(ISBLANK(VLOOKUP($A45,'Section 2'!$C$18:$X$317,COLUMNS('Section 2'!$C$14:Q$14),0)),"",VLOOKUP($A45,'Section 2'!$C$18:$X$317,COLUMNS('Section 2'!$C$14:Q$14),0)))</f>
        <v/>
      </c>
      <c r="R45" s="114" t="str">
        <f>IF($C45="","",IF(ISBLANK(VLOOKUP($A45,'Section 2'!$C$18:$X$317,COLUMNS('Section 2'!$C$14:R$14),0)),"",VLOOKUP($A45,'Section 2'!$C$18:$X$317,COLUMNS('Section 2'!$C$14:R$14),0)))</f>
        <v/>
      </c>
      <c r="S45" s="114" t="str">
        <f>IF($C45="","",IF(ISBLANK(VLOOKUP($A45,'Section 2'!$C$18:$X$317,COLUMNS('Section 2'!$C$14:S$14),0)),"",VLOOKUP($A45,'Section 2'!$C$18:$X$317,COLUMNS('Section 2'!$C$14:S$14),0)))</f>
        <v/>
      </c>
      <c r="T45" s="114" t="str">
        <f>IF($C45="","",IF(ISBLANK(VLOOKUP($A45,'Section 2'!$C$18:$X$317,COLUMNS('Section 2'!$C$14:T$14),0)),"",VLOOKUP($A45,'Section 2'!$C$18:$X$317,COLUMNS('Section 2'!$C$14:T$14),0)))</f>
        <v/>
      </c>
      <c r="U45" s="114" t="str">
        <f>IF($C45="","",IF(ISBLANK(VLOOKUP($A45,'Section 2'!$C$18:$X$317,COLUMNS('Section 2'!$C$14:U$14),0)),"",VLOOKUP($A45,'Section 2'!$C$18:$X$317,COLUMNS('Section 2'!$C$14:U$14),0)))</f>
        <v/>
      </c>
      <c r="V45" s="114" t="str">
        <f>IF($C45="","",IF(ISBLANK(VLOOKUP($A45,'Section 2'!$C$18:$X$317,COLUMNS('Section 2'!$C$14:V$14),0)),"",VLOOKUP($A45,'Section 2'!$C$18:$X$317,COLUMNS('Section 2'!$C$14:V$14),0)))</f>
        <v/>
      </c>
      <c r="W45" s="114" t="str">
        <f>IF($C45="","",IF(ISBLANK(PROPER(VLOOKUP($A45,'Section 2'!$C$18:$X$317,COLUMNS('Section 2'!$C$14:W$14),0))),"",PROPER(VLOOKUP($A45,'Section 2'!$C$18:$X$317,COLUMNS('Section 2'!$C$14:W$14),0))))</f>
        <v/>
      </c>
      <c r="X45" s="114" t="str">
        <f>IF($C45="","",IF(ISBLANK(PROPER(VLOOKUP($A45,'Section 2'!$C$18:$X$317,COLUMNS('Section 2'!$C$14:X$14),0))),"",IF(VLOOKUP($A45,'Section 2'!$C$18:$X$317,COLUMNS('Section 2'!$C$14:X$14),0)="Produced/Imported for Consumption","Produced/Imported for Consumption",PROPER(VLOOKUP($A45,'Section 2'!$C$18:$X$317,COLUMNS('Section 2'!$C$14:X$14),0)))))</f>
        <v/>
      </c>
    </row>
    <row r="46" spans="1:24" s="47" customFormat="1" ht="12.75" customHeight="1" x14ac:dyDescent="0.25">
      <c r="A46" s="50">
        <v>45</v>
      </c>
      <c r="B46" s="114" t="str">
        <f t="shared" si="0"/>
        <v/>
      </c>
      <c r="C46" s="114" t="str">
        <f>IFERROR(VLOOKUP($A46,'Section 2'!$C$18:$X$317,COLUMNS('Section 2'!$C$14:$C$14),0),"")</f>
        <v/>
      </c>
      <c r="D46" s="65" t="str">
        <f>IF($C46="","",IF(ISBLANK(VLOOKUP($A46,'Section 2'!$C$18:$X$317,COLUMNS('Section 2'!$C$14:D$14),0)),"",VLOOKUP($A46,'Section 2'!$C$18:$X$317,COLUMNS('Section 2'!$C$14:D$14),0)))</f>
        <v/>
      </c>
      <c r="E46" s="114" t="str">
        <f>IF($C46="","",IF(ISBLANK(VLOOKUP($A46,'Section 2'!$C$18:$X$317,COLUMNS('Section 2'!$C$14:E$14),0)),"",VLOOKUP($A46,'Section 2'!$C$18:$X$317,COLUMNS('Section 2'!$C$14:E$14),0)))</f>
        <v/>
      </c>
      <c r="F46" s="114" t="str">
        <f>IF($C46="","",IF(ISBLANK(VLOOKUP($A46,'Section 2'!$C$18:$X$317,COLUMNS('Section 2'!$C$14:F$14),0)),"",VLOOKUP($A46,'Section 2'!$C$18:$X$317,COLUMNS('Section 2'!$C$14:F$14),0)))</f>
        <v/>
      </c>
      <c r="G46" s="114" t="str">
        <f>IF($C46="","",IF(ISBLANK(VLOOKUP($A46,'Section 2'!$C$18:$X$317,COLUMNS('Section 2'!$C$14:G$14),0)),"",VLOOKUP($A46,'Section 2'!$C$18:$X$317,COLUMNS('Section 2'!$C$14:G$14),0)))</f>
        <v/>
      </c>
      <c r="H46" s="114" t="str">
        <f>IF($C46="","",IF(ISBLANK(VLOOKUP($A46,'Section 2'!$C$18:$X$317,COLUMNS('Section 2'!$C$14:H$14),0)),"",VLOOKUP($A46,'Section 2'!$C$18:$X$317,COLUMNS('Section 2'!$C$14:H$14),0)))</f>
        <v/>
      </c>
      <c r="I46" s="114" t="str">
        <f>IF($C46="","",IF(ISBLANK(VLOOKUP($A46,'Section 2'!$C$18:$X$317,COLUMNS('Section 2'!$C$14:I$14),0)),"",VLOOKUP($A46,'Section 2'!$C$18:$X$317,COLUMNS('Section 2'!$C$14:I$14),0)))</f>
        <v/>
      </c>
      <c r="J46" s="114" t="str">
        <f>IF($C46="","",IF(ISBLANK(VLOOKUP($A46,'Section 2'!$C$18:$X$317,COLUMNS('Section 2'!$C$14:J$14),0)),"",VLOOKUP($A46,'Section 2'!$C$18:$X$317,COLUMNS('Section 2'!$C$14:J$14),0)))</f>
        <v/>
      </c>
      <c r="K46" s="114" t="str">
        <f>IF($C46="","",IF(ISBLANK(VLOOKUP($A46,'Section 2'!$C$18:$X$317,COLUMNS('Section 2'!$C$14:K$14),0)),"",VLOOKUP($A46,'Section 2'!$C$18:$X$317,COLUMNS('Section 2'!$C$14:K$14),0)))</f>
        <v/>
      </c>
      <c r="L46" s="114" t="str">
        <f>IF($C46="","",IF(ISBLANK(VLOOKUP($A46,'Section 2'!$C$18:$X$317,COLUMNS('Section 2'!$C$14:L$14),0)),"",VLOOKUP($A46,'Section 2'!$C$18:$X$317,COLUMNS('Section 2'!$C$14:L$14),0)))</f>
        <v/>
      </c>
      <c r="M46" s="114" t="str">
        <f>IF($C46="","",IF(ISBLANK(VLOOKUP($A46,'Section 2'!$C$18:$X$317,COLUMNS('Section 2'!$C$14:M$14),0)),"",VLOOKUP($A46,'Section 2'!$C$18:$X$317,COLUMNS('Section 2'!$C$14:M$14),0)))</f>
        <v/>
      </c>
      <c r="N46" s="114" t="str">
        <f>IF($C46="","",IF(ISBLANK(VLOOKUP($A46,'Section 2'!$C$18:$X$317,COLUMNS('Section 2'!$C$14:N$14),0)),"",VLOOKUP($A46,'Section 2'!$C$18:$X$317,COLUMNS('Section 2'!$C$14:N$14),0)))</f>
        <v/>
      </c>
      <c r="O46" s="114" t="str">
        <f>IF($C46="","",IF(ISBLANK(VLOOKUP($A46,'Section 2'!$C$18:$X$317,COLUMNS('Section 2'!$C$14:O$14),0)),"",VLOOKUP($A46,'Section 2'!$C$18:$X$317,COLUMNS('Section 2'!$C$14:O$14),0)))</f>
        <v/>
      </c>
      <c r="P46" s="114" t="str">
        <f>IF($C46="","",IF(ISBLANK(VLOOKUP($A46,'Section 2'!$C$18:$X$317,COLUMNS('Section 2'!$C$14:P$14),0)),"",VLOOKUP($A46,'Section 2'!$C$18:$X$317,COLUMNS('Section 2'!$C$14:P$14),0)))</f>
        <v/>
      </c>
      <c r="Q46" s="114" t="str">
        <f>IF($C46="","",IF(ISBLANK(VLOOKUP($A46,'Section 2'!$C$18:$X$317,COLUMNS('Section 2'!$C$14:Q$14),0)),"",VLOOKUP($A46,'Section 2'!$C$18:$X$317,COLUMNS('Section 2'!$C$14:Q$14),0)))</f>
        <v/>
      </c>
      <c r="R46" s="114" t="str">
        <f>IF($C46="","",IF(ISBLANK(VLOOKUP($A46,'Section 2'!$C$18:$X$317,COLUMNS('Section 2'!$C$14:R$14),0)),"",VLOOKUP($A46,'Section 2'!$C$18:$X$317,COLUMNS('Section 2'!$C$14:R$14),0)))</f>
        <v/>
      </c>
      <c r="S46" s="114" t="str">
        <f>IF($C46="","",IF(ISBLANK(VLOOKUP($A46,'Section 2'!$C$18:$X$317,COLUMNS('Section 2'!$C$14:S$14),0)),"",VLOOKUP($A46,'Section 2'!$C$18:$X$317,COLUMNS('Section 2'!$C$14:S$14),0)))</f>
        <v/>
      </c>
      <c r="T46" s="114" t="str">
        <f>IF($C46="","",IF(ISBLANK(VLOOKUP($A46,'Section 2'!$C$18:$X$317,COLUMNS('Section 2'!$C$14:T$14),0)),"",VLOOKUP($A46,'Section 2'!$C$18:$X$317,COLUMNS('Section 2'!$C$14:T$14),0)))</f>
        <v/>
      </c>
      <c r="U46" s="114" t="str">
        <f>IF($C46="","",IF(ISBLANK(VLOOKUP($A46,'Section 2'!$C$18:$X$317,COLUMNS('Section 2'!$C$14:U$14),0)),"",VLOOKUP($A46,'Section 2'!$C$18:$X$317,COLUMNS('Section 2'!$C$14:U$14),0)))</f>
        <v/>
      </c>
      <c r="V46" s="114" t="str">
        <f>IF($C46="","",IF(ISBLANK(VLOOKUP($A46,'Section 2'!$C$18:$X$317,COLUMNS('Section 2'!$C$14:V$14),0)),"",VLOOKUP($A46,'Section 2'!$C$18:$X$317,COLUMNS('Section 2'!$C$14:V$14),0)))</f>
        <v/>
      </c>
      <c r="W46" s="114" t="str">
        <f>IF($C46="","",IF(ISBLANK(PROPER(VLOOKUP($A46,'Section 2'!$C$18:$X$317,COLUMNS('Section 2'!$C$14:W$14),0))),"",PROPER(VLOOKUP($A46,'Section 2'!$C$18:$X$317,COLUMNS('Section 2'!$C$14:W$14),0))))</f>
        <v/>
      </c>
      <c r="X46" s="114" t="str">
        <f>IF($C46="","",IF(ISBLANK(PROPER(VLOOKUP($A46,'Section 2'!$C$18:$X$317,COLUMNS('Section 2'!$C$14:X$14),0))),"",IF(VLOOKUP($A46,'Section 2'!$C$18:$X$317,COLUMNS('Section 2'!$C$14:X$14),0)="Produced/Imported for Consumption","Produced/Imported for Consumption",PROPER(VLOOKUP($A46,'Section 2'!$C$18:$X$317,COLUMNS('Section 2'!$C$14:X$14),0)))))</f>
        <v/>
      </c>
    </row>
    <row r="47" spans="1:24" s="47" customFormat="1" ht="12.75" customHeight="1" x14ac:dyDescent="0.25">
      <c r="A47" s="50">
        <v>46</v>
      </c>
      <c r="B47" s="114" t="str">
        <f t="shared" si="0"/>
        <v/>
      </c>
      <c r="C47" s="114" t="str">
        <f>IFERROR(VLOOKUP($A47,'Section 2'!$C$18:$X$317,COLUMNS('Section 2'!$C$14:$C$14),0),"")</f>
        <v/>
      </c>
      <c r="D47" s="65" t="str">
        <f>IF($C47="","",IF(ISBLANK(VLOOKUP($A47,'Section 2'!$C$18:$X$317,COLUMNS('Section 2'!$C$14:D$14),0)),"",VLOOKUP($A47,'Section 2'!$C$18:$X$317,COLUMNS('Section 2'!$C$14:D$14),0)))</f>
        <v/>
      </c>
      <c r="E47" s="114" t="str">
        <f>IF($C47="","",IF(ISBLANK(VLOOKUP($A47,'Section 2'!$C$18:$X$317,COLUMNS('Section 2'!$C$14:E$14),0)),"",VLOOKUP($A47,'Section 2'!$C$18:$X$317,COLUMNS('Section 2'!$C$14:E$14),0)))</f>
        <v/>
      </c>
      <c r="F47" s="114" t="str">
        <f>IF($C47="","",IF(ISBLANK(VLOOKUP($A47,'Section 2'!$C$18:$X$317,COLUMNS('Section 2'!$C$14:F$14),0)),"",VLOOKUP($A47,'Section 2'!$C$18:$X$317,COLUMNS('Section 2'!$C$14:F$14),0)))</f>
        <v/>
      </c>
      <c r="G47" s="114" t="str">
        <f>IF($C47="","",IF(ISBLANK(VLOOKUP($A47,'Section 2'!$C$18:$X$317,COLUMNS('Section 2'!$C$14:G$14),0)),"",VLOOKUP($A47,'Section 2'!$C$18:$X$317,COLUMNS('Section 2'!$C$14:G$14),0)))</f>
        <v/>
      </c>
      <c r="H47" s="114" t="str">
        <f>IF($C47="","",IF(ISBLANK(VLOOKUP($A47,'Section 2'!$C$18:$X$317,COLUMNS('Section 2'!$C$14:H$14),0)),"",VLOOKUP($A47,'Section 2'!$C$18:$X$317,COLUMNS('Section 2'!$C$14:H$14),0)))</f>
        <v/>
      </c>
      <c r="I47" s="114" t="str">
        <f>IF($C47="","",IF(ISBLANK(VLOOKUP($A47,'Section 2'!$C$18:$X$317,COLUMNS('Section 2'!$C$14:I$14),0)),"",VLOOKUP($A47,'Section 2'!$C$18:$X$317,COLUMNS('Section 2'!$C$14:I$14),0)))</f>
        <v/>
      </c>
      <c r="J47" s="114" t="str">
        <f>IF($C47="","",IF(ISBLANK(VLOOKUP($A47,'Section 2'!$C$18:$X$317,COLUMNS('Section 2'!$C$14:J$14),0)),"",VLOOKUP($A47,'Section 2'!$C$18:$X$317,COLUMNS('Section 2'!$C$14:J$14),0)))</f>
        <v/>
      </c>
      <c r="K47" s="114" t="str">
        <f>IF($C47="","",IF(ISBLANK(VLOOKUP($A47,'Section 2'!$C$18:$X$317,COLUMNS('Section 2'!$C$14:K$14),0)),"",VLOOKUP($A47,'Section 2'!$C$18:$X$317,COLUMNS('Section 2'!$C$14:K$14),0)))</f>
        <v/>
      </c>
      <c r="L47" s="114" t="str">
        <f>IF($C47="","",IF(ISBLANK(VLOOKUP($A47,'Section 2'!$C$18:$X$317,COLUMNS('Section 2'!$C$14:L$14),0)),"",VLOOKUP($A47,'Section 2'!$C$18:$X$317,COLUMNS('Section 2'!$C$14:L$14),0)))</f>
        <v/>
      </c>
      <c r="M47" s="114" t="str">
        <f>IF($C47="","",IF(ISBLANK(VLOOKUP($A47,'Section 2'!$C$18:$X$317,COLUMNS('Section 2'!$C$14:M$14),0)),"",VLOOKUP($A47,'Section 2'!$C$18:$X$317,COLUMNS('Section 2'!$C$14:M$14),0)))</f>
        <v/>
      </c>
      <c r="N47" s="114" t="str">
        <f>IF($C47="","",IF(ISBLANK(VLOOKUP($A47,'Section 2'!$C$18:$X$317,COLUMNS('Section 2'!$C$14:N$14),0)),"",VLOOKUP($A47,'Section 2'!$C$18:$X$317,COLUMNS('Section 2'!$C$14:N$14),0)))</f>
        <v/>
      </c>
      <c r="O47" s="114" t="str">
        <f>IF($C47="","",IF(ISBLANK(VLOOKUP($A47,'Section 2'!$C$18:$X$317,COLUMNS('Section 2'!$C$14:O$14),0)),"",VLOOKUP($A47,'Section 2'!$C$18:$X$317,COLUMNS('Section 2'!$C$14:O$14),0)))</f>
        <v/>
      </c>
      <c r="P47" s="114" t="str">
        <f>IF($C47="","",IF(ISBLANK(VLOOKUP($A47,'Section 2'!$C$18:$X$317,COLUMNS('Section 2'!$C$14:P$14),0)),"",VLOOKUP($A47,'Section 2'!$C$18:$X$317,COLUMNS('Section 2'!$C$14:P$14),0)))</f>
        <v/>
      </c>
      <c r="Q47" s="114" t="str">
        <f>IF($C47="","",IF(ISBLANK(VLOOKUP($A47,'Section 2'!$C$18:$X$317,COLUMNS('Section 2'!$C$14:Q$14),0)),"",VLOOKUP($A47,'Section 2'!$C$18:$X$317,COLUMNS('Section 2'!$C$14:Q$14),0)))</f>
        <v/>
      </c>
      <c r="R47" s="114" t="str">
        <f>IF($C47="","",IF(ISBLANK(VLOOKUP($A47,'Section 2'!$C$18:$X$317,COLUMNS('Section 2'!$C$14:R$14),0)),"",VLOOKUP($A47,'Section 2'!$C$18:$X$317,COLUMNS('Section 2'!$C$14:R$14),0)))</f>
        <v/>
      </c>
      <c r="S47" s="114" t="str">
        <f>IF($C47="","",IF(ISBLANK(VLOOKUP($A47,'Section 2'!$C$18:$X$317,COLUMNS('Section 2'!$C$14:S$14),0)),"",VLOOKUP($A47,'Section 2'!$C$18:$X$317,COLUMNS('Section 2'!$C$14:S$14),0)))</f>
        <v/>
      </c>
      <c r="T47" s="114" t="str">
        <f>IF($C47="","",IF(ISBLANK(VLOOKUP($A47,'Section 2'!$C$18:$X$317,COLUMNS('Section 2'!$C$14:T$14),0)),"",VLOOKUP($A47,'Section 2'!$C$18:$X$317,COLUMNS('Section 2'!$C$14:T$14),0)))</f>
        <v/>
      </c>
      <c r="U47" s="114" t="str">
        <f>IF($C47="","",IF(ISBLANK(VLOOKUP($A47,'Section 2'!$C$18:$X$317,COLUMNS('Section 2'!$C$14:U$14),0)),"",VLOOKUP($A47,'Section 2'!$C$18:$X$317,COLUMNS('Section 2'!$C$14:U$14),0)))</f>
        <v/>
      </c>
      <c r="V47" s="114" t="str">
        <f>IF($C47="","",IF(ISBLANK(VLOOKUP($A47,'Section 2'!$C$18:$X$317,COLUMNS('Section 2'!$C$14:V$14),0)),"",VLOOKUP($A47,'Section 2'!$C$18:$X$317,COLUMNS('Section 2'!$C$14:V$14),0)))</f>
        <v/>
      </c>
      <c r="W47" s="114" t="str">
        <f>IF($C47="","",IF(ISBLANK(PROPER(VLOOKUP($A47,'Section 2'!$C$18:$X$317,COLUMNS('Section 2'!$C$14:W$14),0))),"",PROPER(VLOOKUP($A47,'Section 2'!$C$18:$X$317,COLUMNS('Section 2'!$C$14:W$14),0))))</f>
        <v/>
      </c>
      <c r="X47" s="114" t="str">
        <f>IF($C47="","",IF(ISBLANK(PROPER(VLOOKUP($A47,'Section 2'!$C$18:$X$317,COLUMNS('Section 2'!$C$14:X$14),0))),"",IF(VLOOKUP($A47,'Section 2'!$C$18:$X$317,COLUMNS('Section 2'!$C$14:X$14),0)="Produced/Imported for Consumption","Produced/Imported for Consumption",PROPER(VLOOKUP($A47,'Section 2'!$C$18:$X$317,COLUMNS('Section 2'!$C$14:X$14),0)))))</f>
        <v/>
      </c>
    </row>
    <row r="48" spans="1:24" s="47" customFormat="1" ht="12.75" customHeight="1" x14ac:dyDescent="0.25">
      <c r="A48" s="50">
        <v>47</v>
      </c>
      <c r="B48" s="114" t="str">
        <f t="shared" si="0"/>
        <v/>
      </c>
      <c r="C48" s="114" t="str">
        <f>IFERROR(VLOOKUP($A48,'Section 2'!$C$18:$X$317,COLUMNS('Section 2'!$C$14:$C$14),0),"")</f>
        <v/>
      </c>
      <c r="D48" s="65" t="str">
        <f>IF($C48="","",IF(ISBLANK(VLOOKUP($A48,'Section 2'!$C$18:$X$317,COLUMNS('Section 2'!$C$14:D$14),0)),"",VLOOKUP($A48,'Section 2'!$C$18:$X$317,COLUMNS('Section 2'!$C$14:D$14),0)))</f>
        <v/>
      </c>
      <c r="E48" s="114" t="str">
        <f>IF($C48="","",IF(ISBLANK(VLOOKUP($A48,'Section 2'!$C$18:$X$317,COLUMNS('Section 2'!$C$14:E$14),0)),"",VLOOKUP($A48,'Section 2'!$C$18:$X$317,COLUMNS('Section 2'!$C$14:E$14),0)))</f>
        <v/>
      </c>
      <c r="F48" s="114" t="str">
        <f>IF($C48="","",IF(ISBLANK(VLOOKUP($A48,'Section 2'!$C$18:$X$317,COLUMNS('Section 2'!$C$14:F$14),0)),"",VLOOKUP($A48,'Section 2'!$C$18:$X$317,COLUMNS('Section 2'!$C$14:F$14),0)))</f>
        <v/>
      </c>
      <c r="G48" s="114" t="str">
        <f>IF($C48="","",IF(ISBLANK(VLOOKUP($A48,'Section 2'!$C$18:$X$317,COLUMNS('Section 2'!$C$14:G$14),0)),"",VLOOKUP($A48,'Section 2'!$C$18:$X$317,COLUMNS('Section 2'!$C$14:G$14),0)))</f>
        <v/>
      </c>
      <c r="H48" s="114" t="str">
        <f>IF($C48="","",IF(ISBLANK(VLOOKUP($A48,'Section 2'!$C$18:$X$317,COLUMNS('Section 2'!$C$14:H$14),0)),"",VLOOKUP($A48,'Section 2'!$C$18:$X$317,COLUMNS('Section 2'!$C$14:H$14),0)))</f>
        <v/>
      </c>
      <c r="I48" s="114" t="str">
        <f>IF($C48="","",IF(ISBLANK(VLOOKUP($A48,'Section 2'!$C$18:$X$317,COLUMNS('Section 2'!$C$14:I$14),0)),"",VLOOKUP($A48,'Section 2'!$C$18:$X$317,COLUMNS('Section 2'!$C$14:I$14),0)))</f>
        <v/>
      </c>
      <c r="J48" s="114" t="str">
        <f>IF($C48="","",IF(ISBLANK(VLOOKUP($A48,'Section 2'!$C$18:$X$317,COLUMNS('Section 2'!$C$14:J$14),0)),"",VLOOKUP($A48,'Section 2'!$C$18:$X$317,COLUMNS('Section 2'!$C$14:J$14),0)))</f>
        <v/>
      </c>
      <c r="K48" s="114" t="str">
        <f>IF($C48="","",IF(ISBLANK(VLOOKUP($A48,'Section 2'!$C$18:$X$317,COLUMNS('Section 2'!$C$14:K$14),0)),"",VLOOKUP($A48,'Section 2'!$C$18:$X$317,COLUMNS('Section 2'!$C$14:K$14),0)))</f>
        <v/>
      </c>
      <c r="L48" s="114" t="str">
        <f>IF($C48="","",IF(ISBLANK(VLOOKUP($A48,'Section 2'!$C$18:$X$317,COLUMNS('Section 2'!$C$14:L$14),0)),"",VLOOKUP($A48,'Section 2'!$C$18:$X$317,COLUMNS('Section 2'!$C$14:L$14),0)))</f>
        <v/>
      </c>
      <c r="M48" s="114" t="str">
        <f>IF($C48="","",IF(ISBLANK(VLOOKUP($A48,'Section 2'!$C$18:$X$317,COLUMNS('Section 2'!$C$14:M$14),0)),"",VLOOKUP($A48,'Section 2'!$C$18:$X$317,COLUMNS('Section 2'!$C$14:M$14),0)))</f>
        <v/>
      </c>
      <c r="N48" s="114" t="str">
        <f>IF($C48="","",IF(ISBLANK(VLOOKUP($A48,'Section 2'!$C$18:$X$317,COLUMNS('Section 2'!$C$14:N$14),0)),"",VLOOKUP($A48,'Section 2'!$C$18:$X$317,COLUMNS('Section 2'!$C$14:N$14),0)))</f>
        <v/>
      </c>
      <c r="O48" s="114" t="str">
        <f>IF($C48="","",IF(ISBLANK(VLOOKUP($A48,'Section 2'!$C$18:$X$317,COLUMNS('Section 2'!$C$14:O$14),0)),"",VLOOKUP($A48,'Section 2'!$C$18:$X$317,COLUMNS('Section 2'!$C$14:O$14),0)))</f>
        <v/>
      </c>
      <c r="P48" s="114" t="str">
        <f>IF($C48="","",IF(ISBLANK(VLOOKUP($A48,'Section 2'!$C$18:$X$317,COLUMNS('Section 2'!$C$14:P$14),0)),"",VLOOKUP($A48,'Section 2'!$C$18:$X$317,COLUMNS('Section 2'!$C$14:P$14),0)))</f>
        <v/>
      </c>
      <c r="Q48" s="114" t="str">
        <f>IF($C48="","",IF(ISBLANK(VLOOKUP($A48,'Section 2'!$C$18:$X$317,COLUMNS('Section 2'!$C$14:Q$14),0)),"",VLOOKUP($A48,'Section 2'!$C$18:$X$317,COLUMNS('Section 2'!$C$14:Q$14),0)))</f>
        <v/>
      </c>
      <c r="R48" s="114" t="str">
        <f>IF($C48="","",IF(ISBLANK(VLOOKUP($A48,'Section 2'!$C$18:$X$317,COLUMNS('Section 2'!$C$14:R$14),0)),"",VLOOKUP($A48,'Section 2'!$C$18:$X$317,COLUMNS('Section 2'!$C$14:R$14),0)))</f>
        <v/>
      </c>
      <c r="S48" s="114" t="str">
        <f>IF($C48="","",IF(ISBLANK(VLOOKUP($A48,'Section 2'!$C$18:$X$317,COLUMNS('Section 2'!$C$14:S$14),0)),"",VLOOKUP($A48,'Section 2'!$C$18:$X$317,COLUMNS('Section 2'!$C$14:S$14),0)))</f>
        <v/>
      </c>
      <c r="T48" s="114" t="str">
        <f>IF($C48="","",IF(ISBLANK(VLOOKUP($A48,'Section 2'!$C$18:$X$317,COLUMNS('Section 2'!$C$14:T$14),0)),"",VLOOKUP($A48,'Section 2'!$C$18:$X$317,COLUMNS('Section 2'!$C$14:T$14),0)))</f>
        <v/>
      </c>
      <c r="U48" s="114" t="str">
        <f>IF($C48="","",IF(ISBLANK(VLOOKUP($A48,'Section 2'!$C$18:$X$317,COLUMNS('Section 2'!$C$14:U$14),0)),"",VLOOKUP($A48,'Section 2'!$C$18:$X$317,COLUMNS('Section 2'!$C$14:U$14),0)))</f>
        <v/>
      </c>
      <c r="V48" s="114" t="str">
        <f>IF($C48="","",IF(ISBLANK(VLOOKUP($A48,'Section 2'!$C$18:$X$317,COLUMNS('Section 2'!$C$14:V$14),0)),"",VLOOKUP($A48,'Section 2'!$C$18:$X$317,COLUMNS('Section 2'!$C$14:V$14),0)))</f>
        <v/>
      </c>
      <c r="W48" s="114" t="str">
        <f>IF($C48="","",IF(ISBLANK(PROPER(VLOOKUP($A48,'Section 2'!$C$18:$X$317,COLUMNS('Section 2'!$C$14:W$14),0))),"",PROPER(VLOOKUP($A48,'Section 2'!$C$18:$X$317,COLUMNS('Section 2'!$C$14:W$14),0))))</f>
        <v/>
      </c>
      <c r="X48" s="114" t="str">
        <f>IF($C48="","",IF(ISBLANK(PROPER(VLOOKUP($A48,'Section 2'!$C$18:$X$317,COLUMNS('Section 2'!$C$14:X$14),0))),"",IF(VLOOKUP($A48,'Section 2'!$C$18:$X$317,COLUMNS('Section 2'!$C$14:X$14),0)="Produced/Imported for Consumption","Produced/Imported for Consumption",PROPER(VLOOKUP($A48,'Section 2'!$C$18:$X$317,COLUMNS('Section 2'!$C$14:X$14),0)))))</f>
        <v/>
      </c>
    </row>
    <row r="49" spans="1:24" s="47" customFormat="1" ht="12.75" customHeight="1" x14ac:dyDescent="0.25">
      <c r="A49" s="50">
        <v>48</v>
      </c>
      <c r="B49" s="114" t="str">
        <f t="shared" si="0"/>
        <v/>
      </c>
      <c r="C49" s="114" t="str">
        <f>IFERROR(VLOOKUP($A49,'Section 2'!$C$18:$X$317,COLUMNS('Section 2'!$C$14:$C$14),0),"")</f>
        <v/>
      </c>
      <c r="D49" s="65" t="str">
        <f>IF($C49="","",IF(ISBLANK(VLOOKUP($A49,'Section 2'!$C$18:$X$317,COLUMNS('Section 2'!$C$14:D$14),0)),"",VLOOKUP($A49,'Section 2'!$C$18:$X$317,COLUMNS('Section 2'!$C$14:D$14),0)))</f>
        <v/>
      </c>
      <c r="E49" s="114" t="str">
        <f>IF($C49="","",IF(ISBLANK(VLOOKUP($A49,'Section 2'!$C$18:$X$317,COLUMNS('Section 2'!$C$14:E$14),0)),"",VLOOKUP($A49,'Section 2'!$C$18:$X$317,COLUMNS('Section 2'!$C$14:E$14),0)))</f>
        <v/>
      </c>
      <c r="F49" s="114" t="str">
        <f>IF($C49="","",IF(ISBLANK(VLOOKUP($A49,'Section 2'!$C$18:$X$317,COLUMNS('Section 2'!$C$14:F$14),0)),"",VLOOKUP($A49,'Section 2'!$C$18:$X$317,COLUMNS('Section 2'!$C$14:F$14),0)))</f>
        <v/>
      </c>
      <c r="G49" s="114" t="str">
        <f>IF($C49="","",IF(ISBLANK(VLOOKUP($A49,'Section 2'!$C$18:$X$317,COLUMNS('Section 2'!$C$14:G$14),0)),"",VLOOKUP($A49,'Section 2'!$C$18:$X$317,COLUMNS('Section 2'!$C$14:G$14),0)))</f>
        <v/>
      </c>
      <c r="H49" s="114" t="str">
        <f>IF($C49="","",IF(ISBLANK(VLOOKUP($A49,'Section 2'!$C$18:$X$317,COLUMNS('Section 2'!$C$14:H$14),0)),"",VLOOKUP($A49,'Section 2'!$C$18:$X$317,COLUMNS('Section 2'!$C$14:H$14),0)))</f>
        <v/>
      </c>
      <c r="I49" s="114" t="str">
        <f>IF($C49="","",IF(ISBLANK(VLOOKUP($A49,'Section 2'!$C$18:$X$317,COLUMNS('Section 2'!$C$14:I$14),0)),"",VLOOKUP($A49,'Section 2'!$C$18:$X$317,COLUMNS('Section 2'!$C$14:I$14),0)))</f>
        <v/>
      </c>
      <c r="J49" s="114" t="str">
        <f>IF($C49="","",IF(ISBLANK(VLOOKUP($A49,'Section 2'!$C$18:$X$317,COLUMNS('Section 2'!$C$14:J$14),0)),"",VLOOKUP($A49,'Section 2'!$C$18:$X$317,COLUMNS('Section 2'!$C$14:J$14),0)))</f>
        <v/>
      </c>
      <c r="K49" s="114" t="str">
        <f>IF($C49="","",IF(ISBLANK(VLOOKUP($A49,'Section 2'!$C$18:$X$317,COLUMNS('Section 2'!$C$14:K$14),0)),"",VLOOKUP($A49,'Section 2'!$C$18:$X$317,COLUMNS('Section 2'!$C$14:K$14),0)))</f>
        <v/>
      </c>
      <c r="L49" s="114" t="str">
        <f>IF($C49="","",IF(ISBLANK(VLOOKUP($A49,'Section 2'!$C$18:$X$317,COLUMNS('Section 2'!$C$14:L$14),0)),"",VLOOKUP($A49,'Section 2'!$C$18:$X$317,COLUMNS('Section 2'!$C$14:L$14),0)))</f>
        <v/>
      </c>
      <c r="M49" s="114" t="str">
        <f>IF($C49="","",IF(ISBLANK(VLOOKUP($A49,'Section 2'!$C$18:$X$317,COLUMNS('Section 2'!$C$14:M$14),0)),"",VLOOKUP($A49,'Section 2'!$C$18:$X$317,COLUMNS('Section 2'!$C$14:M$14),0)))</f>
        <v/>
      </c>
      <c r="N49" s="114" t="str">
        <f>IF($C49="","",IF(ISBLANK(VLOOKUP($A49,'Section 2'!$C$18:$X$317,COLUMNS('Section 2'!$C$14:N$14),0)),"",VLOOKUP($A49,'Section 2'!$C$18:$X$317,COLUMNS('Section 2'!$C$14:N$14),0)))</f>
        <v/>
      </c>
      <c r="O49" s="114" t="str">
        <f>IF($C49="","",IF(ISBLANK(VLOOKUP($A49,'Section 2'!$C$18:$X$317,COLUMNS('Section 2'!$C$14:O$14),0)),"",VLOOKUP($A49,'Section 2'!$C$18:$X$317,COLUMNS('Section 2'!$C$14:O$14),0)))</f>
        <v/>
      </c>
      <c r="P49" s="114" t="str">
        <f>IF($C49="","",IF(ISBLANK(VLOOKUP($A49,'Section 2'!$C$18:$X$317,COLUMNS('Section 2'!$C$14:P$14),0)),"",VLOOKUP($A49,'Section 2'!$C$18:$X$317,COLUMNS('Section 2'!$C$14:P$14),0)))</f>
        <v/>
      </c>
      <c r="Q49" s="114" t="str">
        <f>IF($C49="","",IF(ISBLANK(VLOOKUP($A49,'Section 2'!$C$18:$X$317,COLUMNS('Section 2'!$C$14:Q$14),0)),"",VLOOKUP($A49,'Section 2'!$C$18:$X$317,COLUMNS('Section 2'!$C$14:Q$14),0)))</f>
        <v/>
      </c>
      <c r="R49" s="114" t="str">
        <f>IF($C49="","",IF(ISBLANK(VLOOKUP($A49,'Section 2'!$C$18:$X$317,COLUMNS('Section 2'!$C$14:R$14),0)),"",VLOOKUP($A49,'Section 2'!$C$18:$X$317,COLUMNS('Section 2'!$C$14:R$14),0)))</f>
        <v/>
      </c>
      <c r="S49" s="114" t="str">
        <f>IF($C49="","",IF(ISBLANK(VLOOKUP($A49,'Section 2'!$C$18:$X$317,COLUMNS('Section 2'!$C$14:S$14),0)),"",VLOOKUP($A49,'Section 2'!$C$18:$X$317,COLUMNS('Section 2'!$C$14:S$14),0)))</f>
        <v/>
      </c>
      <c r="T49" s="114" t="str">
        <f>IF($C49="","",IF(ISBLANK(VLOOKUP($A49,'Section 2'!$C$18:$X$317,COLUMNS('Section 2'!$C$14:T$14),0)),"",VLOOKUP($A49,'Section 2'!$C$18:$X$317,COLUMNS('Section 2'!$C$14:T$14),0)))</f>
        <v/>
      </c>
      <c r="U49" s="114" t="str">
        <f>IF($C49="","",IF(ISBLANK(VLOOKUP($A49,'Section 2'!$C$18:$X$317,COLUMNS('Section 2'!$C$14:U$14),0)),"",VLOOKUP($A49,'Section 2'!$C$18:$X$317,COLUMNS('Section 2'!$C$14:U$14),0)))</f>
        <v/>
      </c>
      <c r="V49" s="114" t="str">
        <f>IF($C49="","",IF(ISBLANK(VLOOKUP($A49,'Section 2'!$C$18:$X$317,COLUMNS('Section 2'!$C$14:V$14),0)),"",VLOOKUP($A49,'Section 2'!$C$18:$X$317,COLUMNS('Section 2'!$C$14:V$14),0)))</f>
        <v/>
      </c>
      <c r="W49" s="114" t="str">
        <f>IF($C49="","",IF(ISBLANK(PROPER(VLOOKUP($A49,'Section 2'!$C$18:$X$317,COLUMNS('Section 2'!$C$14:W$14),0))),"",PROPER(VLOOKUP($A49,'Section 2'!$C$18:$X$317,COLUMNS('Section 2'!$C$14:W$14),0))))</f>
        <v/>
      </c>
      <c r="X49" s="114" t="str">
        <f>IF($C49="","",IF(ISBLANK(PROPER(VLOOKUP($A49,'Section 2'!$C$18:$X$317,COLUMNS('Section 2'!$C$14:X$14),0))),"",IF(VLOOKUP($A49,'Section 2'!$C$18:$X$317,COLUMNS('Section 2'!$C$14:X$14),0)="Produced/Imported for Consumption","Produced/Imported for Consumption",PROPER(VLOOKUP($A49,'Section 2'!$C$18:$X$317,COLUMNS('Section 2'!$C$14:X$14),0)))))</f>
        <v/>
      </c>
    </row>
    <row r="50" spans="1:24" s="47" customFormat="1" ht="12.75" customHeight="1" x14ac:dyDescent="0.25">
      <c r="A50" s="50">
        <v>49</v>
      </c>
      <c r="B50" s="114" t="str">
        <f t="shared" si="0"/>
        <v/>
      </c>
      <c r="C50" s="114" t="str">
        <f>IFERROR(VLOOKUP($A50,'Section 2'!$C$18:$X$317,COLUMNS('Section 2'!$C$14:$C$14),0),"")</f>
        <v/>
      </c>
      <c r="D50" s="65" t="str">
        <f>IF($C50="","",IF(ISBLANK(VLOOKUP($A50,'Section 2'!$C$18:$X$317,COLUMNS('Section 2'!$C$14:D$14),0)),"",VLOOKUP($A50,'Section 2'!$C$18:$X$317,COLUMNS('Section 2'!$C$14:D$14),0)))</f>
        <v/>
      </c>
      <c r="E50" s="114" t="str">
        <f>IF($C50="","",IF(ISBLANK(VLOOKUP($A50,'Section 2'!$C$18:$X$317,COLUMNS('Section 2'!$C$14:E$14),0)),"",VLOOKUP($A50,'Section 2'!$C$18:$X$317,COLUMNS('Section 2'!$C$14:E$14),0)))</f>
        <v/>
      </c>
      <c r="F50" s="114" t="str">
        <f>IF($C50="","",IF(ISBLANK(VLOOKUP($A50,'Section 2'!$C$18:$X$317,COLUMNS('Section 2'!$C$14:F$14),0)),"",VLOOKUP($A50,'Section 2'!$C$18:$X$317,COLUMNS('Section 2'!$C$14:F$14),0)))</f>
        <v/>
      </c>
      <c r="G50" s="114" t="str">
        <f>IF($C50="","",IF(ISBLANK(VLOOKUP($A50,'Section 2'!$C$18:$X$317,COLUMNS('Section 2'!$C$14:G$14),0)),"",VLOOKUP($A50,'Section 2'!$C$18:$X$317,COLUMNS('Section 2'!$C$14:G$14),0)))</f>
        <v/>
      </c>
      <c r="H50" s="114" t="str">
        <f>IF($C50="","",IF(ISBLANK(VLOOKUP($A50,'Section 2'!$C$18:$X$317,COLUMNS('Section 2'!$C$14:H$14),0)),"",VLOOKUP($A50,'Section 2'!$C$18:$X$317,COLUMNS('Section 2'!$C$14:H$14),0)))</f>
        <v/>
      </c>
      <c r="I50" s="114" t="str">
        <f>IF($C50="","",IF(ISBLANK(VLOOKUP($A50,'Section 2'!$C$18:$X$317,COLUMNS('Section 2'!$C$14:I$14),0)),"",VLOOKUP($A50,'Section 2'!$C$18:$X$317,COLUMNS('Section 2'!$C$14:I$14),0)))</f>
        <v/>
      </c>
      <c r="J50" s="114" t="str">
        <f>IF($C50="","",IF(ISBLANK(VLOOKUP($A50,'Section 2'!$C$18:$X$317,COLUMNS('Section 2'!$C$14:J$14),0)),"",VLOOKUP($A50,'Section 2'!$C$18:$X$317,COLUMNS('Section 2'!$C$14:J$14),0)))</f>
        <v/>
      </c>
      <c r="K50" s="114" t="str">
        <f>IF($C50="","",IF(ISBLANK(VLOOKUP($A50,'Section 2'!$C$18:$X$317,COLUMNS('Section 2'!$C$14:K$14),0)),"",VLOOKUP($A50,'Section 2'!$C$18:$X$317,COLUMNS('Section 2'!$C$14:K$14),0)))</f>
        <v/>
      </c>
      <c r="L50" s="114" t="str">
        <f>IF($C50="","",IF(ISBLANK(VLOOKUP($A50,'Section 2'!$C$18:$X$317,COLUMNS('Section 2'!$C$14:L$14),0)),"",VLOOKUP($A50,'Section 2'!$C$18:$X$317,COLUMNS('Section 2'!$C$14:L$14),0)))</f>
        <v/>
      </c>
      <c r="M50" s="114" t="str">
        <f>IF($C50="","",IF(ISBLANK(VLOOKUP($A50,'Section 2'!$C$18:$X$317,COLUMNS('Section 2'!$C$14:M$14),0)),"",VLOOKUP($A50,'Section 2'!$C$18:$X$317,COLUMNS('Section 2'!$C$14:M$14),0)))</f>
        <v/>
      </c>
      <c r="N50" s="114" t="str">
        <f>IF($C50="","",IF(ISBLANK(VLOOKUP($A50,'Section 2'!$C$18:$X$317,COLUMNS('Section 2'!$C$14:N$14),0)),"",VLOOKUP($A50,'Section 2'!$C$18:$X$317,COLUMNS('Section 2'!$C$14:N$14),0)))</f>
        <v/>
      </c>
      <c r="O50" s="114" t="str">
        <f>IF($C50="","",IF(ISBLANK(VLOOKUP($A50,'Section 2'!$C$18:$X$317,COLUMNS('Section 2'!$C$14:O$14),0)),"",VLOOKUP($A50,'Section 2'!$C$18:$X$317,COLUMNS('Section 2'!$C$14:O$14),0)))</f>
        <v/>
      </c>
      <c r="P50" s="114" t="str">
        <f>IF($C50="","",IF(ISBLANK(VLOOKUP($A50,'Section 2'!$C$18:$X$317,COLUMNS('Section 2'!$C$14:P$14),0)),"",VLOOKUP($A50,'Section 2'!$C$18:$X$317,COLUMNS('Section 2'!$C$14:P$14),0)))</f>
        <v/>
      </c>
      <c r="Q50" s="114" t="str">
        <f>IF($C50="","",IF(ISBLANK(VLOOKUP($A50,'Section 2'!$C$18:$X$317,COLUMNS('Section 2'!$C$14:Q$14),0)),"",VLOOKUP($A50,'Section 2'!$C$18:$X$317,COLUMNS('Section 2'!$C$14:Q$14),0)))</f>
        <v/>
      </c>
      <c r="R50" s="114" t="str">
        <f>IF($C50="","",IF(ISBLANK(VLOOKUP($A50,'Section 2'!$C$18:$X$317,COLUMNS('Section 2'!$C$14:R$14),0)),"",VLOOKUP($A50,'Section 2'!$C$18:$X$317,COLUMNS('Section 2'!$C$14:R$14),0)))</f>
        <v/>
      </c>
      <c r="S50" s="114" t="str">
        <f>IF($C50="","",IF(ISBLANK(VLOOKUP($A50,'Section 2'!$C$18:$X$317,COLUMNS('Section 2'!$C$14:S$14),0)),"",VLOOKUP($A50,'Section 2'!$C$18:$X$317,COLUMNS('Section 2'!$C$14:S$14),0)))</f>
        <v/>
      </c>
      <c r="T50" s="114" t="str">
        <f>IF($C50="","",IF(ISBLANK(VLOOKUP($A50,'Section 2'!$C$18:$X$317,COLUMNS('Section 2'!$C$14:T$14),0)),"",VLOOKUP($A50,'Section 2'!$C$18:$X$317,COLUMNS('Section 2'!$C$14:T$14),0)))</f>
        <v/>
      </c>
      <c r="U50" s="114" t="str">
        <f>IF($C50="","",IF(ISBLANK(VLOOKUP($A50,'Section 2'!$C$18:$X$317,COLUMNS('Section 2'!$C$14:U$14),0)),"",VLOOKUP($A50,'Section 2'!$C$18:$X$317,COLUMNS('Section 2'!$C$14:U$14),0)))</f>
        <v/>
      </c>
      <c r="V50" s="114" t="str">
        <f>IF($C50="","",IF(ISBLANK(VLOOKUP($A50,'Section 2'!$C$18:$X$317,COLUMNS('Section 2'!$C$14:V$14),0)),"",VLOOKUP($A50,'Section 2'!$C$18:$X$317,COLUMNS('Section 2'!$C$14:V$14),0)))</f>
        <v/>
      </c>
      <c r="W50" s="114" t="str">
        <f>IF($C50="","",IF(ISBLANK(PROPER(VLOOKUP($A50,'Section 2'!$C$18:$X$317,COLUMNS('Section 2'!$C$14:W$14),0))),"",PROPER(VLOOKUP($A50,'Section 2'!$C$18:$X$317,COLUMNS('Section 2'!$C$14:W$14),0))))</f>
        <v/>
      </c>
      <c r="X50" s="114" t="str">
        <f>IF($C50="","",IF(ISBLANK(PROPER(VLOOKUP($A50,'Section 2'!$C$18:$X$317,COLUMNS('Section 2'!$C$14:X$14),0))),"",IF(VLOOKUP($A50,'Section 2'!$C$18:$X$317,COLUMNS('Section 2'!$C$14:X$14),0)="Produced/Imported for Consumption","Produced/Imported for Consumption",PROPER(VLOOKUP($A50,'Section 2'!$C$18:$X$317,COLUMNS('Section 2'!$C$14:X$14),0)))))</f>
        <v/>
      </c>
    </row>
    <row r="51" spans="1:24" s="47" customFormat="1" ht="12.75" customHeight="1" x14ac:dyDescent="0.25">
      <c r="A51" s="50">
        <v>50</v>
      </c>
      <c r="B51" s="114" t="str">
        <f t="shared" si="0"/>
        <v/>
      </c>
      <c r="C51" s="114" t="str">
        <f>IFERROR(VLOOKUP($A51,'Section 2'!$C$18:$X$317,COLUMNS('Section 2'!$C$14:$C$14),0),"")</f>
        <v/>
      </c>
      <c r="D51" s="65" t="str">
        <f>IF($C51="","",IF(ISBLANK(VLOOKUP($A51,'Section 2'!$C$18:$X$317,COLUMNS('Section 2'!$C$14:D$14),0)),"",VLOOKUP($A51,'Section 2'!$C$18:$X$317,COLUMNS('Section 2'!$C$14:D$14),0)))</f>
        <v/>
      </c>
      <c r="E51" s="114" t="str">
        <f>IF($C51="","",IF(ISBLANK(VLOOKUP($A51,'Section 2'!$C$18:$X$317,COLUMNS('Section 2'!$C$14:E$14),0)),"",VLOOKUP($A51,'Section 2'!$C$18:$X$317,COLUMNS('Section 2'!$C$14:E$14),0)))</f>
        <v/>
      </c>
      <c r="F51" s="114" t="str">
        <f>IF($C51="","",IF(ISBLANK(VLOOKUP($A51,'Section 2'!$C$18:$X$317,COLUMNS('Section 2'!$C$14:F$14),0)),"",VLOOKUP($A51,'Section 2'!$C$18:$X$317,COLUMNS('Section 2'!$C$14:F$14),0)))</f>
        <v/>
      </c>
      <c r="G51" s="114" t="str">
        <f>IF($C51="","",IF(ISBLANK(VLOOKUP($A51,'Section 2'!$C$18:$X$317,COLUMNS('Section 2'!$C$14:G$14),0)),"",VLOOKUP($A51,'Section 2'!$C$18:$X$317,COLUMNS('Section 2'!$C$14:G$14),0)))</f>
        <v/>
      </c>
      <c r="H51" s="114" t="str">
        <f>IF($C51="","",IF(ISBLANK(VLOOKUP($A51,'Section 2'!$C$18:$X$317,COLUMNS('Section 2'!$C$14:H$14),0)),"",VLOOKUP($A51,'Section 2'!$C$18:$X$317,COLUMNS('Section 2'!$C$14:H$14),0)))</f>
        <v/>
      </c>
      <c r="I51" s="114" t="str">
        <f>IF($C51="","",IF(ISBLANK(VLOOKUP($A51,'Section 2'!$C$18:$X$317,COLUMNS('Section 2'!$C$14:I$14),0)),"",VLOOKUP($A51,'Section 2'!$C$18:$X$317,COLUMNS('Section 2'!$C$14:I$14),0)))</f>
        <v/>
      </c>
      <c r="J51" s="114" t="str">
        <f>IF($C51="","",IF(ISBLANK(VLOOKUP($A51,'Section 2'!$C$18:$X$317,COLUMNS('Section 2'!$C$14:J$14),0)),"",VLOOKUP($A51,'Section 2'!$C$18:$X$317,COLUMNS('Section 2'!$C$14:J$14),0)))</f>
        <v/>
      </c>
      <c r="K51" s="114" t="str">
        <f>IF($C51="","",IF(ISBLANK(VLOOKUP($A51,'Section 2'!$C$18:$X$317,COLUMNS('Section 2'!$C$14:K$14),0)),"",VLOOKUP($A51,'Section 2'!$C$18:$X$317,COLUMNS('Section 2'!$C$14:K$14),0)))</f>
        <v/>
      </c>
      <c r="L51" s="114" t="str">
        <f>IF($C51="","",IF(ISBLANK(VLOOKUP($A51,'Section 2'!$C$18:$X$317,COLUMNS('Section 2'!$C$14:L$14),0)),"",VLOOKUP($A51,'Section 2'!$C$18:$X$317,COLUMNS('Section 2'!$C$14:L$14),0)))</f>
        <v/>
      </c>
      <c r="M51" s="114" t="str">
        <f>IF($C51="","",IF(ISBLANK(VLOOKUP($A51,'Section 2'!$C$18:$X$317,COLUMNS('Section 2'!$C$14:M$14),0)),"",VLOOKUP($A51,'Section 2'!$C$18:$X$317,COLUMNS('Section 2'!$C$14:M$14),0)))</f>
        <v/>
      </c>
      <c r="N51" s="114" t="str">
        <f>IF($C51="","",IF(ISBLANK(VLOOKUP($A51,'Section 2'!$C$18:$X$317,COLUMNS('Section 2'!$C$14:N$14),0)),"",VLOOKUP($A51,'Section 2'!$C$18:$X$317,COLUMNS('Section 2'!$C$14:N$14),0)))</f>
        <v/>
      </c>
      <c r="O51" s="114" t="str">
        <f>IF($C51="","",IF(ISBLANK(VLOOKUP($A51,'Section 2'!$C$18:$X$317,COLUMNS('Section 2'!$C$14:O$14),0)),"",VLOOKUP($A51,'Section 2'!$C$18:$X$317,COLUMNS('Section 2'!$C$14:O$14),0)))</f>
        <v/>
      </c>
      <c r="P51" s="114" t="str">
        <f>IF($C51="","",IF(ISBLANK(VLOOKUP($A51,'Section 2'!$C$18:$X$317,COLUMNS('Section 2'!$C$14:P$14),0)),"",VLOOKUP($A51,'Section 2'!$C$18:$X$317,COLUMNS('Section 2'!$C$14:P$14),0)))</f>
        <v/>
      </c>
      <c r="Q51" s="114" t="str">
        <f>IF($C51="","",IF(ISBLANK(VLOOKUP($A51,'Section 2'!$C$18:$X$317,COLUMNS('Section 2'!$C$14:Q$14),0)),"",VLOOKUP($A51,'Section 2'!$C$18:$X$317,COLUMNS('Section 2'!$C$14:Q$14),0)))</f>
        <v/>
      </c>
      <c r="R51" s="114" t="str">
        <f>IF($C51="","",IF(ISBLANK(VLOOKUP($A51,'Section 2'!$C$18:$X$317,COLUMNS('Section 2'!$C$14:R$14),0)),"",VLOOKUP($A51,'Section 2'!$C$18:$X$317,COLUMNS('Section 2'!$C$14:R$14),0)))</f>
        <v/>
      </c>
      <c r="S51" s="114" t="str">
        <f>IF($C51="","",IF(ISBLANK(VLOOKUP($A51,'Section 2'!$C$18:$X$317,COLUMNS('Section 2'!$C$14:S$14),0)),"",VLOOKUP($A51,'Section 2'!$C$18:$X$317,COLUMNS('Section 2'!$C$14:S$14),0)))</f>
        <v/>
      </c>
      <c r="T51" s="114" t="str">
        <f>IF($C51="","",IF(ISBLANK(VLOOKUP($A51,'Section 2'!$C$18:$X$317,COLUMNS('Section 2'!$C$14:T$14),0)),"",VLOOKUP($A51,'Section 2'!$C$18:$X$317,COLUMNS('Section 2'!$C$14:T$14),0)))</f>
        <v/>
      </c>
      <c r="U51" s="114" t="str">
        <f>IF($C51="","",IF(ISBLANK(VLOOKUP($A51,'Section 2'!$C$18:$X$317,COLUMNS('Section 2'!$C$14:U$14),0)),"",VLOOKUP($A51,'Section 2'!$C$18:$X$317,COLUMNS('Section 2'!$C$14:U$14),0)))</f>
        <v/>
      </c>
      <c r="V51" s="114" t="str">
        <f>IF($C51="","",IF(ISBLANK(VLOOKUP($A51,'Section 2'!$C$18:$X$317,COLUMNS('Section 2'!$C$14:V$14),0)),"",VLOOKUP($A51,'Section 2'!$C$18:$X$317,COLUMNS('Section 2'!$C$14:V$14),0)))</f>
        <v/>
      </c>
      <c r="W51" s="114" t="str">
        <f>IF($C51="","",IF(ISBLANK(PROPER(VLOOKUP($A51,'Section 2'!$C$18:$X$317,COLUMNS('Section 2'!$C$14:W$14),0))),"",PROPER(VLOOKUP($A51,'Section 2'!$C$18:$X$317,COLUMNS('Section 2'!$C$14:W$14),0))))</f>
        <v/>
      </c>
      <c r="X51" s="114" t="str">
        <f>IF($C51="","",IF(ISBLANK(PROPER(VLOOKUP($A51,'Section 2'!$C$18:$X$317,COLUMNS('Section 2'!$C$14:X$14),0))),"",IF(VLOOKUP($A51,'Section 2'!$C$18:$X$317,COLUMNS('Section 2'!$C$14:X$14),0)="Produced/Imported for Consumption","Produced/Imported for Consumption",PROPER(VLOOKUP($A51,'Section 2'!$C$18:$X$317,COLUMNS('Section 2'!$C$14:X$14),0)))))</f>
        <v/>
      </c>
    </row>
    <row r="52" spans="1:24" s="47" customFormat="1" ht="12.75" customHeight="1" x14ac:dyDescent="0.25">
      <c r="A52" s="50">
        <v>51</v>
      </c>
      <c r="B52" s="114" t="str">
        <f t="shared" si="0"/>
        <v/>
      </c>
      <c r="C52" s="114" t="str">
        <f>IFERROR(VLOOKUP($A52,'Section 2'!$C$18:$X$317,COLUMNS('Section 2'!$C$14:$C$14),0),"")</f>
        <v/>
      </c>
      <c r="D52" s="65" t="str">
        <f>IF($C52="","",IF(ISBLANK(VLOOKUP($A52,'Section 2'!$C$18:$X$317,COLUMNS('Section 2'!$C$14:D$14),0)),"",VLOOKUP($A52,'Section 2'!$C$18:$X$317,COLUMNS('Section 2'!$C$14:D$14),0)))</f>
        <v/>
      </c>
      <c r="E52" s="114" t="str">
        <f>IF($C52="","",IF(ISBLANK(VLOOKUP($A52,'Section 2'!$C$18:$X$317,COLUMNS('Section 2'!$C$14:E$14),0)),"",VLOOKUP($A52,'Section 2'!$C$18:$X$317,COLUMNS('Section 2'!$C$14:E$14),0)))</f>
        <v/>
      </c>
      <c r="F52" s="114" t="str">
        <f>IF($C52="","",IF(ISBLANK(VLOOKUP($A52,'Section 2'!$C$18:$X$317,COLUMNS('Section 2'!$C$14:F$14),0)),"",VLOOKUP($A52,'Section 2'!$C$18:$X$317,COLUMNS('Section 2'!$C$14:F$14),0)))</f>
        <v/>
      </c>
      <c r="G52" s="114" t="str">
        <f>IF($C52="","",IF(ISBLANK(VLOOKUP($A52,'Section 2'!$C$18:$X$317,COLUMNS('Section 2'!$C$14:G$14),0)),"",VLOOKUP($A52,'Section 2'!$C$18:$X$317,COLUMNS('Section 2'!$C$14:G$14),0)))</f>
        <v/>
      </c>
      <c r="H52" s="114" t="str">
        <f>IF($C52="","",IF(ISBLANK(VLOOKUP($A52,'Section 2'!$C$18:$X$317,COLUMNS('Section 2'!$C$14:H$14),0)),"",VLOOKUP($A52,'Section 2'!$C$18:$X$317,COLUMNS('Section 2'!$C$14:H$14),0)))</f>
        <v/>
      </c>
      <c r="I52" s="114" t="str">
        <f>IF($C52="","",IF(ISBLANK(VLOOKUP($A52,'Section 2'!$C$18:$X$317,COLUMNS('Section 2'!$C$14:I$14),0)),"",VLOOKUP($A52,'Section 2'!$C$18:$X$317,COLUMNS('Section 2'!$C$14:I$14),0)))</f>
        <v/>
      </c>
      <c r="J52" s="114" t="str">
        <f>IF($C52="","",IF(ISBLANK(VLOOKUP($A52,'Section 2'!$C$18:$X$317,COLUMNS('Section 2'!$C$14:J$14),0)),"",VLOOKUP($A52,'Section 2'!$C$18:$X$317,COLUMNS('Section 2'!$C$14:J$14),0)))</f>
        <v/>
      </c>
      <c r="K52" s="114" t="str">
        <f>IF($C52="","",IF(ISBLANK(VLOOKUP($A52,'Section 2'!$C$18:$X$317,COLUMNS('Section 2'!$C$14:K$14),0)),"",VLOOKUP($A52,'Section 2'!$C$18:$X$317,COLUMNS('Section 2'!$C$14:K$14),0)))</f>
        <v/>
      </c>
      <c r="L52" s="114" t="str">
        <f>IF($C52="","",IF(ISBLANK(VLOOKUP($A52,'Section 2'!$C$18:$X$317,COLUMNS('Section 2'!$C$14:L$14),0)),"",VLOOKUP($A52,'Section 2'!$C$18:$X$317,COLUMNS('Section 2'!$C$14:L$14),0)))</f>
        <v/>
      </c>
      <c r="M52" s="114" t="str">
        <f>IF($C52="","",IF(ISBLANK(VLOOKUP($A52,'Section 2'!$C$18:$X$317,COLUMNS('Section 2'!$C$14:M$14),0)),"",VLOOKUP($A52,'Section 2'!$C$18:$X$317,COLUMNS('Section 2'!$C$14:M$14),0)))</f>
        <v/>
      </c>
      <c r="N52" s="114" t="str">
        <f>IF($C52="","",IF(ISBLANK(VLOOKUP($A52,'Section 2'!$C$18:$X$317,COLUMNS('Section 2'!$C$14:N$14),0)),"",VLOOKUP($A52,'Section 2'!$C$18:$X$317,COLUMNS('Section 2'!$C$14:N$14),0)))</f>
        <v/>
      </c>
      <c r="O52" s="114" t="str">
        <f>IF($C52="","",IF(ISBLANK(VLOOKUP($A52,'Section 2'!$C$18:$X$317,COLUMNS('Section 2'!$C$14:O$14),0)),"",VLOOKUP($A52,'Section 2'!$C$18:$X$317,COLUMNS('Section 2'!$C$14:O$14),0)))</f>
        <v/>
      </c>
      <c r="P52" s="114" t="str">
        <f>IF($C52="","",IF(ISBLANK(VLOOKUP($A52,'Section 2'!$C$18:$X$317,COLUMNS('Section 2'!$C$14:P$14),0)),"",VLOOKUP($A52,'Section 2'!$C$18:$X$317,COLUMNS('Section 2'!$C$14:P$14),0)))</f>
        <v/>
      </c>
      <c r="Q52" s="114" t="str">
        <f>IF($C52="","",IF(ISBLANK(VLOOKUP($A52,'Section 2'!$C$18:$X$317,COLUMNS('Section 2'!$C$14:Q$14),0)),"",VLOOKUP($A52,'Section 2'!$C$18:$X$317,COLUMNS('Section 2'!$C$14:Q$14),0)))</f>
        <v/>
      </c>
      <c r="R52" s="114" t="str">
        <f>IF($C52="","",IF(ISBLANK(VLOOKUP($A52,'Section 2'!$C$18:$X$317,COLUMNS('Section 2'!$C$14:R$14),0)),"",VLOOKUP($A52,'Section 2'!$C$18:$X$317,COLUMNS('Section 2'!$C$14:R$14),0)))</f>
        <v/>
      </c>
      <c r="S52" s="114" t="str">
        <f>IF($C52="","",IF(ISBLANK(VLOOKUP($A52,'Section 2'!$C$18:$X$317,COLUMNS('Section 2'!$C$14:S$14),0)),"",VLOOKUP($A52,'Section 2'!$C$18:$X$317,COLUMNS('Section 2'!$C$14:S$14),0)))</f>
        <v/>
      </c>
      <c r="T52" s="114" t="str">
        <f>IF($C52="","",IF(ISBLANK(VLOOKUP($A52,'Section 2'!$C$18:$X$317,COLUMNS('Section 2'!$C$14:T$14),0)),"",VLOOKUP($A52,'Section 2'!$C$18:$X$317,COLUMNS('Section 2'!$C$14:T$14),0)))</f>
        <v/>
      </c>
      <c r="U52" s="114" t="str">
        <f>IF($C52="","",IF(ISBLANK(VLOOKUP($A52,'Section 2'!$C$18:$X$317,COLUMNS('Section 2'!$C$14:U$14),0)),"",VLOOKUP($A52,'Section 2'!$C$18:$X$317,COLUMNS('Section 2'!$C$14:U$14),0)))</f>
        <v/>
      </c>
      <c r="V52" s="114" t="str">
        <f>IF($C52="","",IF(ISBLANK(VLOOKUP($A52,'Section 2'!$C$18:$X$317,COLUMNS('Section 2'!$C$14:V$14),0)),"",VLOOKUP($A52,'Section 2'!$C$18:$X$317,COLUMNS('Section 2'!$C$14:V$14),0)))</f>
        <v/>
      </c>
      <c r="W52" s="114" t="str">
        <f>IF($C52="","",IF(ISBLANK(PROPER(VLOOKUP($A52,'Section 2'!$C$18:$X$317,COLUMNS('Section 2'!$C$14:W$14),0))),"",PROPER(VLOOKUP($A52,'Section 2'!$C$18:$X$317,COLUMNS('Section 2'!$C$14:W$14),0))))</f>
        <v/>
      </c>
      <c r="X52" s="114" t="str">
        <f>IF($C52="","",IF(ISBLANK(PROPER(VLOOKUP($A52,'Section 2'!$C$18:$X$317,COLUMNS('Section 2'!$C$14:X$14),0))),"",IF(VLOOKUP($A52,'Section 2'!$C$18:$X$317,COLUMNS('Section 2'!$C$14:X$14),0)="Produced/Imported for Consumption","Produced/Imported for Consumption",PROPER(VLOOKUP($A52,'Section 2'!$C$18:$X$317,COLUMNS('Section 2'!$C$14:X$14),0)))))</f>
        <v/>
      </c>
    </row>
    <row r="53" spans="1:24" s="47" customFormat="1" ht="12.75" customHeight="1" x14ac:dyDescent="0.25">
      <c r="A53" s="50">
        <v>52</v>
      </c>
      <c r="B53" s="114" t="str">
        <f t="shared" si="0"/>
        <v/>
      </c>
      <c r="C53" s="114" t="str">
        <f>IFERROR(VLOOKUP($A53,'Section 2'!$C$18:$X$317,COLUMNS('Section 2'!$C$14:$C$14),0),"")</f>
        <v/>
      </c>
      <c r="D53" s="65" t="str">
        <f>IF($C53="","",IF(ISBLANK(VLOOKUP($A53,'Section 2'!$C$18:$X$317,COLUMNS('Section 2'!$C$14:D$14),0)),"",VLOOKUP($A53,'Section 2'!$C$18:$X$317,COLUMNS('Section 2'!$C$14:D$14),0)))</f>
        <v/>
      </c>
      <c r="E53" s="114" t="str">
        <f>IF($C53="","",IF(ISBLANK(VLOOKUP($A53,'Section 2'!$C$18:$X$317,COLUMNS('Section 2'!$C$14:E$14),0)),"",VLOOKUP($A53,'Section 2'!$C$18:$X$317,COLUMNS('Section 2'!$C$14:E$14),0)))</f>
        <v/>
      </c>
      <c r="F53" s="114" t="str">
        <f>IF($C53="","",IF(ISBLANK(VLOOKUP($A53,'Section 2'!$C$18:$X$317,COLUMNS('Section 2'!$C$14:F$14),0)),"",VLOOKUP($A53,'Section 2'!$C$18:$X$317,COLUMNS('Section 2'!$C$14:F$14),0)))</f>
        <v/>
      </c>
      <c r="G53" s="114" t="str">
        <f>IF($C53="","",IF(ISBLANK(VLOOKUP($A53,'Section 2'!$C$18:$X$317,COLUMNS('Section 2'!$C$14:G$14),0)),"",VLOOKUP($A53,'Section 2'!$C$18:$X$317,COLUMNS('Section 2'!$C$14:G$14),0)))</f>
        <v/>
      </c>
      <c r="H53" s="114" t="str">
        <f>IF($C53="","",IF(ISBLANK(VLOOKUP($A53,'Section 2'!$C$18:$X$317,COLUMNS('Section 2'!$C$14:H$14),0)),"",VLOOKUP($A53,'Section 2'!$C$18:$X$317,COLUMNS('Section 2'!$C$14:H$14),0)))</f>
        <v/>
      </c>
      <c r="I53" s="114" t="str">
        <f>IF($C53="","",IF(ISBLANK(VLOOKUP($A53,'Section 2'!$C$18:$X$317,COLUMNS('Section 2'!$C$14:I$14),0)),"",VLOOKUP($A53,'Section 2'!$C$18:$X$317,COLUMNS('Section 2'!$C$14:I$14),0)))</f>
        <v/>
      </c>
      <c r="J53" s="114" t="str">
        <f>IF($C53="","",IF(ISBLANK(VLOOKUP($A53,'Section 2'!$C$18:$X$317,COLUMNS('Section 2'!$C$14:J$14),0)),"",VLOOKUP($A53,'Section 2'!$C$18:$X$317,COLUMNS('Section 2'!$C$14:J$14),0)))</f>
        <v/>
      </c>
      <c r="K53" s="114" t="str">
        <f>IF($C53="","",IF(ISBLANK(VLOOKUP($A53,'Section 2'!$C$18:$X$317,COLUMNS('Section 2'!$C$14:K$14),0)),"",VLOOKUP($A53,'Section 2'!$C$18:$X$317,COLUMNS('Section 2'!$C$14:K$14),0)))</f>
        <v/>
      </c>
      <c r="L53" s="114" t="str">
        <f>IF($C53="","",IF(ISBLANK(VLOOKUP($A53,'Section 2'!$C$18:$X$317,COLUMNS('Section 2'!$C$14:L$14),0)),"",VLOOKUP($A53,'Section 2'!$C$18:$X$317,COLUMNS('Section 2'!$C$14:L$14),0)))</f>
        <v/>
      </c>
      <c r="M53" s="114" t="str">
        <f>IF($C53="","",IF(ISBLANK(VLOOKUP($A53,'Section 2'!$C$18:$X$317,COLUMNS('Section 2'!$C$14:M$14),0)),"",VLOOKUP($A53,'Section 2'!$C$18:$X$317,COLUMNS('Section 2'!$C$14:M$14),0)))</f>
        <v/>
      </c>
      <c r="N53" s="114" t="str">
        <f>IF($C53="","",IF(ISBLANK(VLOOKUP($A53,'Section 2'!$C$18:$X$317,COLUMNS('Section 2'!$C$14:N$14),0)),"",VLOOKUP($A53,'Section 2'!$C$18:$X$317,COLUMNS('Section 2'!$C$14:N$14),0)))</f>
        <v/>
      </c>
      <c r="O53" s="114" t="str">
        <f>IF($C53="","",IF(ISBLANK(VLOOKUP($A53,'Section 2'!$C$18:$X$317,COLUMNS('Section 2'!$C$14:O$14),0)),"",VLOOKUP($A53,'Section 2'!$C$18:$X$317,COLUMNS('Section 2'!$C$14:O$14),0)))</f>
        <v/>
      </c>
      <c r="P53" s="114" t="str">
        <f>IF($C53="","",IF(ISBLANK(VLOOKUP($A53,'Section 2'!$C$18:$X$317,COLUMNS('Section 2'!$C$14:P$14),0)),"",VLOOKUP($A53,'Section 2'!$C$18:$X$317,COLUMNS('Section 2'!$C$14:P$14),0)))</f>
        <v/>
      </c>
      <c r="Q53" s="114" t="str">
        <f>IF($C53="","",IF(ISBLANK(VLOOKUP($A53,'Section 2'!$C$18:$X$317,COLUMNS('Section 2'!$C$14:Q$14),0)),"",VLOOKUP($A53,'Section 2'!$C$18:$X$317,COLUMNS('Section 2'!$C$14:Q$14),0)))</f>
        <v/>
      </c>
      <c r="R53" s="114" t="str">
        <f>IF($C53="","",IF(ISBLANK(VLOOKUP($A53,'Section 2'!$C$18:$X$317,COLUMNS('Section 2'!$C$14:R$14),0)),"",VLOOKUP($A53,'Section 2'!$C$18:$X$317,COLUMNS('Section 2'!$C$14:R$14),0)))</f>
        <v/>
      </c>
      <c r="S53" s="114" t="str">
        <f>IF($C53="","",IF(ISBLANK(VLOOKUP($A53,'Section 2'!$C$18:$X$317,COLUMNS('Section 2'!$C$14:S$14),0)),"",VLOOKUP($A53,'Section 2'!$C$18:$X$317,COLUMNS('Section 2'!$C$14:S$14),0)))</f>
        <v/>
      </c>
      <c r="T53" s="114" t="str">
        <f>IF($C53="","",IF(ISBLANK(VLOOKUP($A53,'Section 2'!$C$18:$X$317,COLUMNS('Section 2'!$C$14:T$14),0)),"",VLOOKUP($A53,'Section 2'!$C$18:$X$317,COLUMNS('Section 2'!$C$14:T$14),0)))</f>
        <v/>
      </c>
      <c r="U53" s="114" t="str">
        <f>IF($C53="","",IF(ISBLANK(VLOOKUP($A53,'Section 2'!$C$18:$X$317,COLUMNS('Section 2'!$C$14:U$14),0)),"",VLOOKUP($A53,'Section 2'!$C$18:$X$317,COLUMNS('Section 2'!$C$14:U$14),0)))</f>
        <v/>
      </c>
      <c r="V53" s="114" t="str">
        <f>IF($C53="","",IF(ISBLANK(VLOOKUP($A53,'Section 2'!$C$18:$X$317,COLUMNS('Section 2'!$C$14:V$14),0)),"",VLOOKUP($A53,'Section 2'!$C$18:$X$317,COLUMNS('Section 2'!$C$14:V$14),0)))</f>
        <v/>
      </c>
      <c r="W53" s="114" t="str">
        <f>IF($C53="","",IF(ISBLANK(PROPER(VLOOKUP($A53,'Section 2'!$C$18:$X$317,COLUMNS('Section 2'!$C$14:W$14),0))),"",PROPER(VLOOKUP($A53,'Section 2'!$C$18:$X$317,COLUMNS('Section 2'!$C$14:W$14),0))))</f>
        <v/>
      </c>
      <c r="X53" s="114" t="str">
        <f>IF($C53="","",IF(ISBLANK(PROPER(VLOOKUP($A53,'Section 2'!$C$18:$X$317,COLUMNS('Section 2'!$C$14:X$14),0))),"",IF(VLOOKUP($A53,'Section 2'!$C$18:$X$317,COLUMNS('Section 2'!$C$14:X$14),0)="Produced/Imported for Consumption","Produced/Imported for Consumption",PROPER(VLOOKUP($A53,'Section 2'!$C$18:$X$317,COLUMNS('Section 2'!$C$14:X$14),0)))))</f>
        <v/>
      </c>
    </row>
    <row r="54" spans="1:24" s="47" customFormat="1" ht="12.75" customHeight="1" x14ac:dyDescent="0.25">
      <c r="A54" s="50">
        <v>53</v>
      </c>
      <c r="B54" s="114" t="str">
        <f t="shared" si="0"/>
        <v/>
      </c>
      <c r="C54" s="114" t="str">
        <f>IFERROR(VLOOKUP($A54,'Section 2'!$C$18:$X$317,COLUMNS('Section 2'!$C$14:$C$14),0),"")</f>
        <v/>
      </c>
      <c r="D54" s="65" t="str">
        <f>IF($C54="","",IF(ISBLANK(VLOOKUP($A54,'Section 2'!$C$18:$X$317,COLUMNS('Section 2'!$C$14:D$14),0)),"",VLOOKUP($A54,'Section 2'!$C$18:$X$317,COLUMNS('Section 2'!$C$14:D$14),0)))</f>
        <v/>
      </c>
      <c r="E54" s="114" t="str">
        <f>IF($C54="","",IF(ISBLANK(VLOOKUP($A54,'Section 2'!$C$18:$X$317,COLUMNS('Section 2'!$C$14:E$14),0)),"",VLOOKUP($A54,'Section 2'!$C$18:$X$317,COLUMNS('Section 2'!$C$14:E$14),0)))</f>
        <v/>
      </c>
      <c r="F54" s="114" t="str">
        <f>IF($C54="","",IF(ISBLANK(VLOOKUP($A54,'Section 2'!$C$18:$X$317,COLUMNS('Section 2'!$C$14:F$14),0)),"",VLOOKUP($A54,'Section 2'!$C$18:$X$317,COLUMNS('Section 2'!$C$14:F$14),0)))</f>
        <v/>
      </c>
      <c r="G54" s="114" t="str">
        <f>IF($C54="","",IF(ISBLANK(VLOOKUP($A54,'Section 2'!$C$18:$X$317,COLUMNS('Section 2'!$C$14:G$14),0)),"",VLOOKUP($A54,'Section 2'!$C$18:$X$317,COLUMNS('Section 2'!$C$14:G$14),0)))</f>
        <v/>
      </c>
      <c r="H54" s="114" t="str">
        <f>IF($C54="","",IF(ISBLANK(VLOOKUP($A54,'Section 2'!$C$18:$X$317,COLUMNS('Section 2'!$C$14:H$14),0)),"",VLOOKUP($A54,'Section 2'!$C$18:$X$317,COLUMNS('Section 2'!$C$14:H$14),0)))</f>
        <v/>
      </c>
      <c r="I54" s="114" t="str">
        <f>IF($C54="","",IF(ISBLANK(VLOOKUP($A54,'Section 2'!$C$18:$X$317,COLUMNS('Section 2'!$C$14:I$14),0)),"",VLOOKUP($A54,'Section 2'!$C$18:$X$317,COLUMNS('Section 2'!$C$14:I$14),0)))</f>
        <v/>
      </c>
      <c r="J54" s="114" t="str">
        <f>IF($C54="","",IF(ISBLANK(VLOOKUP($A54,'Section 2'!$C$18:$X$317,COLUMNS('Section 2'!$C$14:J$14),0)),"",VLOOKUP($A54,'Section 2'!$C$18:$X$317,COLUMNS('Section 2'!$C$14:J$14),0)))</f>
        <v/>
      </c>
      <c r="K54" s="114" t="str">
        <f>IF($C54="","",IF(ISBLANK(VLOOKUP($A54,'Section 2'!$C$18:$X$317,COLUMNS('Section 2'!$C$14:K$14),0)),"",VLOOKUP($A54,'Section 2'!$C$18:$X$317,COLUMNS('Section 2'!$C$14:K$14),0)))</f>
        <v/>
      </c>
      <c r="L54" s="114" t="str">
        <f>IF($C54="","",IF(ISBLANK(VLOOKUP($A54,'Section 2'!$C$18:$X$317,COLUMNS('Section 2'!$C$14:L$14),0)),"",VLOOKUP($A54,'Section 2'!$C$18:$X$317,COLUMNS('Section 2'!$C$14:L$14),0)))</f>
        <v/>
      </c>
      <c r="M54" s="114" t="str">
        <f>IF($C54="","",IF(ISBLANK(VLOOKUP($A54,'Section 2'!$C$18:$X$317,COLUMNS('Section 2'!$C$14:M$14),0)),"",VLOOKUP($A54,'Section 2'!$C$18:$X$317,COLUMNS('Section 2'!$C$14:M$14),0)))</f>
        <v/>
      </c>
      <c r="N54" s="114" t="str">
        <f>IF($C54="","",IF(ISBLANK(VLOOKUP($A54,'Section 2'!$C$18:$X$317,COLUMNS('Section 2'!$C$14:N$14),0)),"",VLOOKUP($A54,'Section 2'!$C$18:$X$317,COLUMNS('Section 2'!$C$14:N$14),0)))</f>
        <v/>
      </c>
      <c r="O54" s="114" t="str">
        <f>IF($C54="","",IF(ISBLANK(VLOOKUP($A54,'Section 2'!$C$18:$X$317,COLUMNS('Section 2'!$C$14:O$14),0)),"",VLOOKUP($A54,'Section 2'!$C$18:$X$317,COLUMNS('Section 2'!$C$14:O$14),0)))</f>
        <v/>
      </c>
      <c r="P54" s="114" t="str">
        <f>IF($C54="","",IF(ISBLANK(VLOOKUP($A54,'Section 2'!$C$18:$X$317,COLUMNS('Section 2'!$C$14:P$14),0)),"",VLOOKUP($A54,'Section 2'!$C$18:$X$317,COLUMNS('Section 2'!$C$14:P$14),0)))</f>
        <v/>
      </c>
      <c r="Q54" s="114" t="str">
        <f>IF($C54="","",IF(ISBLANK(VLOOKUP($A54,'Section 2'!$C$18:$X$317,COLUMNS('Section 2'!$C$14:Q$14),0)),"",VLOOKUP($A54,'Section 2'!$C$18:$X$317,COLUMNS('Section 2'!$C$14:Q$14),0)))</f>
        <v/>
      </c>
      <c r="R54" s="114" t="str">
        <f>IF($C54="","",IF(ISBLANK(VLOOKUP($A54,'Section 2'!$C$18:$X$317,COLUMNS('Section 2'!$C$14:R$14),0)),"",VLOOKUP($A54,'Section 2'!$C$18:$X$317,COLUMNS('Section 2'!$C$14:R$14),0)))</f>
        <v/>
      </c>
      <c r="S54" s="114" t="str">
        <f>IF($C54="","",IF(ISBLANK(VLOOKUP($A54,'Section 2'!$C$18:$X$317,COLUMNS('Section 2'!$C$14:S$14),0)),"",VLOOKUP($A54,'Section 2'!$C$18:$X$317,COLUMNS('Section 2'!$C$14:S$14),0)))</f>
        <v/>
      </c>
      <c r="T54" s="114" t="str">
        <f>IF($C54="","",IF(ISBLANK(VLOOKUP($A54,'Section 2'!$C$18:$X$317,COLUMNS('Section 2'!$C$14:T$14),0)),"",VLOOKUP($A54,'Section 2'!$C$18:$X$317,COLUMNS('Section 2'!$C$14:T$14),0)))</f>
        <v/>
      </c>
      <c r="U54" s="114" t="str">
        <f>IF($C54="","",IF(ISBLANK(VLOOKUP($A54,'Section 2'!$C$18:$X$317,COLUMNS('Section 2'!$C$14:U$14),0)),"",VLOOKUP($A54,'Section 2'!$C$18:$X$317,COLUMNS('Section 2'!$C$14:U$14),0)))</f>
        <v/>
      </c>
      <c r="V54" s="114" t="str">
        <f>IF($C54="","",IF(ISBLANK(VLOOKUP($A54,'Section 2'!$C$18:$X$317,COLUMNS('Section 2'!$C$14:V$14),0)),"",VLOOKUP($A54,'Section 2'!$C$18:$X$317,COLUMNS('Section 2'!$C$14:V$14),0)))</f>
        <v/>
      </c>
      <c r="W54" s="114" t="str">
        <f>IF($C54="","",IF(ISBLANK(PROPER(VLOOKUP($A54,'Section 2'!$C$18:$X$317,COLUMNS('Section 2'!$C$14:W$14),0))),"",PROPER(VLOOKUP($A54,'Section 2'!$C$18:$X$317,COLUMNS('Section 2'!$C$14:W$14),0))))</f>
        <v/>
      </c>
      <c r="X54" s="114" t="str">
        <f>IF($C54="","",IF(ISBLANK(PROPER(VLOOKUP($A54,'Section 2'!$C$18:$X$317,COLUMNS('Section 2'!$C$14:X$14),0))),"",IF(VLOOKUP($A54,'Section 2'!$C$18:$X$317,COLUMNS('Section 2'!$C$14:X$14),0)="Produced/Imported for Consumption","Produced/Imported for Consumption",PROPER(VLOOKUP($A54,'Section 2'!$C$18:$X$317,COLUMNS('Section 2'!$C$14:X$14),0)))))</f>
        <v/>
      </c>
    </row>
    <row r="55" spans="1:24" s="47" customFormat="1" ht="12.75" customHeight="1" x14ac:dyDescent="0.25">
      <c r="A55" s="50">
        <v>54</v>
      </c>
      <c r="B55" s="114" t="str">
        <f t="shared" si="0"/>
        <v/>
      </c>
      <c r="C55" s="114" t="str">
        <f>IFERROR(VLOOKUP($A55,'Section 2'!$C$18:$X$317,COLUMNS('Section 2'!$C$14:$C$14),0),"")</f>
        <v/>
      </c>
      <c r="D55" s="65" t="str">
        <f>IF($C55="","",IF(ISBLANK(VLOOKUP($A55,'Section 2'!$C$18:$X$317,COLUMNS('Section 2'!$C$14:D$14),0)),"",VLOOKUP($A55,'Section 2'!$C$18:$X$317,COLUMNS('Section 2'!$C$14:D$14),0)))</f>
        <v/>
      </c>
      <c r="E55" s="114" t="str">
        <f>IF($C55="","",IF(ISBLANK(VLOOKUP($A55,'Section 2'!$C$18:$X$317,COLUMNS('Section 2'!$C$14:E$14),0)),"",VLOOKUP($A55,'Section 2'!$C$18:$X$317,COLUMNS('Section 2'!$C$14:E$14),0)))</f>
        <v/>
      </c>
      <c r="F55" s="114" t="str">
        <f>IF($C55="","",IF(ISBLANK(VLOOKUP($A55,'Section 2'!$C$18:$X$317,COLUMNS('Section 2'!$C$14:F$14),0)),"",VLOOKUP($A55,'Section 2'!$C$18:$X$317,COLUMNS('Section 2'!$C$14:F$14),0)))</f>
        <v/>
      </c>
      <c r="G55" s="114" t="str">
        <f>IF($C55="","",IF(ISBLANK(VLOOKUP($A55,'Section 2'!$C$18:$X$317,COLUMNS('Section 2'!$C$14:G$14),0)),"",VLOOKUP($A55,'Section 2'!$C$18:$X$317,COLUMNS('Section 2'!$C$14:G$14),0)))</f>
        <v/>
      </c>
      <c r="H55" s="114" t="str">
        <f>IF($C55="","",IF(ISBLANK(VLOOKUP($A55,'Section 2'!$C$18:$X$317,COLUMNS('Section 2'!$C$14:H$14),0)),"",VLOOKUP($A55,'Section 2'!$C$18:$X$317,COLUMNS('Section 2'!$C$14:H$14),0)))</f>
        <v/>
      </c>
      <c r="I55" s="114" t="str">
        <f>IF($C55="","",IF(ISBLANK(VLOOKUP($A55,'Section 2'!$C$18:$X$317,COLUMNS('Section 2'!$C$14:I$14),0)),"",VLOOKUP($A55,'Section 2'!$C$18:$X$317,COLUMNS('Section 2'!$C$14:I$14),0)))</f>
        <v/>
      </c>
      <c r="J55" s="114" t="str">
        <f>IF($C55="","",IF(ISBLANK(VLOOKUP($A55,'Section 2'!$C$18:$X$317,COLUMNS('Section 2'!$C$14:J$14),0)),"",VLOOKUP($A55,'Section 2'!$C$18:$X$317,COLUMNS('Section 2'!$C$14:J$14),0)))</f>
        <v/>
      </c>
      <c r="K55" s="114" t="str">
        <f>IF($C55="","",IF(ISBLANK(VLOOKUP($A55,'Section 2'!$C$18:$X$317,COLUMNS('Section 2'!$C$14:K$14),0)),"",VLOOKUP($A55,'Section 2'!$C$18:$X$317,COLUMNS('Section 2'!$C$14:K$14),0)))</f>
        <v/>
      </c>
      <c r="L55" s="114" t="str">
        <f>IF($C55="","",IF(ISBLANK(VLOOKUP($A55,'Section 2'!$C$18:$X$317,COLUMNS('Section 2'!$C$14:L$14),0)),"",VLOOKUP($A55,'Section 2'!$C$18:$X$317,COLUMNS('Section 2'!$C$14:L$14),0)))</f>
        <v/>
      </c>
      <c r="M55" s="114" t="str">
        <f>IF($C55="","",IF(ISBLANK(VLOOKUP($A55,'Section 2'!$C$18:$X$317,COLUMNS('Section 2'!$C$14:M$14),0)),"",VLOOKUP($A55,'Section 2'!$C$18:$X$317,COLUMNS('Section 2'!$C$14:M$14),0)))</f>
        <v/>
      </c>
      <c r="N55" s="114" t="str">
        <f>IF($C55="","",IF(ISBLANK(VLOOKUP($A55,'Section 2'!$C$18:$X$317,COLUMNS('Section 2'!$C$14:N$14),0)),"",VLOOKUP($A55,'Section 2'!$C$18:$X$317,COLUMNS('Section 2'!$C$14:N$14),0)))</f>
        <v/>
      </c>
      <c r="O55" s="114" t="str">
        <f>IF($C55="","",IF(ISBLANK(VLOOKUP($A55,'Section 2'!$C$18:$X$317,COLUMNS('Section 2'!$C$14:O$14),0)),"",VLOOKUP($A55,'Section 2'!$C$18:$X$317,COLUMNS('Section 2'!$C$14:O$14),0)))</f>
        <v/>
      </c>
      <c r="P55" s="114" t="str">
        <f>IF($C55="","",IF(ISBLANK(VLOOKUP($A55,'Section 2'!$C$18:$X$317,COLUMNS('Section 2'!$C$14:P$14),0)),"",VLOOKUP($A55,'Section 2'!$C$18:$X$317,COLUMNS('Section 2'!$C$14:P$14),0)))</f>
        <v/>
      </c>
      <c r="Q55" s="114" t="str">
        <f>IF($C55="","",IF(ISBLANK(VLOOKUP($A55,'Section 2'!$C$18:$X$317,COLUMNS('Section 2'!$C$14:Q$14),0)),"",VLOOKUP($A55,'Section 2'!$C$18:$X$317,COLUMNS('Section 2'!$C$14:Q$14),0)))</f>
        <v/>
      </c>
      <c r="R55" s="114" t="str">
        <f>IF($C55="","",IF(ISBLANK(VLOOKUP($A55,'Section 2'!$C$18:$X$317,COLUMNS('Section 2'!$C$14:R$14),0)),"",VLOOKUP($A55,'Section 2'!$C$18:$X$317,COLUMNS('Section 2'!$C$14:R$14),0)))</f>
        <v/>
      </c>
      <c r="S55" s="114" t="str">
        <f>IF($C55="","",IF(ISBLANK(VLOOKUP($A55,'Section 2'!$C$18:$X$317,COLUMNS('Section 2'!$C$14:S$14),0)),"",VLOOKUP($A55,'Section 2'!$C$18:$X$317,COLUMNS('Section 2'!$C$14:S$14),0)))</f>
        <v/>
      </c>
      <c r="T55" s="114" t="str">
        <f>IF($C55="","",IF(ISBLANK(VLOOKUP($A55,'Section 2'!$C$18:$X$317,COLUMNS('Section 2'!$C$14:T$14),0)),"",VLOOKUP($A55,'Section 2'!$C$18:$X$317,COLUMNS('Section 2'!$C$14:T$14),0)))</f>
        <v/>
      </c>
      <c r="U55" s="114" t="str">
        <f>IF($C55="","",IF(ISBLANK(VLOOKUP($A55,'Section 2'!$C$18:$X$317,COLUMNS('Section 2'!$C$14:U$14),0)),"",VLOOKUP($A55,'Section 2'!$C$18:$X$317,COLUMNS('Section 2'!$C$14:U$14),0)))</f>
        <v/>
      </c>
      <c r="V55" s="114" t="str">
        <f>IF($C55="","",IF(ISBLANK(VLOOKUP($A55,'Section 2'!$C$18:$X$317,COLUMNS('Section 2'!$C$14:V$14),0)),"",VLOOKUP($A55,'Section 2'!$C$18:$X$317,COLUMNS('Section 2'!$C$14:V$14),0)))</f>
        <v/>
      </c>
      <c r="W55" s="114" t="str">
        <f>IF($C55="","",IF(ISBLANK(PROPER(VLOOKUP($A55,'Section 2'!$C$18:$X$317,COLUMNS('Section 2'!$C$14:W$14),0))),"",PROPER(VLOOKUP($A55,'Section 2'!$C$18:$X$317,COLUMNS('Section 2'!$C$14:W$14),0))))</f>
        <v/>
      </c>
      <c r="X55" s="114" t="str">
        <f>IF($C55="","",IF(ISBLANK(PROPER(VLOOKUP($A55,'Section 2'!$C$18:$X$317,COLUMNS('Section 2'!$C$14:X$14),0))),"",IF(VLOOKUP($A55,'Section 2'!$C$18:$X$317,COLUMNS('Section 2'!$C$14:X$14),0)="Produced/Imported for Consumption","Produced/Imported for Consumption",PROPER(VLOOKUP($A55,'Section 2'!$C$18:$X$317,COLUMNS('Section 2'!$C$14:X$14),0)))))</f>
        <v/>
      </c>
    </row>
    <row r="56" spans="1:24" s="47" customFormat="1" ht="12.75" customHeight="1" x14ac:dyDescent="0.25">
      <c r="A56" s="50">
        <v>55</v>
      </c>
      <c r="B56" s="114" t="str">
        <f t="shared" si="0"/>
        <v/>
      </c>
      <c r="C56" s="114" t="str">
        <f>IFERROR(VLOOKUP($A56,'Section 2'!$C$18:$X$317,COLUMNS('Section 2'!$C$14:$C$14),0),"")</f>
        <v/>
      </c>
      <c r="D56" s="65" t="str">
        <f>IF($C56="","",IF(ISBLANK(VLOOKUP($A56,'Section 2'!$C$18:$X$317,COLUMNS('Section 2'!$C$14:D$14),0)),"",VLOOKUP($A56,'Section 2'!$C$18:$X$317,COLUMNS('Section 2'!$C$14:D$14),0)))</f>
        <v/>
      </c>
      <c r="E56" s="114" t="str">
        <f>IF($C56="","",IF(ISBLANK(VLOOKUP($A56,'Section 2'!$C$18:$X$317,COLUMNS('Section 2'!$C$14:E$14),0)),"",VLOOKUP($A56,'Section 2'!$C$18:$X$317,COLUMNS('Section 2'!$C$14:E$14),0)))</f>
        <v/>
      </c>
      <c r="F56" s="114" t="str">
        <f>IF($C56="","",IF(ISBLANK(VLOOKUP($A56,'Section 2'!$C$18:$X$317,COLUMNS('Section 2'!$C$14:F$14),0)),"",VLOOKUP($A56,'Section 2'!$C$18:$X$317,COLUMNS('Section 2'!$C$14:F$14),0)))</f>
        <v/>
      </c>
      <c r="G56" s="114" t="str">
        <f>IF($C56="","",IF(ISBLANK(VLOOKUP($A56,'Section 2'!$C$18:$X$317,COLUMNS('Section 2'!$C$14:G$14),0)),"",VLOOKUP($A56,'Section 2'!$C$18:$X$317,COLUMNS('Section 2'!$C$14:G$14),0)))</f>
        <v/>
      </c>
      <c r="H56" s="114" t="str">
        <f>IF($C56="","",IF(ISBLANK(VLOOKUP($A56,'Section 2'!$C$18:$X$317,COLUMNS('Section 2'!$C$14:H$14),0)),"",VLOOKUP($A56,'Section 2'!$C$18:$X$317,COLUMNS('Section 2'!$C$14:H$14),0)))</f>
        <v/>
      </c>
      <c r="I56" s="114" t="str">
        <f>IF($C56="","",IF(ISBLANK(VLOOKUP($A56,'Section 2'!$C$18:$X$317,COLUMNS('Section 2'!$C$14:I$14),0)),"",VLOOKUP($A56,'Section 2'!$C$18:$X$317,COLUMNS('Section 2'!$C$14:I$14),0)))</f>
        <v/>
      </c>
      <c r="J56" s="114" t="str">
        <f>IF($C56="","",IF(ISBLANK(VLOOKUP($A56,'Section 2'!$C$18:$X$317,COLUMNS('Section 2'!$C$14:J$14),0)),"",VLOOKUP($A56,'Section 2'!$C$18:$X$317,COLUMNS('Section 2'!$C$14:J$14),0)))</f>
        <v/>
      </c>
      <c r="K56" s="114" t="str">
        <f>IF($C56="","",IF(ISBLANK(VLOOKUP($A56,'Section 2'!$C$18:$X$317,COLUMNS('Section 2'!$C$14:K$14),0)),"",VLOOKUP($A56,'Section 2'!$C$18:$X$317,COLUMNS('Section 2'!$C$14:K$14),0)))</f>
        <v/>
      </c>
      <c r="L56" s="114" t="str">
        <f>IF($C56="","",IF(ISBLANK(VLOOKUP($A56,'Section 2'!$C$18:$X$317,COLUMNS('Section 2'!$C$14:L$14),0)),"",VLOOKUP($A56,'Section 2'!$C$18:$X$317,COLUMNS('Section 2'!$C$14:L$14),0)))</f>
        <v/>
      </c>
      <c r="M56" s="114" t="str">
        <f>IF($C56="","",IF(ISBLANK(VLOOKUP($A56,'Section 2'!$C$18:$X$317,COLUMNS('Section 2'!$C$14:M$14),0)),"",VLOOKUP($A56,'Section 2'!$C$18:$X$317,COLUMNS('Section 2'!$C$14:M$14),0)))</f>
        <v/>
      </c>
      <c r="N56" s="114" t="str">
        <f>IF($C56="","",IF(ISBLANK(VLOOKUP($A56,'Section 2'!$C$18:$X$317,COLUMNS('Section 2'!$C$14:N$14),0)),"",VLOOKUP($A56,'Section 2'!$C$18:$X$317,COLUMNS('Section 2'!$C$14:N$14),0)))</f>
        <v/>
      </c>
      <c r="O56" s="114" t="str">
        <f>IF($C56="","",IF(ISBLANK(VLOOKUP($A56,'Section 2'!$C$18:$X$317,COLUMNS('Section 2'!$C$14:O$14),0)),"",VLOOKUP($A56,'Section 2'!$C$18:$X$317,COLUMNS('Section 2'!$C$14:O$14),0)))</f>
        <v/>
      </c>
      <c r="P56" s="114" t="str">
        <f>IF($C56="","",IF(ISBLANK(VLOOKUP($A56,'Section 2'!$C$18:$X$317,COLUMNS('Section 2'!$C$14:P$14),0)),"",VLOOKUP($A56,'Section 2'!$C$18:$X$317,COLUMNS('Section 2'!$C$14:P$14),0)))</f>
        <v/>
      </c>
      <c r="Q56" s="114" t="str">
        <f>IF($C56="","",IF(ISBLANK(VLOOKUP($A56,'Section 2'!$C$18:$X$317,COLUMNS('Section 2'!$C$14:Q$14),0)),"",VLOOKUP($A56,'Section 2'!$C$18:$X$317,COLUMNS('Section 2'!$C$14:Q$14),0)))</f>
        <v/>
      </c>
      <c r="R56" s="114" t="str">
        <f>IF($C56="","",IF(ISBLANK(VLOOKUP($A56,'Section 2'!$C$18:$X$317,COLUMNS('Section 2'!$C$14:R$14),0)),"",VLOOKUP($A56,'Section 2'!$C$18:$X$317,COLUMNS('Section 2'!$C$14:R$14),0)))</f>
        <v/>
      </c>
      <c r="S56" s="114" t="str">
        <f>IF($C56="","",IF(ISBLANK(VLOOKUP($A56,'Section 2'!$C$18:$X$317,COLUMNS('Section 2'!$C$14:S$14),0)),"",VLOOKUP($A56,'Section 2'!$C$18:$X$317,COLUMNS('Section 2'!$C$14:S$14),0)))</f>
        <v/>
      </c>
      <c r="T56" s="114" t="str">
        <f>IF($C56="","",IF(ISBLANK(VLOOKUP($A56,'Section 2'!$C$18:$X$317,COLUMNS('Section 2'!$C$14:T$14),0)),"",VLOOKUP($A56,'Section 2'!$C$18:$X$317,COLUMNS('Section 2'!$C$14:T$14),0)))</f>
        <v/>
      </c>
      <c r="U56" s="114" t="str">
        <f>IF($C56="","",IF(ISBLANK(VLOOKUP($A56,'Section 2'!$C$18:$X$317,COLUMNS('Section 2'!$C$14:U$14),0)),"",VLOOKUP($A56,'Section 2'!$C$18:$X$317,COLUMNS('Section 2'!$C$14:U$14),0)))</f>
        <v/>
      </c>
      <c r="V56" s="114" t="str">
        <f>IF($C56="","",IF(ISBLANK(VLOOKUP($A56,'Section 2'!$C$18:$X$317,COLUMNS('Section 2'!$C$14:V$14),0)),"",VLOOKUP($A56,'Section 2'!$C$18:$X$317,COLUMNS('Section 2'!$C$14:V$14),0)))</f>
        <v/>
      </c>
      <c r="W56" s="114" t="str">
        <f>IF($C56="","",IF(ISBLANK(PROPER(VLOOKUP($A56,'Section 2'!$C$18:$X$317,COLUMNS('Section 2'!$C$14:W$14),0))),"",PROPER(VLOOKUP($A56,'Section 2'!$C$18:$X$317,COLUMNS('Section 2'!$C$14:W$14),0))))</f>
        <v/>
      </c>
      <c r="X56" s="114" t="str">
        <f>IF($C56="","",IF(ISBLANK(PROPER(VLOOKUP($A56,'Section 2'!$C$18:$X$317,COLUMNS('Section 2'!$C$14:X$14),0))),"",IF(VLOOKUP($A56,'Section 2'!$C$18:$X$317,COLUMNS('Section 2'!$C$14:X$14),0)="Produced/Imported for Consumption","Produced/Imported for Consumption",PROPER(VLOOKUP($A56,'Section 2'!$C$18:$X$317,COLUMNS('Section 2'!$C$14:X$14),0)))))</f>
        <v/>
      </c>
    </row>
    <row r="57" spans="1:24" s="47" customFormat="1" ht="12.75" customHeight="1" x14ac:dyDescent="0.25">
      <c r="A57" s="50">
        <v>56</v>
      </c>
      <c r="B57" s="114" t="str">
        <f t="shared" si="0"/>
        <v/>
      </c>
      <c r="C57" s="114" t="str">
        <f>IFERROR(VLOOKUP($A57,'Section 2'!$C$18:$X$317,COLUMNS('Section 2'!$C$14:$C$14),0),"")</f>
        <v/>
      </c>
      <c r="D57" s="65" t="str">
        <f>IF($C57="","",IF(ISBLANK(VLOOKUP($A57,'Section 2'!$C$18:$X$317,COLUMNS('Section 2'!$C$14:D$14),0)),"",VLOOKUP($A57,'Section 2'!$C$18:$X$317,COLUMNS('Section 2'!$C$14:D$14),0)))</f>
        <v/>
      </c>
      <c r="E57" s="114" t="str">
        <f>IF($C57="","",IF(ISBLANK(VLOOKUP($A57,'Section 2'!$C$18:$X$317,COLUMNS('Section 2'!$C$14:E$14),0)),"",VLOOKUP($A57,'Section 2'!$C$18:$X$317,COLUMNS('Section 2'!$C$14:E$14),0)))</f>
        <v/>
      </c>
      <c r="F57" s="114" t="str">
        <f>IF($C57="","",IF(ISBLANK(VLOOKUP($A57,'Section 2'!$C$18:$X$317,COLUMNS('Section 2'!$C$14:F$14),0)),"",VLOOKUP($A57,'Section 2'!$C$18:$X$317,COLUMNS('Section 2'!$C$14:F$14),0)))</f>
        <v/>
      </c>
      <c r="G57" s="114" t="str">
        <f>IF($C57="","",IF(ISBLANK(VLOOKUP($A57,'Section 2'!$C$18:$X$317,COLUMNS('Section 2'!$C$14:G$14),0)),"",VLOOKUP($A57,'Section 2'!$C$18:$X$317,COLUMNS('Section 2'!$C$14:G$14),0)))</f>
        <v/>
      </c>
      <c r="H57" s="114" t="str">
        <f>IF($C57="","",IF(ISBLANK(VLOOKUP($A57,'Section 2'!$C$18:$X$317,COLUMNS('Section 2'!$C$14:H$14),0)),"",VLOOKUP($A57,'Section 2'!$C$18:$X$317,COLUMNS('Section 2'!$C$14:H$14),0)))</f>
        <v/>
      </c>
      <c r="I57" s="114" t="str">
        <f>IF($C57="","",IF(ISBLANK(VLOOKUP($A57,'Section 2'!$C$18:$X$317,COLUMNS('Section 2'!$C$14:I$14),0)),"",VLOOKUP($A57,'Section 2'!$C$18:$X$317,COLUMNS('Section 2'!$C$14:I$14),0)))</f>
        <v/>
      </c>
      <c r="J57" s="114" t="str">
        <f>IF($C57="","",IF(ISBLANK(VLOOKUP($A57,'Section 2'!$C$18:$X$317,COLUMNS('Section 2'!$C$14:J$14),0)),"",VLOOKUP($A57,'Section 2'!$C$18:$X$317,COLUMNS('Section 2'!$C$14:J$14),0)))</f>
        <v/>
      </c>
      <c r="K57" s="114" t="str">
        <f>IF($C57="","",IF(ISBLANK(VLOOKUP($A57,'Section 2'!$C$18:$X$317,COLUMNS('Section 2'!$C$14:K$14),0)),"",VLOOKUP($A57,'Section 2'!$C$18:$X$317,COLUMNS('Section 2'!$C$14:K$14),0)))</f>
        <v/>
      </c>
      <c r="L57" s="114" t="str">
        <f>IF($C57="","",IF(ISBLANK(VLOOKUP($A57,'Section 2'!$C$18:$X$317,COLUMNS('Section 2'!$C$14:L$14),0)),"",VLOOKUP($A57,'Section 2'!$C$18:$X$317,COLUMNS('Section 2'!$C$14:L$14),0)))</f>
        <v/>
      </c>
      <c r="M57" s="114" t="str">
        <f>IF($C57="","",IF(ISBLANK(VLOOKUP($A57,'Section 2'!$C$18:$X$317,COLUMNS('Section 2'!$C$14:M$14),0)),"",VLOOKUP($A57,'Section 2'!$C$18:$X$317,COLUMNS('Section 2'!$C$14:M$14),0)))</f>
        <v/>
      </c>
      <c r="N57" s="114" t="str">
        <f>IF($C57="","",IF(ISBLANK(VLOOKUP($A57,'Section 2'!$C$18:$X$317,COLUMNS('Section 2'!$C$14:N$14),0)),"",VLOOKUP($A57,'Section 2'!$C$18:$X$317,COLUMNS('Section 2'!$C$14:N$14),0)))</f>
        <v/>
      </c>
      <c r="O57" s="114" t="str">
        <f>IF($C57="","",IF(ISBLANK(VLOOKUP($A57,'Section 2'!$C$18:$X$317,COLUMNS('Section 2'!$C$14:O$14),0)),"",VLOOKUP($A57,'Section 2'!$C$18:$X$317,COLUMNS('Section 2'!$C$14:O$14),0)))</f>
        <v/>
      </c>
      <c r="P57" s="114" t="str">
        <f>IF($C57="","",IF(ISBLANK(VLOOKUP($A57,'Section 2'!$C$18:$X$317,COLUMNS('Section 2'!$C$14:P$14),0)),"",VLOOKUP($A57,'Section 2'!$C$18:$X$317,COLUMNS('Section 2'!$C$14:P$14),0)))</f>
        <v/>
      </c>
      <c r="Q57" s="114" t="str">
        <f>IF($C57="","",IF(ISBLANK(VLOOKUP($A57,'Section 2'!$C$18:$X$317,COLUMNS('Section 2'!$C$14:Q$14),0)),"",VLOOKUP($A57,'Section 2'!$C$18:$X$317,COLUMNS('Section 2'!$C$14:Q$14),0)))</f>
        <v/>
      </c>
      <c r="R57" s="114" t="str">
        <f>IF($C57="","",IF(ISBLANK(VLOOKUP($A57,'Section 2'!$C$18:$X$317,COLUMNS('Section 2'!$C$14:R$14),0)),"",VLOOKUP($A57,'Section 2'!$C$18:$X$317,COLUMNS('Section 2'!$C$14:R$14),0)))</f>
        <v/>
      </c>
      <c r="S57" s="114" t="str">
        <f>IF($C57="","",IF(ISBLANK(VLOOKUP($A57,'Section 2'!$C$18:$X$317,COLUMNS('Section 2'!$C$14:S$14),0)),"",VLOOKUP($A57,'Section 2'!$C$18:$X$317,COLUMNS('Section 2'!$C$14:S$14),0)))</f>
        <v/>
      </c>
      <c r="T57" s="114" t="str">
        <f>IF($C57="","",IF(ISBLANK(VLOOKUP($A57,'Section 2'!$C$18:$X$317,COLUMNS('Section 2'!$C$14:T$14),0)),"",VLOOKUP($A57,'Section 2'!$C$18:$X$317,COLUMNS('Section 2'!$C$14:T$14),0)))</f>
        <v/>
      </c>
      <c r="U57" s="114" t="str">
        <f>IF($C57="","",IF(ISBLANK(VLOOKUP($A57,'Section 2'!$C$18:$X$317,COLUMNS('Section 2'!$C$14:U$14),0)),"",VLOOKUP($A57,'Section 2'!$C$18:$X$317,COLUMNS('Section 2'!$C$14:U$14),0)))</f>
        <v/>
      </c>
      <c r="V57" s="114" t="str">
        <f>IF($C57="","",IF(ISBLANK(VLOOKUP($A57,'Section 2'!$C$18:$X$317,COLUMNS('Section 2'!$C$14:V$14),0)),"",VLOOKUP($A57,'Section 2'!$C$18:$X$317,COLUMNS('Section 2'!$C$14:V$14),0)))</f>
        <v/>
      </c>
      <c r="W57" s="114" t="str">
        <f>IF($C57="","",IF(ISBLANK(PROPER(VLOOKUP($A57,'Section 2'!$C$18:$X$317,COLUMNS('Section 2'!$C$14:W$14),0))),"",PROPER(VLOOKUP($A57,'Section 2'!$C$18:$X$317,COLUMNS('Section 2'!$C$14:W$14),0))))</f>
        <v/>
      </c>
      <c r="X57" s="114" t="str">
        <f>IF($C57="","",IF(ISBLANK(PROPER(VLOOKUP($A57,'Section 2'!$C$18:$X$317,COLUMNS('Section 2'!$C$14:X$14),0))),"",IF(VLOOKUP($A57,'Section 2'!$C$18:$X$317,COLUMNS('Section 2'!$C$14:X$14),0)="Produced/Imported for Consumption","Produced/Imported for Consumption",PROPER(VLOOKUP($A57,'Section 2'!$C$18:$X$317,COLUMNS('Section 2'!$C$14:X$14),0)))))</f>
        <v/>
      </c>
    </row>
    <row r="58" spans="1:24" s="47" customFormat="1" ht="12.75" customHeight="1" x14ac:dyDescent="0.25">
      <c r="A58" s="50">
        <v>57</v>
      </c>
      <c r="B58" s="114" t="str">
        <f t="shared" si="0"/>
        <v/>
      </c>
      <c r="C58" s="114" t="str">
        <f>IFERROR(VLOOKUP($A58,'Section 2'!$C$18:$X$317,COLUMNS('Section 2'!$C$14:$C$14),0),"")</f>
        <v/>
      </c>
      <c r="D58" s="65" t="str">
        <f>IF($C58="","",IF(ISBLANK(VLOOKUP($A58,'Section 2'!$C$18:$X$317,COLUMNS('Section 2'!$C$14:D$14),0)),"",VLOOKUP($A58,'Section 2'!$C$18:$X$317,COLUMNS('Section 2'!$C$14:D$14),0)))</f>
        <v/>
      </c>
      <c r="E58" s="114" t="str">
        <f>IF($C58="","",IF(ISBLANK(VLOOKUP($A58,'Section 2'!$C$18:$X$317,COLUMNS('Section 2'!$C$14:E$14),0)),"",VLOOKUP($A58,'Section 2'!$C$18:$X$317,COLUMNS('Section 2'!$C$14:E$14),0)))</f>
        <v/>
      </c>
      <c r="F58" s="114" t="str">
        <f>IF($C58="","",IF(ISBLANK(VLOOKUP($A58,'Section 2'!$C$18:$X$317,COLUMNS('Section 2'!$C$14:F$14),0)),"",VLOOKUP($A58,'Section 2'!$C$18:$X$317,COLUMNS('Section 2'!$C$14:F$14),0)))</f>
        <v/>
      </c>
      <c r="G58" s="114" t="str">
        <f>IF($C58="","",IF(ISBLANK(VLOOKUP($A58,'Section 2'!$C$18:$X$317,COLUMNS('Section 2'!$C$14:G$14),0)),"",VLOOKUP($A58,'Section 2'!$C$18:$X$317,COLUMNS('Section 2'!$C$14:G$14),0)))</f>
        <v/>
      </c>
      <c r="H58" s="114" t="str">
        <f>IF($C58="","",IF(ISBLANK(VLOOKUP($A58,'Section 2'!$C$18:$X$317,COLUMNS('Section 2'!$C$14:H$14),0)),"",VLOOKUP($A58,'Section 2'!$C$18:$X$317,COLUMNS('Section 2'!$C$14:H$14),0)))</f>
        <v/>
      </c>
      <c r="I58" s="114" t="str">
        <f>IF($C58="","",IF(ISBLANK(VLOOKUP($A58,'Section 2'!$C$18:$X$317,COLUMNS('Section 2'!$C$14:I$14),0)),"",VLOOKUP($A58,'Section 2'!$C$18:$X$317,COLUMNS('Section 2'!$C$14:I$14),0)))</f>
        <v/>
      </c>
      <c r="J58" s="114" t="str">
        <f>IF($C58="","",IF(ISBLANK(VLOOKUP($A58,'Section 2'!$C$18:$X$317,COLUMNS('Section 2'!$C$14:J$14),0)),"",VLOOKUP($A58,'Section 2'!$C$18:$X$317,COLUMNS('Section 2'!$C$14:J$14),0)))</f>
        <v/>
      </c>
      <c r="K58" s="114" t="str">
        <f>IF($C58="","",IF(ISBLANK(VLOOKUP($A58,'Section 2'!$C$18:$X$317,COLUMNS('Section 2'!$C$14:K$14),0)),"",VLOOKUP($A58,'Section 2'!$C$18:$X$317,COLUMNS('Section 2'!$C$14:K$14),0)))</f>
        <v/>
      </c>
      <c r="L58" s="114" t="str">
        <f>IF($C58="","",IF(ISBLANK(VLOOKUP($A58,'Section 2'!$C$18:$X$317,COLUMNS('Section 2'!$C$14:L$14),0)),"",VLOOKUP($A58,'Section 2'!$C$18:$X$317,COLUMNS('Section 2'!$C$14:L$14),0)))</f>
        <v/>
      </c>
      <c r="M58" s="114" t="str">
        <f>IF($C58="","",IF(ISBLANK(VLOOKUP($A58,'Section 2'!$C$18:$X$317,COLUMNS('Section 2'!$C$14:M$14),0)),"",VLOOKUP($A58,'Section 2'!$C$18:$X$317,COLUMNS('Section 2'!$C$14:M$14),0)))</f>
        <v/>
      </c>
      <c r="N58" s="114" t="str">
        <f>IF($C58="","",IF(ISBLANK(VLOOKUP($A58,'Section 2'!$C$18:$X$317,COLUMNS('Section 2'!$C$14:N$14),0)),"",VLOOKUP($A58,'Section 2'!$C$18:$X$317,COLUMNS('Section 2'!$C$14:N$14),0)))</f>
        <v/>
      </c>
      <c r="O58" s="114" t="str">
        <f>IF($C58="","",IF(ISBLANK(VLOOKUP($A58,'Section 2'!$C$18:$X$317,COLUMNS('Section 2'!$C$14:O$14),0)),"",VLOOKUP($A58,'Section 2'!$C$18:$X$317,COLUMNS('Section 2'!$C$14:O$14),0)))</f>
        <v/>
      </c>
      <c r="P58" s="114" t="str">
        <f>IF($C58="","",IF(ISBLANK(VLOOKUP($A58,'Section 2'!$C$18:$X$317,COLUMNS('Section 2'!$C$14:P$14),0)),"",VLOOKUP($A58,'Section 2'!$C$18:$X$317,COLUMNS('Section 2'!$C$14:P$14),0)))</f>
        <v/>
      </c>
      <c r="Q58" s="114" t="str">
        <f>IF($C58="","",IF(ISBLANK(VLOOKUP($A58,'Section 2'!$C$18:$X$317,COLUMNS('Section 2'!$C$14:Q$14),0)),"",VLOOKUP($A58,'Section 2'!$C$18:$X$317,COLUMNS('Section 2'!$C$14:Q$14),0)))</f>
        <v/>
      </c>
      <c r="R58" s="114" t="str">
        <f>IF($C58="","",IF(ISBLANK(VLOOKUP($A58,'Section 2'!$C$18:$X$317,COLUMNS('Section 2'!$C$14:R$14),0)),"",VLOOKUP($A58,'Section 2'!$C$18:$X$317,COLUMNS('Section 2'!$C$14:R$14),0)))</f>
        <v/>
      </c>
      <c r="S58" s="114" t="str">
        <f>IF($C58="","",IF(ISBLANK(VLOOKUP($A58,'Section 2'!$C$18:$X$317,COLUMNS('Section 2'!$C$14:S$14),0)),"",VLOOKUP($A58,'Section 2'!$C$18:$X$317,COLUMNS('Section 2'!$C$14:S$14),0)))</f>
        <v/>
      </c>
      <c r="T58" s="114" t="str">
        <f>IF($C58="","",IF(ISBLANK(VLOOKUP($A58,'Section 2'!$C$18:$X$317,COLUMNS('Section 2'!$C$14:T$14),0)),"",VLOOKUP($A58,'Section 2'!$C$18:$X$317,COLUMNS('Section 2'!$C$14:T$14),0)))</f>
        <v/>
      </c>
      <c r="U58" s="114" t="str">
        <f>IF($C58="","",IF(ISBLANK(VLOOKUP($A58,'Section 2'!$C$18:$X$317,COLUMNS('Section 2'!$C$14:U$14),0)),"",VLOOKUP($A58,'Section 2'!$C$18:$X$317,COLUMNS('Section 2'!$C$14:U$14),0)))</f>
        <v/>
      </c>
      <c r="V58" s="114" t="str">
        <f>IF($C58="","",IF(ISBLANK(VLOOKUP($A58,'Section 2'!$C$18:$X$317,COLUMNS('Section 2'!$C$14:V$14),0)),"",VLOOKUP($A58,'Section 2'!$C$18:$X$317,COLUMNS('Section 2'!$C$14:V$14),0)))</f>
        <v/>
      </c>
      <c r="W58" s="114" t="str">
        <f>IF($C58="","",IF(ISBLANK(PROPER(VLOOKUP($A58,'Section 2'!$C$18:$X$317,COLUMNS('Section 2'!$C$14:W$14),0))),"",PROPER(VLOOKUP($A58,'Section 2'!$C$18:$X$317,COLUMNS('Section 2'!$C$14:W$14),0))))</f>
        <v/>
      </c>
      <c r="X58" s="114" t="str">
        <f>IF($C58="","",IF(ISBLANK(PROPER(VLOOKUP($A58,'Section 2'!$C$18:$X$317,COLUMNS('Section 2'!$C$14:X$14),0))),"",IF(VLOOKUP($A58,'Section 2'!$C$18:$X$317,COLUMNS('Section 2'!$C$14:X$14),0)="Produced/Imported for Consumption","Produced/Imported for Consumption",PROPER(VLOOKUP($A58,'Section 2'!$C$18:$X$317,COLUMNS('Section 2'!$C$14:X$14),0)))))</f>
        <v/>
      </c>
    </row>
    <row r="59" spans="1:24" s="47" customFormat="1" ht="12.75" customHeight="1" x14ac:dyDescent="0.25">
      <c r="A59" s="50">
        <v>58</v>
      </c>
      <c r="B59" s="114" t="str">
        <f t="shared" si="0"/>
        <v/>
      </c>
      <c r="C59" s="114" t="str">
        <f>IFERROR(VLOOKUP($A59,'Section 2'!$C$18:$X$317,COLUMNS('Section 2'!$C$14:$C$14),0),"")</f>
        <v/>
      </c>
      <c r="D59" s="65" t="str">
        <f>IF($C59="","",IF(ISBLANK(VLOOKUP($A59,'Section 2'!$C$18:$X$317,COLUMNS('Section 2'!$C$14:D$14),0)),"",VLOOKUP($A59,'Section 2'!$C$18:$X$317,COLUMNS('Section 2'!$C$14:D$14),0)))</f>
        <v/>
      </c>
      <c r="E59" s="114" t="str">
        <f>IF($C59="","",IF(ISBLANK(VLOOKUP($A59,'Section 2'!$C$18:$X$317,COLUMNS('Section 2'!$C$14:E$14),0)),"",VLOOKUP($A59,'Section 2'!$C$18:$X$317,COLUMNS('Section 2'!$C$14:E$14),0)))</f>
        <v/>
      </c>
      <c r="F59" s="114" t="str">
        <f>IF($C59="","",IF(ISBLANK(VLOOKUP($A59,'Section 2'!$C$18:$X$317,COLUMNS('Section 2'!$C$14:F$14),0)),"",VLOOKUP($A59,'Section 2'!$C$18:$X$317,COLUMNS('Section 2'!$C$14:F$14),0)))</f>
        <v/>
      </c>
      <c r="G59" s="114" t="str">
        <f>IF($C59="","",IF(ISBLANK(VLOOKUP($A59,'Section 2'!$C$18:$X$317,COLUMNS('Section 2'!$C$14:G$14),0)),"",VLOOKUP($A59,'Section 2'!$C$18:$X$317,COLUMNS('Section 2'!$C$14:G$14),0)))</f>
        <v/>
      </c>
      <c r="H59" s="114" t="str">
        <f>IF($C59="","",IF(ISBLANK(VLOOKUP($A59,'Section 2'!$C$18:$X$317,COLUMNS('Section 2'!$C$14:H$14),0)),"",VLOOKUP($A59,'Section 2'!$C$18:$X$317,COLUMNS('Section 2'!$C$14:H$14),0)))</f>
        <v/>
      </c>
      <c r="I59" s="114" t="str">
        <f>IF($C59="","",IF(ISBLANK(VLOOKUP($A59,'Section 2'!$C$18:$X$317,COLUMNS('Section 2'!$C$14:I$14),0)),"",VLOOKUP($A59,'Section 2'!$C$18:$X$317,COLUMNS('Section 2'!$C$14:I$14),0)))</f>
        <v/>
      </c>
      <c r="J59" s="114" t="str">
        <f>IF($C59="","",IF(ISBLANK(VLOOKUP($A59,'Section 2'!$C$18:$X$317,COLUMNS('Section 2'!$C$14:J$14),0)),"",VLOOKUP($A59,'Section 2'!$C$18:$X$317,COLUMNS('Section 2'!$C$14:J$14),0)))</f>
        <v/>
      </c>
      <c r="K59" s="114" t="str">
        <f>IF($C59="","",IF(ISBLANK(VLOOKUP($A59,'Section 2'!$C$18:$X$317,COLUMNS('Section 2'!$C$14:K$14),0)),"",VLOOKUP($A59,'Section 2'!$C$18:$X$317,COLUMNS('Section 2'!$C$14:K$14),0)))</f>
        <v/>
      </c>
      <c r="L59" s="114" t="str">
        <f>IF($C59="","",IF(ISBLANK(VLOOKUP($A59,'Section 2'!$C$18:$X$317,COLUMNS('Section 2'!$C$14:L$14),0)),"",VLOOKUP($A59,'Section 2'!$C$18:$X$317,COLUMNS('Section 2'!$C$14:L$14),0)))</f>
        <v/>
      </c>
      <c r="M59" s="114" t="str">
        <f>IF($C59="","",IF(ISBLANK(VLOOKUP($A59,'Section 2'!$C$18:$X$317,COLUMNS('Section 2'!$C$14:M$14),0)),"",VLOOKUP($A59,'Section 2'!$C$18:$X$317,COLUMNS('Section 2'!$C$14:M$14),0)))</f>
        <v/>
      </c>
      <c r="N59" s="114" t="str">
        <f>IF($C59="","",IF(ISBLANK(VLOOKUP($A59,'Section 2'!$C$18:$X$317,COLUMNS('Section 2'!$C$14:N$14),0)),"",VLOOKUP($A59,'Section 2'!$C$18:$X$317,COLUMNS('Section 2'!$C$14:N$14),0)))</f>
        <v/>
      </c>
      <c r="O59" s="114" t="str">
        <f>IF($C59="","",IF(ISBLANK(VLOOKUP($A59,'Section 2'!$C$18:$X$317,COLUMNS('Section 2'!$C$14:O$14),0)),"",VLOOKUP($A59,'Section 2'!$C$18:$X$317,COLUMNS('Section 2'!$C$14:O$14),0)))</f>
        <v/>
      </c>
      <c r="P59" s="114" t="str">
        <f>IF($C59="","",IF(ISBLANK(VLOOKUP($A59,'Section 2'!$C$18:$X$317,COLUMNS('Section 2'!$C$14:P$14),0)),"",VLOOKUP($A59,'Section 2'!$C$18:$X$317,COLUMNS('Section 2'!$C$14:P$14),0)))</f>
        <v/>
      </c>
      <c r="Q59" s="114" t="str">
        <f>IF($C59="","",IF(ISBLANK(VLOOKUP($A59,'Section 2'!$C$18:$X$317,COLUMNS('Section 2'!$C$14:Q$14),0)),"",VLOOKUP($A59,'Section 2'!$C$18:$X$317,COLUMNS('Section 2'!$C$14:Q$14),0)))</f>
        <v/>
      </c>
      <c r="R59" s="114" t="str">
        <f>IF($C59="","",IF(ISBLANK(VLOOKUP($A59,'Section 2'!$C$18:$X$317,COLUMNS('Section 2'!$C$14:R$14),0)),"",VLOOKUP($A59,'Section 2'!$C$18:$X$317,COLUMNS('Section 2'!$C$14:R$14),0)))</f>
        <v/>
      </c>
      <c r="S59" s="114" t="str">
        <f>IF($C59="","",IF(ISBLANK(VLOOKUP($A59,'Section 2'!$C$18:$X$317,COLUMNS('Section 2'!$C$14:S$14),0)),"",VLOOKUP($A59,'Section 2'!$C$18:$X$317,COLUMNS('Section 2'!$C$14:S$14),0)))</f>
        <v/>
      </c>
      <c r="T59" s="114" t="str">
        <f>IF($C59="","",IF(ISBLANK(VLOOKUP($A59,'Section 2'!$C$18:$X$317,COLUMNS('Section 2'!$C$14:T$14),0)),"",VLOOKUP($A59,'Section 2'!$C$18:$X$317,COLUMNS('Section 2'!$C$14:T$14),0)))</f>
        <v/>
      </c>
      <c r="U59" s="114" t="str">
        <f>IF($C59="","",IF(ISBLANK(VLOOKUP($A59,'Section 2'!$C$18:$X$317,COLUMNS('Section 2'!$C$14:U$14),0)),"",VLOOKUP($A59,'Section 2'!$C$18:$X$317,COLUMNS('Section 2'!$C$14:U$14),0)))</f>
        <v/>
      </c>
      <c r="V59" s="114" t="str">
        <f>IF($C59="","",IF(ISBLANK(VLOOKUP($A59,'Section 2'!$C$18:$X$317,COLUMNS('Section 2'!$C$14:V$14),0)),"",VLOOKUP($A59,'Section 2'!$C$18:$X$317,COLUMNS('Section 2'!$C$14:V$14),0)))</f>
        <v/>
      </c>
      <c r="W59" s="114" t="str">
        <f>IF($C59="","",IF(ISBLANK(PROPER(VLOOKUP($A59,'Section 2'!$C$18:$X$317,COLUMNS('Section 2'!$C$14:W$14),0))),"",PROPER(VLOOKUP($A59,'Section 2'!$C$18:$X$317,COLUMNS('Section 2'!$C$14:W$14),0))))</f>
        <v/>
      </c>
      <c r="X59" s="114" t="str">
        <f>IF($C59="","",IF(ISBLANK(PROPER(VLOOKUP($A59,'Section 2'!$C$18:$X$317,COLUMNS('Section 2'!$C$14:X$14),0))),"",IF(VLOOKUP($A59,'Section 2'!$C$18:$X$317,COLUMNS('Section 2'!$C$14:X$14),0)="Produced/Imported for Consumption","Produced/Imported for Consumption",PROPER(VLOOKUP($A59,'Section 2'!$C$18:$X$317,COLUMNS('Section 2'!$C$14:X$14),0)))))</f>
        <v/>
      </c>
    </row>
    <row r="60" spans="1:24" s="47" customFormat="1" ht="12.75" customHeight="1" x14ac:dyDescent="0.25">
      <c r="A60" s="50">
        <v>59</v>
      </c>
      <c r="B60" s="114" t="str">
        <f t="shared" si="0"/>
        <v/>
      </c>
      <c r="C60" s="114" t="str">
        <f>IFERROR(VLOOKUP($A60,'Section 2'!$C$18:$X$317,COLUMNS('Section 2'!$C$14:$C$14),0),"")</f>
        <v/>
      </c>
      <c r="D60" s="65" t="str">
        <f>IF($C60="","",IF(ISBLANK(VLOOKUP($A60,'Section 2'!$C$18:$X$317,COLUMNS('Section 2'!$C$14:D$14),0)),"",VLOOKUP($A60,'Section 2'!$C$18:$X$317,COLUMNS('Section 2'!$C$14:D$14),0)))</f>
        <v/>
      </c>
      <c r="E60" s="114" t="str">
        <f>IF($C60="","",IF(ISBLANK(VLOOKUP($A60,'Section 2'!$C$18:$X$317,COLUMNS('Section 2'!$C$14:E$14),0)),"",VLOOKUP($A60,'Section 2'!$C$18:$X$317,COLUMNS('Section 2'!$C$14:E$14),0)))</f>
        <v/>
      </c>
      <c r="F60" s="114" t="str">
        <f>IF($C60="","",IF(ISBLANK(VLOOKUP($A60,'Section 2'!$C$18:$X$317,COLUMNS('Section 2'!$C$14:F$14),0)),"",VLOOKUP($A60,'Section 2'!$C$18:$X$317,COLUMNS('Section 2'!$C$14:F$14),0)))</f>
        <v/>
      </c>
      <c r="G60" s="114" t="str">
        <f>IF($C60="","",IF(ISBLANK(VLOOKUP($A60,'Section 2'!$C$18:$X$317,COLUMNS('Section 2'!$C$14:G$14),0)),"",VLOOKUP($A60,'Section 2'!$C$18:$X$317,COLUMNS('Section 2'!$C$14:G$14),0)))</f>
        <v/>
      </c>
      <c r="H60" s="114" t="str">
        <f>IF($C60="","",IF(ISBLANK(VLOOKUP($A60,'Section 2'!$C$18:$X$317,COLUMNS('Section 2'!$C$14:H$14),0)),"",VLOOKUP($A60,'Section 2'!$C$18:$X$317,COLUMNS('Section 2'!$C$14:H$14),0)))</f>
        <v/>
      </c>
      <c r="I60" s="114" t="str">
        <f>IF($C60="","",IF(ISBLANK(VLOOKUP($A60,'Section 2'!$C$18:$X$317,COLUMNS('Section 2'!$C$14:I$14),0)),"",VLOOKUP($A60,'Section 2'!$C$18:$X$317,COLUMNS('Section 2'!$C$14:I$14),0)))</f>
        <v/>
      </c>
      <c r="J60" s="114" t="str">
        <f>IF($C60="","",IF(ISBLANK(VLOOKUP($A60,'Section 2'!$C$18:$X$317,COLUMNS('Section 2'!$C$14:J$14),0)),"",VLOOKUP($A60,'Section 2'!$C$18:$X$317,COLUMNS('Section 2'!$C$14:J$14),0)))</f>
        <v/>
      </c>
      <c r="K60" s="114" t="str">
        <f>IF($C60="","",IF(ISBLANK(VLOOKUP($A60,'Section 2'!$C$18:$X$317,COLUMNS('Section 2'!$C$14:K$14),0)),"",VLOOKUP($A60,'Section 2'!$C$18:$X$317,COLUMNS('Section 2'!$C$14:K$14),0)))</f>
        <v/>
      </c>
      <c r="L60" s="114" t="str">
        <f>IF($C60="","",IF(ISBLANK(VLOOKUP($A60,'Section 2'!$C$18:$X$317,COLUMNS('Section 2'!$C$14:L$14),0)),"",VLOOKUP($A60,'Section 2'!$C$18:$X$317,COLUMNS('Section 2'!$C$14:L$14),0)))</f>
        <v/>
      </c>
      <c r="M60" s="114" t="str">
        <f>IF($C60="","",IF(ISBLANK(VLOOKUP($A60,'Section 2'!$C$18:$X$317,COLUMNS('Section 2'!$C$14:M$14),0)),"",VLOOKUP($A60,'Section 2'!$C$18:$X$317,COLUMNS('Section 2'!$C$14:M$14),0)))</f>
        <v/>
      </c>
      <c r="N60" s="114" t="str">
        <f>IF($C60="","",IF(ISBLANK(VLOOKUP($A60,'Section 2'!$C$18:$X$317,COLUMNS('Section 2'!$C$14:N$14),0)),"",VLOOKUP($A60,'Section 2'!$C$18:$X$317,COLUMNS('Section 2'!$C$14:N$14),0)))</f>
        <v/>
      </c>
      <c r="O60" s="114" t="str">
        <f>IF($C60="","",IF(ISBLANK(VLOOKUP($A60,'Section 2'!$C$18:$X$317,COLUMNS('Section 2'!$C$14:O$14),0)),"",VLOOKUP($A60,'Section 2'!$C$18:$X$317,COLUMNS('Section 2'!$C$14:O$14),0)))</f>
        <v/>
      </c>
      <c r="P60" s="114" t="str">
        <f>IF($C60="","",IF(ISBLANK(VLOOKUP($A60,'Section 2'!$C$18:$X$317,COLUMNS('Section 2'!$C$14:P$14),0)),"",VLOOKUP($A60,'Section 2'!$C$18:$X$317,COLUMNS('Section 2'!$C$14:P$14),0)))</f>
        <v/>
      </c>
      <c r="Q60" s="114" t="str">
        <f>IF($C60="","",IF(ISBLANK(VLOOKUP($A60,'Section 2'!$C$18:$X$317,COLUMNS('Section 2'!$C$14:Q$14),0)),"",VLOOKUP($A60,'Section 2'!$C$18:$X$317,COLUMNS('Section 2'!$C$14:Q$14),0)))</f>
        <v/>
      </c>
      <c r="R60" s="114" t="str">
        <f>IF($C60="","",IF(ISBLANK(VLOOKUP($A60,'Section 2'!$C$18:$X$317,COLUMNS('Section 2'!$C$14:R$14),0)),"",VLOOKUP($A60,'Section 2'!$C$18:$X$317,COLUMNS('Section 2'!$C$14:R$14),0)))</f>
        <v/>
      </c>
      <c r="S60" s="114" t="str">
        <f>IF($C60="","",IF(ISBLANK(VLOOKUP($A60,'Section 2'!$C$18:$X$317,COLUMNS('Section 2'!$C$14:S$14),0)),"",VLOOKUP($A60,'Section 2'!$C$18:$X$317,COLUMNS('Section 2'!$C$14:S$14),0)))</f>
        <v/>
      </c>
      <c r="T60" s="114" t="str">
        <f>IF($C60="","",IF(ISBLANK(VLOOKUP($A60,'Section 2'!$C$18:$X$317,COLUMNS('Section 2'!$C$14:T$14),0)),"",VLOOKUP($A60,'Section 2'!$C$18:$X$317,COLUMNS('Section 2'!$C$14:T$14),0)))</f>
        <v/>
      </c>
      <c r="U60" s="114" t="str">
        <f>IF($C60="","",IF(ISBLANK(VLOOKUP($A60,'Section 2'!$C$18:$X$317,COLUMNS('Section 2'!$C$14:U$14),0)),"",VLOOKUP($A60,'Section 2'!$C$18:$X$317,COLUMNS('Section 2'!$C$14:U$14),0)))</f>
        <v/>
      </c>
      <c r="V60" s="114" t="str">
        <f>IF($C60="","",IF(ISBLANK(VLOOKUP($A60,'Section 2'!$C$18:$X$317,COLUMNS('Section 2'!$C$14:V$14),0)),"",VLOOKUP($A60,'Section 2'!$C$18:$X$317,COLUMNS('Section 2'!$C$14:V$14),0)))</f>
        <v/>
      </c>
      <c r="W60" s="114" t="str">
        <f>IF($C60="","",IF(ISBLANK(PROPER(VLOOKUP($A60,'Section 2'!$C$18:$X$317,COLUMNS('Section 2'!$C$14:W$14),0))),"",PROPER(VLOOKUP($A60,'Section 2'!$C$18:$X$317,COLUMNS('Section 2'!$C$14:W$14),0))))</f>
        <v/>
      </c>
      <c r="X60" s="114" t="str">
        <f>IF($C60="","",IF(ISBLANK(PROPER(VLOOKUP($A60,'Section 2'!$C$18:$X$317,COLUMNS('Section 2'!$C$14:X$14),0))),"",IF(VLOOKUP($A60,'Section 2'!$C$18:$X$317,COLUMNS('Section 2'!$C$14:X$14),0)="Produced/Imported for Consumption","Produced/Imported for Consumption",PROPER(VLOOKUP($A60,'Section 2'!$C$18:$X$317,COLUMNS('Section 2'!$C$14:X$14),0)))))</f>
        <v/>
      </c>
    </row>
    <row r="61" spans="1:24" s="47" customFormat="1" ht="12.75" customHeight="1" x14ac:dyDescent="0.25">
      <c r="A61" s="50">
        <v>60</v>
      </c>
      <c r="B61" s="114" t="str">
        <f t="shared" si="0"/>
        <v/>
      </c>
      <c r="C61" s="114" t="str">
        <f>IFERROR(VLOOKUP($A61,'Section 2'!$C$18:$X$317,COLUMNS('Section 2'!$C$14:$C$14),0),"")</f>
        <v/>
      </c>
      <c r="D61" s="65" t="str">
        <f>IF($C61="","",IF(ISBLANK(VLOOKUP($A61,'Section 2'!$C$18:$X$317,COLUMNS('Section 2'!$C$14:D$14),0)),"",VLOOKUP($A61,'Section 2'!$C$18:$X$317,COLUMNS('Section 2'!$C$14:D$14),0)))</f>
        <v/>
      </c>
      <c r="E61" s="114" t="str">
        <f>IF($C61="","",IF(ISBLANK(VLOOKUP($A61,'Section 2'!$C$18:$X$317,COLUMNS('Section 2'!$C$14:E$14),0)),"",VLOOKUP($A61,'Section 2'!$C$18:$X$317,COLUMNS('Section 2'!$C$14:E$14),0)))</f>
        <v/>
      </c>
      <c r="F61" s="114" t="str">
        <f>IF($C61="","",IF(ISBLANK(VLOOKUP($A61,'Section 2'!$C$18:$X$317,COLUMNS('Section 2'!$C$14:F$14),0)),"",VLOOKUP($A61,'Section 2'!$C$18:$X$317,COLUMNS('Section 2'!$C$14:F$14),0)))</f>
        <v/>
      </c>
      <c r="G61" s="114" t="str">
        <f>IF($C61="","",IF(ISBLANK(VLOOKUP($A61,'Section 2'!$C$18:$X$317,COLUMNS('Section 2'!$C$14:G$14),0)),"",VLOOKUP($A61,'Section 2'!$C$18:$X$317,COLUMNS('Section 2'!$C$14:G$14),0)))</f>
        <v/>
      </c>
      <c r="H61" s="114" t="str">
        <f>IF($C61="","",IF(ISBLANK(VLOOKUP($A61,'Section 2'!$C$18:$X$317,COLUMNS('Section 2'!$C$14:H$14),0)),"",VLOOKUP($A61,'Section 2'!$C$18:$X$317,COLUMNS('Section 2'!$C$14:H$14),0)))</f>
        <v/>
      </c>
      <c r="I61" s="114" t="str">
        <f>IF($C61="","",IF(ISBLANK(VLOOKUP($A61,'Section 2'!$C$18:$X$317,COLUMNS('Section 2'!$C$14:I$14),0)),"",VLOOKUP($A61,'Section 2'!$C$18:$X$317,COLUMNS('Section 2'!$C$14:I$14),0)))</f>
        <v/>
      </c>
      <c r="J61" s="114" t="str">
        <f>IF($C61="","",IF(ISBLANK(VLOOKUP($A61,'Section 2'!$C$18:$X$317,COLUMNS('Section 2'!$C$14:J$14),0)),"",VLOOKUP($A61,'Section 2'!$C$18:$X$317,COLUMNS('Section 2'!$C$14:J$14),0)))</f>
        <v/>
      </c>
      <c r="K61" s="114" t="str">
        <f>IF($C61="","",IF(ISBLANK(VLOOKUP($A61,'Section 2'!$C$18:$X$317,COLUMNS('Section 2'!$C$14:K$14),0)),"",VLOOKUP($A61,'Section 2'!$C$18:$X$317,COLUMNS('Section 2'!$C$14:K$14),0)))</f>
        <v/>
      </c>
      <c r="L61" s="114" t="str">
        <f>IF($C61="","",IF(ISBLANK(VLOOKUP($A61,'Section 2'!$C$18:$X$317,COLUMNS('Section 2'!$C$14:L$14),0)),"",VLOOKUP($A61,'Section 2'!$C$18:$X$317,COLUMNS('Section 2'!$C$14:L$14),0)))</f>
        <v/>
      </c>
      <c r="M61" s="114" t="str">
        <f>IF($C61="","",IF(ISBLANK(VLOOKUP($A61,'Section 2'!$C$18:$X$317,COLUMNS('Section 2'!$C$14:M$14),0)),"",VLOOKUP($A61,'Section 2'!$C$18:$X$317,COLUMNS('Section 2'!$C$14:M$14),0)))</f>
        <v/>
      </c>
      <c r="N61" s="114" t="str">
        <f>IF($C61="","",IF(ISBLANK(VLOOKUP($A61,'Section 2'!$C$18:$X$317,COLUMNS('Section 2'!$C$14:N$14),0)),"",VLOOKUP($A61,'Section 2'!$C$18:$X$317,COLUMNS('Section 2'!$C$14:N$14),0)))</f>
        <v/>
      </c>
      <c r="O61" s="114" t="str">
        <f>IF($C61="","",IF(ISBLANK(VLOOKUP($A61,'Section 2'!$C$18:$X$317,COLUMNS('Section 2'!$C$14:O$14),0)),"",VLOOKUP($A61,'Section 2'!$C$18:$X$317,COLUMNS('Section 2'!$C$14:O$14),0)))</f>
        <v/>
      </c>
      <c r="P61" s="114" t="str">
        <f>IF($C61="","",IF(ISBLANK(VLOOKUP($A61,'Section 2'!$C$18:$X$317,COLUMNS('Section 2'!$C$14:P$14),0)),"",VLOOKUP($A61,'Section 2'!$C$18:$X$317,COLUMNS('Section 2'!$C$14:P$14),0)))</f>
        <v/>
      </c>
      <c r="Q61" s="114" t="str">
        <f>IF($C61="","",IF(ISBLANK(VLOOKUP($A61,'Section 2'!$C$18:$X$317,COLUMNS('Section 2'!$C$14:Q$14),0)),"",VLOOKUP($A61,'Section 2'!$C$18:$X$317,COLUMNS('Section 2'!$C$14:Q$14),0)))</f>
        <v/>
      </c>
      <c r="R61" s="114" t="str">
        <f>IF($C61="","",IF(ISBLANK(VLOOKUP($A61,'Section 2'!$C$18:$X$317,COLUMNS('Section 2'!$C$14:R$14),0)),"",VLOOKUP($A61,'Section 2'!$C$18:$X$317,COLUMNS('Section 2'!$C$14:R$14),0)))</f>
        <v/>
      </c>
      <c r="S61" s="114" t="str">
        <f>IF($C61="","",IF(ISBLANK(VLOOKUP($A61,'Section 2'!$C$18:$X$317,COLUMNS('Section 2'!$C$14:S$14),0)),"",VLOOKUP($A61,'Section 2'!$C$18:$X$317,COLUMNS('Section 2'!$C$14:S$14),0)))</f>
        <v/>
      </c>
      <c r="T61" s="114" t="str">
        <f>IF($C61="","",IF(ISBLANK(VLOOKUP($A61,'Section 2'!$C$18:$X$317,COLUMNS('Section 2'!$C$14:T$14),0)),"",VLOOKUP($A61,'Section 2'!$C$18:$X$317,COLUMNS('Section 2'!$C$14:T$14),0)))</f>
        <v/>
      </c>
      <c r="U61" s="114" t="str">
        <f>IF($C61="","",IF(ISBLANK(VLOOKUP($A61,'Section 2'!$C$18:$X$317,COLUMNS('Section 2'!$C$14:U$14),0)),"",VLOOKUP($A61,'Section 2'!$C$18:$X$317,COLUMNS('Section 2'!$C$14:U$14),0)))</f>
        <v/>
      </c>
      <c r="V61" s="114" t="str">
        <f>IF($C61="","",IF(ISBLANK(VLOOKUP($A61,'Section 2'!$C$18:$X$317,COLUMNS('Section 2'!$C$14:V$14),0)),"",VLOOKUP($A61,'Section 2'!$C$18:$X$317,COLUMNS('Section 2'!$C$14:V$14),0)))</f>
        <v/>
      </c>
      <c r="W61" s="114" t="str">
        <f>IF($C61="","",IF(ISBLANK(PROPER(VLOOKUP($A61,'Section 2'!$C$18:$X$317,COLUMNS('Section 2'!$C$14:W$14),0))),"",PROPER(VLOOKUP($A61,'Section 2'!$C$18:$X$317,COLUMNS('Section 2'!$C$14:W$14),0))))</f>
        <v/>
      </c>
      <c r="X61" s="114" t="str">
        <f>IF($C61="","",IF(ISBLANK(PROPER(VLOOKUP($A61,'Section 2'!$C$18:$X$317,COLUMNS('Section 2'!$C$14:X$14),0))),"",IF(VLOOKUP($A61,'Section 2'!$C$18:$X$317,COLUMNS('Section 2'!$C$14:X$14),0)="Produced/Imported for Consumption","Produced/Imported for Consumption",PROPER(VLOOKUP($A61,'Section 2'!$C$18:$X$317,COLUMNS('Section 2'!$C$14:X$14),0)))))</f>
        <v/>
      </c>
    </row>
    <row r="62" spans="1:24" s="47" customFormat="1" ht="12.75" customHeight="1" x14ac:dyDescent="0.25">
      <c r="A62" s="50">
        <v>61</v>
      </c>
      <c r="B62" s="114" t="str">
        <f t="shared" si="0"/>
        <v/>
      </c>
      <c r="C62" s="114" t="str">
        <f>IFERROR(VLOOKUP($A62,'Section 2'!$C$18:$X$317,COLUMNS('Section 2'!$C$14:$C$14),0),"")</f>
        <v/>
      </c>
      <c r="D62" s="65" t="str">
        <f>IF($C62="","",IF(ISBLANK(VLOOKUP($A62,'Section 2'!$C$18:$X$317,COLUMNS('Section 2'!$C$14:D$14),0)),"",VLOOKUP($A62,'Section 2'!$C$18:$X$317,COLUMNS('Section 2'!$C$14:D$14),0)))</f>
        <v/>
      </c>
      <c r="E62" s="114" t="str">
        <f>IF($C62="","",IF(ISBLANK(VLOOKUP($A62,'Section 2'!$C$18:$X$317,COLUMNS('Section 2'!$C$14:E$14),0)),"",VLOOKUP($A62,'Section 2'!$C$18:$X$317,COLUMNS('Section 2'!$C$14:E$14),0)))</f>
        <v/>
      </c>
      <c r="F62" s="114" t="str">
        <f>IF($C62="","",IF(ISBLANK(VLOOKUP($A62,'Section 2'!$C$18:$X$317,COLUMNS('Section 2'!$C$14:F$14),0)),"",VLOOKUP($A62,'Section 2'!$C$18:$X$317,COLUMNS('Section 2'!$C$14:F$14),0)))</f>
        <v/>
      </c>
      <c r="G62" s="114" t="str">
        <f>IF($C62="","",IF(ISBLANK(VLOOKUP($A62,'Section 2'!$C$18:$X$317,COLUMNS('Section 2'!$C$14:G$14),0)),"",VLOOKUP($A62,'Section 2'!$C$18:$X$317,COLUMNS('Section 2'!$C$14:G$14),0)))</f>
        <v/>
      </c>
      <c r="H62" s="114" t="str">
        <f>IF($C62="","",IF(ISBLANK(VLOOKUP($A62,'Section 2'!$C$18:$X$317,COLUMNS('Section 2'!$C$14:H$14),0)),"",VLOOKUP($A62,'Section 2'!$C$18:$X$317,COLUMNS('Section 2'!$C$14:H$14),0)))</f>
        <v/>
      </c>
      <c r="I62" s="114" t="str">
        <f>IF($C62="","",IF(ISBLANK(VLOOKUP($A62,'Section 2'!$C$18:$X$317,COLUMNS('Section 2'!$C$14:I$14),0)),"",VLOOKUP($A62,'Section 2'!$C$18:$X$317,COLUMNS('Section 2'!$C$14:I$14),0)))</f>
        <v/>
      </c>
      <c r="J62" s="114" t="str">
        <f>IF($C62="","",IF(ISBLANK(VLOOKUP($A62,'Section 2'!$C$18:$X$317,COLUMNS('Section 2'!$C$14:J$14),0)),"",VLOOKUP($A62,'Section 2'!$C$18:$X$317,COLUMNS('Section 2'!$C$14:J$14),0)))</f>
        <v/>
      </c>
      <c r="K62" s="114" t="str">
        <f>IF($C62="","",IF(ISBLANK(VLOOKUP($A62,'Section 2'!$C$18:$X$317,COLUMNS('Section 2'!$C$14:K$14),0)),"",VLOOKUP($A62,'Section 2'!$C$18:$X$317,COLUMNS('Section 2'!$C$14:K$14),0)))</f>
        <v/>
      </c>
      <c r="L62" s="114" t="str">
        <f>IF($C62="","",IF(ISBLANK(VLOOKUP($A62,'Section 2'!$C$18:$X$317,COLUMNS('Section 2'!$C$14:L$14),0)),"",VLOOKUP($A62,'Section 2'!$C$18:$X$317,COLUMNS('Section 2'!$C$14:L$14),0)))</f>
        <v/>
      </c>
      <c r="M62" s="114" t="str">
        <f>IF($C62="","",IF(ISBLANK(VLOOKUP($A62,'Section 2'!$C$18:$X$317,COLUMNS('Section 2'!$C$14:M$14),0)),"",VLOOKUP($A62,'Section 2'!$C$18:$X$317,COLUMNS('Section 2'!$C$14:M$14),0)))</f>
        <v/>
      </c>
      <c r="N62" s="114" t="str">
        <f>IF($C62="","",IF(ISBLANK(VLOOKUP($A62,'Section 2'!$C$18:$X$317,COLUMNS('Section 2'!$C$14:N$14),0)),"",VLOOKUP($A62,'Section 2'!$C$18:$X$317,COLUMNS('Section 2'!$C$14:N$14),0)))</f>
        <v/>
      </c>
      <c r="O62" s="114" t="str">
        <f>IF($C62="","",IF(ISBLANK(VLOOKUP($A62,'Section 2'!$C$18:$X$317,COLUMNS('Section 2'!$C$14:O$14),0)),"",VLOOKUP($A62,'Section 2'!$C$18:$X$317,COLUMNS('Section 2'!$C$14:O$14),0)))</f>
        <v/>
      </c>
      <c r="P62" s="114" t="str">
        <f>IF($C62="","",IF(ISBLANK(VLOOKUP($A62,'Section 2'!$C$18:$X$317,COLUMNS('Section 2'!$C$14:P$14),0)),"",VLOOKUP($A62,'Section 2'!$C$18:$X$317,COLUMNS('Section 2'!$C$14:P$14),0)))</f>
        <v/>
      </c>
      <c r="Q62" s="114" t="str">
        <f>IF($C62="","",IF(ISBLANK(VLOOKUP($A62,'Section 2'!$C$18:$X$317,COLUMNS('Section 2'!$C$14:Q$14),0)),"",VLOOKUP($A62,'Section 2'!$C$18:$X$317,COLUMNS('Section 2'!$C$14:Q$14),0)))</f>
        <v/>
      </c>
      <c r="R62" s="114" t="str">
        <f>IF($C62="","",IF(ISBLANK(VLOOKUP($A62,'Section 2'!$C$18:$X$317,COLUMNS('Section 2'!$C$14:R$14),0)),"",VLOOKUP($A62,'Section 2'!$C$18:$X$317,COLUMNS('Section 2'!$C$14:R$14),0)))</f>
        <v/>
      </c>
      <c r="S62" s="114" t="str">
        <f>IF($C62="","",IF(ISBLANK(VLOOKUP($A62,'Section 2'!$C$18:$X$317,COLUMNS('Section 2'!$C$14:S$14),0)),"",VLOOKUP($A62,'Section 2'!$C$18:$X$317,COLUMNS('Section 2'!$C$14:S$14),0)))</f>
        <v/>
      </c>
      <c r="T62" s="114" t="str">
        <f>IF($C62="","",IF(ISBLANK(VLOOKUP($A62,'Section 2'!$C$18:$X$317,COLUMNS('Section 2'!$C$14:T$14),0)),"",VLOOKUP($A62,'Section 2'!$C$18:$X$317,COLUMNS('Section 2'!$C$14:T$14),0)))</f>
        <v/>
      </c>
      <c r="U62" s="114" t="str">
        <f>IF($C62="","",IF(ISBLANK(VLOOKUP($A62,'Section 2'!$C$18:$X$317,COLUMNS('Section 2'!$C$14:U$14),0)),"",VLOOKUP($A62,'Section 2'!$C$18:$X$317,COLUMNS('Section 2'!$C$14:U$14),0)))</f>
        <v/>
      </c>
      <c r="V62" s="114" t="str">
        <f>IF($C62="","",IF(ISBLANK(VLOOKUP($A62,'Section 2'!$C$18:$X$317,COLUMNS('Section 2'!$C$14:V$14),0)),"",VLOOKUP($A62,'Section 2'!$C$18:$X$317,COLUMNS('Section 2'!$C$14:V$14),0)))</f>
        <v/>
      </c>
      <c r="W62" s="114" t="str">
        <f>IF($C62="","",IF(ISBLANK(PROPER(VLOOKUP($A62,'Section 2'!$C$18:$X$317,COLUMNS('Section 2'!$C$14:W$14),0))),"",PROPER(VLOOKUP($A62,'Section 2'!$C$18:$X$317,COLUMNS('Section 2'!$C$14:W$14),0))))</f>
        <v/>
      </c>
      <c r="X62" s="114" t="str">
        <f>IF($C62="","",IF(ISBLANK(PROPER(VLOOKUP($A62,'Section 2'!$C$18:$X$317,COLUMNS('Section 2'!$C$14:X$14),0))),"",IF(VLOOKUP($A62,'Section 2'!$C$18:$X$317,COLUMNS('Section 2'!$C$14:X$14),0)="Produced/Imported for Consumption","Produced/Imported for Consumption",PROPER(VLOOKUP($A62,'Section 2'!$C$18:$X$317,COLUMNS('Section 2'!$C$14:X$14),0)))))</f>
        <v/>
      </c>
    </row>
    <row r="63" spans="1:24" s="47" customFormat="1" ht="12.75" customHeight="1" x14ac:dyDescent="0.25">
      <c r="A63" s="50">
        <v>62</v>
      </c>
      <c r="B63" s="114" t="str">
        <f t="shared" si="0"/>
        <v/>
      </c>
      <c r="C63" s="114" t="str">
        <f>IFERROR(VLOOKUP($A63,'Section 2'!$C$18:$X$317,COLUMNS('Section 2'!$C$14:$C$14),0),"")</f>
        <v/>
      </c>
      <c r="D63" s="65" t="str">
        <f>IF($C63="","",IF(ISBLANK(VLOOKUP($A63,'Section 2'!$C$18:$X$317,COLUMNS('Section 2'!$C$14:D$14),0)),"",VLOOKUP($A63,'Section 2'!$C$18:$X$317,COLUMNS('Section 2'!$C$14:D$14),0)))</f>
        <v/>
      </c>
      <c r="E63" s="114" t="str">
        <f>IF($C63="","",IF(ISBLANK(VLOOKUP($A63,'Section 2'!$C$18:$X$317,COLUMNS('Section 2'!$C$14:E$14),0)),"",VLOOKUP($A63,'Section 2'!$C$18:$X$317,COLUMNS('Section 2'!$C$14:E$14),0)))</f>
        <v/>
      </c>
      <c r="F63" s="114" t="str">
        <f>IF($C63="","",IF(ISBLANK(VLOOKUP($A63,'Section 2'!$C$18:$X$317,COLUMNS('Section 2'!$C$14:F$14),0)),"",VLOOKUP($A63,'Section 2'!$C$18:$X$317,COLUMNS('Section 2'!$C$14:F$14),0)))</f>
        <v/>
      </c>
      <c r="G63" s="114" t="str">
        <f>IF($C63="","",IF(ISBLANK(VLOOKUP($A63,'Section 2'!$C$18:$X$317,COLUMNS('Section 2'!$C$14:G$14),0)),"",VLOOKUP($A63,'Section 2'!$C$18:$X$317,COLUMNS('Section 2'!$C$14:G$14),0)))</f>
        <v/>
      </c>
      <c r="H63" s="114" t="str">
        <f>IF($C63="","",IF(ISBLANK(VLOOKUP($A63,'Section 2'!$C$18:$X$317,COLUMNS('Section 2'!$C$14:H$14),0)),"",VLOOKUP($A63,'Section 2'!$C$18:$X$317,COLUMNS('Section 2'!$C$14:H$14),0)))</f>
        <v/>
      </c>
      <c r="I63" s="114" t="str">
        <f>IF($C63="","",IF(ISBLANK(VLOOKUP($A63,'Section 2'!$C$18:$X$317,COLUMNS('Section 2'!$C$14:I$14),0)),"",VLOOKUP($A63,'Section 2'!$C$18:$X$317,COLUMNS('Section 2'!$C$14:I$14),0)))</f>
        <v/>
      </c>
      <c r="J63" s="114" t="str">
        <f>IF($C63="","",IF(ISBLANK(VLOOKUP($A63,'Section 2'!$C$18:$X$317,COLUMNS('Section 2'!$C$14:J$14),0)),"",VLOOKUP($A63,'Section 2'!$C$18:$X$317,COLUMNS('Section 2'!$C$14:J$14),0)))</f>
        <v/>
      </c>
      <c r="K63" s="114" t="str">
        <f>IF($C63="","",IF(ISBLANK(VLOOKUP($A63,'Section 2'!$C$18:$X$317,COLUMNS('Section 2'!$C$14:K$14),0)),"",VLOOKUP($A63,'Section 2'!$C$18:$X$317,COLUMNS('Section 2'!$C$14:K$14),0)))</f>
        <v/>
      </c>
      <c r="L63" s="114" t="str">
        <f>IF($C63="","",IF(ISBLANK(VLOOKUP($A63,'Section 2'!$C$18:$X$317,COLUMNS('Section 2'!$C$14:L$14),0)),"",VLOOKUP($A63,'Section 2'!$C$18:$X$317,COLUMNS('Section 2'!$C$14:L$14),0)))</f>
        <v/>
      </c>
      <c r="M63" s="114" t="str">
        <f>IF($C63="","",IF(ISBLANK(VLOOKUP($A63,'Section 2'!$C$18:$X$317,COLUMNS('Section 2'!$C$14:M$14),0)),"",VLOOKUP($A63,'Section 2'!$C$18:$X$317,COLUMNS('Section 2'!$C$14:M$14),0)))</f>
        <v/>
      </c>
      <c r="N63" s="114" t="str">
        <f>IF($C63="","",IF(ISBLANK(VLOOKUP($A63,'Section 2'!$C$18:$X$317,COLUMNS('Section 2'!$C$14:N$14),0)),"",VLOOKUP($A63,'Section 2'!$C$18:$X$317,COLUMNS('Section 2'!$C$14:N$14),0)))</f>
        <v/>
      </c>
      <c r="O63" s="114" t="str">
        <f>IF($C63="","",IF(ISBLANK(VLOOKUP($A63,'Section 2'!$C$18:$X$317,COLUMNS('Section 2'!$C$14:O$14),0)),"",VLOOKUP($A63,'Section 2'!$C$18:$X$317,COLUMNS('Section 2'!$C$14:O$14),0)))</f>
        <v/>
      </c>
      <c r="P63" s="114" t="str">
        <f>IF($C63="","",IF(ISBLANK(VLOOKUP($A63,'Section 2'!$C$18:$X$317,COLUMNS('Section 2'!$C$14:P$14),0)),"",VLOOKUP($A63,'Section 2'!$C$18:$X$317,COLUMNS('Section 2'!$C$14:P$14),0)))</f>
        <v/>
      </c>
      <c r="Q63" s="114" t="str">
        <f>IF($C63="","",IF(ISBLANK(VLOOKUP($A63,'Section 2'!$C$18:$X$317,COLUMNS('Section 2'!$C$14:Q$14),0)),"",VLOOKUP($A63,'Section 2'!$C$18:$X$317,COLUMNS('Section 2'!$C$14:Q$14),0)))</f>
        <v/>
      </c>
      <c r="R63" s="114" t="str">
        <f>IF($C63="","",IF(ISBLANK(VLOOKUP($A63,'Section 2'!$C$18:$X$317,COLUMNS('Section 2'!$C$14:R$14),0)),"",VLOOKUP($A63,'Section 2'!$C$18:$X$317,COLUMNS('Section 2'!$C$14:R$14),0)))</f>
        <v/>
      </c>
      <c r="S63" s="114" t="str">
        <f>IF($C63="","",IF(ISBLANK(VLOOKUP($A63,'Section 2'!$C$18:$X$317,COLUMNS('Section 2'!$C$14:S$14),0)),"",VLOOKUP($A63,'Section 2'!$C$18:$X$317,COLUMNS('Section 2'!$C$14:S$14),0)))</f>
        <v/>
      </c>
      <c r="T63" s="114" t="str">
        <f>IF($C63="","",IF(ISBLANK(VLOOKUP($A63,'Section 2'!$C$18:$X$317,COLUMNS('Section 2'!$C$14:T$14),0)),"",VLOOKUP($A63,'Section 2'!$C$18:$X$317,COLUMNS('Section 2'!$C$14:T$14),0)))</f>
        <v/>
      </c>
      <c r="U63" s="114" t="str">
        <f>IF($C63="","",IF(ISBLANK(VLOOKUP($A63,'Section 2'!$C$18:$X$317,COLUMNS('Section 2'!$C$14:U$14),0)),"",VLOOKUP($A63,'Section 2'!$C$18:$X$317,COLUMNS('Section 2'!$C$14:U$14),0)))</f>
        <v/>
      </c>
      <c r="V63" s="114" t="str">
        <f>IF($C63="","",IF(ISBLANK(VLOOKUP($A63,'Section 2'!$C$18:$X$317,COLUMNS('Section 2'!$C$14:V$14),0)),"",VLOOKUP($A63,'Section 2'!$C$18:$X$317,COLUMNS('Section 2'!$C$14:V$14),0)))</f>
        <v/>
      </c>
      <c r="W63" s="114" t="str">
        <f>IF($C63="","",IF(ISBLANK(PROPER(VLOOKUP($A63,'Section 2'!$C$18:$X$317,COLUMNS('Section 2'!$C$14:W$14),0))),"",PROPER(VLOOKUP($A63,'Section 2'!$C$18:$X$317,COLUMNS('Section 2'!$C$14:W$14),0))))</f>
        <v/>
      </c>
      <c r="X63" s="114" t="str">
        <f>IF($C63="","",IF(ISBLANK(PROPER(VLOOKUP($A63,'Section 2'!$C$18:$X$317,COLUMNS('Section 2'!$C$14:X$14),0))),"",IF(VLOOKUP($A63,'Section 2'!$C$18:$X$317,COLUMNS('Section 2'!$C$14:X$14),0)="Produced/Imported for Consumption","Produced/Imported for Consumption",PROPER(VLOOKUP($A63,'Section 2'!$C$18:$X$317,COLUMNS('Section 2'!$C$14:X$14),0)))))</f>
        <v/>
      </c>
    </row>
    <row r="64" spans="1:24" s="47" customFormat="1" ht="12.75" customHeight="1" x14ac:dyDescent="0.25">
      <c r="A64" s="50">
        <v>63</v>
      </c>
      <c r="B64" s="114" t="str">
        <f t="shared" si="0"/>
        <v/>
      </c>
      <c r="C64" s="114" t="str">
        <f>IFERROR(VLOOKUP($A64,'Section 2'!$C$18:$X$317,COLUMNS('Section 2'!$C$14:$C$14),0),"")</f>
        <v/>
      </c>
      <c r="D64" s="65" t="str">
        <f>IF($C64="","",IF(ISBLANK(VLOOKUP($A64,'Section 2'!$C$18:$X$317,COLUMNS('Section 2'!$C$14:D$14),0)),"",VLOOKUP($A64,'Section 2'!$C$18:$X$317,COLUMNS('Section 2'!$C$14:D$14),0)))</f>
        <v/>
      </c>
      <c r="E64" s="114" t="str">
        <f>IF($C64="","",IF(ISBLANK(VLOOKUP($A64,'Section 2'!$C$18:$X$317,COLUMNS('Section 2'!$C$14:E$14),0)),"",VLOOKUP($A64,'Section 2'!$C$18:$X$317,COLUMNS('Section 2'!$C$14:E$14),0)))</f>
        <v/>
      </c>
      <c r="F64" s="114" t="str">
        <f>IF($C64="","",IF(ISBLANK(VLOOKUP($A64,'Section 2'!$C$18:$X$317,COLUMNS('Section 2'!$C$14:F$14),0)),"",VLOOKUP($A64,'Section 2'!$C$18:$X$317,COLUMNS('Section 2'!$C$14:F$14),0)))</f>
        <v/>
      </c>
      <c r="G64" s="114" t="str">
        <f>IF($C64="","",IF(ISBLANK(VLOOKUP($A64,'Section 2'!$C$18:$X$317,COLUMNS('Section 2'!$C$14:G$14),0)),"",VLOOKUP($A64,'Section 2'!$C$18:$X$317,COLUMNS('Section 2'!$C$14:G$14),0)))</f>
        <v/>
      </c>
      <c r="H64" s="114" t="str">
        <f>IF($C64="","",IF(ISBLANK(VLOOKUP($A64,'Section 2'!$C$18:$X$317,COLUMNS('Section 2'!$C$14:H$14),0)),"",VLOOKUP($A64,'Section 2'!$C$18:$X$317,COLUMNS('Section 2'!$C$14:H$14),0)))</f>
        <v/>
      </c>
      <c r="I64" s="114" t="str">
        <f>IF($C64="","",IF(ISBLANK(VLOOKUP($A64,'Section 2'!$C$18:$X$317,COLUMNS('Section 2'!$C$14:I$14),0)),"",VLOOKUP($A64,'Section 2'!$C$18:$X$317,COLUMNS('Section 2'!$C$14:I$14),0)))</f>
        <v/>
      </c>
      <c r="J64" s="114" t="str">
        <f>IF($C64="","",IF(ISBLANK(VLOOKUP($A64,'Section 2'!$C$18:$X$317,COLUMNS('Section 2'!$C$14:J$14),0)),"",VLOOKUP($A64,'Section 2'!$C$18:$X$317,COLUMNS('Section 2'!$C$14:J$14),0)))</f>
        <v/>
      </c>
      <c r="K64" s="114" t="str">
        <f>IF($C64="","",IF(ISBLANK(VLOOKUP($A64,'Section 2'!$C$18:$X$317,COLUMNS('Section 2'!$C$14:K$14),0)),"",VLOOKUP($A64,'Section 2'!$C$18:$X$317,COLUMNS('Section 2'!$C$14:K$14),0)))</f>
        <v/>
      </c>
      <c r="L64" s="114" t="str">
        <f>IF($C64="","",IF(ISBLANK(VLOOKUP($A64,'Section 2'!$C$18:$X$317,COLUMNS('Section 2'!$C$14:L$14),0)),"",VLOOKUP($A64,'Section 2'!$C$18:$X$317,COLUMNS('Section 2'!$C$14:L$14),0)))</f>
        <v/>
      </c>
      <c r="M64" s="114" t="str">
        <f>IF($C64="","",IF(ISBLANK(VLOOKUP($A64,'Section 2'!$C$18:$X$317,COLUMNS('Section 2'!$C$14:M$14),0)),"",VLOOKUP($A64,'Section 2'!$C$18:$X$317,COLUMNS('Section 2'!$C$14:M$14),0)))</f>
        <v/>
      </c>
      <c r="N64" s="114" t="str">
        <f>IF($C64="","",IF(ISBLANK(VLOOKUP($A64,'Section 2'!$C$18:$X$317,COLUMNS('Section 2'!$C$14:N$14),0)),"",VLOOKUP($A64,'Section 2'!$C$18:$X$317,COLUMNS('Section 2'!$C$14:N$14),0)))</f>
        <v/>
      </c>
      <c r="O64" s="114" t="str">
        <f>IF($C64="","",IF(ISBLANK(VLOOKUP($A64,'Section 2'!$C$18:$X$317,COLUMNS('Section 2'!$C$14:O$14),0)),"",VLOOKUP($A64,'Section 2'!$C$18:$X$317,COLUMNS('Section 2'!$C$14:O$14),0)))</f>
        <v/>
      </c>
      <c r="P64" s="114" t="str">
        <f>IF($C64="","",IF(ISBLANK(VLOOKUP($A64,'Section 2'!$C$18:$X$317,COLUMNS('Section 2'!$C$14:P$14),0)),"",VLOOKUP($A64,'Section 2'!$C$18:$X$317,COLUMNS('Section 2'!$C$14:P$14),0)))</f>
        <v/>
      </c>
      <c r="Q64" s="114" t="str">
        <f>IF($C64="","",IF(ISBLANK(VLOOKUP($A64,'Section 2'!$C$18:$X$317,COLUMNS('Section 2'!$C$14:Q$14),0)),"",VLOOKUP($A64,'Section 2'!$C$18:$X$317,COLUMNS('Section 2'!$C$14:Q$14),0)))</f>
        <v/>
      </c>
      <c r="R64" s="114" t="str">
        <f>IF($C64="","",IF(ISBLANK(VLOOKUP($A64,'Section 2'!$C$18:$X$317,COLUMNS('Section 2'!$C$14:R$14),0)),"",VLOOKUP($A64,'Section 2'!$C$18:$X$317,COLUMNS('Section 2'!$C$14:R$14),0)))</f>
        <v/>
      </c>
      <c r="S64" s="114" t="str">
        <f>IF($C64="","",IF(ISBLANK(VLOOKUP($A64,'Section 2'!$C$18:$X$317,COLUMNS('Section 2'!$C$14:S$14),0)),"",VLOOKUP($A64,'Section 2'!$C$18:$X$317,COLUMNS('Section 2'!$C$14:S$14),0)))</f>
        <v/>
      </c>
      <c r="T64" s="114" t="str">
        <f>IF($C64="","",IF(ISBLANK(VLOOKUP($A64,'Section 2'!$C$18:$X$317,COLUMNS('Section 2'!$C$14:T$14),0)),"",VLOOKUP($A64,'Section 2'!$C$18:$X$317,COLUMNS('Section 2'!$C$14:T$14),0)))</f>
        <v/>
      </c>
      <c r="U64" s="114" t="str">
        <f>IF($C64="","",IF(ISBLANK(VLOOKUP($A64,'Section 2'!$C$18:$X$317,COLUMNS('Section 2'!$C$14:U$14),0)),"",VLOOKUP($A64,'Section 2'!$C$18:$X$317,COLUMNS('Section 2'!$C$14:U$14),0)))</f>
        <v/>
      </c>
      <c r="V64" s="114" t="str">
        <f>IF($C64="","",IF(ISBLANK(VLOOKUP($A64,'Section 2'!$C$18:$X$317,COLUMNS('Section 2'!$C$14:V$14),0)),"",VLOOKUP($A64,'Section 2'!$C$18:$X$317,COLUMNS('Section 2'!$C$14:V$14),0)))</f>
        <v/>
      </c>
      <c r="W64" s="114" t="str">
        <f>IF($C64="","",IF(ISBLANK(PROPER(VLOOKUP($A64,'Section 2'!$C$18:$X$317,COLUMNS('Section 2'!$C$14:W$14),0))),"",PROPER(VLOOKUP($A64,'Section 2'!$C$18:$X$317,COLUMNS('Section 2'!$C$14:W$14),0))))</f>
        <v/>
      </c>
      <c r="X64" s="114" t="str">
        <f>IF($C64="","",IF(ISBLANK(PROPER(VLOOKUP($A64,'Section 2'!$C$18:$X$317,COLUMNS('Section 2'!$C$14:X$14),0))),"",IF(VLOOKUP($A64,'Section 2'!$C$18:$X$317,COLUMNS('Section 2'!$C$14:X$14),0)="Produced/Imported for Consumption","Produced/Imported for Consumption",PROPER(VLOOKUP($A64,'Section 2'!$C$18:$X$317,COLUMNS('Section 2'!$C$14:X$14),0)))))</f>
        <v/>
      </c>
    </row>
    <row r="65" spans="1:24" s="47" customFormat="1" ht="12.75" customHeight="1" x14ac:dyDescent="0.25">
      <c r="A65" s="50">
        <v>64</v>
      </c>
      <c r="B65" s="114" t="str">
        <f t="shared" si="0"/>
        <v/>
      </c>
      <c r="C65" s="114" t="str">
        <f>IFERROR(VLOOKUP($A65,'Section 2'!$C$18:$X$317,COLUMNS('Section 2'!$C$14:$C$14),0),"")</f>
        <v/>
      </c>
      <c r="D65" s="65" t="str">
        <f>IF($C65="","",IF(ISBLANK(VLOOKUP($A65,'Section 2'!$C$18:$X$317,COLUMNS('Section 2'!$C$14:D$14),0)),"",VLOOKUP($A65,'Section 2'!$C$18:$X$317,COLUMNS('Section 2'!$C$14:D$14),0)))</f>
        <v/>
      </c>
      <c r="E65" s="114" t="str">
        <f>IF($C65="","",IF(ISBLANK(VLOOKUP($A65,'Section 2'!$C$18:$X$317,COLUMNS('Section 2'!$C$14:E$14),0)),"",VLOOKUP($A65,'Section 2'!$C$18:$X$317,COLUMNS('Section 2'!$C$14:E$14),0)))</f>
        <v/>
      </c>
      <c r="F65" s="114" t="str">
        <f>IF($C65="","",IF(ISBLANK(VLOOKUP($A65,'Section 2'!$C$18:$X$317,COLUMNS('Section 2'!$C$14:F$14),0)),"",VLOOKUP($A65,'Section 2'!$C$18:$X$317,COLUMNS('Section 2'!$C$14:F$14),0)))</f>
        <v/>
      </c>
      <c r="G65" s="114" t="str">
        <f>IF($C65="","",IF(ISBLANK(VLOOKUP($A65,'Section 2'!$C$18:$X$317,COLUMNS('Section 2'!$C$14:G$14),0)),"",VLOOKUP($A65,'Section 2'!$C$18:$X$317,COLUMNS('Section 2'!$C$14:G$14),0)))</f>
        <v/>
      </c>
      <c r="H65" s="114" t="str">
        <f>IF($C65="","",IF(ISBLANK(VLOOKUP($A65,'Section 2'!$C$18:$X$317,COLUMNS('Section 2'!$C$14:H$14),0)),"",VLOOKUP($A65,'Section 2'!$C$18:$X$317,COLUMNS('Section 2'!$C$14:H$14),0)))</f>
        <v/>
      </c>
      <c r="I65" s="114" t="str">
        <f>IF($C65="","",IF(ISBLANK(VLOOKUP($A65,'Section 2'!$C$18:$X$317,COLUMNS('Section 2'!$C$14:I$14),0)),"",VLOOKUP($A65,'Section 2'!$C$18:$X$317,COLUMNS('Section 2'!$C$14:I$14),0)))</f>
        <v/>
      </c>
      <c r="J65" s="114" t="str">
        <f>IF($C65="","",IF(ISBLANK(VLOOKUP($A65,'Section 2'!$C$18:$X$317,COLUMNS('Section 2'!$C$14:J$14),0)),"",VLOOKUP($A65,'Section 2'!$C$18:$X$317,COLUMNS('Section 2'!$C$14:J$14),0)))</f>
        <v/>
      </c>
      <c r="K65" s="114" t="str">
        <f>IF($C65="","",IF(ISBLANK(VLOOKUP($A65,'Section 2'!$C$18:$X$317,COLUMNS('Section 2'!$C$14:K$14),0)),"",VLOOKUP($A65,'Section 2'!$C$18:$X$317,COLUMNS('Section 2'!$C$14:K$14),0)))</f>
        <v/>
      </c>
      <c r="L65" s="114" t="str">
        <f>IF($C65="","",IF(ISBLANK(VLOOKUP($A65,'Section 2'!$C$18:$X$317,COLUMNS('Section 2'!$C$14:L$14),0)),"",VLOOKUP($A65,'Section 2'!$C$18:$X$317,COLUMNS('Section 2'!$C$14:L$14),0)))</f>
        <v/>
      </c>
      <c r="M65" s="114" t="str">
        <f>IF($C65="","",IF(ISBLANK(VLOOKUP($A65,'Section 2'!$C$18:$X$317,COLUMNS('Section 2'!$C$14:M$14),0)),"",VLOOKUP($A65,'Section 2'!$C$18:$X$317,COLUMNS('Section 2'!$C$14:M$14),0)))</f>
        <v/>
      </c>
      <c r="N65" s="114" t="str">
        <f>IF($C65="","",IF(ISBLANK(VLOOKUP($A65,'Section 2'!$C$18:$X$317,COLUMNS('Section 2'!$C$14:N$14),0)),"",VLOOKUP($A65,'Section 2'!$C$18:$X$317,COLUMNS('Section 2'!$C$14:N$14),0)))</f>
        <v/>
      </c>
      <c r="O65" s="114" t="str">
        <f>IF($C65="","",IF(ISBLANK(VLOOKUP($A65,'Section 2'!$C$18:$X$317,COLUMNS('Section 2'!$C$14:O$14),0)),"",VLOOKUP($A65,'Section 2'!$C$18:$X$317,COLUMNS('Section 2'!$C$14:O$14),0)))</f>
        <v/>
      </c>
      <c r="P65" s="114" t="str">
        <f>IF($C65="","",IF(ISBLANK(VLOOKUP($A65,'Section 2'!$C$18:$X$317,COLUMNS('Section 2'!$C$14:P$14),0)),"",VLOOKUP($A65,'Section 2'!$C$18:$X$317,COLUMNS('Section 2'!$C$14:P$14),0)))</f>
        <v/>
      </c>
      <c r="Q65" s="114" t="str">
        <f>IF($C65="","",IF(ISBLANK(VLOOKUP($A65,'Section 2'!$C$18:$X$317,COLUMNS('Section 2'!$C$14:Q$14),0)),"",VLOOKUP($A65,'Section 2'!$C$18:$X$317,COLUMNS('Section 2'!$C$14:Q$14),0)))</f>
        <v/>
      </c>
      <c r="R65" s="114" t="str">
        <f>IF($C65="","",IF(ISBLANK(VLOOKUP($A65,'Section 2'!$C$18:$X$317,COLUMNS('Section 2'!$C$14:R$14),0)),"",VLOOKUP($A65,'Section 2'!$C$18:$X$317,COLUMNS('Section 2'!$C$14:R$14),0)))</f>
        <v/>
      </c>
      <c r="S65" s="114" t="str">
        <f>IF($C65="","",IF(ISBLANK(VLOOKUP($A65,'Section 2'!$C$18:$X$317,COLUMNS('Section 2'!$C$14:S$14),0)),"",VLOOKUP($A65,'Section 2'!$C$18:$X$317,COLUMNS('Section 2'!$C$14:S$14),0)))</f>
        <v/>
      </c>
      <c r="T65" s="114" t="str">
        <f>IF($C65="","",IF(ISBLANK(VLOOKUP($A65,'Section 2'!$C$18:$X$317,COLUMNS('Section 2'!$C$14:T$14),0)),"",VLOOKUP($A65,'Section 2'!$C$18:$X$317,COLUMNS('Section 2'!$C$14:T$14),0)))</f>
        <v/>
      </c>
      <c r="U65" s="114" t="str">
        <f>IF($C65="","",IF(ISBLANK(VLOOKUP($A65,'Section 2'!$C$18:$X$317,COLUMNS('Section 2'!$C$14:U$14),0)),"",VLOOKUP($A65,'Section 2'!$C$18:$X$317,COLUMNS('Section 2'!$C$14:U$14),0)))</f>
        <v/>
      </c>
      <c r="V65" s="114" t="str">
        <f>IF($C65="","",IF(ISBLANK(VLOOKUP($A65,'Section 2'!$C$18:$X$317,COLUMNS('Section 2'!$C$14:V$14),0)),"",VLOOKUP($A65,'Section 2'!$C$18:$X$317,COLUMNS('Section 2'!$C$14:V$14),0)))</f>
        <v/>
      </c>
      <c r="W65" s="114" t="str">
        <f>IF($C65="","",IF(ISBLANK(PROPER(VLOOKUP($A65,'Section 2'!$C$18:$X$317,COLUMNS('Section 2'!$C$14:W$14),0))),"",PROPER(VLOOKUP($A65,'Section 2'!$C$18:$X$317,COLUMNS('Section 2'!$C$14:W$14),0))))</f>
        <v/>
      </c>
      <c r="X65" s="114" t="str">
        <f>IF($C65="","",IF(ISBLANK(PROPER(VLOOKUP($A65,'Section 2'!$C$18:$X$317,COLUMNS('Section 2'!$C$14:X$14),0))),"",IF(VLOOKUP($A65,'Section 2'!$C$18:$X$317,COLUMNS('Section 2'!$C$14:X$14),0)="Produced/Imported for Consumption","Produced/Imported for Consumption",PROPER(VLOOKUP($A65,'Section 2'!$C$18:$X$317,COLUMNS('Section 2'!$C$14:X$14),0)))))</f>
        <v/>
      </c>
    </row>
    <row r="66" spans="1:24" s="47" customFormat="1" ht="12.75" customHeight="1" x14ac:dyDescent="0.25">
      <c r="A66" s="50">
        <v>65</v>
      </c>
      <c r="B66" s="114" t="str">
        <f t="shared" si="0"/>
        <v/>
      </c>
      <c r="C66" s="114" t="str">
        <f>IFERROR(VLOOKUP($A66,'Section 2'!$C$18:$X$317,COLUMNS('Section 2'!$C$14:$C$14),0),"")</f>
        <v/>
      </c>
      <c r="D66" s="65" t="str">
        <f>IF($C66="","",IF(ISBLANK(VLOOKUP($A66,'Section 2'!$C$18:$X$317,COLUMNS('Section 2'!$C$14:D$14),0)),"",VLOOKUP($A66,'Section 2'!$C$18:$X$317,COLUMNS('Section 2'!$C$14:D$14),0)))</f>
        <v/>
      </c>
      <c r="E66" s="114" t="str">
        <f>IF($C66="","",IF(ISBLANK(VLOOKUP($A66,'Section 2'!$C$18:$X$317,COLUMNS('Section 2'!$C$14:E$14),0)),"",VLOOKUP($A66,'Section 2'!$C$18:$X$317,COLUMNS('Section 2'!$C$14:E$14),0)))</f>
        <v/>
      </c>
      <c r="F66" s="114" t="str">
        <f>IF($C66="","",IF(ISBLANK(VLOOKUP($A66,'Section 2'!$C$18:$X$317,COLUMNS('Section 2'!$C$14:F$14),0)),"",VLOOKUP($A66,'Section 2'!$C$18:$X$317,COLUMNS('Section 2'!$C$14:F$14),0)))</f>
        <v/>
      </c>
      <c r="G66" s="114" t="str">
        <f>IF($C66="","",IF(ISBLANK(VLOOKUP($A66,'Section 2'!$C$18:$X$317,COLUMNS('Section 2'!$C$14:G$14),0)),"",VLOOKUP($A66,'Section 2'!$C$18:$X$317,COLUMNS('Section 2'!$C$14:G$14),0)))</f>
        <v/>
      </c>
      <c r="H66" s="114" t="str">
        <f>IF($C66="","",IF(ISBLANK(VLOOKUP($A66,'Section 2'!$C$18:$X$317,COLUMNS('Section 2'!$C$14:H$14),0)),"",VLOOKUP($A66,'Section 2'!$C$18:$X$317,COLUMNS('Section 2'!$C$14:H$14),0)))</f>
        <v/>
      </c>
      <c r="I66" s="114" t="str">
        <f>IF($C66="","",IF(ISBLANK(VLOOKUP($A66,'Section 2'!$C$18:$X$317,COLUMNS('Section 2'!$C$14:I$14),0)),"",VLOOKUP($A66,'Section 2'!$C$18:$X$317,COLUMNS('Section 2'!$C$14:I$14),0)))</f>
        <v/>
      </c>
      <c r="J66" s="114" t="str">
        <f>IF($C66="","",IF(ISBLANK(VLOOKUP($A66,'Section 2'!$C$18:$X$317,COLUMNS('Section 2'!$C$14:J$14),0)),"",VLOOKUP($A66,'Section 2'!$C$18:$X$317,COLUMNS('Section 2'!$C$14:J$14),0)))</f>
        <v/>
      </c>
      <c r="K66" s="114" t="str">
        <f>IF($C66="","",IF(ISBLANK(VLOOKUP($A66,'Section 2'!$C$18:$X$317,COLUMNS('Section 2'!$C$14:K$14),0)),"",VLOOKUP($A66,'Section 2'!$C$18:$X$317,COLUMNS('Section 2'!$C$14:K$14),0)))</f>
        <v/>
      </c>
      <c r="L66" s="114" t="str">
        <f>IF($C66="","",IF(ISBLANK(VLOOKUP($A66,'Section 2'!$C$18:$X$317,COLUMNS('Section 2'!$C$14:L$14),0)),"",VLOOKUP($A66,'Section 2'!$C$18:$X$317,COLUMNS('Section 2'!$C$14:L$14),0)))</f>
        <v/>
      </c>
      <c r="M66" s="114" t="str">
        <f>IF($C66="","",IF(ISBLANK(VLOOKUP($A66,'Section 2'!$C$18:$X$317,COLUMNS('Section 2'!$C$14:M$14),0)),"",VLOOKUP($A66,'Section 2'!$C$18:$X$317,COLUMNS('Section 2'!$C$14:M$14),0)))</f>
        <v/>
      </c>
      <c r="N66" s="114" t="str">
        <f>IF($C66="","",IF(ISBLANK(VLOOKUP($A66,'Section 2'!$C$18:$X$317,COLUMNS('Section 2'!$C$14:N$14),0)),"",VLOOKUP($A66,'Section 2'!$C$18:$X$317,COLUMNS('Section 2'!$C$14:N$14),0)))</f>
        <v/>
      </c>
      <c r="O66" s="114" t="str">
        <f>IF($C66="","",IF(ISBLANK(VLOOKUP($A66,'Section 2'!$C$18:$X$317,COLUMNS('Section 2'!$C$14:O$14),0)),"",VLOOKUP($A66,'Section 2'!$C$18:$X$317,COLUMNS('Section 2'!$C$14:O$14),0)))</f>
        <v/>
      </c>
      <c r="P66" s="114" t="str">
        <f>IF($C66="","",IF(ISBLANK(VLOOKUP($A66,'Section 2'!$C$18:$X$317,COLUMNS('Section 2'!$C$14:P$14),0)),"",VLOOKUP($A66,'Section 2'!$C$18:$X$317,COLUMNS('Section 2'!$C$14:P$14),0)))</f>
        <v/>
      </c>
      <c r="Q66" s="114" t="str">
        <f>IF($C66="","",IF(ISBLANK(VLOOKUP($A66,'Section 2'!$C$18:$X$317,COLUMNS('Section 2'!$C$14:Q$14),0)),"",VLOOKUP($A66,'Section 2'!$C$18:$X$317,COLUMNS('Section 2'!$C$14:Q$14),0)))</f>
        <v/>
      </c>
      <c r="R66" s="114" t="str">
        <f>IF($C66="","",IF(ISBLANK(VLOOKUP($A66,'Section 2'!$C$18:$X$317,COLUMNS('Section 2'!$C$14:R$14),0)),"",VLOOKUP($A66,'Section 2'!$C$18:$X$317,COLUMNS('Section 2'!$C$14:R$14),0)))</f>
        <v/>
      </c>
      <c r="S66" s="114" t="str">
        <f>IF($C66="","",IF(ISBLANK(VLOOKUP($A66,'Section 2'!$C$18:$X$317,COLUMNS('Section 2'!$C$14:S$14),0)),"",VLOOKUP($A66,'Section 2'!$C$18:$X$317,COLUMNS('Section 2'!$C$14:S$14),0)))</f>
        <v/>
      </c>
      <c r="T66" s="114" t="str">
        <f>IF($C66="","",IF(ISBLANK(VLOOKUP($A66,'Section 2'!$C$18:$X$317,COLUMNS('Section 2'!$C$14:T$14),0)),"",VLOOKUP($A66,'Section 2'!$C$18:$X$317,COLUMNS('Section 2'!$C$14:T$14),0)))</f>
        <v/>
      </c>
      <c r="U66" s="114" t="str">
        <f>IF($C66="","",IF(ISBLANK(VLOOKUP($A66,'Section 2'!$C$18:$X$317,COLUMNS('Section 2'!$C$14:U$14),0)),"",VLOOKUP($A66,'Section 2'!$C$18:$X$317,COLUMNS('Section 2'!$C$14:U$14),0)))</f>
        <v/>
      </c>
      <c r="V66" s="114" t="str">
        <f>IF($C66="","",IF(ISBLANK(VLOOKUP($A66,'Section 2'!$C$18:$X$317,COLUMNS('Section 2'!$C$14:V$14),0)),"",VLOOKUP($A66,'Section 2'!$C$18:$X$317,COLUMNS('Section 2'!$C$14:V$14),0)))</f>
        <v/>
      </c>
      <c r="W66" s="114" t="str">
        <f>IF($C66="","",IF(ISBLANK(PROPER(VLOOKUP($A66,'Section 2'!$C$18:$X$317,COLUMNS('Section 2'!$C$14:W$14),0))),"",PROPER(VLOOKUP($A66,'Section 2'!$C$18:$X$317,COLUMNS('Section 2'!$C$14:W$14),0))))</f>
        <v/>
      </c>
      <c r="X66" s="114" t="str">
        <f>IF($C66="","",IF(ISBLANK(PROPER(VLOOKUP($A66,'Section 2'!$C$18:$X$317,COLUMNS('Section 2'!$C$14:X$14),0))),"",IF(VLOOKUP($A66,'Section 2'!$C$18:$X$317,COLUMNS('Section 2'!$C$14:X$14),0)="Produced/Imported for Consumption","Produced/Imported for Consumption",PROPER(VLOOKUP($A66,'Section 2'!$C$18:$X$317,COLUMNS('Section 2'!$C$14:X$14),0)))))</f>
        <v/>
      </c>
    </row>
    <row r="67" spans="1:24" s="47" customFormat="1" ht="12.75" customHeight="1" x14ac:dyDescent="0.25">
      <c r="A67" s="50">
        <v>66</v>
      </c>
      <c r="B67" s="114" t="str">
        <f t="shared" ref="B67:B130" si="1">IF(C67="","",2)</f>
        <v/>
      </c>
      <c r="C67" s="114" t="str">
        <f>IFERROR(VLOOKUP($A67,'Section 2'!$C$18:$X$317,COLUMNS('Section 2'!$C$14:$C$14),0),"")</f>
        <v/>
      </c>
      <c r="D67" s="65" t="str">
        <f>IF($C67="","",IF(ISBLANK(VLOOKUP($A67,'Section 2'!$C$18:$X$317,COLUMNS('Section 2'!$C$14:D$14),0)),"",VLOOKUP($A67,'Section 2'!$C$18:$X$317,COLUMNS('Section 2'!$C$14:D$14),0)))</f>
        <v/>
      </c>
      <c r="E67" s="114" t="str">
        <f>IF($C67="","",IF(ISBLANK(VLOOKUP($A67,'Section 2'!$C$18:$X$317,COLUMNS('Section 2'!$C$14:E$14),0)),"",VLOOKUP($A67,'Section 2'!$C$18:$X$317,COLUMNS('Section 2'!$C$14:E$14),0)))</f>
        <v/>
      </c>
      <c r="F67" s="114" t="str">
        <f>IF($C67="","",IF(ISBLANK(VLOOKUP($A67,'Section 2'!$C$18:$X$317,COLUMNS('Section 2'!$C$14:F$14),0)),"",VLOOKUP($A67,'Section 2'!$C$18:$X$317,COLUMNS('Section 2'!$C$14:F$14),0)))</f>
        <v/>
      </c>
      <c r="G67" s="114" t="str">
        <f>IF($C67="","",IF(ISBLANK(VLOOKUP($A67,'Section 2'!$C$18:$X$317,COLUMNS('Section 2'!$C$14:G$14),0)),"",VLOOKUP($A67,'Section 2'!$C$18:$X$317,COLUMNS('Section 2'!$C$14:G$14),0)))</f>
        <v/>
      </c>
      <c r="H67" s="114" t="str">
        <f>IF($C67="","",IF(ISBLANK(VLOOKUP($A67,'Section 2'!$C$18:$X$317,COLUMNS('Section 2'!$C$14:H$14),0)),"",VLOOKUP($A67,'Section 2'!$C$18:$X$317,COLUMNS('Section 2'!$C$14:H$14),0)))</f>
        <v/>
      </c>
      <c r="I67" s="114" t="str">
        <f>IF($C67="","",IF(ISBLANK(VLOOKUP($A67,'Section 2'!$C$18:$X$317,COLUMNS('Section 2'!$C$14:I$14),0)),"",VLOOKUP($A67,'Section 2'!$C$18:$X$317,COLUMNS('Section 2'!$C$14:I$14),0)))</f>
        <v/>
      </c>
      <c r="J67" s="114" t="str">
        <f>IF($C67="","",IF(ISBLANK(VLOOKUP($A67,'Section 2'!$C$18:$X$317,COLUMNS('Section 2'!$C$14:J$14),0)),"",VLOOKUP($A67,'Section 2'!$C$18:$X$317,COLUMNS('Section 2'!$C$14:J$14),0)))</f>
        <v/>
      </c>
      <c r="K67" s="114" t="str">
        <f>IF($C67="","",IF(ISBLANK(VLOOKUP($A67,'Section 2'!$C$18:$X$317,COLUMNS('Section 2'!$C$14:K$14),0)),"",VLOOKUP($A67,'Section 2'!$C$18:$X$317,COLUMNS('Section 2'!$C$14:K$14),0)))</f>
        <v/>
      </c>
      <c r="L67" s="114" t="str">
        <f>IF($C67="","",IF(ISBLANK(VLOOKUP($A67,'Section 2'!$C$18:$X$317,COLUMNS('Section 2'!$C$14:L$14),0)),"",VLOOKUP($A67,'Section 2'!$C$18:$X$317,COLUMNS('Section 2'!$C$14:L$14),0)))</f>
        <v/>
      </c>
      <c r="M67" s="114" t="str">
        <f>IF($C67="","",IF(ISBLANK(VLOOKUP($A67,'Section 2'!$C$18:$X$317,COLUMNS('Section 2'!$C$14:M$14),0)),"",VLOOKUP($A67,'Section 2'!$C$18:$X$317,COLUMNS('Section 2'!$C$14:M$14),0)))</f>
        <v/>
      </c>
      <c r="N67" s="114" t="str">
        <f>IF($C67="","",IF(ISBLANK(VLOOKUP($A67,'Section 2'!$C$18:$X$317,COLUMNS('Section 2'!$C$14:N$14),0)),"",VLOOKUP($A67,'Section 2'!$C$18:$X$317,COLUMNS('Section 2'!$C$14:N$14),0)))</f>
        <v/>
      </c>
      <c r="O67" s="114" t="str">
        <f>IF($C67="","",IF(ISBLANK(VLOOKUP($A67,'Section 2'!$C$18:$X$317,COLUMNS('Section 2'!$C$14:O$14),0)),"",VLOOKUP($A67,'Section 2'!$C$18:$X$317,COLUMNS('Section 2'!$C$14:O$14),0)))</f>
        <v/>
      </c>
      <c r="P67" s="114" t="str">
        <f>IF($C67="","",IF(ISBLANK(VLOOKUP($A67,'Section 2'!$C$18:$X$317,COLUMNS('Section 2'!$C$14:P$14),0)),"",VLOOKUP($A67,'Section 2'!$C$18:$X$317,COLUMNS('Section 2'!$C$14:P$14),0)))</f>
        <v/>
      </c>
      <c r="Q67" s="114" t="str">
        <f>IF($C67="","",IF(ISBLANK(VLOOKUP($A67,'Section 2'!$C$18:$X$317,COLUMNS('Section 2'!$C$14:Q$14),0)),"",VLOOKUP($A67,'Section 2'!$C$18:$X$317,COLUMNS('Section 2'!$C$14:Q$14),0)))</f>
        <v/>
      </c>
      <c r="R67" s="114" t="str">
        <f>IF($C67="","",IF(ISBLANK(VLOOKUP($A67,'Section 2'!$C$18:$X$317,COLUMNS('Section 2'!$C$14:R$14),0)),"",VLOOKUP($A67,'Section 2'!$C$18:$X$317,COLUMNS('Section 2'!$C$14:R$14),0)))</f>
        <v/>
      </c>
      <c r="S67" s="114" t="str">
        <f>IF($C67="","",IF(ISBLANK(VLOOKUP($A67,'Section 2'!$C$18:$X$317,COLUMNS('Section 2'!$C$14:S$14),0)),"",VLOOKUP($A67,'Section 2'!$C$18:$X$317,COLUMNS('Section 2'!$C$14:S$14),0)))</f>
        <v/>
      </c>
      <c r="T67" s="114" t="str">
        <f>IF($C67="","",IF(ISBLANK(VLOOKUP($A67,'Section 2'!$C$18:$X$317,COLUMNS('Section 2'!$C$14:T$14),0)),"",VLOOKUP($A67,'Section 2'!$C$18:$X$317,COLUMNS('Section 2'!$C$14:T$14),0)))</f>
        <v/>
      </c>
      <c r="U67" s="114" t="str">
        <f>IF($C67="","",IF(ISBLANK(VLOOKUP($A67,'Section 2'!$C$18:$X$317,COLUMNS('Section 2'!$C$14:U$14),0)),"",VLOOKUP($A67,'Section 2'!$C$18:$X$317,COLUMNS('Section 2'!$C$14:U$14),0)))</f>
        <v/>
      </c>
      <c r="V67" s="114" t="str">
        <f>IF($C67="","",IF(ISBLANK(VLOOKUP($A67,'Section 2'!$C$18:$X$317,COLUMNS('Section 2'!$C$14:V$14),0)),"",VLOOKUP($A67,'Section 2'!$C$18:$X$317,COLUMNS('Section 2'!$C$14:V$14),0)))</f>
        <v/>
      </c>
      <c r="W67" s="114" t="str">
        <f>IF($C67="","",IF(ISBLANK(PROPER(VLOOKUP($A67,'Section 2'!$C$18:$X$317,COLUMNS('Section 2'!$C$14:W$14),0))),"",PROPER(VLOOKUP($A67,'Section 2'!$C$18:$X$317,COLUMNS('Section 2'!$C$14:W$14),0))))</f>
        <v/>
      </c>
      <c r="X67" s="114" t="str">
        <f>IF($C67="","",IF(ISBLANK(PROPER(VLOOKUP($A67,'Section 2'!$C$18:$X$317,COLUMNS('Section 2'!$C$14:X$14),0))),"",IF(VLOOKUP($A67,'Section 2'!$C$18:$X$317,COLUMNS('Section 2'!$C$14:X$14),0)="Produced/Imported for Consumption","Produced/Imported for Consumption",PROPER(VLOOKUP($A67,'Section 2'!$C$18:$X$317,COLUMNS('Section 2'!$C$14:X$14),0)))))</f>
        <v/>
      </c>
    </row>
    <row r="68" spans="1:24" s="47" customFormat="1" ht="12.75" customHeight="1" x14ac:dyDescent="0.25">
      <c r="A68" s="50">
        <v>67</v>
      </c>
      <c r="B68" s="114" t="str">
        <f t="shared" si="1"/>
        <v/>
      </c>
      <c r="C68" s="114" t="str">
        <f>IFERROR(VLOOKUP($A68,'Section 2'!$C$18:$X$317,COLUMNS('Section 2'!$C$14:$C$14),0),"")</f>
        <v/>
      </c>
      <c r="D68" s="65" t="str">
        <f>IF($C68="","",IF(ISBLANK(VLOOKUP($A68,'Section 2'!$C$18:$X$317,COLUMNS('Section 2'!$C$14:D$14),0)),"",VLOOKUP($A68,'Section 2'!$C$18:$X$317,COLUMNS('Section 2'!$C$14:D$14),0)))</f>
        <v/>
      </c>
      <c r="E68" s="114" t="str">
        <f>IF($C68="","",IF(ISBLANK(VLOOKUP($A68,'Section 2'!$C$18:$X$317,COLUMNS('Section 2'!$C$14:E$14),0)),"",VLOOKUP($A68,'Section 2'!$C$18:$X$317,COLUMNS('Section 2'!$C$14:E$14),0)))</f>
        <v/>
      </c>
      <c r="F68" s="114" t="str">
        <f>IF($C68="","",IF(ISBLANK(VLOOKUP($A68,'Section 2'!$C$18:$X$317,COLUMNS('Section 2'!$C$14:F$14),0)),"",VLOOKUP($A68,'Section 2'!$C$18:$X$317,COLUMNS('Section 2'!$C$14:F$14),0)))</f>
        <v/>
      </c>
      <c r="G68" s="114" t="str">
        <f>IF($C68="","",IF(ISBLANK(VLOOKUP($A68,'Section 2'!$C$18:$X$317,COLUMNS('Section 2'!$C$14:G$14),0)),"",VLOOKUP($A68,'Section 2'!$C$18:$X$317,COLUMNS('Section 2'!$C$14:G$14),0)))</f>
        <v/>
      </c>
      <c r="H68" s="114" t="str">
        <f>IF($C68="","",IF(ISBLANK(VLOOKUP($A68,'Section 2'!$C$18:$X$317,COLUMNS('Section 2'!$C$14:H$14),0)),"",VLOOKUP($A68,'Section 2'!$C$18:$X$317,COLUMNS('Section 2'!$C$14:H$14),0)))</f>
        <v/>
      </c>
      <c r="I68" s="114" t="str">
        <f>IF($C68="","",IF(ISBLANK(VLOOKUP($A68,'Section 2'!$C$18:$X$317,COLUMNS('Section 2'!$C$14:I$14),0)),"",VLOOKUP($A68,'Section 2'!$C$18:$X$317,COLUMNS('Section 2'!$C$14:I$14),0)))</f>
        <v/>
      </c>
      <c r="J68" s="114" t="str">
        <f>IF($C68="","",IF(ISBLANK(VLOOKUP($A68,'Section 2'!$C$18:$X$317,COLUMNS('Section 2'!$C$14:J$14),0)),"",VLOOKUP($A68,'Section 2'!$C$18:$X$317,COLUMNS('Section 2'!$C$14:J$14),0)))</f>
        <v/>
      </c>
      <c r="K68" s="114" t="str">
        <f>IF($C68="","",IF(ISBLANK(VLOOKUP($A68,'Section 2'!$C$18:$X$317,COLUMNS('Section 2'!$C$14:K$14),0)),"",VLOOKUP($A68,'Section 2'!$C$18:$X$317,COLUMNS('Section 2'!$C$14:K$14),0)))</f>
        <v/>
      </c>
      <c r="L68" s="114" t="str">
        <f>IF($C68="","",IF(ISBLANK(VLOOKUP($A68,'Section 2'!$C$18:$X$317,COLUMNS('Section 2'!$C$14:L$14),0)),"",VLOOKUP($A68,'Section 2'!$C$18:$X$317,COLUMNS('Section 2'!$C$14:L$14),0)))</f>
        <v/>
      </c>
      <c r="M68" s="114" t="str">
        <f>IF($C68="","",IF(ISBLANK(VLOOKUP($A68,'Section 2'!$C$18:$X$317,COLUMNS('Section 2'!$C$14:M$14),0)),"",VLOOKUP($A68,'Section 2'!$C$18:$X$317,COLUMNS('Section 2'!$C$14:M$14),0)))</f>
        <v/>
      </c>
      <c r="N68" s="114" t="str">
        <f>IF($C68="","",IF(ISBLANK(VLOOKUP($A68,'Section 2'!$C$18:$X$317,COLUMNS('Section 2'!$C$14:N$14),0)),"",VLOOKUP($A68,'Section 2'!$C$18:$X$317,COLUMNS('Section 2'!$C$14:N$14),0)))</f>
        <v/>
      </c>
      <c r="O68" s="114" t="str">
        <f>IF($C68="","",IF(ISBLANK(VLOOKUP($A68,'Section 2'!$C$18:$X$317,COLUMNS('Section 2'!$C$14:O$14),0)),"",VLOOKUP($A68,'Section 2'!$C$18:$X$317,COLUMNS('Section 2'!$C$14:O$14),0)))</f>
        <v/>
      </c>
      <c r="P68" s="114" t="str">
        <f>IF($C68="","",IF(ISBLANK(VLOOKUP($A68,'Section 2'!$C$18:$X$317,COLUMNS('Section 2'!$C$14:P$14),0)),"",VLOOKUP($A68,'Section 2'!$C$18:$X$317,COLUMNS('Section 2'!$C$14:P$14),0)))</f>
        <v/>
      </c>
      <c r="Q68" s="114" t="str">
        <f>IF($C68="","",IF(ISBLANK(VLOOKUP($A68,'Section 2'!$C$18:$X$317,COLUMNS('Section 2'!$C$14:Q$14),0)),"",VLOOKUP($A68,'Section 2'!$C$18:$X$317,COLUMNS('Section 2'!$C$14:Q$14),0)))</f>
        <v/>
      </c>
      <c r="R68" s="114" t="str">
        <f>IF($C68="","",IF(ISBLANK(VLOOKUP($A68,'Section 2'!$C$18:$X$317,COLUMNS('Section 2'!$C$14:R$14),0)),"",VLOOKUP($A68,'Section 2'!$C$18:$X$317,COLUMNS('Section 2'!$C$14:R$14),0)))</f>
        <v/>
      </c>
      <c r="S68" s="114" t="str">
        <f>IF($C68="","",IF(ISBLANK(VLOOKUP($A68,'Section 2'!$C$18:$X$317,COLUMNS('Section 2'!$C$14:S$14),0)),"",VLOOKUP($A68,'Section 2'!$C$18:$X$317,COLUMNS('Section 2'!$C$14:S$14),0)))</f>
        <v/>
      </c>
      <c r="T68" s="114" t="str">
        <f>IF($C68="","",IF(ISBLANK(VLOOKUP($A68,'Section 2'!$C$18:$X$317,COLUMNS('Section 2'!$C$14:T$14),0)),"",VLOOKUP($A68,'Section 2'!$C$18:$X$317,COLUMNS('Section 2'!$C$14:T$14),0)))</f>
        <v/>
      </c>
      <c r="U68" s="114" t="str">
        <f>IF($C68="","",IF(ISBLANK(VLOOKUP($A68,'Section 2'!$C$18:$X$317,COLUMNS('Section 2'!$C$14:U$14),0)),"",VLOOKUP($A68,'Section 2'!$C$18:$X$317,COLUMNS('Section 2'!$C$14:U$14),0)))</f>
        <v/>
      </c>
      <c r="V68" s="114" t="str">
        <f>IF($C68="","",IF(ISBLANK(VLOOKUP($A68,'Section 2'!$C$18:$X$317,COLUMNS('Section 2'!$C$14:V$14),0)),"",VLOOKUP($A68,'Section 2'!$C$18:$X$317,COLUMNS('Section 2'!$C$14:V$14),0)))</f>
        <v/>
      </c>
      <c r="W68" s="114" t="str">
        <f>IF($C68="","",IF(ISBLANK(PROPER(VLOOKUP($A68,'Section 2'!$C$18:$X$317,COLUMNS('Section 2'!$C$14:W$14),0))),"",PROPER(VLOOKUP($A68,'Section 2'!$C$18:$X$317,COLUMNS('Section 2'!$C$14:W$14),0))))</f>
        <v/>
      </c>
      <c r="X68" s="114" t="str">
        <f>IF($C68="","",IF(ISBLANK(PROPER(VLOOKUP($A68,'Section 2'!$C$18:$X$317,COLUMNS('Section 2'!$C$14:X$14),0))),"",IF(VLOOKUP($A68,'Section 2'!$C$18:$X$317,COLUMNS('Section 2'!$C$14:X$14),0)="Produced/Imported for Consumption","Produced/Imported for Consumption",PROPER(VLOOKUP($A68,'Section 2'!$C$18:$X$317,COLUMNS('Section 2'!$C$14:X$14),0)))))</f>
        <v/>
      </c>
    </row>
    <row r="69" spans="1:24" s="47" customFormat="1" ht="12.75" customHeight="1" x14ac:dyDescent="0.25">
      <c r="A69" s="50">
        <v>68</v>
      </c>
      <c r="B69" s="114" t="str">
        <f t="shared" si="1"/>
        <v/>
      </c>
      <c r="C69" s="114" t="str">
        <f>IFERROR(VLOOKUP($A69,'Section 2'!$C$18:$X$317,COLUMNS('Section 2'!$C$14:$C$14),0),"")</f>
        <v/>
      </c>
      <c r="D69" s="65" t="str">
        <f>IF($C69="","",IF(ISBLANK(VLOOKUP($A69,'Section 2'!$C$18:$X$317,COLUMNS('Section 2'!$C$14:D$14),0)),"",VLOOKUP($A69,'Section 2'!$C$18:$X$317,COLUMNS('Section 2'!$C$14:D$14),0)))</f>
        <v/>
      </c>
      <c r="E69" s="114" t="str">
        <f>IF($C69="","",IF(ISBLANK(VLOOKUP($A69,'Section 2'!$C$18:$X$317,COLUMNS('Section 2'!$C$14:E$14),0)),"",VLOOKUP($A69,'Section 2'!$C$18:$X$317,COLUMNS('Section 2'!$C$14:E$14),0)))</f>
        <v/>
      </c>
      <c r="F69" s="114" t="str">
        <f>IF($C69="","",IF(ISBLANK(VLOOKUP($A69,'Section 2'!$C$18:$X$317,COLUMNS('Section 2'!$C$14:F$14),0)),"",VLOOKUP($A69,'Section 2'!$C$18:$X$317,COLUMNS('Section 2'!$C$14:F$14),0)))</f>
        <v/>
      </c>
      <c r="G69" s="114" t="str">
        <f>IF($C69="","",IF(ISBLANK(VLOOKUP($A69,'Section 2'!$C$18:$X$317,COLUMNS('Section 2'!$C$14:G$14),0)),"",VLOOKUP($A69,'Section 2'!$C$18:$X$317,COLUMNS('Section 2'!$C$14:G$14),0)))</f>
        <v/>
      </c>
      <c r="H69" s="114" t="str">
        <f>IF($C69="","",IF(ISBLANK(VLOOKUP($A69,'Section 2'!$C$18:$X$317,COLUMNS('Section 2'!$C$14:H$14),0)),"",VLOOKUP($A69,'Section 2'!$C$18:$X$317,COLUMNS('Section 2'!$C$14:H$14),0)))</f>
        <v/>
      </c>
      <c r="I69" s="114" t="str">
        <f>IF($C69="","",IF(ISBLANK(VLOOKUP($A69,'Section 2'!$C$18:$X$317,COLUMNS('Section 2'!$C$14:I$14),0)),"",VLOOKUP($A69,'Section 2'!$C$18:$X$317,COLUMNS('Section 2'!$C$14:I$14),0)))</f>
        <v/>
      </c>
      <c r="J69" s="114" t="str">
        <f>IF($C69="","",IF(ISBLANK(VLOOKUP($A69,'Section 2'!$C$18:$X$317,COLUMNS('Section 2'!$C$14:J$14),0)),"",VLOOKUP($A69,'Section 2'!$C$18:$X$317,COLUMNS('Section 2'!$C$14:J$14),0)))</f>
        <v/>
      </c>
      <c r="K69" s="114" t="str">
        <f>IF($C69="","",IF(ISBLANK(VLOOKUP($A69,'Section 2'!$C$18:$X$317,COLUMNS('Section 2'!$C$14:K$14),0)),"",VLOOKUP($A69,'Section 2'!$C$18:$X$317,COLUMNS('Section 2'!$C$14:K$14),0)))</f>
        <v/>
      </c>
      <c r="L69" s="114" t="str">
        <f>IF($C69="","",IF(ISBLANK(VLOOKUP($A69,'Section 2'!$C$18:$X$317,COLUMNS('Section 2'!$C$14:L$14),0)),"",VLOOKUP($A69,'Section 2'!$C$18:$X$317,COLUMNS('Section 2'!$C$14:L$14),0)))</f>
        <v/>
      </c>
      <c r="M69" s="114" t="str">
        <f>IF($C69="","",IF(ISBLANK(VLOOKUP($A69,'Section 2'!$C$18:$X$317,COLUMNS('Section 2'!$C$14:M$14),0)),"",VLOOKUP($A69,'Section 2'!$C$18:$X$317,COLUMNS('Section 2'!$C$14:M$14),0)))</f>
        <v/>
      </c>
      <c r="N69" s="114" t="str">
        <f>IF($C69="","",IF(ISBLANK(VLOOKUP($A69,'Section 2'!$C$18:$X$317,COLUMNS('Section 2'!$C$14:N$14),0)),"",VLOOKUP($A69,'Section 2'!$C$18:$X$317,COLUMNS('Section 2'!$C$14:N$14),0)))</f>
        <v/>
      </c>
      <c r="O69" s="114" t="str">
        <f>IF($C69="","",IF(ISBLANK(VLOOKUP($A69,'Section 2'!$C$18:$X$317,COLUMNS('Section 2'!$C$14:O$14),0)),"",VLOOKUP($A69,'Section 2'!$C$18:$X$317,COLUMNS('Section 2'!$C$14:O$14),0)))</f>
        <v/>
      </c>
      <c r="P69" s="114" t="str">
        <f>IF($C69="","",IF(ISBLANK(VLOOKUP($A69,'Section 2'!$C$18:$X$317,COLUMNS('Section 2'!$C$14:P$14),0)),"",VLOOKUP($A69,'Section 2'!$C$18:$X$317,COLUMNS('Section 2'!$C$14:P$14),0)))</f>
        <v/>
      </c>
      <c r="Q69" s="114" t="str">
        <f>IF($C69="","",IF(ISBLANK(VLOOKUP($A69,'Section 2'!$C$18:$X$317,COLUMNS('Section 2'!$C$14:Q$14),0)),"",VLOOKUP($A69,'Section 2'!$C$18:$X$317,COLUMNS('Section 2'!$C$14:Q$14),0)))</f>
        <v/>
      </c>
      <c r="R69" s="114" t="str">
        <f>IF($C69="","",IF(ISBLANK(VLOOKUP($A69,'Section 2'!$C$18:$X$317,COLUMNS('Section 2'!$C$14:R$14),0)),"",VLOOKUP($A69,'Section 2'!$C$18:$X$317,COLUMNS('Section 2'!$C$14:R$14),0)))</f>
        <v/>
      </c>
      <c r="S69" s="114" t="str">
        <f>IF($C69="","",IF(ISBLANK(VLOOKUP($A69,'Section 2'!$C$18:$X$317,COLUMNS('Section 2'!$C$14:S$14),0)),"",VLOOKUP($A69,'Section 2'!$C$18:$X$317,COLUMNS('Section 2'!$C$14:S$14),0)))</f>
        <v/>
      </c>
      <c r="T69" s="114" t="str">
        <f>IF($C69="","",IF(ISBLANK(VLOOKUP($A69,'Section 2'!$C$18:$X$317,COLUMNS('Section 2'!$C$14:T$14),0)),"",VLOOKUP($A69,'Section 2'!$C$18:$X$317,COLUMNS('Section 2'!$C$14:T$14),0)))</f>
        <v/>
      </c>
      <c r="U69" s="114" t="str">
        <f>IF($C69="","",IF(ISBLANK(VLOOKUP($A69,'Section 2'!$C$18:$X$317,COLUMNS('Section 2'!$C$14:U$14),0)),"",VLOOKUP($A69,'Section 2'!$C$18:$X$317,COLUMNS('Section 2'!$C$14:U$14),0)))</f>
        <v/>
      </c>
      <c r="V69" s="114" t="str">
        <f>IF($C69="","",IF(ISBLANK(VLOOKUP($A69,'Section 2'!$C$18:$X$317,COLUMNS('Section 2'!$C$14:V$14),0)),"",VLOOKUP($A69,'Section 2'!$C$18:$X$317,COLUMNS('Section 2'!$C$14:V$14),0)))</f>
        <v/>
      </c>
      <c r="W69" s="114" t="str">
        <f>IF($C69="","",IF(ISBLANK(PROPER(VLOOKUP($A69,'Section 2'!$C$18:$X$317,COLUMNS('Section 2'!$C$14:W$14),0))),"",PROPER(VLOOKUP($A69,'Section 2'!$C$18:$X$317,COLUMNS('Section 2'!$C$14:W$14),0))))</f>
        <v/>
      </c>
      <c r="X69" s="114" t="str">
        <f>IF($C69="","",IF(ISBLANK(PROPER(VLOOKUP($A69,'Section 2'!$C$18:$X$317,COLUMNS('Section 2'!$C$14:X$14),0))),"",IF(VLOOKUP($A69,'Section 2'!$C$18:$X$317,COLUMNS('Section 2'!$C$14:X$14),0)="Produced/Imported for Consumption","Produced/Imported for Consumption",PROPER(VLOOKUP($A69,'Section 2'!$C$18:$X$317,COLUMNS('Section 2'!$C$14:X$14),0)))))</f>
        <v/>
      </c>
    </row>
    <row r="70" spans="1:24" s="47" customFormat="1" ht="12.75" customHeight="1" x14ac:dyDescent="0.25">
      <c r="A70" s="50">
        <v>69</v>
      </c>
      <c r="B70" s="114" t="str">
        <f t="shared" si="1"/>
        <v/>
      </c>
      <c r="C70" s="114" t="str">
        <f>IFERROR(VLOOKUP($A70,'Section 2'!$C$18:$X$317,COLUMNS('Section 2'!$C$14:$C$14),0),"")</f>
        <v/>
      </c>
      <c r="D70" s="65" t="str">
        <f>IF($C70="","",IF(ISBLANK(VLOOKUP($A70,'Section 2'!$C$18:$X$317,COLUMNS('Section 2'!$C$14:D$14),0)),"",VLOOKUP($A70,'Section 2'!$C$18:$X$317,COLUMNS('Section 2'!$C$14:D$14),0)))</f>
        <v/>
      </c>
      <c r="E70" s="114" t="str">
        <f>IF($C70="","",IF(ISBLANK(VLOOKUP($A70,'Section 2'!$C$18:$X$317,COLUMNS('Section 2'!$C$14:E$14),0)),"",VLOOKUP($A70,'Section 2'!$C$18:$X$317,COLUMNS('Section 2'!$C$14:E$14),0)))</f>
        <v/>
      </c>
      <c r="F70" s="114" t="str">
        <f>IF($C70="","",IF(ISBLANK(VLOOKUP($A70,'Section 2'!$C$18:$X$317,COLUMNS('Section 2'!$C$14:F$14),0)),"",VLOOKUP($A70,'Section 2'!$C$18:$X$317,COLUMNS('Section 2'!$C$14:F$14),0)))</f>
        <v/>
      </c>
      <c r="G70" s="114" t="str">
        <f>IF($C70="","",IF(ISBLANK(VLOOKUP($A70,'Section 2'!$C$18:$X$317,COLUMNS('Section 2'!$C$14:G$14),0)),"",VLOOKUP($A70,'Section 2'!$C$18:$X$317,COLUMNS('Section 2'!$C$14:G$14),0)))</f>
        <v/>
      </c>
      <c r="H70" s="114" t="str">
        <f>IF($C70="","",IF(ISBLANK(VLOOKUP($A70,'Section 2'!$C$18:$X$317,COLUMNS('Section 2'!$C$14:H$14),0)),"",VLOOKUP($A70,'Section 2'!$C$18:$X$317,COLUMNS('Section 2'!$C$14:H$14),0)))</f>
        <v/>
      </c>
      <c r="I70" s="114" t="str">
        <f>IF($C70="","",IF(ISBLANK(VLOOKUP($A70,'Section 2'!$C$18:$X$317,COLUMNS('Section 2'!$C$14:I$14),0)),"",VLOOKUP($A70,'Section 2'!$C$18:$X$317,COLUMNS('Section 2'!$C$14:I$14),0)))</f>
        <v/>
      </c>
      <c r="J70" s="114" t="str">
        <f>IF($C70="","",IF(ISBLANK(VLOOKUP($A70,'Section 2'!$C$18:$X$317,COLUMNS('Section 2'!$C$14:J$14),0)),"",VLOOKUP($A70,'Section 2'!$C$18:$X$317,COLUMNS('Section 2'!$C$14:J$14),0)))</f>
        <v/>
      </c>
      <c r="K70" s="114" t="str">
        <f>IF($C70="","",IF(ISBLANK(VLOOKUP($A70,'Section 2'!$C$18:$X$317,COLUMNS('Section 2'!$C$14:K$14),0)),"",VLOOKUP($A70,'Section 2'!$C$18:$X$317,COLUMNS('Section 2'!$C$14:K$14),0)))</f>
        <v/>
      </c>
      <c r="L70" s="114" t="str">
        <f>IF($C70="","",IF(ISBLANK(VLOOKUP($A70,'Section 2'!$C$18:$X$317,COLUMNS('Section 2'!$C$14:L$14),0)),"",VLOOKUP($A70,'Section 2'!$C$18:$X$317,COLUMNS('Section 2'!$C$14:L$14),0)))</f>
        <v/>
      </c>
      <c r="M70" s="114" t="str">
        <f>IF($C70="","",IF(ISBLANK(VLOOKUP($A70,'Section 2'!$C$18:$X$317,COLUMNS('Section 2'!$C$14:M$14),0)),"",VLOOKUP($A70,'Section 2'!$C$18:$X$317,COLUMNS('Section 2'!$C$14:M$14),0)))</f>
        <v/>
      </c>
      <c r="N70" s="114" t="str">
        <f>IF($C70="","",IF(ISBLANK(VLOOKUP($A70,'Section 2'!$C$18:$X$317,COLUMNS('Section 2'!$C$14:N$14),0)),"",VLOOKUP($A70,'Section 2'!$C$18:$X$317,COLUMNS('Section 2'!$C$14:N$14),0)))</f>
        <v/>
      </c>
      <c r="O70" s="114" t="str">
        <f>IF($C70="","",IF(ISBLANK(VLOOKUP($A70,'Section 2'!$C$18:$X$317,COLUMNS('Section 2'!$C$14:O$14),0)),"",VLOOKUP($A70,'Section 2'!$C$18:$X$317,COLUMNS('Section 2'!$C$14:O$14),0)))</f>
        <v/>
      </c>
      <c r="P70" s="114" t="str">
        <f>IF($C70="","",IF(ISBLANK(VLOOKUP($A70,'Section 2'!$C$18:$X$317,COLUMNS('Section 2'!$C$14:P$14),0)),"",VLOOKUP($A70,'Section 2'!$C$18:$X$317,COLUMNS('Section 2'!$C$14:P$14),0)))</f>
        <v/>
      </c>
      <c r="Q70" s="114" t="str">
        <f>IF($C70="","",IF(ISBLANK(VLOOKUP($A70,'Section 2'!$C$18:$X$317,COLUMNS('Section 2'!$C$14:Q$14),0)),"",VLOOKUP($A70,'Section 2'!$C$18:$X$317,COLUMNS('Section 2'!$C$14:Q$14),0)))</f>
        <v/>
      </c>
      <c r="R70" s="114" t="str">
        <f>IF($C70="","",IF(ISBLANK(VLOOKUP($A70,'Section 2'!$C$18:$X$317,COLUMNS('Section 2'!$C$14:R$14),0)),"",VLOOKUP($A70,'Section 2'!$C$18:$X$317,COLUMNS('Section 2'!$C$14:R$14),0)))</f>
        <v/>
      </c>
      <c r="S70" s="114" t="str">
        <f>IF($C70="","",IF(ISBLANK(VLOOKUP($A70,'Section 2'!$C$18:$X$317,COLUMNS('Section 2'!$C$14:S$14),0)),"",VLOOKUP($A70,'Section 2'!$C$18:$X$317,COLUMNS('Section 2'!$C$14:S$14),0)))</f>
        <v/>
      </c>
      <c r="T70" s="114" t="str">
        <f>IF($C70="","",IF(ISBLANK(VLOOKUP($A70,'Section 2'!$C$18:$X$317,COLUMNS('Section 2'!$C$14:T$14),0)),"",VLOOKUP($A70,'Section 2'!$C$18:$X$317,COLUMNS('Section 2'!$C$14:T$14),0)))</f>
        <v/>
      </c>
      <c r="U70" s="114" t="str">
        <f>IF($C70="","",IF(ISBLANK(VLOOKUP($A70,'Section 2'!$C$18:$X$317,COLUMNS('Section 2'!$C$14:U$14),0)),"",VLOOKUP($A70,'Section 2'!$C$18:$X$317,COLUMNS('Section 2'!$C$14:U$14),0)))</f>
        <v/>
      </c>
      <c r="V70" s="114" t="str">
        <f>IF($C70="","",IF(ISBLANK(VLOOKUP($A70,'Section 2'!$C$18:$X$317,COLUMNS('Section 2'!$C$14:V$14),0)),"",VLOOKUP($A70,'Section 2'!$C$18:$X$317,COLUMNS('Section 2'!$C$14:V$14),0)))</f>
        <v/>
      </c>
      <c r="W70" s="114" t="str">
        <f>IF($C70="","",IF(ISBLANK(PROPER(VLOOKUP($A70,'Section 2'!$C$18:$X$317,COLUMNS('Section 2'!$C$14:W$14),0))),"",PROPER(VLOOKUP($A70,'Section 2'!$C$18:$X$317,COLUMNS('Section 2'!$C$14:W$14),0))))</f>
        <v/>
      </c>
      <c r="X70" s="114" t="str">
        <f>IF($C70="","",IF(ISBLANK(PROPER(VLOOKUP($A70,'Section 2'!$C$18:$X$317,COLUMNS('Section 2'!$C$14:X$14),0))),"",IF(VLOOKUP($A70,'Section 2'!$C$18:$X$317,COLUMNS('Section 2'!$C$14:X$14),0)="Produced/Imported for Consumption","Produced/Imported for Consumption",PROPER(VLOOKUP($A70,'Section 2'!$C$18:$X$317,COLUMNS('Section 2'!$C$14:X$14),0)))))</f>
        <v/>
      </c>
    </row>
    <row r="71" spans="1:24" s="47" customFormat="1" ht="12.75" customHeight="1" x14ac:dyDescent="0.25">
      <c r="A71" s="50">
        <v>70</v>
      </c>
      <c r="B71" s="114" t="str">
        <f t="shared" si="1"/>
        <v/>
      </c>
      <c r="C71" s="114" t="str">
        <f>IFERROR(VLOOKUP($A71,'Section 2'!$C$18:$X$317,COLUMNS('Section 2'!$C$14:$C$14),0),"")</f>
        <v/>
      </c>
      <c r="D71" s="65" t="str">
        <f>IF($C71="","",IF(ISBLANK(VLOOKUP($A71,'Section 2'!$C$18:$X$317,COLUMNS('Section 2'!$C$14:D$14),0)),"",VLOOKUP($A71,'Section 2'!$C$18:$X$317,COLUMNS('Section 2'!$C$14:D$14),0)))</f>
        <v/>
      </c>
      <c r="E71" s="114" t="str">
        <f>IF($C71="","",IF(ISBLANK(VLOOKUP($A71,'Section 2'!$C$18:$X$317,COLUMNS('Section 2'!$C$14:E$14),0)),"",VLOOKUP($A71,'Section 2'!$C$18:$X$317,COLUMNS('Section 2'!$C$14:E$14),0)))</f>
        <v/>
      </c>
      <c r="F71" s="114" t="str">
        <f>IF($C71="","",IF(ISBLANK(VLOOKUP($A71,'Section 2'!$C$18:$X$317,COLUMNS('Section 2'!$C$14:F$14),0)),"",VLOOKUP($A71,'Section 2'!$C$18:$X$317,COLUMNS('Section 2'!$C$14:F$14),0)))</f>
        <v/>
      </c>
      <c r="G71" s="114" t="str">
        <f>IF($C71="","",IF(ISBLANK(VLOOKUP($A71,'Section 2'!$C$18:$X$317,COLUMNS('Section 2'!$C$14:G$14),0)),"",VLOOKUP($A71,'Section 2'!$C$18:$X$317,COLUMNS('Section 2'!$C$14:G$14),0)))</f>
        <v/>
      </c>
      <c r="H71" s="114" t="str">
        <f>IF($C71="","",IF(ISBLANK(VLOOKUP($A71,'Section 2'!$C$18:$X$317,COLUMNS('Section 2'!$C$14:H$14),0)),"",VLOOKUP($A71,'Section 2'!$C$18:$X$317,COLUMNS('Section 2'!$C$14:H$14),0)))</f>
        <v/>
      </c>
      <c r="I71" s="114" t="str">
        <f>IF($C71="","",IF(ISBLANK(VLOOKUP($A71,'Section 2'!$C$18:$X$317,COLUMNS('Section 2'!$C$14:I$14),0)),"",VLOOKUP($A71,'Section 2'!$C$18:$X$317,COLUMNS('Section 2'!$C$14:I$14),0)))</f>
        <v/>
      </c>
      <c r="J71" s="114" t="str">
        <f>IF($C71="","",IF(ISBLANK(VLOOKUP($A71,'Section 2'!$C$18:$X$317,COLUMNS('Section 2'!$C$14:J$14),0)),"",VLOOKUP($A71,'Section 2'!$C$18:$X$317,COLUMNS('Section 2'!$C$14:J$14),0)))</f>
        <v/>
      </c>
      <c r="K71" s="114" t="str">
        <f>IF($C71="","",IF(ISBLANK(VLOOKUP($A71,'Section 2'!$C$18:$X$317,COLUMNS('Section 2'!$C$14:K$14),0)),"",VLOOKUP($A71,'Section 2'!$C$18:$X$317,COLUMNS('Section 2'!$C$14:K$14),0)))</f>
        <v/>
      </c>
      <c r="L71" s="114" t="str">
        <f>IF($C71="","",IF(ISBLANK(VLOOKUP($A71,'Section 2'!$C$18:$X$317,COLUMNS('Section 2'!$C$14:L$14),0)),"",VLOOKUP($A71,'Section 2'!$C$18:$X$317,COLUMNS('Section 2'!$C$14:L$14),0)))</f>
        <v/>
      </c>
      <c r="M71" s="114" t="str">
        <f>IF($C71="","",IF(ISBLANK(VLOOKUP($A71,'Section 2'!$C$18:$X$317,COLUMNS('Section 2'!$C$14:M$14),0)),"",VLOOKUP($A71,'Section 2'!$C$18:$X$317,COLUMNS('Section 2'!$C$14:M$14),0)))</f>
        <v/>
      </c>
      <c r="N71" s="114" t="str">
        <f>IF($C71="","",IF(ISBLANK(VLOOKUP($A71,'Section 2'!$C$18:$X$317,COLUMNS('Section 2'!$C$14:N$14),0)),"",VLOOKUP($A71,'Section 2'!$C$18:$X$317,COLUMNS('Section 2'!$C$14:N$14),0)))</f>
        <v/>
      </c>
      <c r="O71" s="114" t="str">
        <f>IF($C71="","",IF(ISBLANK(VLOOKUP($A71,'Section 2'!$C$18:$X$317,COLUMNS('Section 2'!$C$14:O$14),0)),"",VLOOKUP($A71,'Section 2'!$C$18:$X$317,COLUMNS('Section 2'!$C$14:O$14),0)))</f>
        <v/>
      </c>
      <c r="P71" s="114" t="str">
        <f>IF($C71="","",IF(ISBLANK(VLOOKUP($A71,'Section 2'!$C$18:$X$317,COLUMNS('Section 2'!$C$14:P$14),0)),"",VLOOKUP($A71,'Section 2'!$C$18:$X$317,COLUMNS('Section 2'!$C$14:P$14),0)))</f>
        <v/>
      </c>
      <c r="Q71" s="114" t="str">
        <f>IF($C71="","",IF(ISBLANK(VLOOKUP($A71,'Section 2'!$C$18:$X$317,COLUMNS('Section 2'!$C$14:Q$14),0)),"",VLOOKUP($A71,'Section 2'!$C$18:$X$317,COLUMNS('Section 2'!$C$14:Q$14),0)))</f>
        <v/>
      </c>
      <c r="R71" s="114" t="str">
        <f>IF($C71="","",IF(ISBLANK(VLOOKUP($A71,'Section 2'!$C$18:$X$317,COLUMNS('Section 2'!$C$14:R$14),0)),"",VLOOKUP($A71,'Section 2'!$C$18:$X$317,COLUMNS('Section 2'!$C$14:R$14),0)))</f>
        <v/>
      </c>
      <c r="S71" s="114" t="str">
        <f>IF($C71="","",IF(ISBLANK(VLOOKUP($A71,'Section 2'!$C$18:$X$317,COLUMNS('Section 2'!$C$14:S$14),0)),"",VLOOKUP($A71,'Section 2'!$C$18:$X$317,COLUMNS('Section 2'!$C$14:S$14),0)))</f>
        <v/>
      </c>
      <c r="T71" s="114" t="str">
        <f>IF($C71="","",IF(ISBLANK(VLOOKUP($A71,'Section 2'!$C$18:$X$317,COLUMNS('Section 2'!$C$14:T$14),0)),"",VLOOKUP($A71,'Section 2'!$C$18:$X$317,COLUMNS('Section 2'!$C$14:T$14),0)))</f>
        <v/>
      </c>
      <c r="U71" s="114" t="str">
        <f>IF($C71="","",IF(ISBLANK(VLOOKUP($A71,'Section 2'!$C$18:$X$317,COLUMNS('Section 2'!$C$14:U$14),0)),"",VLOOKUP($A71,'Section 2'!$C$18:$X$317,COLUMNS('Section 2'!$C$14:U$14),0)))</f>
        <v/>
      </c>
      <c r="V71" s="114" t="str">
        <f>IF($C71="","",IF(ISBLANK(VLOOKUP($A71,'Section 2'!$C$18:$X$317,COLUMNS('Section 2'!$C$14:V$14),0)),"",VLOOKUP($A71,'Section 2'!$C$18:$X$317,COLUMNS('Section 2'!$C$14:V$14),0)))</f>
        <v/>
      </c>
      <c r="W71" s="114" t="str">
        <f>IF($C71="","",IF(ISBLANK(PROPER(VLOOKUP($A71,'Section 2'!$C$18:$X$317,COLUMNS('Section 2'!$C$14:W$14),0))),"",PROPER(VLOOKUP($A71,'Section 2'!$C$18:$X$317,COLUMNS('Section 2'!$C$14:W$14),0))))</f>
        <v/>
      </c>
      <c r="X71" s="114" t="str">
        <f>IF($C71="","",IF(ISBLANK(PROPER(VLOOKUP($A71,'Section 2'!$C$18:$X$317,COLUMNS('Section 2'!$C$14:X$14),0))),"",IF(VLOOKUP($A71,'Section 2'!$C$18:$X$317,COLUMNS('Section 2'!$C$14:X$14),0)="Produced/Imported for Consumption","Produced/Imported for Consumption",PROPER(VLOOKUP($A71,'Section 2'!$C$18:$X$317,COLUMNS('Section 2'!$C$14:X$14),0)))))</f>
        <v/>
      </c>
    </row>
    <row r="72" spans="1:24" s="47" customFormat="1" ht="12.75" customHeight="1" x14ac:dyDescent="0.25">
      <c r="A72" s="50">
        <v>71</v>
      </c>
      <c r="B72" s="114" t="str">
        <f t="shared" si="1"/>
        <v/>
      </c>
      <c r="C72" s="114" t="str">
        <f>IFERROR(VLOOKUP($A72,'Section 2'!$C$18:$X$317,COLUMNS('Section 2'!$C$14:$C$14),0),"")</f>
        <v/>
      </c>
      <c r="D72" s="65" t="str">
        <f>IF($C72="","",IF(ISBLANK(VLOOKUP($A72,'Section 2'!$C$18:$X$317,COLUMNS('Section 2'!$C$14:D$14),0)),"",VLOOKUP($A72,'Section 2'!$C$18:$X$317,COLUMNS('Section 2'!$C$14:D$14),0)))</f>
        <v/>
      </c>
      <c r="E72" s="114" t="str">
        <f>IF($C72="","",IF(ISBLANK(VLOOKUP($A72,'Section 2'!$C$18:$X$317,COLUMNS('Section 2'!$C$14:E$14),0)),"",VLOOKUP($A72,'Section 2'!$C$18:$X$317,COLUMNS('Section 2'!$C$14:E$14),0)))</f>
        <v/>
      </c>
      <c r="F72" s="114" t="str">
        <f>IF($C72="","",IF(ISBLANK(VLOOKUP($A72,'Section 2'!$C$18:$X$317,COLUMNS('Section 2'!$C$14:F$14),0)),"",VLOOKUP($A72,'Section 2'!$C$18:$X$317,COLUMNS('Section 2'!$C$14:F$14),0)))</f>
        <v/>
      </c>
      <c r="G72" s="114" t="str">
        <f>IF($C72="","",IF(ISBLANK(VLOOKUP($A72,'Section 2'!$C$18:$X$317,COLUMNS('Section 2'!$C$14:G$14),0)),"",VLOOKUP($A72,'Section 2'!$C$18:$X$317,COLUMNS('Section 2'!$C$14:G$14),0)))</f>
        <v/>
      </c>
      <c r="H72" s="114" t="str">
        <f>IF($C72="","",IF(ISBLANK(VLOOKUP($A72,'Section 2'!$C$18:$X$317,COLUMNS('Section 2'!$C$14:H$14),0)),"",VLOOKUP($A72,'Section 2'!$C$18:$X$317,COLUMNS('Section 2'!$C$14:H$14),0)))</f>
        <v/>
      </c>
      <c r="I72" s="114" t="str">
        <f>IF($C72="","",IF(ISBLANK(VLOOKUP($A72,'Section 2'!$C$18:$X$317,COLUMNS('Section 2'!$C$14:I$14),0)),"",VLOOKUP($A72,'Section 2'!$C$18:$X$317,COLUMNS('Section 2'!$C$14:I$14),0)))</f>
        <v/>
      </c>
      <c r="J72" s="114" t="str">
        <f>IF($C72="","",IF(ISBLANK(VLOOKUP($A72,'Section 2'!$C$18:$X$317,COLUMNS('Section 2'!$C$14:J$14),0)),"",VLOOKUP($A72,'Section 2'!$C$18:$X$317,COLUMNS('Section 2'!$C$14:J$14),0)))</f>
        <v/>
      </c>
      <c r="K72" s="114" t="str">
        <f>IF($C72="","",IF(ISBLANK(VLOOKUP($A72,'Section 2'!$C$18:$X$317,COLUMNS('Section 2'!$C$14:K$14),0)),"",VLOOKUP($A72,'Section 2'!$C$18:$X$317,COLUMNS('Section 2'!$C$14:K$14),0)))</f>
        <v/>
      </c>
      <c r="L72" s="114" t="str">
        <f>IF($C72="","",IF(ISBLANK(VLOOKUP($A72,'Section 2'!$C$18:$X$317,COLUMNS('Section 2'!$C$14:L$14),0)),"",VLOOKUP($A72,'Section 2'!$C$18:$X$317,COLUMNS('Section 2'!$C$14:L$14),0)))</f>
        <v/>
      </c>
      <c r="M72" s="114" t="str">
        <f>IF($C72="","",IF(ISBLANK(VLOOKUP($A72,'Section 2'!$C$18:$X$317,COLUMNS('Section 2'!$C$14:M$14),0)),"",VLOOKUP($A72,'Section 2'!$C$18:$X$317,COLUMNS('Section 2'!$C$14:M$14),0)))</f>
        <v/>
      </c>
      <c r="N72" s="114" t="str">
        <f>IF($C72="","",IF(ISBLANK(VLOOKUP($A72,'Section 2'!$C$18:$X$317,COLUMNS('Section 2'!$C$14:N$14),0)),"",VLOOKUP($A72,'Section 2'!$C$18:$X$317,COLUMNS('Section 2'!$C$14:N$14),0)))</f>
        <v/>
      </c>
      <c r="O72" s="114" t="str">
        <f>IF($C72="","",IF(ISBLANK(VLOOKUP($A72,'Section 2'!$C$18:$X$317,COLUMNS('Section 2'!$C$14:O$14),0)),"",VLOOKUP($A72,'Section 2'!$C$18:$X$317,COLUMNS('Section 2'!$C$14:O$14),0)))</f>
        <v/>
      </c>
      <c r="P72" s="114" t="str">
        <f>IF($C72="","",IF(ISBLANK(VLOOKUP($A72,'Section 2'!$C$18:$X$317,COLUMNS('Section 2'!$C$14:P$14),0)),"",VLOOKUP($A72,'Section 2'!$C$18:$X$317,COLUMNS('Section 2'!$C$14:P$14),0)))</f>
        <v/>
      </c>
      <c r="Q72" s="114" t="str">
        <f>IF($C72="","",IF(ISBLANK(VLOOKUP($A72,'Section 2'!$C$18:$X$317,COLUMNS('Section 2'!$C$14:Q$14),0)),"",VLOOKUP($A72,'Section 2'!$C$18:$X$317,COLUMNS('Section 2'!$C$14:Q$14),0)))</f>
        <v/>
      </c>
      <c r="R72" s="114" t="str">
        <f>IF($C72="","",IF(ISBLANK(VLOOKUP($A72,'Section 2'!$C$18:$X$317,COLUMNS('Section 2'!$C$14:R$14),0)),"",VLOOKUP($A72,'Section 2'!$C$18:$X$317,COLUMNS('Section 2'!$C$14:R$14),0)))</f>
        <v/>
      </c>
      <c r="S72" s="114" t="str">
        <f>IF($C72="","",IF(ISBLANK(VLOOKUP($A72,'Section 2'!$C$18:$X$317,COLUMNS('Section 2'!$C$14:S$14),0)),"",VLOOKUP($A72,'Section 2'!$C$18:$X$317,COLUMNS('Section 2'!$C$14:S$14),0)))</f>
        <v/>
      </c>
      <c r="T72" s="114" t="str">
        <f>IF($C72="","",IF(ISBLANK(VLOOKUP($A72,'Section 2'!$C$18:$X$317,COLUMNS('Section 2'!$C$14:T$14),0)),"",VLOOKUP($A72,'Section 2'!$C$18:$X$317,COLUMNS('Section 2'!$C$14:T$14),0)))</f>
        <v/>
      </c>
      <c r="U72" s="114" t="str">
        <f>IF($C72="","",IF(ISBLANK(VLOOKUP($A72,'Section 2'!$C$18:$X$317,COLUMNS('Section 2'!$C$14:U$14),0)),"",VLOOKUP($A72,'Section 2'!$C$18:$X$317,COLUMNS('Section 2'!$C$14:U$14),0)))</f>
        <v/>
      </c>
      <c r="V72" s="114" t="str">
        <f>IF($C72="","",IF(ISBLANK(VLOOKUP($A72,'Section 2'!$C$18:$X$317,COLUMNS('Section 2'!$C$14:V$14),0)),"",VLOOKUP($A72,'Section 2'!$C$18:$X$317,COLUMNS('Section 2'!$C$14:V$14),0)))</f>
        <v/>
      </c>
      <c r="W72" s="114" t="str">
        <f>IF($C72="","",IF(ISBLANK(PROPER(VLOOKUP($A72,'Section 2'!$C$18:$X$317,COLUMNS('Section 2'!$C$14:W$14),0))),"",PROPER(VLOOKUP($A72,'Section 2'!$C$18:$X$317,COLUMNS('Section 2'!$C$14:W$14),0))))</f>
        <v/>
      </c>
      <c r="X72" s="114" t="str">
        <f>IF($C72="","",IF(ISBLANK(PROPER(VLOOKUP($A72,'Section 2'!$C$18:$X$317,COLUMNS('Section 2'!$C$14:X$14),0))),"",IF(VLOOKUP($A72,'Section 2'!$C$18:$X$317,COLUMNS('Section 2'!$C$14:X$14),0)="Produced/Imported for Consumption","Produced/Imported for Consumption",PROPER(VLOOKUP($A72,'Section 2'!$C$18:$X$317,COLUMNS('Section 2'!$C$14:X$14),0)))))</f>
        <v/>
      </c>
    </row>
    <row r="73" spans="1:24" s="47" customFormat="1" ht="12.75" customHeight="1" x14ac:dyDescent="0.25">
      <c r="A73" s="50">
        <v>72</v>
      </c>
      <c r="B73" s="114" t="str">
        <f t="shared" si="1"/>
        <v/>
      </c>
      <c r="C73" s="114" t="str">
        <f>IFERROR(VLOOKUP($A73,'Section 2'!$C$18:$X$317,COLUMNS('Section 2'!$C$14:$C$14),0),"")</f>
        <v/>
      </c>
      <c r="D73" s="65" t="str">
        <f>IF($C73="","",IF(ISBLANK(VLOOKUP($A73,'Section 2'!$C$18:$X$317,COLUMNS('Section 2'!$C$14:D$14),0)),"",VLOOKUP($A73,'Section 2'!$C$18:$X$317,COLUMNS('Section 2'!$C$14:D$14),0)))</f>
        <v/>
      </c>
      <c r="E73" s="114" t="str">
        <f>IF($C73="","",IF(ISBLANK(VLOOKUP($A73,'Section 2'!$C$18:$X$317,COLUMNS('Section 2'!$C$14:E$14),0)),"",VLOOKUP($A73,'Section 2'!$C$18:$X$317,COLUMNS('Section 2'!$C$14:E$14),0)))</f>
        <v/>
      </c>
      <c r="F73" s="114" t="str">
        <f>IF($C73="","",IF(ISBLANK(VLOOKUP($A73,'Section 2'!$C$18:$X$317,COLUMNS('Section 2'!$C$14:F$14),0)),"",VLOOKUP($A73,'Section 2'!$C$18:$X$317,COLUMNS('Section 2'!$C$14:F$14),0)))</f>
        <v/>
      </c>
      <c r="G73" s="114" t="str">
        <f>IF($C73="","",IF(ISBLANK(VLOOKUP($A73,'Section 2'!$C$18:$X$317,COLUMNS('Section 2'!$C$14:G$14),0)),"",VLOOKUP($A73,'Section 2'!$C$18:$X$317,COLUMNS('Section 2'!$C$14:G$14),0)))</f>
        <v/>
      </c>
      <c r="H73" s="114" t="str">
        <f>IF($C73="","",IF(ISBLANK(VLOOKUP($A73,'Section 2'!$C$18:$X$317,COLUMNS('Section 2'!$C$14:H$14),0)),"",VLOOKUP($A73,'Section 2'!$C$18:$X$317,COLUMNS('Section 2'!$C$14:H$14),0)))</f>
        <v/>
      </c>
      <c r="I73" s="114" t="str">
        <f>IF($C73="","",IF(ISBLANK(VLOOKUP($A73,'Section 2'!$C$18:$X$317,COLUMNS('Section 2'!$C$14:I$14),0)),"",VLOOKUP($A73,'Section 2'!$C$18:$X$317,COLUMNS('Section 2'!$C$14:I$14),0)))</f>
        <v/>
      </c>
      <c r="J73" s="114" t="str">
        <f>IF($C73="","",IF(ISBLANK(VLOOKUP($A73,'Section 2'!$C$18:$X$317,COLUMNS('Section 2'!$C$14:J$14),0)),"",VLOOKUP($A73,'Section 2'!$C$18:$X$317,COLUMNS('Section 2'!$C$14:J$14),0)))</f>
        <v/>
      </c>
      <c r="K73" s="114" t="str">
        <f>IF($C73="","",IF(ISBLANK(VLOOKUP($A73,'Section 2'!$C$18:$X$317,COLUMNS('Section 2'!$C$14:K$14),0)),"",VLOOKUP($A73,'Section 2'!$C$18:$X$317,COLUMNS('Section 2'!$C$14:K$14),0)))</f>
        <v/>
      </c>
      <c r="L73" s="114" t="str">
        <f>IF($C73="","",IF(ISBLANK(VLOOKUP($A73,'Section 2'!$C$18:$X$317,COLUMNS('Section 2'!$C$14:L$14),0)),"",VLOOKUP($A73,'Section 2'!$C$18:$X$317,COLUMNS('Section 2'!$C$14:L$14),0)))</f>
        <v/>
      </c>
      <c r="M73" s="114" t="str">
        <f>IF($C73="","",IF(ISBLANK(VLOOKUP($A73,'Section 2'!$C$18:$X$317,COLUMNS('Section 2'!$C$14:M$14),0)),"",VLOOKUP($A73,'Section 2'!$C$18:$X$317,COLUMNS('Section 2'!$C$14:M$14),0)))</f>
        <v/>
      </c>
      <c r="N73" s="114" t="str">
        <f>IF($C73="","",IF(ISBLANK(VLOOKUP($A73,'Section 2'!$C$18:$X$317,COLUMNS('Section 2'!$C$14:N$14),0)),"",VLOOKUP($A73,'Section 2'!$C$18:$X$317,COLUMNS('Section 2'!$C$14:N$14),0)))</f>
        <v/>
      </c>
      <c r="O73" s="114" t="str">
        <f>IF($C73="","",IF(ISBLANK(VLOOKUP($A73,'Section 2'!$C$18:$X$317,COLUMNS('Section 2'!$C$14:O$14),0)),"",VLOOKUP($A73,'Section 2'!$C$18:$X$317,COLUMNS('Section 2'!$C$14:O$14),0)))</f>
        <v/>
      </c>
      <c r="P73" s="114" t="str">
        <f>IF($C73="","",IF(ISBLANK(VLOOKUP($A73,'Section 2'!$C$18:$X$317,COLUMNS('Section 2'!$C$14:P$14),0)),"",VLOOKUP($A73,'Section 2'!$C$18:$X$317,COLUMNS('Section 2'!$C$14:P$14),0)))</f>
        <v/>
      </c>
      <c r="Q73" s="114" t="str">
        <f>IF($C73="","",IF(ISBLANK(VLOOKUP($A73,'Section 2'!$C$18:$X$317,COLUMNS('Section 2'!$C$14:Q$14),0)),"",VLOOKUP($A73,'Section 2'!$C$18:$X$317,COLUMNS('Section 2'!$C$14:Q$14),0)))</f>
        <v/>
      </c>
      <c r="R73" s="114" t="str">
        <f>IF($C73="","",IF(ISBLANK(VLOOKUP($A73,'Section 2'!$C$18:$X$317,COLUMNS('Section 2'!$C$14:R$14),0)),"",VLOOKUP($A73,'Section 2'!$C$18:$X$317,COLUMNS('Section 2'!$C$14:R$14),0)))</f>
        <v/>
      </c>
      <c r="S73" s="114" t="str">
        <f>IF($C73="","",IF(ISBLANK(VLOOKUP($A73,'Section 2'!$C$18:$X$317,COLUMNS('Section 2'!$C$14:S$14),0)),"",VLOOKUP($A73,'Section 2'!$C$18:$X$317,COLUMNS('Section 2'!$C$14:S$14),0)))</f>
        <v/>
      </c>
      <c r="T73" s="114" t="str">
        <f>IF($C73="","",IF(ISBLANK(VLOOKUP($A73,'Section 2'!$C$18:$X$317,COLUMNS('Section 2'!$C$14:T$14),0)),"",VLOOKUP($A73,'Section 2'!$C$18:$X$317,COLUMNS('Section 2'!$C$14:T$14),0)))</f>
        <v/>
      </c>
      <c r="U73" s="114" t="str">
        <f>IF($C73="","",IF(ISBLANK(VLOOKUP($A73,'Section 2'!$C$18:$X$317,COLUMNS('Section 2'!$C$14:U$14),0)),"",VLOOKUP($A73,'Section 2'!$C$18:$X$317,COLUMNS('Section 2'!$C$14:U$14),0)))</f>
        <v/>
      </c>
      <c r="V73" s="114" t="str">
        <f>IF($C73="","",IF(ISBLANK(VLOOKUP($A73,'Section 2'!$C$18:$X$317,COLUMNS('Section 2'!$C$14:V$14),0)),"",VLOOKUP($A73,'Section 2'!$C$18:$X$317,COLUMNS('Section 2'!$C$14:V$14),0)))</f>
        <v/>
      </c>
      <c r="W73" s="114" t="str">
        <f>IF($C73="","",IF(ISBLANK(PROPER(VLOOKUP($A73,'Section 2'!$C$18:$X$317,COLUMNS('Section 2'!$C$14:W$14),0))),"",PROPER(VLOOKUP($A73,'Section 2'!$C$18:$X$317,COLUMNS('Section 2'!$C$14:W$14),0))))</f>
        <v/>
      </c>
      <c r="X73" s="114" t="str">
        <f>IF($C73="","",IF(ISBLANK(PROPER(VLOOKUP($A73,'Section 2'!$C$18:$X$317,COLUMNS('Section 2'!$C$14:X$14),0))),"",IF(VLOOKUP($A73,'Section 2'!$C$18:$X$317,COLUMNS('Section 2'!$C$14:X$14),0)="Produced/Imported for Consumption","Produced/Imported for Consumption",PROPER(VLOOKUP($A73,'Section 2'!$C$18:$X$317,COLUMNS('Section 2'!$C$14:X$14),0)))))</f>
        <v/>
      </c>
    </row>
    <row r="74" spans="1:24" s="47" customFormat="1" ht="12.75" customHeight="1" x14ac:dyDescent="0.25">
      <c r="A74" s="50">
        <v>73</v>
      </c>
      <c r="B74" s="114" t="str">
        <f t="shared" si="1"/>
        <v/>
      </c>
      <c r="C74" s="114" t="str">
        <f>IFERROR(VLOOKUP($A74,'Section 2'!$C$18:$X$317,COLUMNS('Section 2'!$C$14:$C$14),0),"")</f>
        <v/>
      </c>
      <c r="D74" s="65" t="str">
        <f>IF($C74="","",IF(ISBLANK(VLOOKUP($A74,'Section 2'!$C$18:$X$317,COLUMNS('Section 2'!$C$14:D$14),0)),"",VLOOKUP($A74,'Section 2'!$C$18:$X$317,COLUMNS('Section 2'!$C$14:D$14),0)))</f>
        <v/>
      </c>
      <c r="E74" s="114" t="str">
        <f>IF($C74="","",IF(ISBLANK(VLOOKUP($A74,'Section 2'!$C$18:$X$317,COLUMNS('Section 2'!$C$14:E$14),0)),"",VLOOKUP($A74,'Section 2'!$C$18:$X$317,COLUMNS('Section 2'!$C$14:E$14),0)))</f>
        <v/>
      </c>
      <c r="F74" s="114" t="str">
        <f>IF($C74="","",IF(ISBLANK(VLOOKUP($A74,'Section 2'!$C$18:$X$317,COLUMNS('Section 2'!$C$14:F$14),0)),"",VLOOKUP($A74,'Section 2'!$C$18:$X$317,COLUMNS('Section 2'!$C$14:F$14),0)))</f>
        <v/>
      </c>
      <c r="G74" s="114" t="str">
        <f>IF($C74="","",IF(ISBLANK(VLOOKUP($A74,'Section 2'!$C$18:$X$317,COLUMNS('Section 2'!$C$14:G$14),0)),"",VLOOKUP($A74,'Section 2'!$C$18:$X$317,COLUMNS('Section 2'!$C$14:G$14),0)))</f>
        <v/>
      </c>
      <c r="H74" s="114" t="str">
        <f>IF($C74="","",IF(ISBLANK(VLOOKUP($A74,'Section 2'!$C$18:$X$317,COLUMNS('Section 2'!$C$14:H$14),0)),"",VLOOKUP($A74,'Section 2'!$C$18:$X$317,COLUMNS('Section 2'!$C$14:H$14),0)))</f>
        <v/>
      </c>
      <c r="I74" s="114" t="str">
        <f>IF($C74="","",IF(ISBLANK(VLOOKUP($A74,'Section 2'!$C$18:$X$317,COLUMNS('Section 2'!$C$14:I$14),0)),"",VLOOKUP($A74,'Section 2'!$C$18:$X$317,COLUMNS('Section 2'!$C$14:I$14),0)))</f>
        <v/>
      </c>
      <c r="J74" s="114" t="str">
        <f>IF($C74="","",IF(ISBLANK(VLOOKUP($A74,'Section 2'!$C$18:$X$317,COLUMNS('Section 2'!$C$14:J$14),0)),"",VLOOKUP($A74,'Section 2'!$C$18:$X$317,COLUMNS('Section 2'!$C$14:J$14),0)))</f>
        <v/>
      </c>
      <c r="K74" s="114" t="str">
        <f>IF($C74="","",IF(ISBLANK(VLOOKUP($A74,'Section 2'!$C$18:$X$317,COLUMNS('Section 2'!$C$14:K$14),0)),"",VLOOKUP($A74,'Section 2'!$C$18:$X$317,COLUMNS('Section 2'!$C$14:K$14),0)))</f>
        <v/>
      </c>
      <c r="L74" s="114" t="str">
        <f>IF($C74="","",IF(ISBLANK(VLOOKUP($A74,'Section 2'!$C$18:$X$317,COLUMNS('Section 2'!$C$14:L$14),0)),"",VLOOKUP($A74,'Section 2'!$C$18:$X$317,COLUMNS('Section 2'!$C$14:L$14),0)))</f>
        <v/>
      </c>
      <c r="M74" s="114" t="str">
        <f>IF($C74="","",IF(ISBLANK(VLOOKUP($A74,'Section 2'!$C$18:$X$317,COLUMNS('Section 2'!$C$14:M$14),0)),"",VLOOKUP($A74,'Section 2'!$C$18:$X$317,COLUMNS('Section 2'!$C$14:M$14),0)))</f>
        <v/>
      </c>
      <c r="N74" s="114" t="str">
        <f>IF($C74="","",IF(ISBLANK(VLOOKUP($A74,'Section 2'!$C$18:$X$317,COLUMNS('Section 2'!$C$14:N$14),0)),"",VLOOKUP($A74,'Section 2'!$C$18:$X$317,COLUMNS('Section 2'!$C$14:N$14),0)))</f>
        <v/>
      </c>
      <c r="O74" s="114" t="str">
        <f>IF($C74="","",IF(ISBLANK(VLOOKUP($A74,'Section 2'!$C$18:$X$317,COLUMNS('Section 2'!$C$14:O$14),0)),"",VLOOKUP($A74,'Section 2'!$C$18:$X$317,COLUMNS('Section 2'!$C$14:O$14),0)))</f>
        <v/>
      </c>
      <c r="P74" s="114" t="str">
        <f>IF($C74="","",IF(ISBLANK(VLOOKUP($A74,'Section 2'!$C$18:$X$317,COLUMNS('Section 2'!$C$14:P$14),0)),"",VLOOKUP($A74,'Section 2'!$C$18:$X$317,COLUMNS('Section 2'!$C$14:P$14),0)))</f>
        <v/>
      </c>
      <c r="Q74" s="114" t="str">
        <f>IF($C74="","",IF(ISBLANK(VLOOKUP($A74,'Section 2'!$C$18:$X$317,COLUMNS('Section 2'!$C$14:Q$14),0)),"",VLOOKUP($A74,'Section 2'!$C$18:$X$317,COLUMNS('Section 2'!$C$14:Q$14),0)))</f>
        <v/>
      </c>
      <c r="R74" s="114" t="str">
        <f>IF($C74="","",IF(ISBLANK(VLOOKUP($A74,'Section 2'!$C$18:$X$317,COLUMNS('Section 2'!$C$14:R$14),0)),"",VLOOKUP($A74,'Section 2'!$C$18:$X$317,COLUMNS('Section 2'!$C$14:R$14),0)))</f>
        <v/>
      </c>
      <c r="S74" s="114" t="str">
        <f>IF($C74="","",IF(ISBLANK(VLOOKUP($A74,'Section 2'!$C$18:$X$317,COLUMNS('Section 2'!$C$14:S$14),0)),"",VLOOKUP($A74,'Section 2'!$C$18:$X$317,COLUMNS('Section 2'!$C$14:S$14),0)))</f>
        <v/>
      </c>
      <c r="T74" s="114" t="str">
        <f>IF($C74="","",IF(ISBLANK(VLOOKUP($A74,'Section 2'!$C$18:$X$317,COLUMNS('Section 2'!$C$14:T$14),0)),"",VLOOKUP($A74,'Section 2'!$C$18:$X$317,COLUMNS('Section 2'!$C$14:T$14),0)))</f>
        <v/>
      </c>
      <c r="U74" s="114" t="str">
        <f>IF($C74="","",IF(ISBLANK(VLOOKUP($A74,'Section 2'!$C$18:$X$317,COLUMNS('Section 2'!$C$14:U$14),0)),"",VLOOKUP($A74,'Section 2'!$C$18:$X$317,COLUMNS('Section 2'!$C$14:U$14),0)))</f>
        <v/>
      </c>
      <c r="V74" s="114" t="str">
        <f>IF($C74="","",IF(ISBLANK(VLOOKUP($A74,'Section 2'!$C$18:$X$317,COLUMNS('Section 2'!$C$14:V$14),0)),"",VLOOKUP($A74,'Section 2'!$C$18:$X$317,COLUMNS('Section 2'!$C$14:V$14),0)))</f>
        <v/>
      </c>
      <c r="W74" s="114" t="str">
        <f>IF($C74="","",IF(ISBLANK(PROPER(VLOOKUP($A74,'Section 2'!$C$18:$X$317,COLUMNS('Section 2'!$C$14:W$14),0))),"",PROPER(VLOOKUP($A74,'Section 2'!$C$18:$X$317,COLUMNS('Section 2'!$C$14:W$14),0))))</f>
        <v/>
      </c>
      <c r="X74" s="114" t="str">
        <f>IF($C74="","",IF(ISBLANK(PROPER(VLOOKUP($A74,'Section 2'!$C$18:$X$317,COLUMNS('Section 2'!$C$14:X$14),0))),"",IF(VLOOKUP($A74,'Section 2'!$C$18:$X$317,COLUMNS('Section 2'!$C$14:X$14),0)="Produced/Imported for Consumption","Produced/Imported for Consumption",PROPER(VLOOKUP($A74,'Section 2'!$C$18:$X$317,COLUMNS('Section 2'!$C$14:X$14),0)))))</f>
        <v/>
      </c>
    </row>
    <row r="75" spans="1:24" s="47" customFormat="1" ht="12.75" customHeight="1" x14ac:dyDescent="0.25">
      <c r="A75" s="50">
        <v>74</v>
      </c>
      <c r="B75" s="114" t="str">
        <f t="shared" si="1"/>
        <v/>
      </c>
      <c r="C75" s="114" t="str">
        <f>IFERROR(VLOOKUP($A75,'Section 2'!$C$18:$X$317,COLUMNS('Section 2'!$C$14:$C$14),0),"")</f>
        <v/>
      </c>
      <c r="D75" s="65" t="str">
        <f>IF($C75="","",IF(ISBLANK(VLOOKUP($A75,'Section 2'!$C$18:$X$317,COLUMNS('Section 2'!$C$14:D$14),0)),"",VLOOKUP($A75,'Section 2'!$C$18:$X$317,COLUMNS('Section 2'!$C$14:D$14),0)))</f>
        <v/>
      </c>
      <c r="E75" s="114" t="str">
        <f>IF($C75="","",IF(ISBLANK(VLOOKUP($A75,'Section 2'!$C$18:$X$317,COLUMNS('Section 2'!$C$14:E$14),0)),"",VLOOKUP($A75,'Section 2'!$C$18:$X$317,COLUMNS('Section 2'!$C$14:E$14),0)))</f>
        <v/>
      </c>
      <c r="F75" s="114" t="str">
        <f>IF($C75="","",IF(ISBLANK(VLOOKUP($A75,'Section 2'!$C$18:$X$317,COLUMNS('Section 2'!$C$14:F$14),0)),"",VLOOKUP($A75,'Section 2'!$C$18:$X$317,COLUMNS('Section 2'!$C$14:F$14),0)))</f>
        <v/>
      </c>
      <c r="G75" s="114" t="str">
        <f>IF($C75="","",IF(ISBLANK(VLOOKUP($A75,'Section 2'!$C$18:$X$317,COLUMNS('Section 2'!$C$14:G$14),0)),"",VLOOKUP($A75,'Section 2'!$C$18:$X$317,COLUMNS('Section 2'!$C$14:G$14),0)))</f>
        <v/>
      </c>
      <c r="H75" s="114" t="str">
        <f>IF($C75="","",IF(ISBLANK(VLOOKUP($A75,'Section 2'!$C$18:$X$317,COLUMNS('Section 2'!$C$14:H$14),0)),"",VLOOKUP($A75,'Section 2'!$C$18:$X$317,COLUMNS('Section 2'!$C$14:H$14),0)))</f>
        <v/>
      </c>
      <c r="I75" s="114" t="str">
        <f>IF($C75="","",IF(ISBLANK(VLOOKUP($A75,'Section 2'!$C$18:$X$317,COLUMNS('Section 2'!$C$14:I$14),0)),"",VLOOKUP($A75,'Section 2'!$C$18:$X$317,COLUMNS('Section 2'!$C$14:I$14),0)))</f>
        <v/>
      </c>
      <c r="J75" s="114" t="str">
        <f>IF($C75="","",IF(ISBLANK(VLOOKUP($A75,'Section 2'!$C$18:$X$317,COLUMNS('Section 2'!$C$14:J$14),0)),"",VLOOKUP($A75,'Section 2'!$C$18:$X$317,COLUMNS('Section 2'!$C$14:J$14),0)))</f>
        <v/>
      </c>
      <c r="K75" s="114" t="str">
        <f>IF($C75="","",IF(ISBLANK(VLOOKUP($A75,'Section 2'!$C$18:$X$317,COLUMNS('Section 2'!$C$14:K$14),0)),"",VLOOKUP($A75,'Section 2'!$C$18:$X$317,COLUMNS('Section 2'!$C$14:K$14),0)))</f>
        <v/>
      </c>
      <c r="L75" s="114" t="str">
        <f>IF($C75="","",IF(ISBLANK(VLOOKUP($A75,'Section 2'!$C$18:$X$317,COLUMNS('Section 2'!$C$14:L$14),0)),"",VLOOKUP($A75,'Section 2'!$C$18:$X$317,COLUMNS('Section 2'!$C$14:L$14),0)))</f>
        <v/>
      </c>
      <c r="M75" s="114" t="str">
        <f>IF($C75="","",IF(ISBLANK(VLOOKUP($A75,'Section 2'!$C$18:$X$317,COLUMNS('Section 2'!$C$14:M$14),0)),"",VLOOKUP($A75,'Section 2'!$C$18:$X$317,COLUMNS('Section 2'!$C$14:M$14),0)))</f>
        <v/>
      </c>
      <c r="N75" s="114" t="str">
        <f>IF($C75="","",IF(ISBLANK(VLOOKUP($A75,'Section 2'!$C$18:$X$317,COLUMNS('Section 2'!$C$14:N$14),0)),"",VLOOKUP($A75,'Section 2'!$C$18:$X$317,COLUMNS('Section 2'!$C$14:N$14),0)))</f>
        <v/>
      </c>
      <c r="O75" s="114" t="str">
        <f>IF($C75="","",IF(ISBLANK(VLOOKUP($A75,'Section 2'!$C$18:$X$317,COLUMNS('Section 2'!$C$14:O$14),0)),"",VLOOKUP($A75,'Section 2'!$C$18:$X$317,COLUMNS('Section 2'!$C$14:O$14),0)))</f>
        <v/>
      </c>
      <c r="P75" s="114" t="str">
        <f>IF($C75="","",IF(ISBLANK(VLOOKUP($A75,'Section 2'!$C$18:$X$317,COLUMNS('Section 2'!$C$14:P$14),0)),"",VLOOKUP($A75,'Section 2'!$C$18:$X$317,COLUMNS('Section 2'!$C$14:P$14),0)))</f>
        <v/>
      </c>
      <c r="Q75" s="114" t="str">
        <f>IF($C75="","",IF(ISBLANK(VLOOKUP($A75,'Section 2'!$C$18:$X$317,COLUMNS('Section 2'!$C$14:Q$14),0)),"",VLOOKUP($A75,'Section 2'!$C$18:$X$317,COLUMNS('Section 2'!$C$14:Q$14),0)))</f>
        <v/>
      </c>
      <c r="R75" s="114" t="str">
        <f>IF($C75="","",IF(ISBLANK(VLOOKUP($A75,'Section 2'!$C$18:$X$317,COLUMNS('Section 2'!$C$14:R$14),0)),"",VLOOKUP($A75,'Section 2'!$C$18:$X$317,COLUMNS('Section 2'!$C$14:R$14),0)))</f>
        <v/>
      </c>
      <c r="S75" s="114" t="str">
        <f>IF($C75="","",IF(ISBLANK(VLOOKUP($A75,'Section 2'!$C$18:$X$317,COLUMNS('Section 2'!$C$14:S$14),0)),"",VLOOKUP($A75,'Section 2'!$C$18:$X$317,COLUMNS('Section 2'!$C$14:S$14),0)))</f>
        <v/>
      </c>
      <c r="T75" s="114" t="str">
        <f>IF($C75="","",IF(ISBLANK(VLOOKUP($A75,'Section 2'!$C$18:$X$317,COLUMNS('Section 2'!$C$14:T$14),0)),"",VLOOKUP($A75,'Section 2'!$C$18:$X$317,COLUMNS('Section 2'!$C$14:T$14),0)))</f>
        <v/>
      </c>
      <c r="U75" s="114" t="str">
        <f>IF($C75="","",IF(ISBLANK(VLOOKUP($A75,'Section 2'!$C$18:$X$317,COLUMNS('Section 2'!$C$14:U$14),0)),"",VLOOKUP($A75,'Section 2'!$C$18:$X$317,COLUMNS('Section 2'!$C$14:U$14),0)))</f>
        <v/>
      </c>
      <c r="V75" s="114" t="str">
        <f>IF($C75="","",IF(ISBLANK(VLOOKUP($A75,'Section 2'!$C$18:$X$317,COLUMNS('Section 2'!$C$14:V$14),0)),"",VLOOKUP($A75,'Section 2'!$C$18:$X$317,COLUMNS('Section 2'!$C$14:V$14),0)))</f>
        <v/>
      </c>
      <c r="W75" s="114" t="str">
        <f>IF($C75="","",IF(ISBLANK(PROPER(VLOOKUP($A75,'Section 2'!$C$18:$X$317,COLUMNS('Section 2'!$C$14:W$14),0))),"",PROPER(VLOOKUP($A75,'Section 2'!$C$18:$X$317,COLUMNS('Section 2'!$C$14:W$14),0))))</f>
        <v/>
      </c>
      <c r="X75" s="114" t="str">
        <f>IF($C75="","",IF(ISBLANK(PROPER(VLOOKUP($A75,'Section 2'!$C$18:$X$317,COLUMNS('Section 2'!$C$14:X$14),0))),"",IF(VLOOKUP($A75,'Section 2'!$C$18:$X$317,COLUMNS('Section 2'!$C$14:X$14),0)="Produced/Imported for Consumption","Produced/Imported for Consumption",PROPER(VLOOKUP($A75,'Section 2'!$C$18:$X$317,COLUMNS('Section 2'!$C$14:X$14),0)))))</f>
        <v/>
      </c>
    </row>
    <row r="76" spans="1:24" s="47" customFormat="1" ht="12.75" customHeight="1" x14ac:dyDescent="0.25">
      <c r="A76" s="50">
        <v>75</v>
      </c>
      <c r="B76" s="114" t="str">
        <f t="shared" si="1"/>
        <v/>
      </c>
      <c r="C76" s="114" t="str">
        <f>IFERROR(VLOOKUP($A76,'Section 2'!$C$18:$X$317,COLUMNS('Section 2'!$C$14:$C$14),0),"")</f>
        <v/>
      </c>
      <c r="D76" s="65" t="str">
        <f>IF($C76="","",IF(ISBLANK(VLOOKUP($A76,'Section 2'!$C$18:$X$317,COLUMNS('Section 2'!$C$14:D$14),0)),"",VLOOKUP($A76,'Section 2'!$C$18:$X$317,COLUMNS('Section 2'!$C$14:D$14),0)))</f>
        <v/>
      </c>
      <c r="E76" s="114" t="str">
        <f>IF($C76="","",IF(ISBLANK(VLOOKUP($A76,'Section 2'!$C$18:$X$317,COLUMNS('Section 2'!$C$14:E$14),0)),"",VLOOKUP($A76,'Section 2'!$C$18:$X$317,COLUMNS('Section 2'!$C$14:E$14),0)))</f>
        <v/>
      </c>
      <c r="F76" s="114" t="str">
        <f>IF($C76="","",IF(ISBLANK(VLOOKUP($A76,'Section 2'!$C$18:$X$317,COLUMNS('Section 2'!$C$14:F$14),0)),"",VLOOKUP($A76,'Section 2'!$C$18:$X$317,COLUMNS('Section 2'!$C$14:F$14),0)))</f>
        <v/>
      </c>
      <c r="G76" s="114" t="str">
        <f>IF($C76="","",IF(ISBLANK(VLOOKUP($A76,'Section 2'!$C$18:$X$317,COLUMNS('Section 2'!$C$14:G$14),0)),"",VLOOKUP($A76,'Section 2'!$C$18:$X$317,COLUMNS('Section 2'!$C$14:G$14),0)))</f>
        <v/>
      </c>
      <c r="H76" s="114" t="str">
        <f>IF($C76="","",IF(ISBLANK(VLOOKUP($A76,'Section 2'!$C$18:$X$317,COLUMNS('Section 2'!$C$14:H$14),0)),"",VLOOKUP($A76,'Section 2'!$C$18:$X$317,COLUMNS('Section 2'!$C$14:H$14),0)))</f>
        <v/>
      </c>
      <c r="I76" s="114" t="str">
        <f>IF($C76="","",IF(ISBLANK(VLOOKUP($A76,'Section 2'!$C$18:$X$317,COLUMNS('Section 2'!$C$14:I$14),0)),"",VLOOKUP($A76,'Section 2'!$C$18:$X$317,COLUMNS('Section 2'!$C$14:I$14),0)))</f>
        <v/>
      </c>
      <c r="J76" s="114" t="str">
        <f>IF($C76="","",IF(ISBLANK(VLOOKUP($A76,'Section 2'!$C$18:$X$317,COLUMNS('Section 2'!$C$14:J$14),0)),"",VLOOKUP($A76,'Section 2'!$C$18:$X$317,COLUMNS('Section 2'!$C$14:J$14),0)))</f>
        <v/>
      </c>
      <c r="K76" s="114" t="str">
        <f>IF($C76="","",IF(ISBLANK(VLOOKUP($A76,'Section 2'!$C$18:$X$317,COLUMNS('Section 2'!$C$14:K$14),0)),"",VLOOKUP($A76,'Section 2'!$C$18:$X$317,COLUMNS('Section 2'!$C$14:K$14),0)))</f>
        <v/>
      </c>
      <c r="L76" s="114" t="str">
        <f>IF($C76="","",IF(ISBLANK(VLOOKUP($A76,'Section 2'!$C$18:$X$317,COLUMNS('Section 2'!$C$14:L$14),0)),"",VLOOKUP($A76,'Section 2'!$C$18:$X$317,COLUMNS('Section 2'!$C$14:L$14),0)))</f>
        <v/>
      </c>
      <c r="M76" s="114" t="str">
        <f>IF($C76="","",IF(ISBLANK(VLOOKUP($A76,'Section 2'!$C$18:$X$317,COLUMNS('Section 2'!$C$14:M$14),0)),"",VLOOKUP($A76,'Section 2'!$C$18:$X$317,COLUMNS('Section 2'!$C$14:M$14),0)))</f>
        <v/>
      </c>
      <c r="N76" s="114" t="str">
        <f>IF($C76="","",IF(ISBLANK(VLOOKUP($A76,'Section 2'!$C$18:$X$317,COLUMNS('Section 2'!$C$14:N$14),0)),"",VLOOKUP($A76,'Section 2'!$C$18:$X$317,COLUMNS('Section 2'!$C$14:N$14),0)))</f>
        <v/>
      </c>
      <c r="O76" s="114" t="str">
        <f>IF($C76="","",IF(ISBLANK(VLOOKUP($A76,'Section 2'!$C$18:$X$317,COLUMNS('Section 2'!$C$14:O$14),0)),"",VLOOKUP($A76,'Section 2'!$C$18:$X$317,COLUMNS('Section 2'!$C$14:O$14),0)))</f>
        <v/>
      </c>
      <c r="P76" s="114" t="str">
        <f>IF($C76="","",IF(ISBLANK(VLOOKUP($A76,'Section 2'!$C$18:$X$317,COLUMNS('Section 2'!$C$14:P$14),0)),"",VLOOKUP($A76,'Section 2'!$C$18:$X$317,COLUMNS('Section 2'!$C$14:P$14),0)))</f>
        <v/>
      </c>
      <c r="Q76" s="114" t="str">
        <f>IF($C76="","",IF(ISBLANK(VLOOKUP($A76,'Section 2'!$C$18:$X$317,COLUMNS('Section 2'!$C$14:Q$14),0)),"",VLOOKUP($A76,'Section 2'!$C$18:$X$317,COLUMNS('Section 2'!$C$14:Q$14),0)))</f>
        <v/>
      </c>
      <c r="R76" s="114" t="str">
        <f>IF($C76="","",IF(ISBLANK(VLOOKUP($A76,'Section 2'!$C$18:$X$317,COLUMNS('Section 2'!$C$14:R$14),0)),"",VLOOKUP($A76,'Section 2'!$C$18:$X$317,COLUMNS('Section 2'!$C$14:R$14),0)))</f>
        <v/>
      </c>
      <c r="S76" s="114" t="str">
        <f>IF($C76="","",IF(ISBLANK(VLOOKUP($A76,'Section 2'!$C$18:$X$317,COLUMNS('Section 2'!$C$14:S$14),0)),"",VLOOKUP($A76,'Section 2'!$C$18:$X$317,COLUMNS('Section 2'!$C$14:S$14),0)))</f>
        <v/>
      </c>
      <c r="T76" s="114" t="str">
        <f>IF($C76="","",IF(ISBLANK(VLOOKUP($A76,'Section 2'!$C$18:$X$317,COLUMNS('Section 2'!$C$14:T$14),0)),"",VLOOKUP($A76,'Section 2'!$C$18:$X$317,COLUMNS('Section 2'!$C$14:T$14),0)))</f>
        <v/>
      </c>
      <c r="U76" s="114" t="str">
        <f>IF($C76="","",IF(ISBLANK(VLOOKUP($A76,'Section 2'!$C$18:$X$317,COLUMNS('Section 2'!$C$14:U$14),0)),"",VLOOKUP($A76,'Section 2'!$C$18:$X$317,COLUMNS('Section 2'!$C$14:U$14),0)))</f>
        <v/>
      </c>
      <c r="V76" s="114" t="str">
        <f>IF($C76="","",IF(ISBLANK(VLOOKUP($A76,'Section 2'!$C$18:$X$317,COLUMNS('Section 2'!$C$14:V$14),0)),"",VLOOKUP($A76,'Section 2'!$C$18:$X$317,COLUMNS('Section 2'!$C$14:V$14),0)))</f>
        <v/>
      </c>
      <c r="W76" s="114" t="str">
        <f>IF($C76="","",IF(ISBLANK(PROPER(VLOOKUP($A76,'Section 2'!$C$18:$X$317,COLUMNS('Section 2'!$C$14:W$14),0))),"",PROPER(VLOOKUP($A76,'Section 2'!$C$18:$X$317,COLUMNS('Section 2'!$C$14:W$14),0))))</f>
        <v/>
      </c>
      <c r="X76" s="114" t="str">
        <f>IF($C76="","",IF(ISBLANK(PROPER(VLOOKUP($A76,'Section 2'!$C$18:$X$317,COLUMNS('Section 2'!$C$14:X$14),0))),"",IF(VLOOKUP($A76,'Section 2'!$C$18:$X$317,COLUMNS('Section 2'!$C$14:X$14),0)="Produced/Imported for Consumption","Produced/Imported for Consumption",PROPER(VLOOKUP($A76,'Section 2'!$C$18:$X$317,COLUMNS('Section 2'!$C$14:X$14),0)))))</f>
        <v/>
      </c>
    </row>
    <row r="77" spans="1:24" s="47" customFormat="1" ht="12.75" customHeight="1" x14ac:dyDescent="0.25">
      <c r="A77" s="50">
        <v>76</v>
      </c>
      <c r="B77" s="114" t="str">
        <f t="shared" si="1"/>
        <v/>
      </c>
      <c r="C77" s="114" t="str">
        <f>IFERROR(VLOOKUP($A77,'Section 2'!$C$18:$X$317,COLUMNS('Section 2'!$C$14:$C$14),0),"")</f>
        <v/>
      </c>
      <c r="D77" s="65" t="str">
        <f>IF($C77="","",IF(ISBLANK(VLOOKUP($A77,'Section 2'!$C$18:$X$317,COLUMNS('Section 2'!$C$14:D$14),0)),"",VLOOKUP($A77,'Section 2'!$C$18:$X$317,COLUMNS('Section 2'!$C$14:D$14),0)))</f>
        <v/>
      </c>
      <c r="E77" s="114" t="str">
        <f>IF($C77="","",IF(ISBLANK(VLOOKUP($A77,'Section 2'!$C$18:$X$317,COLUMNS('Section 2'!$C$14:E$14),0)),"",VLOOKUP($A77,'Section 2'!$C$18:$X$317,COLUMNS('Section 2'!$C$14:E$14),0)))</f>
        <v/>
      </c>
      <c r="F77" s="114" t="str">
        <f>IF($C77="","",IF(ISBLANK(VLOOKUP($A77,'Section 2'!$C$18:$X$317,COLUMNS('Section 2'!$C$14:F$14),0)),"",VLOOKUP($A77,'Section 2'!$C$18:$X$317,COLUMNS('Section 2'!$C$14:F$14),0)))</f>
        <v/>
      </c>
      <c r="G77" s="114" t="str">
        <f>IF($C77="","",IF(ISBLANK(VLOOKUP($A77,'Section 2'!$C$18:$X$317,COLUMNS('Section 2'!$C$14:G$14),0)),"",VLOOKUP($A77,'Section 2'!$C$18:$X$317,COLUMNS('Section 2'!$C$14:G$14),0)))</f>
        <v/>
      </c>
      <c r="H77" s="114" t="str">
        <f>IF($C77="","",IF(ISBLANK(VLOOKUP($A77,'Section 2'!$C$18:$X$317,COLUMNS('Section 2'!$C$14:H$14),0)),"",VLOOKUP($A77,'Section 2'!$C$18:$X$317,COLUMNS('Section 2'!$C$14:H$14),0)))</f>
        <v/>
      </c>
      <c r="I77" s="114" t="str">
        <f>IF($C77="","",IF(ISBLANK(VLOOKUP($A77,'Section 2'!$C$18:$X$317,COLUMNS('Section 2'!$C$14:I$14),0)),"",VLOOKUP($A77,'Section 2'!$C$18:$X$317,COLUMNS('Section 2'!$C$14:I$14),0)))</f>
        <v/>
      </c>
      <c r="J77" s="114" t="str">
        <f>IF($C77="","",IF(ISBLANK(VLOOKUP($A77,'Section 2'!$C$18:$X$317,COLUMNS('Section 2'!$C$14:J$14),0)),"",VLOOKUP($A77,'Section 2'!$C$18:$X$317,COLUMNS('Section 2'!$C$14:J$14),0)))</f>
        <v/>
      </c>
      <c r="K77" s="114" t="str">
        <f>IF($C77="","",IF(ISBLANK(VLOOKUP($A77,'Section 2'!$C$18:$X$317,COLUMNS('Section 2'!$C$14:K$14),0)),"",VLOOKUP($A77,'Section 2'!$C$18:$X$317,COLUMNS('Section 2'!$C$14:K$14),0)))</f>
        <v/>
      </c>
      <c r="L77" s="114" t="str">
        <f>IF($C77="","",IF(ISBLANK(VLOOKUP($A77,'Section 2'!$C$18:$X$317,COLUMNS('Section 2'!$C$14:L$14),0)),"",VLOOKUP($A77,'Section 2'!$C$18:$X$317,COLUMNS('Section 2'!$C$14:L$14),0)))</f>
        <v/>
      </c>
      <c r="M77" s="114" t="str">
        <f>IF($C77="","",IF(ISBLANK(VLOOKUP($A77,'Section 2'!$C$18:$X$317,COLUMNS('Section 2'!$C$14:M$14),0)),"",VLOOKUP($A77,'Section 2'!$C$18:$X$317,COLUMNS('Section 2'!$C$14:M$14),0)))</f>
        <v/>
      </c>
      <c r="N77" s="114" t="str">
        <f>IF($C77="","",IF(ISBLANK(VLOOKUP($A77,'Section 2'!$C$18:$X$317,COLUMNS('Section 2'!$C$14:N$14),0)),"",VLOOKUP($A77,'Section 2'!$C$18:$X$317,COLUMNS('Section 2'!$C$14:N$14),0)))</f>
        <v/>
      </c>
      <c r="O77" s="114" t="str">
        <f>IF($C77="","",IF(ISBLANK(VLOOKUP($A77,'Section 2'!$C$18:$X$317,COLUMNS('Section 2'!$C$14:O$14),0)),"",VLOOKUP($A77,'Section 2'!$C$18:$X$317,COLUMNS('Section 2'!$C$14:O$14),0)))</f>
        <v/>
      </c>
      <c r="P77" s="114" t="str">
        <f>IF($C77="","",IF(ISBLANK(VLOOKUP($A77,'Section 2'!$C$18:$X$317,COLUMNS('Section 2'!$C$14:P$14),0)),"",VLOOKUP($A77,'Section 2'!$C$18:$X$317,COLUMNS('Section 2'!$C$14:P$14),0)))</f>
        <v/>
      </c>
      <c r="Q77" s="114" t="str">
        <f>IF($C77="","",IF(ISBLANK(VLOOKUP($A77,'Section 2'!$C$18:$X$317,COLUMNS('Section 2'!$C$14:Q$14),0)),"",VLOOKUP($A77,'Section 2'!$C$18:$X$317,COLUMNS('Section 2'!$C$14:Q$14),0)))</f>
        <v/>
      </c>
      <c r="R77" s="114" t="str">
        <f>IF($C77="","",IF(ISBLANK(VLOOKUP($A77,'Section 2'!$C$18:$X$317,COLUMNS('Section 2'!$C$14:R$14),0)),"",VLOOKUP($A77,'Section 2'!$C$18:$X$317,COLUMNS('Section 2'!$C$14:R$14),0)))</f>
        <v/>
      </c>
      <c r="S77" s="114" t="str">
        <f>IF($C77="","",IF(ISBLANK(VLOOKUP($A77,'Section 2'!$C$18:$X$317,COLUMNS('Section 2'!$C$14:S$14),0)),"",VLOOKUP($A77,'Section 2'!$C$18:$X$317,COLUMNS('Section 2'!$C$14:S$14),0)))</f>
        <v/>
      </c>
      <c r="T77" s="114" t="str">
        <f>IF($C77="","",IF(ISBLANK(VLOOKUP($A77,'Section 2'!$C$18:$X$317,COLUMNS('Section 2'!$C$14:T$14),0)),"",VLOOKUP($A77,'Section 2'!$C$18:$X$317,COLUMNS('Section 2'!$C$14:T$14),0)))</f>
        <v/>
      </c>
      <c r="U77" s="114" t="str">
        <f>IF($C77="","",IF(ISBLANK(VLOOKUP($A77,'Section 2'!$C$18:$X$317,COLUMNS('Section 2'!$C$14:U$14),0)),"",VLOOKUP($A77,'Section 2'!$C$18:$X$317,COLUMNS('Section 2'!$C$14:U$14),0)))</f>
        <v/>
      </c>
      <c r="V77" s="114" t="str">
        <f>IF($C77="","",IF(ISBLANK(VLOOKUP($A77,'Section 2'!$C$18:$X$317,COLUMNS('Section 2'!$C$14:V$14),0)),"",VLOOKUP($A77,'Section 2'!$C$18:$X$317,COLUMNS('Section 2'!$C$14:V$14),0)))</f>
        <v/>
      </c>
      <c r="W77" s="114" t="str">
        <f>IF($C77="","",IF(ISBLANK(PROPER(VLOOKUP($A77,'Section 2'!$C$18:$X$317,COLUMNS('Section 2'!$C$14:W$14),0))),"",PROPER(VLOOKUP($A77,'Section 2'!$C$18:$X$317,COLUMNS('Section 2'!$C$14:W$14),0))))</f>
        <v/>
      </c>
      <c r="X77" s="114" t="str">
        <f>IF($C77="","",IF(ISBLANK(PROPER(VLOOKUP($A77,'Section 2'!$C$18:$X$317,COLUMNS('Section 2'!$C$14:X$14),0))),"",IF(VLOOKUP($A77,'Section 2'!$C$18:$X$317,COLUMNS('Section 2'!$C$14:X$14),0)="Produced/Imported for Consumption","Produced/Imported for Consumption",PROPER(VLOOKUP($A77,'Section 2'!$C$18:$X$317,COLUMNS('Section 2'!$C$14:X$14),0)))))</f>
        <v/>
      </c>
    </row>
    <row r="78" spans="1:24" s="47" customFormat="1" ht="12.75" customHeight="1" x14ac:dyDescent="0.25">
      <c r="A78" s="50">
        <v>77</v>
      </c>
      <c r="B78" s="114" t="str">
        <f t="shared" si="1"/>
        <v/>
      </c>
      <c r="C78" s="114" t="str">
        <f>IFERROR(VLOOKUP($A78,'Section 2'!$C$18:$X$317,COLUMNS('Section 2'!$C$14:$C$14),0),"")</f>
        <v/>
      </c>
      <c r="D78" s="65" t="str">
        <f>IF($C78="","",IF(ISBLANK(VLOOKUP($A78,'Section 2'!$C$18:$X$317,COLUMNS('Section 2'!$C$14:D$14),0)),"",VLOOKUP($A78,'Section 2'!$C$18:$X$317,COLUMNS('Section 2'!$C$14:D$14),0)))</f>
        <v/>
      </c>
      <c r="E78" s="114" t="str">
        <f>IF($C78="","",IF(ISBLANK(VLOOKUP($A78,'Section 2'!$C$18:$X$317,COLUMNS('Section 2'!$C$14:E$14),0)),"",VLOOKUP($A78,'Section 2'!$C$18:$X$317,COLUMNS('Section 2'!$C$14:E$14),0)))</f>
        <v/>
      </c>
      <c r="F78" s="114" t="str">
        <f>IF($C78="","",IF(ISBLANK(VLOOKUP($A78,'Section 2'!$C$18:$X$317,COLUMNS('Section 2'!$C$14:F$14),0)),"",VLOOKUP($A78,'Section 2'!$C$18:$X$317,COLUMNS('Section 2'!$C$14:F$14),0)))</f>
        <v/>
      </c>
      <c r="G78" s="114" t="str">
        <f>IF($C78="","",IF(ISBLANK(VLOOKUP($A78,'Section 2'!$C$18:$X$317,COLUMNS('Section 2'!$C$14:G$14),0)),"",VLOOKUP($A78,'Section 2'!$C$18:$X$317,COLUMNS('Section 2'!$C$14:G$14),0)))</f>
        <v/>
      </c>
      <c r="H78" s="114" t="str">
        <f>IF($C78="","",IF(ISBLANK(VLOOKUP($A78,'Section 2'!$C$18:$X$317,COLUMNS('Section 2'!$C$14:H$14),0)),"",VLOOKUP($A78,'Section 2'!$C$18:$X$317,COLUMNS('Section 2'!$C$14:H$14),0)))</f>
        <v/>
      </c>
      <c r="I78" s="114" t="str">
        <f>IF($C78="","",IF(ISBLANK(VLOOKUP($A78,'Section 2'!$C$18:$X$317,COLUMNS('Section 2'!$C$14:I$14),0)),"",VLOOKUP($A78,'Section 2'!$C$18:$X$317,COLUMNS('Section 2'!$C$14:I$14),0)))</f>
        <v/>
      </c>
      <c r="J78" s="114" t="str">
        <f>IF($C78="","",IF(ISBLANK(VLOOKUP($A78,'Section 2'!$C$18:$X$317,COLUMNS('Section 2'!$C$14:J$14),0)),"",VLOOKUP($A78,'Section 2'!$C$18:$X$317,COLUMNS('Section 2'!$C$14:J$14),0)))</f>
        <v/>
      </c>
      <c r="K78" s="114" t="str">
        <f>IF($C78="","",IF(ISBLANK(VLOOKUP($A78,'Section 2'!$C$18:$X$317,COLUMNS('Section 2'!$C$14:K$14),0)),"",VLOOKUP($A78,'Section 2'!$C$18:$X$317,COLUMNS('Section 2'!$C$14:K$14),0)))</f>
        <v/>
      </c>
      <c r="L78" s="114" t="str">
        <f>IF($C78="","",IF(ISBLANK(VLOOKUP($A78,'Section 2'!$C$18:$X$317,COLUMNS('Section 2'!$C$14:L$14),0)),"",VLOOKUP($A78,'Section 2'!$C$18:$X$317,COLUMNS('Section 2'!$C$14:L$14),0)))</f>
        <v/>
      </c>
      <c r="M78" s="114" t="str">
        <f>IF($C78="","",IF(ISBLANK(VLOOKUP($A78,'Section 2'!$C$18:$X$317,COLUMNS('Section 2'!$C$14:M$14),0)),"",VLOOKUP($A78,'Section 2'!$C$18:$X$317,COLUMNS('Section 2'!$C$14:M$14),0)))</f>
        <v/>
      </c>
      <c r="N78" s="114" t="str">
        <f>IF($C78="","",IF(ISBLANK(VLOOKUP($A78,'Section 2'!$C$18:$X$317,COLUMNS('Section 2'!$C$14:N$14),0)),"",VLOOKUP($A78,'Section 2'!$C$18:$X$317,COLUMNS('Section 2'!$C$14:N$14),0)))</f>
        <v/>
      </c>
      <c r="O78" s="114" t="str">
        <f>IF($C78="","",IF(ISBLANK(VLOOKUP($A78,'Section 2'!$C$18:$X$317,COLUMNS('Section 2'!$C$14:O$14),0)),"",VLOOKUP($A78,'Section 2'!$C$18:$X$317,COLUMNS('Section 2'!$C$14:O$14),0)))</f>
        <v/>
      </c>
      <c r="P78" s="114" t="str">
        <f>IF($C78="","",IF(ISBLANK(VLOOKUP($A78,'Section 2'!$C$18:$X$317,COLUMNS('Section 2'!$C$14:P$14),0)),"",VLOOKUP($A78,'Section 2'!$C$18:$X$317,COLUMNS('Section 2'!$C$14:P$14),0)))</f>
        <v/>
      </c>
      <c r="Q78" s="114" t="str">
        <f>IF($C78="","",IF(ISBLANK(VLOOKUP($A78,'Section 2'!$C$18:$X$317,COLUMNS('Section 2'!$C$14:Q$14),0)),"",VLOOKUP($A78,'Section 2'!$C$18:$X$317,COLUMNS('Section 2'!$C$14:Q$14),0)))</f>
        <v/>
      </c>
      <c r="R78" s="114" t="str">
        <f>IF($C78="","",IF(ISBLANK(VLOOKUP($A78,'Section 2'!$C$18:$X$317,COLUMNS('Section 2'!$C$14:R$14),0)),"",VLOOKUP($A78,'Section 2'!$C$18:$X$317,COLUMNS('Section 2'!$C$14:R$14),0)))</f>
        <v/>
      </c>
      <c r="S78" s="114" t="str">
        <f>IF($C78="","",IF(ISBLANK(VLOOKUP($A78,'Section 2'!$C$18:$X$317,COLUMNS('Section 2'!$C$14:S$14),0)),"",VLOOKUP($A78,'Section 2'!$C$18:$X$317,COLUMNS('Section 2'!$C$14:S$14),0)))</f>
        <v/>
      </c>
      <c r="T78" s="114" t="str">
        <f>IF($C78="","",IF(ISBLANK(VLOOKUP($A78,'Section 2'!$C$18:$X$317,COLUMNS('Section 2'!$C$14:T$14),0)),"",VLOOKUP($A78,'Section 2'!$C$18:$X$317,COLUMNS('Section 2'!$C$14:T$14),0)))</f>
        <v/>
      </c>
      <c r="U78" s="114" t="str">
        <f>IF($C78="","",IF(ISBLANK(VLOOKUP($A78,'Section 2'!$C$18:$X$317,COLUMNS('Section 2'!$C$14:U$14),0)),"",VLOOKUP($A78,'Section 2'!$C$18:$X$317,COLUMNS('Section 2'!$C$14:U$14),0)))</f>
        <v/>
      </c>
      <c r="V78" s="114" t="str">
        <f>IF($C78="","",IF(ISBLANK(VLOOKUP($A78,'Section 2'!$C$18:$X$317,COLUMNS('Section 2'!$C$14:V$14),0)),"",VLOOKUP($A78,'Section 2'!$C$18:$X$317,COLUMNS('Section 2'!$C$14:V$14),0)))</f>
        <v/>
      </c>
      <c r="W78" s="114" t="str">
        <f>IF($C78="","",IF(ISBLANK(PROPER(VLOOKUP($A78,'Section 2'!$C$18:$X$317,COLUMNS('Section 2'!$C$14:W$14),0))),"",PROPER(VLOOKUP($A78,'Section 2'!$C$18:$X$317,COLUMNS('Section 2'!$C$14:W$14),0))))</f>
        <v/>
      </c>
      <c r="X78" s="114" t="str">
        <f>IF($C78="","",IF(ISBLANK(PROPER(VLOOKUP($A78,'Section 2'!$C$18:$X$317,COLUMNS('Section 2'!$C$14:X$14),0))),"",IF(VLOOKUP($A78,'Section 2'!$C$18:$X$317,COLUMNS('Section 2'!$C$14:X$14),0)="Produced/Imported for Consumption","Produced/Imported for Consumption",PROPER(VLOOKUP($A78,'Section 2'!$C$18:$X$317,COLUMNS('Section 2'!$C$14:X$14),0)))))</f>
        <v/>
      </c>
    </row>
    <row r="79" spans="1:24" s="47" customFormat="1" ht="12.75" customHeight="1" x14ac:dyDescent="0.25">
      <c r="A79" s="50">
        <v>78</v>
      </c>
      <c r="B79" s="114" t="str">
        <f t="shared" si="1"/>
        <v/>
      </c>
      <c r="C79" s="114" t="str">
        <f>IFERROR(VLOOKUP($A79,'Section 2'!$C$18:$X$317,COLUMNS('Section 2'!$C$14:$C$14),0),"")</f>
        <v/>
      </c>
      <c r="D79" s="65" t="str">
        <f>IF($C79="","",IF(ISBLANK(VLOOKUP($A79,'Section 2'!$C$18:$X$317,COLUMNS('Section 2'!$C$14:D$14),0)),"",VLOOKUP($A79,'Section 2'!$C$18:$X$317,COLUMNS('Section 2'!$C$14:D$14),0)))</f>
        <v/>
      </c>
      <c r="E79" s="114" t="str">
        <f>IF($C79="","",IF(ISBLANK(VLOOKUP($A79,'Section 2'!$C$18:$X$317,COLUMNS('Section 2'!$C$14:E$14),0)),"",VLOOKUP($A79,'Section 2'!$C$18:$X$317,COLUMNS('Section 2'!$C$14:E$14),0)))</f>
        <v/>
      </c>
      <c r="F79" s="114" t="str">
        <f>IF($C79="","",IF(ISBLANK(VLOOKUP($A79,'Section 2'!$C$18:$X$317,COLUMNS('Section 2'!$C$14:F$14),0)),"",VLOOKUP($A79,'Section 2'!$C$18:$X$317,COLUMNS('Section 2'!$C$14:F$14),0)))</f>
        <v/>
      </c>
      <c r="G79" s="114" t="str">
        <f>IF($C79="","",IF(ISBLANK(VLOOKUP($A79,'Section 2'!$C$18:$X$317,COLUMNS('Section 2'!$C$14:G$14),0)),"",VLOOKUP($A79,'Section 2'!$C$18:$X$317,COLUMNS('Section 2'!$C$14:G$14),0)))</f>
        <v/>
      </c>
      <c r="H79" s="114" t="str">
        <f>IF($C79="","",IF(ISBLANK(VLOOKUP($A79,'Section 2'!$C$18:$X$317,COLUMNS('Section 2'!$C$14:H$14),0)),"",VLOOKUP($A79,'Section 2'!$C$18:$X$317,COLUMNS('Section 2'!$C$14:H$14),0)))</f>
        <v/>
      </c>
      <c r="I79" s="114" t="str">
        <f>IF($C79="","",IF(ISBLANK(VLOOKUP($A79,'Section 2'!$C$18:$X$317,COLUMNS('Section 2'!$C$14:I$14),0)),"",VLOOKUP($A79,'Section 2'!$C$18:$X$317,COLUMNS('Section 2'!$C$14:I$14),0)))</f>
        <v/>
      </c>
      <c r="J79" s="114" t="str">
        <f>IF($C79="","",IF(ISBLANK(VLOOKUP($A79,'Section 2'!$C$18:$X$317,COLUMNS('Section 2'!$C$14:J$14),0)),"",VLOOKUP($A79,'Section 2'!$C$18:$X$317,COLUMNS('Section 2'!$C$14:J$14),0)))</f>
        <v/>
      </c>
      <c r="K79" s="114" t="str">
        <f>IF($C79="","",IF(ISBLANK(VLOOKUP($A79,'Section 2'!$C$18:$X$317,COLUMNS('Section 2'!$C$14:K$14),0)),"",VLOOKUP($A79,'Section 2'!$C$18:$X$317,COLUMNS('Section 2'!$C$14:K$14),0)))</f>
        <v/>
      </c>
      <c r="L79" s="114" t="str">
        <f>IF($C79="","",IF(ISBLANK(VLOOKUP($A79,'Section 2'!$C$18:$X$317,COLUMNS('Section 2'!$C$14:L$14),0)),"",VLOOKUP($A79,'Section 2'!$C$18:$X$317,COLUMNS('Section 2'!$C$14:L$14),0)))</f>
        <v/>
      </c>
      <c r="M79" s="114" t="str">
        <f>IF($C79="","",IF(ISBLANK(VLOOKUP($A79,'Section 2'!$C$18:$X$317,COLUMNS('Section 2'!$C$14:M$14),0)),"",VLOOKUP($A79,'Section 2'!$C$18:$X$317,COLUMNS('Section 2'!$C$14:M$14),0)))</f>
        <v/>
      </c>
      <c r="N79" s="114" t="str">
        <f>IF($C79="","",IF(ISBLANK(VLOOKUP($A79,'Section 2'!$C$18:$X$317,COLUMNS('Section 2'!$C$14:N$14),0)),"",VLOOKUP($A79,'Section 2'!$C$18:$X$317,COLUMNS('Section 2'!$C$14:N$14),0)))</f>
        <v/>
      </c>
      <c r="O79" s="114" t="str">
        <f>IF($C79="","",IF(ISBLANK(VLOOKUP($A79,'Section 2'!$C$18:$X$317,COLUMNS('Section 2'!$C$14:O$14),0)),"",VLOOKUP($A79,'Section 2'!$C$18:$X$317,COLUMNS('Section 2'!$C$14:O$14),0)))</f>
        <v/>
      </c>
      <c r="P79" s="114" t="str">
        <f>IF($C79="","",IF(ISBLANK(VLOOKUP($A79,'Section 2'!$C$18:$X$317,COLUMNS('Section 2'!$C$14:P$14),0)),"",VLOOKUP($A79,'Section 2'!$C$18:$X$317,COLUMNS('Section 2'!$C$14:P$14),0)))</f>
        <v/>
      </c>
      <c r="Q79" s="114" t="str">
        <f>IF($C79="","",IF(ISBLANK(VLOOKUP($A79,'Section 2'!$C$18:$X$317,COLUMNS('Section 2'!$C$14:Q$14),0)),"",VLOOKUP($A79,'Section 2'!$C$18:$X$317,COLUMNS('Section 2'!$C$14:Q$14),0)))</f>
        <v/>
      </c>
      <c r="R79" s="114" t="str">
        <f>IF($C79="","",IF(ISBLANK(VLOOKUP($A79,'Section 2'!$C$18:$X$317,COLUMNS('Section 2'!$C$14:R$14),0)),"",VLOOKUP($A79,'Section 2'!$C$18:$X$317,COLUMNS('Section 2'!$C$14:R$14),0)))</f>
        <v/>
      </c>
      <c r="S79" s="114" t="str">
        <f>IF($C79="","",IF(ISBLANK(VLOOKUP($A79,'Section 2'!$C$18:$X$317,COLUMNS('Section 2'!$C$14:S$14),0)),"",VLOOKUP($A79,'Section 2'!$C$18:$X$317,COLUMNS('Section 2'!$C$14:S$14),0)))</f>
        <v/>
      </c>
      <c r="T79" s="114" t="str">
        <f>IF($C79="","",IF(ISBLANK(VLOOKUP($A79,'Section 2'!$C$18:$X$317,COLUMNS('Section 2'!$C$14:T$14),0)),"",VLOOKUP($A79,'Section 2'!$C$18:$X$317,COLUMNS('Section 2'!$C$14:T$14),0)))</f>
        <v/>
      </c>
      <c r="U79" s="114" t="str">
        <f>IF($C79="","",IF(ISBLANK(VLOOKUP($A79,'Section 2'!$C$18:$X$317,COLUMNS('Section 2'!$C$14:U$14),0)),"",VLOOKUP($A79,'Section 2'!$C$18:$X$317,COLUMNS('Section 2'!$C$14:U$14),0)))</f>
        <v/>
      </c>
      <c r="V79" s="114" t="str">
        <f>IF($C79="","",IF(ISBLANK(VLOOKUP($A79,'Section 2'!$C$18:$X$317,COLUMNS('Section 2'!$C$14:V$14),0)),"",VLOOKUP($A79,'Section 2'!$C$18:$X$317,COLUMNS('Section 2'!$C$14:V$14),0)))</f>
        <v/>
      </c>
      <c r="W79" s="114" t="str">
        <f>IF($C79="","",IF(ISBLANK(PROPER(VLOOKUP($A79,'Section 2'!$C$18:$X$317,COLUMNS('Section 2'!$C$14:W$14),0))),"",PROPER(VLOOKUP($A79,'Section 2'!$C$18:$X$317,COLUMNS('Section 2'!$C$14:W$14),0))))</f>
        <v/>
      </c>
      <c r="X79" s="114" t="str">
        <f>IF($C79="","",IF(ISBLANK(PROPER(VLOOKUP($A79,'Section 2'!$C$18:$X$317,COLUMNS('Section 2'!$C$14:X$14),0))),"",IF(VLOOKUP($A79,'Section 2'!$C$18:$X$317,COLUMNS('Section 2'!$C$14:X$14),0)="Produced/Imported for Consumption","Produced/Imported for Consumption",PROPER(VLOOKUP($A79,'Section 2'!$C$18:$X$317,COLUMNS('Section 2'!$C$14:X$14),0)))))</f>
        <v/>
      </c>
    </row>
    <row r="80" spans="1:24" s="47" customFormat="1" ht="12.75" customHeight="1" x14ac:dyDescent="0.25">
      <c r="A80" s="50">
        <v>79</v>
      </c>
      <c r="B80" s="114" t="str">
        <f t="shared" si="1"/>
        <v/>
      </c>
      <c r="C80" s="114" t="str">
        <f>IFERROR(VLOOKUP($A80,'Section 2'!$C$18:$X$317,COLUMNS('Section 2'!$C$14:$C$14),0),"")</f>
        <v/>
      </c>
      <c r="D80" s="65" t="str">
        <f>IF($C80="","",IF(ISBLANK(VLOOKUP($A80,'Section 2'!$C$18:$X$317,COLUMNS('Section 2'!$C$14:D$14),0)),"",VLOOKUP($A80,'Section 2'!$C$18:$X$317,COLUMNS('Section 2'!$C$14:D$14),0)))</f>
        <v/>
      </c>
      <c r="E80" s="114" t="str">
        <f>IF($C80="","",IF(ISBLANK(VLOOKUP($A80,'Section 2'!$C$18:$X$317,COLUMNS('Section 2'!$C$14:E$14),0)),"",VLOOKUP($A80,'Section 2'!$C$18:$X$317,COLUMNS('Section 2'!$C$14:E$14),0)))</f>
        <v/>
      </c>
      <c r="F80" s="114" t="str">
        <f>IF($C80="","",IF(ISBLANK(VLOOKUP($A80,'Section 2'!$C$18:$X$317,COLUMNS('Section 2'!$C$14:F$14),0)),"",VLOOKUP($A80,'Section 2'!$C$18:$X$317,COLUMNS('Section 2'!$C$14:F$14),0)))</f>
        <v/>
      </c>
      <c r="G80" s="114" t="str">
        <f>IF($C80="","",IF(ISBLANK(VLOOKUP($A80,'Section 2'!$C$18:$X$317,COLUMNS('Section 2'!$C$14:G$14),0)),"",VLOOKUP($A80,'Section 2'!$C$18:$X$317,COLUMNS('Section 2'!$C$14:G$14),0)))</f>
        <v/>
      </c>
      <c r="H80" s="114" t="str">
        <f>IF($C80="","",IF(ISBLANK(VLOOKUP($A80,'Section 2'!$C$18:$X$317,COLUMNS('Section 2'!$C$14:H$14),0)),"",VLOOKUP($A80,'Section 2'!$C$18:$X$317,COLUMNS('Section 2'!$C$14:H$14),0)))</f>
        <v/>
      </c>
      <c r="I80" s="114" t="str">
        <f>IF($C80="","",IF(ISBLANK(VLOOKUP($A80,'Section 2'!$C$18:$X$317,COLUMNS('Section 2'!$C$14:I$14),0)),"",VLOOKUP($A80,'Section 2'!$C$18:$X$317,COLUMNS('Section 2'!$C$14:I$14),0)))</f>
        <v/>
      </c>
      <c r="J80" s="114" t="str">
        <f>IF($C80="","",IF(ISBLANK(VLOOKUP($A80,'Section 2'!$C$18:$X$317,COLUMNS('Section 2'!$C$14:J$14),0)),"",VLOOKUP($A80,'Section 2'!$C$18:$X$317,COLUMNS('Section 2'!$C$14:J$14),0)))</f>
        <v/>
      </c>
      <c r="K80" s="114" t="str">
        <f>IF($C80="","",IF(ISBLANK(VLOOKUP($A80,'Section 2'!$C$18:$X$317,COLUMNS('Section 2'!$C$14:K$14),0)),"",VLOOKUP($A80,'Section 2'!$C$18:$X$317,COLUMNS('Section 2'!$C$14:K$14),0)))</f>
        <v/>
      </c>
      <c r="L80" s="114" t="str">
        <f>IF($C80="","",IF(ISBLANK(VLOOKUP($A80,'Section 2'!$C$18:$X$317,COLUMNS('Section 2'!$C$14:L$14),0)),"",VLOOKUP($A80,'Section 2'!$C$18:$X$317,COLUMNS('Section 2'!$C$14:L$14),0)))</f>
        <v/>
      </c>
      <c r="M80" s="114" t="str">
        <f>IF($C80="","",IF(ISBLANK(VLOOKUP($A80,'Section 2'!$C$18:$X$317,COLUMNS('Section 2'!$C$14:M$14),0)),"",VLOOKUP($A80,'Section 2'!$C$18:$X$317,COLUMNS('Section 2'!$C$14:M$14),0)))</f>
        <v/>
      </c>
      <c r="N80" s="114" t="str">
        <f>IF($C80="","",IF(ISBLANK(VLOOKUP($A80,'Section 2'!$C$18:$X$317,COLUMNS('Section 2'!$C$14:N$14),0)),"",VLOOKUP($A80,'Section 2'!$C$18:$X$317,COLUMNS('Section 2'!$C$14:N$14),0)))</f>
        <v/>
      </c>
      <c r="O80" s="114" t="str">
        <f>IF($C80="","",IF(ISBLANK(VLOOKUP($A80,'Section 2'!$C$18:$X$317,COLUMNS('Section 2'!$C$14:O$14),0)),"",VLOOKUP($A80,'Section 2'!$C$18:$X$317,COLUMNS('Section 2'!$C$14:O$14),0)))</f>
        <v/>
      </c>
      <c r="P80" s="114" t="str">
        <f>IF($C80="","",IF(ISBLANK(VLOOKUP($A80,'Section 2'!$C$18:$X$317,COLUMNS('Section 2'!$C$14:P$14),0)),"",VLOOKUP($A80,'Section 2'!$C$18:$X$317,COLUMNS('Section 2'!$C$14:P$14),0)))</f>
        <v/>
      </c>
      <c r="Q80" s="114" t="str">
        <f>IF($C80="","",IF(ISBLANK(VLOOKUP($A80,'Section 2'!$C$18:$X$317,COLUMNS('Section 2'!$C$14:Q$14),0)),"",VLOOKUP($A80,'Section 2'!$C$18:$X$317,COLUMNS('Section 2'!$C$14:Q$14),0)))</f>
        <v/>
      </c>
      <c r="R80" s="114" t="str">
        <f>IF($C80="","",IF(ISBLANK(VLOOKUP($A80,'Section 2'!$C$18:$X$317,COLUMNS('Section 2'!$C$14:R$14),0)),"",VLOOKUP($A80,'Section 2'!$C$18:$X$317,COLUMNS('Section 2'!$C$14:R$14),0)))</f>
        <v/>
      </c>
      <c r="S80" s="114" t="str">
        <f>IF($C80="","",IF(ISBLANK(VLOOKUP($A80,'Section 2'!$C$18:$X$317,COLUMNS('Section 2'!$C$14:S$14),0)),"",VLOOKUP($A80,'Section 2'!$C$18:$X$317,COLUMNS('Section 2'!$C$14:S$14),0)))</f>
        <v/>
      </c>
      <c r="T80" s="114" t="str">
        <f>IF($C80="","",IF(ISBLANK(VLOOKUP($A80,'Section 2'!$C$18:$X$317,COLUMNS('Section 2'!$C$14:T$14),0)),"",VLOOKUP($A80,'Section 2'!$C$18:$X$317,COLUMNS('Section 2'!$C$14:T$14),0)))</f>
        <v/>
      </c>
      <c r="U80" s="114" t="str">
        <f>IF($C80="","",IF(ISBLANK(VLOOKUP($A80,'Section 2'!$C$18:$X$317,COLUMNS('Section 2'!$C$14:U$14),0)),"",VLOOKUP($A80,'Section 2'!$C$18:$X$317,COLUMNS('Section 2'!$C$14:U$14),0)))</f>
        <v/>
      </c>
      <c r="V80" s="114" t="str">
        <f>IF($C80="","",IF(ISBLANK(VLOOKUP($A80,'Section 2'!$C$18:$X$317,COLUMNS('Section 2'!$C$14:V$14),0)),"",VLOOKUP($A80,'Section 2'!$C$18:$X$317,COLUMNS('Section 2'!$C$14:V$14),0)))</f>
        <v/>
      </c>
      <c r="W80" s="114" t="str">
        <f>IF($C80="","",IF(ISBLANK(PROPER(VLOOKUP($A80,'Section 2'!$C$18:$X$317,COLUMNS('Section 2'!$C$14:W$14),0))),"",PROPER(VLOOKUP($A80,'Section 2'!$C$18:$X$317,COLUMNS('Section 2'!$C$14:W$14),0))))</f>
        <v/>
      </c>
      <c r="X80" s="114" t="str">
        <f>IF($C80="","",IF(ISBLANK(PROPER(VLOOKUP($A80,'Section 2'!$C$18:$X$317,COLUMNS('Section 2'!$C$14:X$14),0))),"",IF(VLOOKUP($A80,'Section 2'!$C$18:$X$317,COLUMNS('Section 2'!$C$14:X$14),0)="Produced/Imported for Consumption","Produced/Imported for Consumption",PROPER(VLOOKUP($A80,'Section 2'!$C$18:$X$317,COLUMNS('Section 2'!$C$14:X$14),0)))))</f>
        <v/>
      </c>
    </row>
    <row r="81" spans="1:24" s="47" customFormat="1" ht="12.75" customHeight="1" x14ac:dyDescent="0.25">
      <c r="A81" s="50">
        <v>80</v>
      </c>
      <c r="B81" s="114" t="str">
        <f t="shared" si="1"/>
        <v/>
      </c>
      <c r="C81" s="114" t="str">
        <f>IFERROR(VLOOKUP($A81,'Section 2'!$C$18:$X$317,COLUMNS('Section 2'!$C$14:$C$14),0),"")</f>
        <v/>
      </c>
      <c r="D81" s="65" t="str">
        <f>IF($C81="","",IF(ISBLANK(VLOOKUP($A81,'Section 2'!$C$18:$X$317,COLUMNS('Section 2'!$C$14:D$14),0)),"",VLOOKUP($A81,'Section 2'!$C$18:$X$317,COLUMNS('Section 2'!$C$14:D$14),0)))</f>
        <v/>
      </c>
      <c r="E81" s="114" t="str">
        <f>IF($C81="","",IF(ISBLANK(VLOOKUP($A81,'Section 2'!$C$18:$X$317,COLUMNS('Section 2'!$C$14:E$14),0)),"",VLOOKUP($A81,'Section 2'!$C$18:$X$317,COLUMNS('Section 2'!$C$14:E$14),0)))</f>
        <v/>
      </c>
      <c r="F81" s="114" t="str">
        <f>IF($C81="","",IF(ISBLANK(VLOOKUP($A81,'Section 2'!$C$18:$X$317,COLUMNS('Section 2'!$C$14:F$14),0)),"",VLOOKUP($A81,'Section 2'!$C$18:$X$317,COLUMNS('Section 2'!$C$14:F$14),0)))</f>
        <v/>
      </c>
      <c r="G81" s="114" t="str">
        <f>IF($C81="","",IF(ISBLANK(VLOOKUP($A81,'Section 2'!$C$18:$X$317,COLUMNS('Section 2'!$C$14:G$14),0)),"",VLOOKUP($A81,'Section 2'!$C$18:$X$317,COLUMNS('Section 2'!$C$14:G$14),0)))</f>
        <v/>
      </c>
      <c r="H81" s="114" t="str">
        <f>IF($C81="","",IF(ISBLANK(VLOOKUP($A81,'Section 2'!$C$18:$X$317,COLUMNS('Section 2'!$C$14:H$14),0)),"",VLOOKUP($A81,'Section 2'!$C$18:$X$317,COLUMNS('Section 2'!$C$14:H$14),0)))</f>
        <v/>
      </c>
      <c r="I81" s="114" t="str">
        <f>IF($C81="","",IF(ISBLANK(VLOOKUP($A81,'Section 2'!$C$18:$X$317,COLUMNS('Section 2'!$C$14:I$14),0)),"",VLOOKUP($A81,'Section 2'!$C$18:$X$317,COLUMNS('Section 2'!$C$14:I$14),0)))</f>
        <v/>
      </c>
      <c r="J81" s="114" t="str">
        <f>IF($C81="","",IF(ISBLANK(VLOOKUP($A81,'Section 2'!$C$18:$X$317,COLUMNS('Section 2'!$C$14:J$14),0)),"",VLOOKUP($A81,'Section 2'!$C$18:$X$317,COLUMNS('Section 2'!$C$14:J$14),0)))</f>
        <v/>
      </c>
      <c r="K81" s="114" t="str">
        <f>IF($C81="","",IF(ISBLANK(VLOOKUP($A81,'Section 2'!$C$18:$X$317,COLUMNS('Section 2'!$C$14:K$14),0)),"",VLOOKUP($A81,'Section 2'!$C$18:$X$317,COLUMNS('Section 2'!$C$14:K$14),0)))</f>
        <v/>
      </c>
      <c r="L81" s="114" t="str">
        <f>IF($C81="","",IF(ISBLANK(VLOOKUP($A81,'Section 2'!$C$18:$X$317,COLUMNS('Section 2'!$C$14:L$14),0)),"",VLOOKUP($A81,'Section 2'!$C$18:$X$317,COLUMNS('Section 2'!$C$14:L$14),0)))</f>
        <v/>
      </c>
      <c r="M81" s="114" t="str">
        <f>IF($C81="","",IF(ISBLANK(VLOOKUP($A81,'Section 2'!$C$18:$X$317,COLUMNS('Section 2'!$C$14:M$14),0)),"",VLOOKUP($A81,'Section 2'!$C$18:$X$317,COLUMNS('Section 2'!$C$14:M$14),0)))</f>
        <v/>
      </c>
      <c r="N81" s="114" t="str">
        <f>IF($C81="","",IF(ISBLANK(VLOOKUP($A81,'Section 2'!$C$18:$X$317,COLUMNS('Section 2'!$C$14:N$14),0)),"",VLOOKUP($A81,'Section 2'!$C$18:$X$317,COLUMNS('Section 2'!$C$14:N$14),0)))</f>
        <v/>
      </c>
      <c r="O81" s="114" t="str">
        <f>IF($C81="","",IF(ISBLANK(VLOOKUP($A81,'Section 2'!$C$18:$X$317,COLUMNS('Section 2'!$C$14:O$14),0)),"",VLOOKUP($A81,'Section 2'!$C$18:$X$317,COLUMNS('Section 2'!$C$14:O$14),0)))</f>
        <v/>
      </c>
      <c r="P81" s="114" t="str">
        <f>IF($C81="","",IF(ISBLANK(VLOOKUP($A81,'Section 2'!$C$18:$X$317,COLUMNS('Section 2'!$C$14:P$14),0)),"",VLOOKUP($A81,'Section 2'!$C$18:$X$317,COLUMNS('Section 2'!$C$14:P$14),0)))</f>
        <v/>
      </c>
      <c r="Q81" s="114" t="str">
        <f>IF($C81="","",IF(ISBLANK(VLOOKUP($A81,'Section 2'!$C$18:$X$317,COLUMNS('Section 2'!$C$14:Q$14),0)),"",VLOOKUP($A81,'Section 2'!$C$18:$X$317,COLUMNS('Section 2'!$C$14:Q$14),0)))</f>
        <v/>
      </c>
      <c r="R81" s="114" t="str">
        <f>IF($C81="","",IF(ISBLANK(VLOOKUP($A81,'Section 2'!$C$18:$X$317,COLUMNS('Section 2'!$C$14:R$14),0)),"",VLOOKUP($A81,'Section 2'!$C$18:$X$317,COLUMNS('Section 2'!$C$14:R$14),0)))</f>
        <v/>
      </c>
      <c r="S81" s="114" t="str">
        <f>IF($C81="","",IF(ISBLANK(VLOOKUP($A81,'Section 2'!$C$18:$X$317,COLUMNS('Section 2'!$C$14:S$14),0)),"",VLOOKUP($A81,'Section 2'!$C$18:$X$317,COLUMNS('Section 2'!$C$14:S$14),0)))</f>
        <v/>
      </c>
      <c r="T81" s="114" t="str">
        <f>IF($C81="","",IF(ISBLANK(VLOOKUP($A81,'Section 2'!$C$18:$X$317,COLUMNS('Section 2'!$C$14:T$14),0)),"",VLOOKUP($A81,'Section 2'!$C$18:$X$317,COLUMNS('Section 2'!$C$14:T$14),0)))</f>
        <v/>
      </c>
      <c r="U81" s="114" t="str">
        <f>IF($C81="","",IF(ISBLANK(VLOOKUP($A81,'Section 2'!$C$18:$X$317,COLUMNS('Section 2'!$C$14:U$14),0)),"",VLOOKUP($A81,'Section 2'!$C$18:$X$317,COLUMNS('Section 2'!$C$14:U$14),0)))</f>
        <v/>
      </c>
      <c r="V81" s="114" t="str">
        <f>IF($C81="","",IF(ISBLANK(VLOOKUP($A81,'Section 2'!$C$18:$X$317,COLUMNS('Section 2'!$C$14:V$14),0)),"",VLOOKUP($A81,'Section 2'!$C$18:$X$317,COLUMNS('Section 2'!$C$14:V$14),0)))</f>
        <v/>
      </c>
      <c r="W81" s="114" t="str">
        <f>IF($C81="","",IF(ISBLANK(PROPER(VLOOKUP($A81,'Section 2'!$C$18:$X$317,COLUMNS('Section 2'!$C$14:W$14),0))),"",PROPER(VLOOKUP($A81,'Section 2'!$C$18:$X$317,COLUMNS('Section 2'!$C$14:W$14),0))))</f>
        <v/>
      </c>
      <c r="X81" s="114" t="str">
        <f>IF($C81="","",IF(ISBLANK(PROPER(VLOOKUP($A81,'Section 2'!$C$18:$X$317,COLUMNS('Section 2'!$C$14:X$14),0))),"",IF(VLOOKUP($A81,'Section 2'!$C$18:$X$317,COLUMNS('Section 2'!$C$14:X$14),0)="Produced/Imported for Consumption","Produced/Imported for Consumption",PROPER(VLOOKUP($A81,'Section 2'!$C$18:$X$317,COLUMNS('Section 2'!$C$14:X$14),0)))))</f>
        <v/>
      </c>
    </row>
    <row r="82" spans="1:24" s="47" customFormat="1" ht="12.75" customHeight="1" x14ac:dyDescent="0.25">
      <c r="A82" s="50">
        <v>81</v>
      </c>
      <c r="B82" s="114" t="str">
        <f t="shared" si="1"/>
        <v/>
      </c>
      <c r="C82" s="114" t="str">
        <f>IFERROR(VLOOKUP($A82,'Section 2'!$C$18:$X$317,COLUMNS('Section 2'!$C$14:$C$14),0),"")</f>
        <v/>
      </c>
      <c r="D82" s="65" t="str">
        <f>IF($C82="","",IF(ISBLANK(VLOOKUP($A82,'Section 2'!$C$18:$X$317,COLUMNS('Section 2'!$C$14:D$14),0)),"",VLOOKUP($A82,'Section 2'!$C$18:$X$317,COLUMNS('Section 2'!$C$14:D$14),0)))</f>
        <v/>
      </c>
      <c r="E82" s="114" t="str">
        <f>IF($C82="","",IF(ISBLANK(VLOOKUP($A82,'Section 2'!$C$18:$X$317,COLUMNS('Section 2'!$C$14:E$14),0)),"",VLOOKUP($A82,'Section 2'!$C$18:$X$317,COLUMNS('Section 2'!$C$14:E$14),0)))</f>
        <v/>
      </c>
      <c r="F82" s="114" t="str">
        <f>IF($C82="","",IF(ISBLANK(VLOOKUP($A82,'Section 2'!$C$18:$X$317,COLUMNS('Section 2'!$C$14:F$14),0)),"",VLOOKUP($A82,'Section 2'!$C$18:$X$317,COLUMNS('Section 2'!$C$14:F$14),0)))</f>
        <v/>
      </c>
      <c r="G82" s="114" t="str">
        <f>IF($C82="","",IF(ISBLANK(VLOOKUP($A82,'Section 2'!$C$18:$X$317,COLUMNS('Section 2'!$C$14:G$14),0)),"",VLOOKUP($A82,'Section 2'!$C$18:$X$317,COLUMNS('Section 2'!$C$14:G$14),0)))</f>
        <v/>
      </c>
      <c r="H82" s="114" t="str">
        <f>IF($C82="","",IF(ISBLANK(VLOOKUP($A82,'Section 2'!$C$18:$X$317,COLUMNS('Section 2'!$C$14:H$14),0)),"",VLOOKUP($A82,'Section 2'!$C$18:$X$317,COLUMNS('Section 2'!$C$14:H$14),0)))</f>
        <v/>
      </c>
      <c r="I82" s="114" t="str">
        <f>IF($C82="","",IF(ISBLANK(VLOOKUP($A82,'Section 2'!$C$18:$X$317,COLUMNS('Section 2'!$C$14:I$14),0)),"",VLOOKUP($A82,'Section 2'!$C$18:$X$317,COLUMNS('Section 2'!$C$14:I$14),0)))</f>
        <v/>
      </c>
      <c r="J82" s="114" t="str">
        <f>IF($C82="","",IF(ISBLANK(VLOOKUP($A82,'Section 2'!$C$18:$X$317,COLUMNS('Section 2'!$C$14:J$14),0)),"",VLOOKUP($A82,'Section 2'!$C$18:$X$317,COLUMNS('Section 2'!$C$14:J$14),0)))</f>
        <v/>
      </c>
      <c r="K82" s="114" t="str">
        <f>IF($C82="","",IF(ISBLANK(VLOOKUP($A82,'Section 2'!$C$18:$X$317,COLUMNS('Section 2'!$C$14:K$14),0)),"",VLOOKUP($A82,'Section 2'!$C$18:$X$317,COLUMNS('Section 2'!$C$14:K$14),0)))</f>
        <v/>
      </c>
      <c r="L82" s="114" t="str">
        <f>IF($C82="","",IF(ISBLANK(VLOOKUP($A82,'Section 2'!$C$18:$X$317,COLUMNS('Section 2'!$C$14:L$14),0)),"",VLOOKUP($A82,'Section 2'!$C$18:$X$317,COLUMNS('Section 2'!$C$14:L$14),0)))</f>
        <v/>
      </c>
      <c r="M82" s="114" t="str">
        <f>IF($C82="","",IF(ISBLANK(VLOOKUP($A82,'Section 2'!$C$18:$X$317,COLUMNS('Section 2'!$C$14:M$14),0)),"",VLOOKUP($A82,'Section 2'!$C$18:$X$317,COLUMNS('Section 2'!$C$14:M$14),0)))</f>
        <v/>
      </c>
      <c r="N82" s="114" t="str">
        <f>IF($C82="","",IF(ISBLANK(VLOOKUP($A82,'Section 2'!$C$18:$X$317,COLUMNS('Section 2'!$C$14:N$14),0)),"",VLOOKUP($A82,'Section 2'!$C$18:$X$317,COLUMNS('Section 2'!$C$14:N$14),0)))</f>
        <v/>
      </c>
      <c r="O82" s="114" t="str">
        <f>IF($C82="","",IF(ISBLANK(VLOOKUP($A82,'Section 2'!$C$18:$X$317,COLUMNS('Section 2'!$C$14:O$14),0)),"",VLOOKUP($A82,'Section 2'!$C$18:$X$317,COLUMNS('Section 2'!$C$14:O$14),0)))</f>
        <v/>
      </c>
      <c r="P82" s="114" t="str">
        <f>IF($C82="","",IF(ISBLANK(VLOOKUP($A82,'Section 2'!$C$18:$X$317,COLUMNS('Section 2'!$C$14:P$14),0)),"",VLOOKUP($A82,'Section 2'!$C$18:$X$317,COLUMNS('Section 2'!$C$14:P$14),0)))</f>
        <v/>
      </c>
      <c r="Q82" s="114" t="str">
        <f>IF($C82="","",IF(ISBLANK(VLOOKUP($A82,'Section 2'!$C$18:$X$317,COLUMNS('Section 2'!$C$14:Q$14),0)),"",VLOOKUP($A82,'Section 2'!$C$18:$X$317,COLUMNS('Section 2'!$C$14:Q$14),0)))</f>
        <v/>
      </c>
      <c r="R82" s="114" t="str">
        <f>IF($C82="","",IF(ISBLANK(VLOOKUP($A82,'Section 2'!$C$18:$X$317,COLUMNS('Section 2'!$C$14:R$14),0)),"",VLOOKUP($A82,'Section 2'!$C$18:$X$317,COLUMNS('Section 2'!$C$14:R$14),0)))</f>
        <v/>
      </c>
      <c r="S82" s="114" t="str">
        <f>IF($C82="","",IF(ISBLANK(VLOOKUP($A82,'Section 2'!$C$18:$X$317,COLUMNS('Section 2'!$C$14:S$14),0)),"",VLOOKUP($A82,'Section 2'!$C$18:$X$317,COLUMNS('Section 2'!$C$14:S$14),0)))</f>
        <v/>
      </c>
      <c r="T82" s="114" t="str">
        <f>IF($C82="","",IF(ISBLANK(VLOOKUP($A82,'Section 2'!$C$18:$X$317,COLUMNS('Section 2'!$C$14:T$14),0)),"",VLOOKUP($A82,'Section 2'!$C$18:$X$317,COLUMNS('Section 2'!$C$14:T$14),0)))</f>
        <v/>
      </c>
      <c r="U82" s="114" t="str">
        <f>IF($C82="","",IF(ISBLANK(VLOOKUP($A82,'Section 2'!$C$18:$X$317,COLUMNS('Section 2'!$C$14:U$14),0)),"",VLOOKUP($A82,'Section 2'!$C$18:$X$317,COLUMNS('Section 2'!$C$14:U$14),0)))</f>
        <v/>
      </c>
      <c r="V82" s="114" t="str">
        <f>IF($C82="","",IF(ISBLANK(VLOOKUP($A82,'Section 2'!$C$18:$X$317,COLUMNS('Section 2'!$C$14:V$14),0)),"",VLOOKUP($A82,'Section 2'!$C$18:$X$317,COLUMNS('Section 2'!$C$14:V$14),0)))</f>
        <v/>
      </c>
      <c r="W82" s="114" t="str">
        <f>IF($C82="","",IF(ISBLANK(PROPER(VLOOKUP($A82,'Section 2'!$C$18:$X$317,COLUMNS('Section 2'!$C$14:W$14),0))),"",PROPER(VLOOKUP($A82,'Section 2'!$C$18:$X$317,COLUMNS('Section 2'!$C$14:W$14),0))))</f>
        <v/>
      </c>
      <c r="X82" s="114" t="str">
        <f>IF($C82="","",IF(ISBLANK(PROPER(VLOOKUP($A82,'Section 2'!$C$18:$X$317,COLUMNS('Section 2'!$C$14:X$14),0))),"",IF(VLOOKUP($A82,'Section 2'!$C$18:$X$317,COLUMNS('Section 2'!$C$14:X$14),0)="Produced/Imported for Consumption","Produced/Imported for Consumption",PROPER(VLOOKUP($A82,'Section 2'!$C$18:$X$317,COLUMNS('Section 2'!$C$14:X$14),0)))))</f>
        <v/>
      </c>
    </row>
    <row r="83" spans="1:24" s="47" customFormat="1" ht="12.75" customHeight="1" x14ac:dyDescent="0.25">
      <c r="A83" s="50">
        <v>82</v>
      </c>
      <c r="B83" s="114" t="str">
        <f t="shared" si="1"/>
        <v/>
      </c>
      <c r="C83" s="114" t="str">
        <f>IFERROR(VLOOKUP($A83,'Section 2'!$C$18:$X$317,COLUMNS('Section 2'!$C$14:$C$14),0),"")</f>
        <v/>
      </c>
      <c r="D83" s="65" t="str">
        <f>IF($C83="","",IF(ISBLANK(VLOOKUP($A83,'Section 2'!$C$18:$X$317,COLUMNS('Section 2'!$C$14:D$14),0)),"",VLOOKUP($A83,'Section 2'!$C$18:$X$317,COLUMNS('Section 2'!$C$14:D$14),0)))</f>
        <v/>
      </c>
      <c r="E83" s="114" t="str">
        <f>IF($C83="","",IF(ISBLANK(VLOOKUP($A83,'Section 2'!$C$18:$X$317,COLUMNS('Section 2'!$C$14:E$14),0)),"",VLOOKUP($A83,'Section 2'!$C$18:$X$317,COLUMNS('Section 2'!$C$14:E$14),0)))</f>
        <v/>
      </c>
      <c r="F83" s="114" t="str">
        <f>IF($C83="","",IF(ISBLANK(VLOOKUP($A83,'Section 2'!$C$18:$X$317,COLUMNS('Section 2'!$C$14:F$14),0)),"",VLOOKUP($A83,'Section 2'!$C$18:$X$317,COLUMNS('Section 2'!$C$14:F$14),0)))</f>
        <v/>
      </c>
      <c r="G83" s="114" t="str">
        <f>IF($C83="","",IF(ISBLANK(VLOOKUP($A83,'Section 2'!$C$18:$X$317,COLUMNS('Section 2'!$C$14:G$14),0)),"",VLOOKUP($A83,'Section 2'!$C$18:$X$317,COLUMNS('Section 2'!$C$14:G$14),0)))</f>
        <v/>
      </c>
      <c r="H83" s="114" t="str">
        <f>IF($C83="","",IF(ISBLANK(VLOOKUP($A83,'Section 2'!$C$18:$X$317,COLUMNS('Section 2'!$C$14:H$14),0)),"",VLOOKUP($A83,'Section 2'!$C$18:$X$317,COLUMNS('Section 2'!$C$14:H$14),0)))</f>
        <v/>
      </c>
      <c r="I83" s="114" t="str">
        <f>IF($C83="","",IF(ISBLANK(VLOOKUP($A83,'Section 2'!$C$18:$X$317,COLUMNS('Section 2'!$C$14:I$14),0)),"",VLOOKUP($A83,'Section 2'!$C$18:$X$317,COLUMNS('Section 2'!$C$14:I$14),0)))</f>
        <v/>
      </c>
      <c r="J83" s="114" t="str">
        <f>IF($C83="","",IF(ISBLANK(VLOOKUP($A83,'Section 2'!$C$18:$X$317,COLUMNS('Section 2'!$C$14:J$14),0)),"",VLOOKUP($A83,'Section 2'!$C$18:$X$317,COLUMNS('Section 2'!$C$14:J$14),0)))</f>
        <v/>
      </c>
      <c r="K83" s="114" t="str">
        <f>IF($C83="","",IF(ISBLANK(VLOOKUP($A83,'Section 2'!$C$18:$X$317,COLUMNS('Section 2'!$C$14:K$14),0)),"",VLOOKUP($A83,'Section 2'!$C$18:$X$317,COLUMNS('Section 2'!$C$14:K$14),0)))</f>
        <v/>
      </c>
      <c r="L83" s="114" t="str">
        <f>IF($C83="","",IF(ISBLANK(VLOOKUP($A83,'Section 2'!$C$18:$X$317,COLUMNS('Section 2'!$C$14:L$14),0)),"",VLOOKUP($A83,'Section 2'!$C$18:$X$317,COLUMNS('Section 2'!$C$14:L$14),0)))</f>
        <v/>
      </c>
      <c r="M83" s="114" t="str">
        <f>IF($C83="","",IF(ISBLANK(VLOOKUP($A83,'Section 2'!$C$18:$X$317,COLUMNS('Section 2'!$C$14:M$14),0)),"",VLOOKUP($A83,'Section 2'!$C$18:$X$317,COLUMNS('Section 2'!$C$14:M$14),0)))</f>
        <v/>
      </c>
      <c r="N83" s="114" t="str">
        <f>IF($C83="","",IF(ISBLANK(VLOOKUP($A83,'Section 2'!$C$18:$X$317,COLUMNS('Section 2'!$C$14:N$14),0)),"",VLOOKUP($A83,'Section 2'!$C$18:$X$317,COLUMNS('Section 2'!$C$14:N$14),0)))</f>
        <v/>
      </c>
      <c r="O83" s="114" t="str">
        <f>IF($C83="","",IF(ISBLANK(VLOOKUP($A83,'Section 2'!$C$18:$X$317,COLUMNS('Section 2'!$C$14:O$14),0)),"",VLOOKUP($A83,'Section 2'!$C$18:$X$317,COLUMNS('Section 2'!$C$14:O$14),0)))</f>
        <v/>
      </c>
      <c r="P83" s="114" t="str">
        <f>IF($C83="","",IF(ISBLANK(VLOOKUP($A83,'Section 2'!$C$18:$X$317,COLUMNS('Section 2'!$C$14:P$14),0)),"",VLOOKUP($A83,'Section 2'!$C$18:$X$317,COLUMNS('Section 2'!$C$14:P$14),0)))</f>
        <v/>
      </c>
      <c r="Q83" s="114" t="str">
        <f>IF($C83="","",IF(ISBLANK(VLOOKUP($A83,'Section 2'!$C$18:$X$317,COLUMNS('Section 2'!$C$14:Q$14),0)),"",VLOOKUP($A83,'Section 2'!$C$18:$X$317,COLUMNS('Section 2'!$C$14:Q$14),0)))</f>
        <v/>
      </c>
      <c r="R83" s="114" t="str">
        <f>IF($C83="","",IF(ISBLANK(VLOOKUP($A83,'Section 2'!$C$18:$X$317,COLUMNS('Section 2'!$C$14:R$14),0)),"",VLOOKUP($A83,'Section 2'!$C$18:$X$317,COLUMNS('Section 2'!$C$14:R$14),0)))</f>
        <v/>
      </c>
      <c r="S83" s="114" t="str">
        <f>IF($C83="","",IF(ISBLANK(VLOOKUP($A83,'Section 2'!$C$18:$X$317,COLUMNS('Section 2'!$C$14:S$14),0)),"",VLOOKUP($A83,'Section 2'!$C$18:$X$317,COLUMNS('Section 2'!$C$14:S$14),0)))</f>
        <v/>
      </c>
      <c r="T83" s="114" t="str">
        <f>IF($C83="","",IF(ISBLANK(VLOOKUP($A83,'Section 2'!$C$18:$X$317,COLUMNS('Section 2'!$C$14:T$14),0)),"",VLOOKUP($A83,'Section 2'!$C$18:$X$317,COLUMNS('Section 2'!$C$14:T$14),0)))</f>
        <v/>
      </c>
      <c r="U83" s="114" t="str">
        <f>IF($C83="","",IF(ISBLANK(VLOOKUP($A83,'Section 2'!$C$18:$X$317,COLUMNS('Section 2'!$C$14:U$14),0)),"",VLOOKUP($A83,'Section 2'!$C$18:$X$317,COLUMNS('Section 2'!$C$14:U$14),0)))</f>
        <v/>
      </c>
      <c r="V83" s="114" t="str">
        <f>IF($C83="","",IF(ISBLANK(VLOOKUP($A83,'Section 2'!$C$18:$X$317,COLUMNS('Section 2'!$C$14:V$14),0)),"",VLOOKUP($A83,'Section 2'!$C$18:$X$317,COLUMNS('Section 2'!$C$14:V$14),0)))</f>
        <v/>
      </c>
      <c r="W83" s="114" t="str">
        <f>IF($C83="","",IF(ISBLANK(PROPER(VLOOKUP($A83,'Section 2'!$C$18:$X$317,COLUMNS('Section 2'!$C$14:W$14),0))),"",PROPER(VLOOKUP($A83,'Section 2'!$C$18:$X$317,COLUMNS('Section 2'!$C$14:W$14),0))))</f>
        <v/>
      </c>
      <c r="X83" s="114" t="str">
        <f>IF($C83="","",IF(ISBLANK(PROPER(VLOOKUP($A83,'Section 2'!$C$18:$X$317,COLUMNS('Section 2'!$C$14:X$14),0))),"",IF(VLOOKUP($A83,'Section 2'!$C$18:$X$317,COLUMNS('Section 2'!$C$14:X$14),0)="Produced/Imported for Consumption","Produced/Imported for Consumption",PROPER(VLOOKUP($A83,'Section 2'!$C$18:$X$317,COLUMNS('Section 2'!$C$14:X$14),0)))))</f>
        <v/>
      </c>
    </row>
    <row r="84" spans="1:24" s="47" customFormat="1" ht="12.75" customHeight="1" x14ac:dyDescent="0.25">
      <c r="A84" s="50">
        <v>83</v>
      </c>
      <c r="B84" s="114" t="str">
        <f t="shared" si="1"/>
        <v/>
      </c>
      <c r="C84" s="114" t="str">
        <f>IFERROR(VLOOKUP($A84,'Section 2'!$C$18:$X$317,COLUMNS('Section 2'!$C$14:$C$14),0),"")</f>
        <v/>
      </c>
      <c r="D84" s="65" t="str">
        <f>IF($C84="","",IF(ISBLANK(VLOOKUP($A84,'Section 2'!$C$18:$X$317,COLUMNS('Section 2'!$C$14:D$14),0)),"",VLOOKUP($A84,'Section 2'!$C$18:$X$317,COLUMNS('Section 2'!$C$14:D$14),0)))</f>
        <v/>
      </c>
      <c r="E84" s="114" t="str">
        <f>IF($C84="","",IF(ISBLANK(VLOOKUP($A84,'Section 2'!$C$18:$X$317,COLUMNS('Section 2'!$C$14:E$14),0)),"",VLOOKUP($A84,'Section 2'!$C$18:$X$317,COLUMNS('Section 2'!$C$14:E$14),0)))</f>
        <v/>
      </c>
      <c r="F84" s="114" t="str">
        <f>IF($C84="","",IF(ISBLANK(VLOOKUP($A84,'Section 2'!$C$18:$X$317,COLUMNS('Section 2'!$C$14:F$14),0)),"",VLOOKUP($A84,'Section 2'!$C$18:$X$317,COLUMNS('Section 2'!$C$14:F$14),0)))</f>
        <v/>
      </c>
      <c r="G84" s="114" t="str">
        <f>IF($C84="","",IF(ISBLANK(VLOOKUP($A84,'Section 2'!$C$18:$X$317,COLUMNS('Section 2'!$C$14:G$14),0)),"",VLOOKUP($A84,'Section 2'!$C$18:$X$317,COLUMNS('Section 2'!$C$14:G$14),0)))</f>
        <v/>
      </c>
      <c r="H84" s="114" t="str">
        <f>IF($C84="","",IF(ISBLANK(VLOOKUP($A84,'Section 2'!$C$18:$X$317,COLUMNS('Section 2'!$C$14:H$14),0)),"",VLOOKUP($A84,'Section 2'!$C$18:$X$317,COLUMNS('Section 2'!$C$14:H$14),0)))</f>
        <v/>
      </c>
      <c r="I84" s="114" t="str">
        <f>IF($C84="","",IF(ISBLANK(VLOOKUP($A84,'Section 2'!$C$18:$X$317,COLUMNS('Section 2'!$C$14:I$14),0)),"",VLOOKUP($A84,'Section 2'!$C$18:$X$317,COLUMNS('Section 2'!$C$14:I$14),0)))</f>
        <v/>
      </c>
      <c r="J84" s="114" t="str">
        <f>IF($C84="","",IF(ISBLANK(VLOOKUP($A84,'Section 2'!$C$18:$X$317,COLUMNS('Section 2'!$C$14:J$14),0)),"",VLOOKUP($A84,'Section 2'!$C$18:$X$317,COLUMNS('Section 2'!$C$14:J$14),0)))</f>
        <v/>
      </c>
      <c r="K84" s="114" t="str">
        <f>IF($C84="","",IF(ISBLANK(VLOOKUP($A84,'Section 2'!$C$18:$X$317,COLUMNS('Section 2'!$C$14:K$14),0)),"",VLOOKUP($A84,'Section 2'!$C$18:$X$317,COLUMNS('Section 2'!$C$14:K$14),0)))</f>
        <v/>
      </c>
      <c r="L84" s="114" t="str">
        <f>IF($C84="","",IF(ISBLANK(VLOOKUP($A84,'Section 2'!$C$18:$X$317,COLUMNS('Section 2'!$C$14:L$14),0)),"",VLOOKUP($A84,'Section 2'!$C$18:$X$317,COLUMNS('Section 2'!$C$14:L$14),0)))</f>
        <v/>
      </c>
      <c r="M84" s="114" t="str">
        <f>IF($C84="","",IF(ISBLANK(VLOOKUP($A84,'Section 2'!$C$18:$X$317,COLUMNS('Section 2'!$C$14:M$14),0)),"",VLOOKUP($A84,'Section 2'!$C$18:$X$317,COLUMNS('Section 2'!$C$14:M$14),0)))</f>
        <v/>
      </c>
      <c r="N84" s="114" t="str">
        <f>IF($C84="","",IF(ISBLANK(VLOOKUP($A84,'Section 2'!$C$18:$X$317,COLUMNS('Section 2'!$C$14:N$14),0)),"",VLOOKUP($A84,'Section 2'!$C$18:$X$317,COLUMNS('Section 2'!$C$14:N$14),0)))</f>
        <v/>
      </c>
      <c r="O84" s="114" t="str">
        <f>IF($C84="","",IF(ISBLANK(VLOOKUP($A84,'Section 2'!$C$18:$X$317,COLUMNS('Section 2'!$C$14:O$14),0)),"",VLOOKUP($A84,'Section 2'!$C$18:$X$317,COLUMNS('Section 2'!$C$14:O$14),0)))</f>
        <v/>
      </c>
      <c r="P84" s="114" t="str">
        <f>IF($C84="","",IF(ISBLANK(VLOOKUP($A84,'Section 2'!$C$18:$X$317,COLUMNS('Section 2'!$C$14:P$14),0)),"",VLOOKUP($A84,'Section 2'!$C$18:$X$317,COLUMNS('Section 2'!$C$14:P$14),0)))</f>
        <v/>
      </c>
      <c r="Q84" s="114" t="str">
        <f>IF($C84="","",IF(ISBLANK(VLOOKUP($A84,'Section 2'!$C$18:$X$317,COLUMNS('Section 2'!$C$14:Q$14),0)),"",VLOOKUP($A84,'Section 2'!$C$18:$X$317,COLUMNS('Section 2'!$C$14:Q$14),0)))</f>
        <v/>
      </c>
      <c r="R84" s="114" t="str">
        <f>IF($C84="","",IF(ISBLANK(VLOOKUP($A84,'Section 2'!$C$18:$X$317,COLUMNS('Section 2'!$C$14:R$14),0)),"",VLOOKUP($A84,'Section 2'!$C$18:$X$317,COLUMNS('Section 2'!$C$14:R$14),0)))</f>
        <v/>
      </c>
      <c r="S84" s="114" t="str">
        <f>IF($C84="","",IF(ISBLANK(VLOOKUP($A84,'Section 2'!$C$18:$X$317,COLUMNS('Section 2'!$C$14:S$14),0)),"",VLOOKUP($A84,'Section 2'!$C$18:$X$317,COLUMNS('Section 2'!$C$14:S$14),0)))</f>
        <v/>
      </c>
      <c r="T84" s="114" t="str">
        <f>IF($C84="","",IF(ISBLANK(VLOOKUP($A84,'Section 2'!$C$18:$X$317,COLUMNS('Section 2'!$C$14:T$14),0)),"",VLOOKUP($A84,'Section 2'!$C$18:$X$317,COLUMNS('Section 2'!$C$14:T$14),0)))</f>
        <v/>
      </c>
      <c r="U84" s="114" t="str">
        <f>IF($C84="","",IF(ISBLANK(VLOOKUP($A84,'Section 2'!$C$18:$X$317,COLUMNS('Section 2'!$C$14:U$14),0)),"",VLOOKUP($A84,'Section 2'!$C$18:$X$317,COLUMNS('Section 2'!$C$14:U$14),0)))</f>
        <v/>
      </c>
      <c r="V84" s="114" t="str">
        <f>IF($C84="","",IF(ISBLANK(VLOOKUP($A84,'Section 2'!$C$18:$X$317,COLUMNS('Section 2'!$C$14:V$14),0)),"",VLOOKUP($A84,'Section 2'!$C$18:$X$317,COLUMNS('Section 2'!$C$14:V$14),0)))</f>
        <v/>
      </c>
      <c r="W84" s="114" t="str">
        <f>IF($C84="","",IF(ISBLANK(PROPER(VLOOKUP($A84,'Section 2'!$C$18:$X$317,COLUMNS('Section 2'!$C$14:W$14),0))),"",PROPER(VLOOKUP($A84,'Section 2'!$C$18:$X$317,COLUMNS('Section 2'!$C$14:W$14),0))))</f>
        <v/>
      </c>
      <c r="X84" s="114" t="str">
        <f>IF($C84="","",IF(ISBLANK(PROPER(VLOOKUP($A84,'Section 2'!$C$18:$X$317,COLUMNS('Section 2'!$C$14:X$14),0))),"",IF(VLOOKUP($A84,'Section 2'!$C$18:$X$317,COLUMNS('Section 2'!$C$14:X$14),0)="Produced/Imported for Consumption","Produced/Imported for Consumption",PROPER(VLOOKUP($A84,'Section 2'!$C$18:$X$317,COLUMNS('Section 2'!$C$14:X$14),0)))))</f>
        <v/>
      </c>
    </row>
    <row r="85" spans="1:24" s="47" customFormat="1" ht="12.75" customHeight="1" x14ac:dyDescent="0.25">
      <c r="A85" s="50">
        <v>84</v>
      </c>
      <c r="B85" s="114" t="str">
        <f t="shared" si="1"/>
        <v/>
      </c>
      <c r="C85" s="114" t="str">
        <f>IFERROR(VLOOKUP($A85,'Section 2'!$C$18:$X$317,COLUMNS('Section 2'!$C$14:$C$14),0),"")</f>
        <v/>
      </c>
      <c r="D85" s="65" t="str">
        <f>IF($C85="","",IF(ISBLANK(VLOOKUP($A85,'Section 2'!$C$18:$X$317,COLUMNS('Section 2'!$C$14:D$14),0)),"",VLOOKUP($A85,'Section 2'!$C$18:$X$317,COLUMNS('Section 2'!$C$14:D$14),0)))</f>
        <v/>
      </c>
      <c r="E85" s="114" t="str">
        <f>IF($C85="","",IF(ISBLANK(VLOOKUP($A85,'Section 2'!$C$18:$X$317,COLUMNS('Section 2'!$C$14:E$14),0)),"",VLOOKUP($A85,'Section 2'!$C$18:$X$317,COLUMNS('Section 2'!$C$14:E$14),0)))</f>
        <v/>
      </c>
      <c r="F85" s="114" t="str">
        <f>IF($C85="","",IF(ISBLANK(VLOOKUP($A85,'Section 2'!$C$18:$X$317,COLUMNS('Section 2'!$C$14:F$14),0)),"",VLOOKUP($A85,'Section 2'!$C$18:$X$317,COLUMNS('Section 2'!$C$14:F$14),0)))</f>
        <v/>
      </c>
      <c r="G85" s="114" t="str">
        <f>IF($C85="","",IF(ISBLANK(VLOOKUP($A85,'Section 2'!$C$18:$X$317,COLUMNS('Section 2'!$C$14:G$14),0)),"",VLOOKUP($A85,'Section 2'!$C$18:$X$317,COLUMNS('Section 2'!$C$14:G$14),0)))</f>
        <v/>
      </c>
      <c r="H85" s="114" t="str">
        <f>IF($C85="","",IF(ISBLANK(VLOOKUP($A85,'Section 2'!$C$18:$X$317,COLUMNS('Section 2'!$C$14:H$14),0)),"",VLOOKUP($A85,'Section 2'!$C$18:$X$317,COLUMNS('Section 2'!$C$14:H$14),0)))</f>
        <v/>
      </c>
      <c r="I85" s="114" t="str">
        <f>IF($C85="","",IF(ISBLANK(VLOOKUP($A85,'Section 2'!$C$18:$X$317,COLUMNS('Section 2'!$C$14:I$14),0)),"",VLOOKUP($A85,'Section 2'!$C$18:$X$317,COLUMNS('Section 2'!$C$14:I$14),0)))</f>
        <v/>
      </c>
      <c r="J85" s="114" t="str">
        <f>IF($C85="","",IF(ISBLANK(VLOOKUP($A85,'Section 2'!$C$18:$X$317,COLUMNS('Section 2'!$C$14:J$14),0)),"",VLOOKUP($A85,'Section 2'!$C$18:$X$317,COLUMNS('Section 2'!$C$14:J$14),0)))</f>
        <v/>
      </c>
      <c r="K85" s="114" t="str">
        <f>IF($C85="","",IF(ISBLANK(VLOOKUP($A85,'Section 2'!$C$18:$X$317,COLUMNS('Section 2'!$C$14:K$14),0)),"",VLOOKUP($A85,'Section 2'!$C$18:$X$317,COLUMNS('Section 2'!$C$14:K$14),0)))</f>
        <v/>
      </c>
      <c r="L85" s="114" t="str">
        <f>IF($C85="","",IF(ISBLANK(VLOOKUP($A85,'Section 2'!$C$18:$X$317,COLUMNS('Section 2'!$C$14:L$14),0)),"",VLOOKUP($A85,'Section 2'!$C$18:$X$317,COLUMNS('Section 2'!$C$14:L$14),0)))</f>
        <v/>
      </c>
      <c r="M85" s="114" t="str">
        <f>IF($C85="","",IF(ISBLANK(VLOOKUP($A85,'Section 2'!$C$18:$X$317,COLUMNS('Section 2'!$C$14:M$14),0)),"",VLOOKUP($A85,'Section 2'!$C$18:$X$317,COLUMNS('Section 2'!$C$14:M$14),0)))</f>
        <v/>
      </c>
      <c r="N85" s="114" t="str">
        <f>IF($C85="","",IF(ISBLANK(VLOOKUP($A85,'Section 2'!$C$18:$X$317,COLUMNS('Section 2'!$C$14:N$14),0)),"",VLOOKUP($A85,'Section 2'!$C$18:$X$317,COLUMNS('Section 2'!$C$14:N$14),0)))</f>
        <v/>
      </c>
      <c r="O85" s="114" t="str">
        <f>IF($C85="","",IF(ISBLANK(VLOOKUP($A85,'Section 2'!$C$18:$X$317,COLUMNS('Section 2'!$C$14:O$14),0)),"",VLOOKUP($A85,'Section 2'!$C$18:$X$317,COLUMNS('Section 2'!$C$14:O$14),0)))</f>
        <v/>
      </c>
      <c r="P85" s="114" t="str">
        <f>IF($C85="","",IF(ISBLANK(VLOOKUP($A85,'Section 2'!$C$18:$X$317,COLUMNS('Section 2'!$C$14:P$14),0)),"",VLOOKUP($A85,'Section 2'!$C$18:$X$317,COLUMNS('Section 2'!$C$14:P$14),0)))</f>
        <v/>
      </c>
      <c r="Q85" s="114" t="str">
        <f>IF($C85="","",IF(ISBLANK(VLOOKUP($A85,'Section 2'!$C$18:$X$317,COLUMNS('Section 2'!$C$14:Q$14),0)),"",VLOOKUP($A85,'Section 2'!$C$18:$X$317,COLUMNS('Section 2'!$C$14:Q$14),0)))</f>
        <v/>
      </c>
      <c r="R85" s="114" t="str">
        <f>IF($C85="","",IF(ISBLANK(VLOOKUP($A85,'Section 2'!$C$18:$X$317,COLUMNS('Section 2'!$C$14:R$14),0)),"",VLOOKUP($A85,'Section 2'!$C$18:$X$317,COLUMNS('Section 2'!$C$14:R$14),0)))</f>
        <v/>
      </c>
      <c r="S85" s="114" t="str">
        <f>IF($C85="","",IF(ISBLANK(VLOOKUP($A85,'Section 2'!$C$18:$X$317,COLUMNS('Section 2'!$C$14:S$14),0)),"",VLOOKUP($A85,'Section 2'!$C$18:$X$317,COLUMNS('Section 2'!$C$14:S$14),0)))</f>
        <v/>
      </c>
      <c r="T85" s="114" t="str">
        <f>IF($C85="","",IF(ISBLANK(VLOOKUP($A85,'Section 2'!$C$18:$X$317,COLUMNS('Section 2'!$C$14:T$14),0)),"",VLOOKUP($A85,'Section 2'!$C$18:$X$317,COLUMNS('Section 2'!$C$14:T$14),0)))</f>
        <v/>
      </c>
      <c r="U85" s="114" t="str">
        <f>IF($C85="","",IF(ISBLANK(VLOOKUP($A85,'Section 2'!$C$18:$X$317,COLUMNS('Section 2'!$C$14:U$14),0)),"",VLOOKUP($A85,'Section 2'!$C$18:$X$317,COLUMNS('Section 2'!$C$14:U$14),0)))</f>
        <v/>
      </c>
      <c r="V85" s="114" t="str">
        <f>IF($C85="","",IF(ISBLANK(VLOOKUP($A85,'Section 2'!$C$18:$X$317,COLUMNS('Section 2'!$C$14:V$14),0)),"",VLOOKUP($A85,'Section 2'!$C$18:$X$317,COLUMNS('Section 2'!$C$14:V$14),0)))</f>
        <v/>
      </c>
      <c r="W85" s="114" t="str">
        <f>IF($C85="","",IF(ISBLANK(PROPER(VLOOKUP($A85,'Section 2'!$C$18:$X$317,COLUMNS('Section 2'!$C$14:W$14),0))),"",PROPER(VLOOKUP($A85,'Section 2'!$C$18:$X$317,COLUMNS('Section 2'!$C$14:W$14),0))))</f>
        <v/>
      </c>
      <c r="X85" s="114" t="str">
        <f>IF($C85="","",IF(ISBLANK(PROPER(VLOOKUP($A85,'Section 2'!$C$18:$X$317,COLUMNS('Section 2'!$C$14:X$14),0))),"",IF(VLOOKUP($A85,'Section 2'!$C$18:$X$317,COLUMNS('Section 2'!$C$14:X$14),0)="Produced/Imported for Consumption","Produced/Imported for Consumption",PROPER(VLOOKUP($A85,'Section 2'!$C$18:$X$317,COLUMNS('Section 2'!$C$14:X$14),0)))))</f>
        <v/>
      </c>
    </row>
    <row r="86" spans="1:24" s="47" customFormat="1" ht="12.75" customHeight="1" x14ac:dyDescent="0.25">
      <c r="A86" s="50">
        <v>85</v>
      </c>
      <c r="B86" s="114" t="str">
        <f t="shared" si="1"/>
        <v/>
      </c>
      <c r="C86" s="114" t="str">
        <f>IFERROR(VLOOKUP($A86,'Section 2'!$C$18:$X$317,COLUMNS('Section 2'!$C$14:$C$14),0),"")</f>
        <v/>
      </c>
      <c r="D86" s="65" t="str">
        <f>IF($C86="","",IF(ISBLANK(VLOOKUP($A86,'Section 2'!$C$18:$X$317,COLUMNS('Section 2'!$C$14:D$14),0)),"",VLOOKUP($A86,'Section 2'!$C$18:$X$317,COLUMNS('Section 2'!$C$14:D$14),0)))</f>
        <v/>
      </c>
      <c r="E86" s="114" t="str">
        <f>IF($C86="","",IF(ISBLANK(VLOOKUP($A86,'Section 2'!$C$18:$X$317,COLUMNS('Section 2'!$C$14:E$14),0)),"",VLOOKUP($A86,'Section 2'!$C$18:$X$317,COLUMNS('Section 2'!$C$14:E$14),0)))</f>
        <v/>
      </c>
      <c r="F86" s="114" t="str">
        <f>IF($C86="","",IF(ISBLANK(VLOOKUP($A86,'Section 2'!$C$18:$X$317,COLUMNS('Section 2'!$C$14:F$14),0)),"",VLOOKUP($A86,'Section 2'!$C$18:$X$317,COLUMNS('Section 2'!$C$14:F$14),0)))</f>
        <v/>
      </c>
      <c r="G86" s="114" t="str">
        <f>IF($C86="","",IF(ISBLANK(VLOOKUP($A86,'Section 2'!$C$18:$X$317,COLUMNS('Section 2'!$C$14:G$14),0)),"",VLOOKUP($A86,'Section 2'!$C$18:$X$317,COLUMNS('Section 2'!$C$14:G$14),0)))</f>
        <v/>
      </c>
      <c r="H86" s="114" t="str">
        <f>IF($C86="","",IF(ISBLANK(VLOOKUP($A86,'Section 2'!$C$18:$X$317,COLUMNS('Section 2'!$C$14:H$14),0)),"",VLOOKUP($A86,'Section 2'!$C$18:$X$317,COLUMNS('Section 2'!$C$14:H$14),0)))</f>
        <v/>
      </c>
      <c r="I86" s="114" t="str">
        <f>IF($C86="","",IF(ISBLANK(VLOOKUP($A86,'Section 2'!$C$18:$X$317,COLUMNS('Section 2'!$C$14:I$14),0)),"",VLOOKUP($A86,'Section 2'!$C$18:$X$317,COLUMNS('Section 2'!$C$14:I$14),0)))</f>
        <v/>
      </c>
      <c r="J86" s="114" t="str">
        <f>IF($C86="","",IF(ISBLANK(VLOOKUP($A86,'Section 2'!$C$18:$X$317,COLUMNS('Section 2'!$C$14:J$14),0)),"",VLOOKUP($A86,'Section 2'!$C$18:$X$317,COLUMNS('Section 2'!$C$14:J$14),0)))</f>
        <v/>
      </c>
      <c r="K86" s="114" t="str">
        <f>IF($C86="","",IF(ISBLANK(VLOOKUP($A86,'Section 2'!$C$18:$X$317,COLUMNS('Section 2'!$C$14:K$14),0)),"",VLOOKUP($A86,'Section 2'!$C$18:$X$317,COLUMNS('Section 2'!$C$14:K$14),0)))</f>
        <v/>
      </c>
      <c r="L86" s="114" t="str">
        <f>IF($C86="","",IF(ISBLANK(VLOOKUP($A86,'Section 2'!$C$18:$X$317,COLUMNS('Section 2'!$C$14:L$14),0)),"",VLOOKUP($A86,'Section 2'!$C$18:$X$317,COLUMNS('Section 2'!$C$14:L$14),0)))</f>
        <v/>
      </c>
      <c r="M86" s="114" t="str">
        <f>IF($C86="","",IF(ISBLANK(VLOOKUP($A86,'Section 2'!$C$18:$X$317,COLUMNS('Section 2'!$C$14:M$14),0)),"",VLOOKUP($A86,'Section 2'!$C$18:$X$317,COLUMNS('Section 2'!$C$14:M$14),0)))</f>
        <v/>
      </c>
      <c r="N86" s="114" t="str">
        <f>IF($C86="","",IF(ISBLANK(VLOOKUP($A86,'Section 2'!$C$18:$X$317,COLUMNS('Section 2'!$C$14:N$14),0)),"",VLOOKUP($A86,'Section 2'!$C$18:$X$317,COLUMNS('Section 2'!$C$14:N$14),0)))</f>
        <v/>
      </c>
      <c r="O86" s="114" t="str">
        <f>IF($C86="","",IF(ISBLANK(VLOOKUP($A86,'Section 2'!$C$18:$X$317,COLUMNS('Section 2'!$C$14:O$14),0)),"",VLOOKUP($A86,'Section 2'!$C$18:$X$317,COLUMNS('Section 2'!$C$14:O$14),0)))</f>
        <v/>
      </c>
      <c r="P86" s="114" t="str">
        <f>IF($C86="","",IF(ISBLANK(VLOOKUP($A86,'Section 2'!$C$18:$X$317,COLUMNS('Section 2'!$C$14:P$14),0)),"",VLOOKUP($A86,'Section 2'!$C$18:$X$317,COLUMNS('Section 2'!$C$14:P$14),0)))</f>
        <v/>
      </c>
      <c r="Q86" s="114" t="str">
        <f>IF($C86="","",IF(ISBLANK(VLOOKUP($A86,'Section 2'!$C$18:$X$317,COLUMNS('Section 2'!$C$14:Q$14),0)),"",VLOOKUP($A86,'Section 2'!$C$18:$X$317,COLUMNS('Section 2'!$C$14:Q$14),0)))</f>
        <v/>
      </c>
      <c r="R86" s="114" t="str">
        <f>IF($C86="","",IF(ISBLANK(VLOOKUP($A86,'Section 2'!$C$18:$X$317,COLUMNS('Section 2'!$C$14:R$14),0)),"",VLOOKUP($A86,'Section 2'!$C$18:$X$317,COLUMNS('Section 2'!$C$14:R$14),0)))</f>
        <v/>
      </c>
      <c r="S86" s="114" t="str">
        <f>IF($C86="","",IF(ISBLANK(VLOOKUP($A86,'Section 2'!$C$18:$X$317,COLUMNS('Section 2'!$C$14:S$14),0)),"",VLOOKUP($A86,'Section 2'!$C$18:$X$317,COLUMNS('Section 2'!$C$14:S$14),0)))</f>
        <v/>
      </c>
      <c r="T86" s="114" t="str">
        <f>IF($C86="","",IF(ISBLANK(VLOOKUP($A86,'Section 2'!$C$18:$X$317,COLUMNS('Section 2'!$C$14:T$14),0)),"",VLOOKUP($A86,'Section 2'!$C$18:$X$317,COLUMNS('Section 2'!$C$14:T$14),0)))</f>
        <v/>
      </c>
      <c r="U86" s="114" t="str">
        <f>IF($C86="","",IF(ISBLANK(VLOOKUP($A86,'Section 2'!$C$18:$X$317,COLUMNS('Section 2'!$C$14:U$14),0)),"",VLOOKUP($A86,'Section 2'!$C$18:$X$317,COLUMNS('Section 2'!$C$14:U$14),0)))</f>
        <v/>
      </c>
      <c r="V86" s="114" t="str">
        <f>IF($C86="","",IF(ISBLANK(VLOOKUP($A86,'Section 2'!$C$18:$X$317,COLUMNS('Section 2'!$C$14:V$14),0)),"",VLOOKUP($A86,'Section 2'!$C$18:$X$317,COLUMNS('Section 2'!$C$14:V$14),0)))</f>
        <v/>
      </c>
      <c r="W86" s="114" t="str">
        <f>IF($C86="","",IF(ISBLANK(PROPER(VLOOKUP($A86,'Section 2'!$C$18:$X$317,COLUMNS('Section 2'!$C$14:W$14),0))),"",PROPER(VLOOKUP($A86,'Section 2'!$C$18:$X$317,COLUMNS('Section 2'!$C$14:W$14),0))))</f>
        <v/>
      </c>
      <c r="X86" s="114" t="str">
        <f>IF($C86="","",IF(ISBLANK(PROPER(VLOOKUP($A86,'Section 2'!$C$18:$X$317,COLUMNS('Section 2'!$C$14:X$14),0))),"",IF(VLOOKUP($A86,'Section 2'!$C$18:$X$317,COLUMNS('Section 2'!$C$14:X$14),0)="Produced/Imported for Consumption","Produced/Imported for Consumption",PROPER(VLOOKUP($A86,'Section 2'!$C$18:$X$317,COLUMNS('Section 2'!$C$14:X$14),0)))))</f>
        <v/>
      </c>
    </row>
    <row r="87" spans="1:24" s="47" customFormat="1" ht="12.75" customHeight="1" x14ac:dyDescent="0.25">
      <c r="A87" s="50">
        <v>86</v>
      </c>
      <c r="B87" s="114" t="str">
        <f t="shared" si="1"/>
        <v/>
      </c>
      <c r="C87" s="114" t="str">
        <f>IFERROR(VLOOKUP($A87,'Section 2'!$C$18:$X$317,COLUMNS('Section 2'!$C$14:$C$14),0),"")</f>
        <v/>
      </c>
      <c r="D87" s="65" t="str">
        <f>IF($C87="","",IF(ISBLANK(VLOOKUP($A87,'Section 2'!$C$18:$X$317,COLUMNS('Section 2'!$C$14:D$14),0)),"",VLOOKUP($A87,'Section 2'!$C$18:$X$317,COLUMNS('Section 2'!$C$14:D$14),0)))</f>
        <v/>
      </c>
      <c r="E87" s="114" t="str">
        <f>IF($C87="","",IF(ISBLANK(VLOOKUP($A87,'Section 2'!$C$18:$X$317,COLUMNS('Section 2'!$C$14:E$14),0)),"",VLOOKUP($A87,'Section 2'!$C$18:$X$317,COLUMNS('Section 2'!$C$14:E$14),0)))</f>
        <v/>
      </c>
      <c r="F87" s="114" t="str">
        <f>IF($C87="","",IF(ISBLANK(VLOOKUP($A87,'Section 2'!$C$18:$X$317,COLUMNS('Section 2'!$C$14:F$14),0)),"",VLOOKUP($A87,'Section 2'!$C$18:$X$317,COLUMNS('Section 2'!$C$14:F$14),0)))</f>
        <v/>
      </c>
      <c r="G87" s="114" t="str">
        <f>IF($C87="","",IF(ISBLANK(VLOOKUP($A87,'Section 2'!$C$18:$X$317,COLUMNS('Section 2'!$C$14:G$14),0)),"",VLOOKUP($A87,'Section 2'!$C$18:$X$317,COLUMNS('Section 2'!$C$14:G$14),0)))</f>
        <v/>
      </c>
      <c r="H87" s="114" t="str">
        <f>IF($C87="","",IF(ISBLANK(VLOOKUP($A87,'Section 2'!$C$18:$X$317,COLUMNS('Section 2'!$C$14:H$14),0)),"",VLOOKUP($A87,'Section 2'!$C$18:$X$317,COLUMNS('Section 2'!$C$14:H$14),0)))</f>
        <v/>
      </c>
      <c r="I87" s="114" t="str">
        <f>IF($C87="","",IF(ISBLANK(VLOOKUP($A87,'Section 2'!$C$18:$X$317,COLUMNS('Section 2'!$C$14:I$14),0)),"",VLOOKUP($A87,'Section 2'!$C$18:$X$317,COLUMNS('Section 2'!$C$14:I$14),0)))</f>
        <v/>
      </c>
      <c r="J87" s="114" t="str">
        <f>IF($C87="","",IF(ISBLANK(VLOOKUP($A87,'Section 2'!$C$18:$X$317,COLUMNS('Section 2'!$C$14:J$14),0)),"",VLOOKUP($A87,'Section 2'!$C$18:$X$317,COLUMNS('Section 2'!$C$14:J$14),0)))</f>
        <v/>
      </c>
      <c r="K87" s="114" t="str">
        <f>IF($C87="","",IF(ISBLANK(VLOOKUP($A87,'Section 2'!$C$18:$X$317,COLUMNS('Section 2'!$C$14:K$14),0)),"",VLOOKUP($A87,'Section 2'!$C$18:$X$317,COLUMNS('Section 2'!$C$14:K$14),0)))</f>
        <v/>
      </c>
      <c r="L87" s="114" t="str">
        <f>IF($C87="","",IF(ISBLANK(VLOOKUP($A87,'Section 2'!$C$18:$X$317,COLUMNS('Section 2'!$C$14:L$14),0)),"",VLOOKUP($A87,'Section 2'!$C$18:$X$317,COLUMNS('Section 2'!$C$14:L$14),0)))</f>
        <v/>
      </c>
      <c r="M87" s="114" t="str">
        <f>IF($C87="","",IF(ISBLANK(VLOOKUP($A87,'Section 2'!$C$18:$X$317,COLUMNS('Section 2'!$C$14:M$14),0)),"",VLOOKUP($A87,'Section 2'!$C$18:$X$317,COLUMNS('Section 2'!$C$14:M$14),0)))</f>
        <v/>
      </c>
      <c r="N87" s="114" t="str">
        <f>IF($C87="","",IF(ISBLANK(VLOOKUP($A87,'Section 2'!$C$18:$X$317,COLUMNS('Section 2'!$C$14:N$14),0)),"",VLOOKUP($A87,'Section 2'!$C$18:$X$317,COLUMNS('Section 2'!$C$14:N$14),0)))</f>
        <v/>
      </c>
      <c r="O87" s="114" t="str">
        <f>IF($C87="","",IF(ISBLANK(VLOOKUP($A87,'Section 2'!$C$18:$X$317,COLUMNS('Section 2'!$C$14:O$14),0)),"",VLOOKUP($A87,'Section 2'!$C$18:$X$317,COLUMNS('Section 2'!$C$14:O$14),0)))</f>
        <v/>
      </c>
      <c r="P87" s="114" t="str">
        <f>IF($C87="","",IF(ISBLANK(VLOOKUP($A87,'Section 2'!$C$18:$X$317,COLUMNS('Section 2'!$C$14:P$14),0)),"",VLOOKUP($A87,'Section 2'!$C$18:$X$317,COLUMNS('Section 2'!$C$14:P$14),0)))</f>
        <v/>
      </c>
      <c r="Q87" s="114" t="str">
        <f>IF($C87="","",IF(ISBLANK(VLOOKUP($A87,'Section 2'!$C$18:$X$317,COLUMNS('Section 2'!$C$14:Q$14),0)),"",VLOOKUP($A87,'Section 2'!$C$18:$X$317,COLUMNS('Section 2'!$C$14:Q$14),0)))</f>
        <v/>
      </c>
      <c r="R87" s="114" t="str">
        <f>IF($C87="","",IF(ISBLANK(VLOOKUP($A87,'Section 2'!$C$18:$X$317,COLUMNS('Section 2'!$C$14:R$14),0)),"",VLOOKUP($A87,'Section 2'!$C$18:$X$317,COLUMNS('Section 2'!$C$14:R$14),0)))</f>
        <v/>
      </c>
      <c r="S87" s="114" t="str">
        <f>IF($C87="","",IF(ISBLANK(VLOOKUP($A87,'Section 2'!$C$18:$X$317,COLUMNS('Section 2'!$C$14:S$14),0)),"",VLOOKUP($A87,'Section 2'!$C$18:$X$317,COLUMNS('Section 2'!$C$14:S$14),0)))</f>
        <v/>
      </c>
      <c r="T87" s="114" t="str">
        <f>IF($C87="","",IF(ISBLANK(VLOOKUP($A87,'Section 2'!$C$18:$X$317,COLUMNS('Section 2'!$C$14:T$14),0)),"",VLOOKUP($A87,'Section 2'!$C$18:$X$317,COLUMNS('Section 2'!$C$14:T$14),0)))</f>
        <v/>
      </c>
      <c r="U87" s="114" t="str">
        <f>IF($C87="","",IF(ISBLANK(VLOOKUP($A87,'Section 2'!$C$18:$X$317,COLUMNS('Section 2'!$C$14:U$14),0)),"",VLOOKUP($A87,'Section 2'!$C$18:$X$317,COLUMNS('Section 2'!$C$14:U$14),0)))</f>
        <v/>
      </c>
      <c r="V87" s="114" t="str">
        <f>IF($C87="","",IF(ISBLANK(VLOOKUP($A87,'Section 2'!$C$18:$X$317,COLUMNS('Section 2'!$C$14:V$14),0)),"",VLOOKUP($A87,'Section 2'!$C$18:$X$317,COLUMNS('Section 2'!$C$14:V$14),0)))</f>
        <v/>
      </c>
      <c r="W87" s="114" t="str">
        <f>IF($C87="","",IF(ISBLANK(PROPER(VLOOKUP($A87,'Section 2'!$C$18:$X$317,COLUMNS('Section 2'!$C$14:W$14),0))),"",PROPER(VLOOKUP($A87,'Section 2'!$C$18:$X$317,COLUMNS('Section 2'!$C$14:W$14),0))))</f>
        <v/>
      </c>
      <c r="X87" s="114" t="str">
        <f>IF($C87="","",IF(ISBLANK(PROPER(VLOOKUP($A87,'Section 2'!$C$18:$X$317,COLUMNS('Section 2'!$C$14:X$14),0))),"",IF(VLOOKUP($A87,'Section 2'!$C$18:$X$317,COLUMNS('Section 2'!$C$14:X$14),0)="Produced/Imported for Consumption","Produced/Imported for Consumption",PROPER(VLOOKUP($A87,'Section 2'!$C$18:$X$317,COLUMNS('Section 2'!$C$14:X$14),0)))))</f>
        <v/>
      </c>
    </row>
    <row r="88" spans="1:24" s="47" customFormat="1" ht="12.75" customHeight="1" x14ac:dyDescent="0.25">
      <c r="A88" s="50">
        <v>87</v>
      </c>
      <c r="B88" s="114" t="str">
        <f t="shared" si="1"/>
        <v/>
      </c>
      <c r="C88" s="114" t="str">
        <f>IFERROR(VLOOKUP($A88,'Section 2'!$C$18:$X$317,COLUMNS('Section 2'!$C$14:$C$14),0),"")</f>
        <v/>
      </c>
      <c r="D88" s="65" t="str">
        <f>IF($C88="","",IF(ISBLANK(VLOOKUP($A88,'Section 2'!$C$18:$X$317,COLUMNS('Section 2'!$C$14:D$14),0)),"",VLOOKUP($A88,'Section 2'!$C$18:$X$317,COLUMNS('Section 2'!$C$14:D$14),0)))</f>
        <v/>
      </c>
      <c r="E88" s="114" t="str">
        <f>IF($C88="","",IF(ISBLANK(VLOOKUP($A88,'Section 2'!$C$18:$X$317,COLUMNS('Section 2'!$C$14:E$14),0)),"",VLOOKUP($A88,'Section 2'!$C$18:$X$317,COLUMNS('Section 2'!$C$14:E$14),0)))</f>
        <v/>
      </c>
      <c r="F88" s="114" t="str">
        <f>IF($C88="","",IF(ISBLANK(VLOOKUP($A88,'Section 2'!$C$18:$X$317,COLUMNS('Section 2'!$C$14:F$14),0)),"",VLOOKUP($A88,'Section 2'!$C$18:$X$317,COLUMNS('Section 2'!$C$14:F$14),0)))</f>
        <v/>
      </c>
      <c r="G88" s="114" t="str">
        <f>IF($C88="","",IF(ISBLANK(VLOOKUP($A88,'Section 2'!$C$18:$X$317,COLUMNS('Section 2'!$C$14:G$14),0)),"",VLOOKUP($A88,'Section 2'!$C$18:$X$317,COLUMNS('Section 2'!$C$14:G$14),0)))</f>
        <v/>
      </c>
      <c r="H88" s="114" t="str">
        <f>IF($C88="","",IF(ISBLANK(VLOOKUP($A88,'Section 2'!$C$18:$X$317,COLUMNS('Section 2'!$C$14:H$14),0)),"",VLOOKUP($A88,'Section 2'!$C$18:$X$317,COLUMNS('Section 2'!$C$14:H$14),0)))</f>
        <v/>
      </c>
      <c r="I88" s="114" t="str">
        <f>IF($C88="","",IF(ISBLANK(VLOOKUP($A88,'Section 2'!$C$18:$X$317,COLUMNS('Section 2'!$C$14:I$14),0)),"",VLOOKUP($A88,'Section 2'!$C$18:$X$317,COLUMNS('Section 2'!$C$14:I$14),0)))</f>
        <v/>
      </c>
      <c r="J88" s="114" t="str">
        <f>IF($C88="","",IF(ISBLANK(VLOOKUP($A88,'Section 2'!$C$18:$X$317,COLUMNS('Section 2'!$C$14:J$14),0)),"",VLOOKUP($A88,'Section 2'!$C$18:$X$317,COLUMNS('Section 2'!$C$14:J$14),0)))</f>
        <v/>
      </c>
      <c r="K88" s="114" t="str">
        <f>IF($C88="","",IF(ISBLANK(VLOOKUP($A88,'Section 2'!$C$18:$X$317,COLUMNS('Section 2'!$C$14:K$14),0)),"",VLOOKUP($A88,'Section 2'!$C$18:$X$317,COLUMNS('Section 2'!$C$14:K$14),0)))</f>
        <v/>
      </c>
      <c r="L88" s="114" t="str">
        <f>IF($C88="","",IF(ISBLANK(VLOOKUP($A88,'Section 2'!$C$18:$X$317,COLUMNS('Section 2'!$C$14:L$14),0)),"",VLOOKUP($A88,'Section 2'!$C$18:$X$317,COLUMNS('Section 2'!$C$14:L$14),0)))</f>
        <v/>
      </c>
      <c r="M88" s="114" t="str">
        <f>IF($C88="","",IF(ISBLANK(VLOOKUP($A88,'Section 2'!$C$18:$X$317,COLUMNS('Section 2'!$C$14:M$14),0)),"",VLOOKUP($A88,'Section 2'!$C$18:$X$317,COLUMNS('Section 2'!$C$14:M$14),0)))</f>
        <v/>
      </c>
      <c r="N88" s="114" t="str">
        <f>IF($C88="","",IF(ISBLANK(VLOOKUP($A88,'Section 2'!$C$18:$X$317,COLUMNS('Section 2'!$C$14:N$14),0)),"",VLOOKUP($A88,'Section 2'!$C$18:$X$317,COLUMNS('Section 2'!$C$14:N$14),0)))</f>
        <v/>
      </c>
      <c r="O88" s="114" t="str">
        <f>IF($C88="","",IF(ISBLANK(VLOOKUP($A88,'Section 2'!$C$18:$X$317,COLUMNS('Section 2'!$C$14:O$14),0)),"",VLOOKUP($A88,'Section 2'!$C$18:$X$317,COLUMNS('Section 2'!$C$14:O$14),0)))</f>
        <v/>
      </c>
      <c r="P88" s="114" t="str">
        <f>IF($C88="","",IF(ISBLANK(VLOOKUP($A88,'Section 2'!$C$18:$X$317,COLUMNS('Section 2'!$C$14:P$14),0)),"",VLOOKUP($A88,'Section 2'!$C$18:$X$317,COLUMNS('Section 2'!$C$14:P$14),0)))</f>
        <v/>
      </c>
      <c r="Q88" s="114" t="str">
        <f>IF($C88="","",IF(ISBLANK(VLOOKUP($A88,'Section 2'!$C$18:$X$317,COLUMNS('Section 2'!$C$14:Q$14),0)),"",VLOOKUP($A88,'Section 2'!$C$18:$X$317,COLUMNS('Section 2'!$C$14:Q$14),0)))</f>
        <v/>
      </c>
      <c r="R88" s="114" t="str">
        <f>IF($C88="","",IF(ISBLANK(VLOOKUP($A88,'Section 2'!$C$18:$X$317,COLUMNS('Section 2'!$C$14:R$14),0)),"",VLOOKUP($A88,'Section 2'!$C$18:$X$317,COLUMNS('Section 2'!$C$14:R$14),0)))</f>
        <v/>
      </c>
      <c r="S88" s="114" t="str">
        <f>IF($C88="","",IF(ISBLANK(VLOOKUP($A88,'Section 2'!$C$18:$X$317,COLUMNS('Section 2'!$C$14:S$14),0)),"",VLOOKUP($A88,'Section 2'!$C$18:$X$317,COLUMNS('Section 2'!$C$14:S$14),0)))</f>
        <v/>
      </c>
      <c r="T88" s="114" t="str">
        <f>IF($C88="","",IF(ISBLANK(VLOOKUP($A88,'Section 2'!$C$18:$X$317,COLUMNS('Section 2'!$C$14:T$14),0)),"",VLOOKUP($A88,'Section 2'!$C$18:$X$317,COLUMNS('Section 2'!$C$14:T$14),0)))</f>
        <v/>
      </c>
      <c r="U88" s="114" t="str">
        <f>IF($C88="","",IF(ISBLANK(VLOOKUP($A88,'Section 2'!$C$18:$X$317,COLUMNS('Section 2'!$C$14:U$14),0)),"",VLOOKUP($A88,'Section 2'!$C$18:$X$317,COLUMNS('Section 2'!$C$14:U$14),0)))</f>
        <v/>
      </c>
      <c r="V88" s="114" t="str">
        <f>IF($C88="","",IF(ISBLANK(VLOOKUP($A88,'Section 2'!$C$18:$X$317,COLUMNS('Section 2'!$C$14:V$14),0)),"",VLOOKUP($A88,'Section 2'!$C$18:$X$317,COLUMNS('Section 2'!$C$14:V$14),0)))</f>
        <v/>
      </c>
      <c r="W88" s="114" t="str">
        <f>IF($C88="","",IF(ISBLANK(PROPER(VLOOKUP($A88,'Section 2'!$C$18:$X$317,COLUMNS('Section 2'!$C$14:W$14),0))),"",PROPER(VLOOKUP($A88,'Section 2'!$C$18:$X$317,COLUMNS('Section 2'!$C$14:W$14),0))))</f>
        <v/>
      </c>
      <c r="X88" s="114" t="str">
        <f>IF($C88="","",IF(ISBLANK(PROPER(VLOOKUP($A88,'Section 2'!$C$18:$X$317,COLUMNS('Section 2'!$C$14:X$14),0))),"",IF(VLOOKUP($A88,'Section 2'!$C$18:$X$317,COLUMNS('Section 2'!$C$14:X$14),0)="Produced/Imported for Consumption","Produced/Imported for Consumption",PROPER(VLOOKUP($A88,'Section 2'!$C$18:$X$317,COLUMNS('Section 2'!$C$14:X$14),0)))))</f>
        <v/>
      </c>
    </row>
    <row r="89" spans="1:24" s="47" customFormat="1" ht="12.75" customHeight="1" x14ac:dyDescent="0.25">
      <c r="A89" s="50">
        <v>88</v>
      </c>
      <c r="B89" s="114" t="str">
        <f t="shared" si="1"/>
        <v/>
      </c>
      <c r="C89" s="114" t="str">
        <f>IFERROR(VLOOKUP($A89,'Section 2'!$C$18:$X$317,COLUMNS('Section 2'!$C$14:$C$14),0),"")</f>
        <v/>
      </c>
      <c r="D89" s="65" t="str">
        <f>IF($C89="","",IF(ISBLANK(VLOOKUP($A89,'Section 2'!$C$18:$X$317,COLUMNS('Section 2'!$C$14:D$14),0)),"",VLOOKUP($A89,'Section 2'!$C$18:$X$317,COLUMNS('Section 2'!$C$14:D$14),0)))</f>
        <v/>
      </c>
      <c r="E89" s="114" t="str">
        <f>IF($C89="","",IF(ISBLANK(VLOOKUP($A89,'Section 2'!$C$18:$X$317,COLUMNS('Section 2'!$C$14:E$14),0)),"",VLOOKUP($A89,'Section 2'!$C$18:$X$317,COLUMNS('Section 2'!$C$14:E$14),0)))</f>
        <v/>
      </c>
      <c r="F89" s="114" t="str">
        <f>IF($C89="","",IF(ISBLANK(VLOOKUP($A89,'Section 2'!$C$18:$X$317,COLUMNS('Section 2'!$C$14:F$14),0)),"",VLOOKUP($A89,'Section 2'!$C$18:$X$317,COLUMNS('Section 2'!$C$14:F$14),0)))</f>
        <v/>
      </c>
      <c r="G89" s="114" t="str">
        <f>IF($C89="","",IF(ISBLANK(VLOOKUP($A89,'Section 2'!$C$18:$X$317,COLUMNS('Section 2'!$C$14:G$14),0)),"",VLOOKUP($A89,'Section 2'!$C$18:$X$317,COLUMNS('Section 2'!$C$14:G$14),0)))</f>
        <v/>
      </c>
      <c r="H89" s="114" t="str">
        <f>IF($C89="","",IF(ISBLANK(VLOOKUP($A89,'Section 2'!$C$18:$X$317,COLUMNS('Section 2'!$C$14:H$14),0)),"",VLOOKUP($A89,'Section 2'!$C$18:$X$317,COLUMNS('Section 2'!$C$14:H$14),0)))</f>
        <v/>
      </c>
      <c r="I89" s="114" t="str">
        <f>IF($C89="","",IF(ISBLANK(VLOOKUP($A89,'Section 2'!$C$18:$X$317,COLUMNS('Section 2'!$C$14:I$14),0)),"",VLOOKUP($A89,'Section 2'!$C$18:$X$317,COLUMNS('Section 2'!$C$14:I$14),0)))</f>
        <v/>
      </c>
      <c r="J89" s="114" t="str">
        <f>IF($C89="","",IF(ISBLANK(VLOOKUP($A89,'Section 2'!$C$18:$X$317,COLUMNS('Section 2'!$C$14:J$14),0)),"",VLOOKUP($A89,'Section 2'!$C$18:$X$317,COLUMNS('Section 2'!$C$14:J$14),0)))</f>
        <v/>
      </c>
      <c r="K89" s="114" t="str">
        <f>IF($C89="","",IF(ISBLANK(VLOOKUP($A89,'Section 2'!$C$18:$X$317,COLUMNS('Section 2'!$C$14:K$14),0)),"",VLOOKUP($A89,'Section 2'!$C$18:$X$317,COLUMNS('Section 2'!$C$14:K$14),0)))</f>
        <v/>
      </c>
      <c r="L89" s="114" t="str">
        <f>IF($C89="","",IF(ISBLANK(VLOOKUP($A89,'Section 2'!$C$18:$X$317,COLUMNS('Section 2'!$C$14:L$14),0)),"",VLOOKUP($A89,'Section 2'!$C$18:$X$317,COLUMNS('Section 2'!$C$14:L$14),0)))</f>
        <v/>
      </c>
      <c r="M89" s="114" t="str">
        <f>IF($C89="","",IF(ISBLANK(VLOOKUP($A89,'Section 2'!$C$18:$X$317,COLUMNS('Section 2'!$C$14:M$14),0)),"",VLOOKUP($A89,'Section 2'!$C$18:$X$317,COLUMNS('Section 2'!$C$14:M$14),0)))</f>
        <v/>
      </c>
      <c r="N89" s="114" t="str">
        <f>IF($C89="","",IF(ISBLANK(VLOOKUP($A89,'Section 2'!$C$18:$X$317,COLUMNS('Section 2'!$C$14:N$14),0)),"",VLOOKUP($A89,'Section 2'!$C$18:$X$317,COLUMNS('Section 2'!$C$14:N$14),0)))</f>
        <v/>
      </c>
      <c r="O89" s="114" t="str">
        <f>IF($C89="","",IF(ISBLANK(VLOOKUP($A89,'Section 2'!$C$18:$X$317,COLUMNS('Section 2'!$C$14:O$14),0)),"",VLOOKUP($A89,'Section 2'!$C$18:$X$317,COLUMNS('Section 2'!$C$14:O$14),0)))</f>
        <v/>
      </c>
      <c r="P89" s="114" t="str">
        <f>IF($C89="","",IF(ISBLANK(VLOOKUP($A89,'Section 2'!$C$18:$X$317,COLUMNS('Section 2'!$C$14:P$14),0)),"",VLOOKUP($A89,'Section 2'!$C$18:$X$317,COLUMNS('Section 2'!$C$14:P$14),0)))</f>
        <v/>
      </c>
      <c r="Q89" s="114" t="str">
        <f>IF($C89="","",IF(ISBLANK(VLOOKUP($A89,'Section 2'!$C$18:$X$317,COLUMNS('Section 2'!$C$14:Q$14),0)),"",VLOOKUP($A89,'Section 2'!$C$18:$X$317,COLUMNS('Section 2'!$C$14:Q$14),0)))</f>
        <v/>
      </c>
      <c r="R89" s="114" t="str">
        <f>IF($C89="","",IF(ISBLANK(VLOOKUP($A89,'Section 2'!$C$18:$X$317,COLUMNS('Section 2'!$C$14:R$14),0)),"",VLOOKUP($A89,'Section 2'!$C$18:$X$317,COLUMNS('Section 2'!$C$14:R$14),0)))</f>
        <v/>
      </c>
      <c r="S89" s="114" t="str">
        <f>IF($C89="","",IF(ISBLANK(VLOOKUP($A89,'Section 2'!$C$18:$X$317,COLUMNS('Section 2'!$C$14:S$14),0)),"",VLOOKUP($A89,'Section 2'!$C$18:$X$317,COLUMNS('Section 2'!$C$14:S$14),0)))</f>
        <v/>
      </c>
      <c r="T89" s="114" t="str">
        <f>IF($C89="","",IF(ISBLANK(VLOOKUP($A89,'Section 2'!$C$18:$X$317,COLUMNS('Section 2'!$C$14:T$14),0)),"",VLOOKUP($A89,'Section 2'!$C$18:$X$317,COLUMNS('Section 2'!$C$14:T$14),0)))</f>
        <v/>
      </c>
      <c r="U89" s="114" t="str">
        <f>IF($C89="","",IF(ISBLANK(VLOOKUP($A89,'Section 2'!$C$18:$X$317,COLUMNS('Section 2'!$C$14:U$14),0)),"",VLOOKUP($A89,'Section 2'!$C$18:$X$317,COLUMNS('Section 2'!$C$14:U$14),0)))</f>
        <v/>
      </c>
      <c r="V89" s="114" t="str">
        <f>IF($C89="","",IF(ISBLANK(VLOOKUP($A89,'Section 2'!$C$18:$X$317,COLUMNS('Section 2'!$C$14:V$14),0)),"",VLOOKUP($A89,'Section 2'!$C$18:$X$317,COLUMNS('Section 2'!$C$14:V$14),0)))</f>
        <v/>
      </c>
      <c r="W89" s="114" t="str">
        <f>IF($C89="","",IF(ISBLANK(PROPER(VLOOKUP($A89,'Section 2'!$C$18:$X$317,COLUMNS('Section 2'!$C$14:W$14),0))),"",PROPER(VLOOKUP($A89,'Section 2'!$C$18:$X$317,COLUMNS('Section 2'!$C$14:W$14),0))))</f>
        <v/>
      </c>
      <c r="X89" s="114" t="str">
        <f>IF($C89="","",IF(ISBLANK(PROPER(VLOOKUP($A89,'Section 2'!$C$18:$X$317,COLUMNS('Section 2'!$C$14:X$14),0))),"",IF(VLOOKUP($A89,'Section 2'!$C$18:$X$317,COLUMNS('Section 2'!$C$14:X$14),0)="Produced/Imported for Consumption","Produced/Imported for Consumption",PROPER(VLOOKUP($A89,'Section 2'!$C$18:$X$317,COLUMNS('Section 2'!$C$14:X$14),0)))))</f>
        <v/>
      </c>
    </row>
    <row r="90" spans="1:24" s="47" customFormat="1" ht="12.75" customHeight="1" x14ac:dyDescent="0.25">
      <c r="A90" s="50">
        <v>89</v>
      </c>
      <c r="B90" s="114" t="str">
        <f t="shared" si="1"/>
        <v/>
      </c>
      <c r="C90" s="114" t="str">
        <f>IFERROR(VLOOKUP($A90,'Section 2'!$C$18:$X$317,COLUMNS('Section 2'!$C$14:$C$14),0),"")</f>
        <v/>
      </c>
      <c r="D90" s="65" t="str">
        <f>IF($C90="","",IF(ISBLANK(VLOOKUP($A90,'Section 2'!$C$18:$X$317,COLUMNS('Section 2'!$C$14:D$14),0)),"",VLOOKUP($A90,'Section 2'!$C$18:$X$317,COLUMNS('Section 2'!$C$14:D$14),0)))</f>
        <v/>
      </c>
      <c r="E90" s="114" t="str">
        <f>IF($C90="","",IF(ISBLANK(VLOOKUP($A90,'Section 2'!$C$18:$X$317,COLUMNS('Section 2'!$C$14:E$14),0)),"",VLOOKUP($A90,'Section 2'!$C$18:$X$317,COLUMNS('Section 2'!$C$14:E$14),0)))</f>
        <v/>
      </c>
      <c r="F90" s="114" t="str">
        <f>IF($C90="","",IF(ISBLANK(VLOOKUP($A90,'Section 2'!$C$18:$X$317,COLUMNS('Section 2'!$C$14:F$14),0)),"",VLOOKUP($A90,'Section 2'!$C$18:$X$317,COLUMNS('Section 2'!$C$14:F$14),0)))</f>
        <v/>
      </c>
      <c r="G90" s="114" t="str">
        <f>IF($C90="","",IF(ISBLANK(VLOOKUP($A90,'Section 2'!$C$18:$X$317,COLUMNS('Section 2'!$C$14:G$14),0)),"",VLOOKUP($A90,'Section 2'!$C$18:$X$317,COLUMNS('Section 2'!$C$14:G$14),0)))</f>
        <v/>
      </c>
      <c r="H90" s="114" t="str">
        <f>IF($C90="","",IF(ISBLANK(VLOOKUP($A90,'Section 2'!$C$18:$X$317,COLUMNS('Section 2'!$C$14:H$14),0)),"",VLOOKUP($A90,'Section 2'!$C$18:$X$317,COLUMNS('Section 2'!$C$14:H$14),0)))</f>
        <v/>
      </c>
      <c r="I90" s="114" t="str">
        <f>IF($C90="","",IF(ISBLANK(VLOOKUP($A90,'Section 2'!$C$18:$X$317,COLUMNS('Section 2'!$C$14:I$14),0)),"",VLOOKUP($A90,'Section 2'!$C$18:$X$317,COLUMNS('Section 2'!$C$14:I$14),0)))</f>
        <v/>
      </c>
      <c r="J90" s="114" t="str">
        <f>IF($C90="","",IF(ISBLANK(VLOOKUP($A90,'Section 2'!$C$18:$X$317,COLUMNS('Section 2'!$C$14:J$14),0)),"",VLOOKUP($A90,'Section 2'!$C$18:$X$317,COLUMNS('Section 2'!$C$14:J$14),0)))</f>
        <v/>
      </c>
      <c r="K90" s="114" t="str">
        <f>IF($C90="","",IF(ISBLANK(VLOOKUP($A90,'Section 2'!$C$18:$X$317,COLUMNS('Section 2'!$C$14:K$14),0)),"",VLOOKUP($A90,'Section 2'!$C$18:$X$317,COLUMNS('Section 2'!$C$14:K$14),0)))</f>
        <v/>
      </c>
      <c r="L90" s="114" t="str">
        <f>IF($C90="","",IF(ISBLANK(VLOOKUP($A90,'Section 2'!$C$18:$X$317,COLUMNS('Section 2'!$C$14:L$14),0)),"",VLOOKUP($A90,'Section 2'!$C$18:$X$317,COLUMNS('Section 2'!$C$14:L$14),0)))</f>
        <v/>
      </c>
      <c r="M90" s="114" t="str">
        <f>IF($C90="","",IF(ISBLANK(VLOOKUP($A90,'Section 2'!$C$18:$X$317,COLUMNS('Section 2'!$C$14:M$14),0)),"",VLOOKUP($A90,'Section 2'!$C$18:$X$317,COLUMNS('Section 2'!$C$14:M$14),0)))</f>
        <v/>
      </c>
      <c r="N90" s="114" t="str">
        <f>IF($C90="","",IF(ISBLANK(VLOOKUP($A90,'Section 2'!$C$18:$X$317,COLUMNS('Section 2'!$C$14:N$14),0)),"",VLOOKUP($A90,'Section 2'!$C$18:$X$317,COLUMNS('Section 2'!$C$14:N$14),0)))</f>
        <v/>
      </c>
      <c r="O90" s="114" t="str">
        <f>IF($C90="","",IF(ISBLANK(VLOOKUP($A90,'Section 2'!$C$18:$X$317,COLUMNS('Section 2'!$C$14:O$14),0)),"",VLOOKUP($A90,'Section 2'!$C$18:$X$317,COLUMNS('Section 2'!$C$14:O$14),0)))</f>
        <v/>
      </c>
      <c r="P90" s="114" t="str">
        <f>IF($C90="","",IF(ISBLANK(VLOOKUP($A90,'Section 2'!$C$18:$X$317,COLUMNS('Section 2'!$C$14:P$14),0)),"",VLOOKUP($A90,'Section 2'!$C$18:$X$317,COLUMNS('Section 2'!$C$14:P$14),0)))</f>
        <v/>
      </c>
      <c r="Q90" s="114" t="str">
        <f>IF($C90="","",IF(ISBLANK(VLOOKUP($A90,'Section 2'!$C$18:$X$317,COLUMNS('Section 2'!$C$14:Q$14),0)),"",VLOOKUP($A90,'Section 2'!$C$18:$X$317,COLUMNS('Section 2'!$C$14:Q$14),0)))</f>
        <v/>
      </c>
      <c r="R90" s="114" t="str">
        <f>IF($C90="","",IF(ISBLANK(VLOOKUP($A90,'Section 2'!$C$18:$X$317,COLUMNS('Section 2'!$C$14:R$14),0)),"",VLOOKUP($A90,'Section 2'!$C$18:$X$317,COLUMNS('Section 2'!$C$14:R$14),0)))</f>
        <v/>
      </c>
      <c r="S90" s="114" t="str">
        <f>IF($C90="","",IF(ISBLANK(VLOOKUP($A90,'Section 2'!$C$18:$X$317,COLUMNS('Section 2'!$C$14:S$14),0)),"",VLOOKUP($A90,'Section 2'!$C$18:$X$317,COLUMNS('Section 2'!$C$14:S$14),0)))</f>
        <v/>
      </c>
      <c r="T90" s="114" t="str">
        <f>IF($C90="","",IF(ISBLANK(VLOOKUP($A90,'Section 2'!$C$18:$X$317,COLUMNS('Section 2'!$C$14:T$14),0)),"",VLOOKUP($A90,'Section 2'!$C$18:$X$317,COLUMNS('Section 2'!$C$14:T$14),0)))</f>
        <v/>
      </c>
      <c r="U90" s="114" t="str">
        <f>IF($C90="","",IF(ISBLANK(VLOOKUP($A90,'Section 2'!$C$18:$X$317,COLUMNS('Section 2'!$C$14:U$14),0)),"",VLOOKUP($A90,'Section 2'!$C$18:$X$317,COLUMNS('Section 2'!$C$14:U$14),0)))</f>
        <v/>
      </c>
      <c r="V90" s="114" t="str">
        <f>IF($C90="","",IF(ISBLANK(VLOOKUP($A90,'Section 2'!$C$18:$X$317,COLUMNS('Section 2'!$C$14:V$14),0)),"",VLOOKUP($A90,'Section 2'!$C$18:$X$317,COLUMNS('Section 2'!$C$14:V$14),0)))</f>
        <v/>
      </c>
      <c r="W90" s="114" t="str">
        <f>IF($C90="","",IF(ISBLANK(PROPER(VLOOKUP($A90,'Section 2'!$C$18:$X$317,COLUMNS('Section 2'!$C$14:W$14),0))),"",PROPER(VLOOKUP($A90,'Section 2'!$C$18:$X$317,COLUMNS('Section 2'!$C$14:W$14),0))))</f>
        <v/>
      </c>
      <c r="X90" s="114" t="str">
        <f>IF($C90="","",IF(ISBLANK(PROPER(VLOOKUP($A90,'Section 2'!$C$18:$X$317,COLUMNS('Section 2'!$C$14:X$14),0))),"",IF(VLOOKUP($A90,'Section 2'!$C$18:$X$317,COLUMNS('Section 2'!$C$14:X$14),0)="Produced/Imported for Consumption","Produced/Imported for Consumption",PROPER(VLOOKUP($A90,'Section 2'!$C$18:$X$317,COLUMNS('Section 2'!$C$14:X$14),0)))))</f>
        <v/>
      </c>
    </row>
    <row r="91" spans="1:24" s="47" customFormat="1" ht="12.75" customHeight="1" x14ac:dyDescent="0.25">
      <c r="A91" s="50">
        <v>90</v>
      </c>
      <c r="B91" s="114" t="str">
        <f t="shared" si="1"/>
        <v/>
      </c>
      <c r="C91" s="114" t="str">
        <f>IFERROR(VLOOKUP($A91,'Section 2'!$C$18:$X$317,COLUMNS('Section 2'!$C$14:$C$14),0),"")</f>
        <v/>
      </c>
      <c r="D91" s="65" t="str">
        <f>IF($C91="","",IF(ISBLANK(VLOOKUP($A91,'Section 2'!$C$18:$X$317,COLUMNS('Section 2'!$C$14:D$14),0)),"",VLOOKUP($A91,'Section 2'!$C$18:$X$317,COLUMNS('Section 2'!$C$14:D$14),0)))</f>
        <v/>
      </c>
      <c r="E91" s="114" t="str">
        <f>IF($C91="","",IF(ISBLANK(VLOOKUP($A91,'Section 2'!$C$18:$X$317,COLUMNS('Section 2'!$C$14:E$14),0)),"",VLOOKUP($A91,'Section 2'!$C$18:$X$317,COLUMNS('Section 2'!$C$14:E$14),0)))</f>
        <v/>
      </c>
      <c r="F91" s="114" t="str">
        <f>IF($C91="","",IF(ISBLANK(VLOOKUP($A91,'Section 2'!$C$18:$X$317,COLUMNS('Section 2'!$C$14:F$14),0)),"",VLOOKUP($A91,'Section 2'!$C$18:$X$317,COLUMNS('Section 2'!$C$14:F$14),0)))</f>
        <v/>
      </c>
      <c r="G91" s="114" t="str">
        <f>IF($C91="","",IF(ISBLANK(VLOOKUP($A91,'Section 2'!$C$18:$X$317,COLUMNS('Section 2'!$C$14:G$14),0)),"",VLOOKUP($A91,'Section 2'!$C$18:$X$317,COLUMNS('Section 2'!$C$14:G$14),0)))</f>
        <v/>
      </c>
      <c r="H91" s="114" t="str">
        <f>IF($C91="","",IF(ISBLANK(VLOOKUP($A91,'Section 2'!$C$18:$X$317,COLUMNS('Section 2'!$C$14:H$14),0)),"",VLOOKUP($A91,'Section 2'!$C$18:$X$317,COLUMNS('Section 2'!$C$14:H$14),0)))</f>
        <v/>
      </c>
      <c r="I91" s="114" t="str">
        <f>IF($C91="","",IF(ISBLANK(VLOOKUP($A91,'Section 2'!$C$18:$X$317,COLUMNS('Section 2'!$C$14:I$14),0)),"",VLOOKUP($A91,'Section 2'!$C$18:$X$317,COLUMNS('Section 2'!$C$14:I$14),0)))</f>
        <v/>
      </c>
      <c r="J91" s="114" t="str">
        <f>IF($C91="","",IF(ISBLANK(VLOOKUP($A91,'Section 2'!$C$18:$X$317,COLUMNS('Section 2'!$C$14:J$14),0)),"",VLOOKUP($A91,'Section 2'!$C$18:$X$317,COLUMNS('Section 2'!$C$14:J$14),0)))</f>
        <v/>
      </c>
      <c r="K91" s="114" t="str">
        <f>IF($C91="","",IF(ISBLANK(VLOOKUP($A91,'Section 2'!$C$18:$X$317,COLUMNS('Section 2'!$C$14:K$14),0)),"",VLOOKUP($A91,'Section 2'!$C$18:$X$317,COLUMNS('Section 2'!$C$14:K$14),0)))</f>
        <v/>
      </c>
      <c r="L91" s="114" t="str">
        <f>IF($C91="","",IF(ISBLANK(VLOOKUP($A91,'Section 2'!$C$18:$X$317,COLUMNS('Section 2'!$C$14:L$14),0)),"",VLOOKUP($A91,'Section 2'!$C$18:$X$317,COLUMNS('Section 2'!$C$14:L$14),0)))</f>
        <v/>
      </c>
      <c r="M91" s="114" t="str">
        <f>IF($C91="","",IF(ISBLANK(VLOOKUP($A91,'Section 2'!$C$18:$X$317,COLUMNS('Section 2'!$C$14:M$14),0)),"",VLOOKUP($A91,'Section 2'!$C$18:$X$317,COLUMNS('Section 2'!$C$14:M$14),0)))</f>
        <v/>
      </c>
      <c r="N91" s="114" t="str">
        <f>IF($C91="","",IF(ISBLANK(VLOOKUP($A91,'Section 2'!$C$18:$X$317,COLUMNS('Section 2'!$C$14:N$14),0)),"",VLOOKUP($A91,'Section 2'!$C$18:$X$317,COLUMNS('Section 2'!$C$14:N$14),0)))</f>
        <v/>
      </c>
      <c r="O91" s="114" t="str">
        <f>IF($C91="","",IF(ISBLANK(VLOOKUP($A91,'Section 2'!$C$18:$X$317,COLUMNS('Section 2'!$C$14:O$14),0)),"",VLOOKUP($A91,'Section 2'!$C$18:$X$317,COLUMNS('Section 2'!$C$14:O$14),0)))</f>
        <v/>
      </c>
      <c r="P91" s="114" t="str">
        <f>IF($C91="","",IF(ISBLANK(VLOOKUP($A91,'Section 2'!$C$18:$X$317,COLUMNS('Section 2'!$C$14:P$14),0)),"",VLOOKUP($A91,'Section 2'!$C$18:$X$317,COLUMNS('Section 2'!$C$14:P$14),0)))</f>
        <v/>
      </c>
      <c r="Q91" s="114" t="str">
        <f>IF($C91="","",IF(ISBLANK(VLOOKUP($A91,'Section 2'!$C$18:$X$317,COLUMNS('Section 2'!$C$14:Q$14),0)),"",VLOOKUP($A91,'Section 2'!$C$18:$X$317,COLUMNS('Section 2'!$C$14:Q$14),0)))</f>
        <v/>
      </c>
      <c r="R91" s="114" t="str">
        <f>IF($C91="","",IF(ISBLANK(VLOOKUP($A91,'Section 2'!$C$18:$X$317,COLUMNS('Section 2'!$C$14:R$14),0)),"",VLOOKUP($A91,'Section 2'!$C$18:$X$317,COLUMNS('Section 2'!$C$14:R$14),0)))</f>
        <v/>
      </c>
      <c r="S91" s="114" t="str">
        <f>IF($C91="","",IF(ISBLANK(VLOOKUP($A91,'Section 2'!$C$18:$X$317,COLUMNS('Section 2'!$C$14:S$14),0)),"",VLOOKUP($A91,'Section 2'!$C$18:$X$317,COLUMNS('Section 2'!$C$14:S$14),0)))</f>
        <v/>
      </c>
      <c r="T91" s="114" t="str">
        <f>IF($C91="","",IF(ISBLANK(VLOOKUP($A91,'Section 2'!$C$18:$X$317,COLUMNS('Section 2'!$C$14:T$14),0)),"",VLOOKUP($A91,'Section 2'!$C$18:$X$317,COLUMNS('Section 2'!$C$14:T$14),0)))</f>
        <v/>
      </c>
      <c r="U91" s="114" t="str">
        <f>IF($C91="","",IF(ISBLANK(VLOOKUP($A91,'Section 2'!$C$18:$X$317,COLUMNS('Section 2'!$C$14:U$14),0)),"",VLOOKUP($A91,'Section 2'!$C$18:$X$317,COLUMNS('Section 2'!$C$14:U$14),0)))</f>
        <v/>
      </c>
      <c r="V91" s="114" t="str">
        <f>IF($C91="","",IF(ISBLANK(VLOOKUP($A91,'Section 2'!$C$18:$X$317,COLUMNS('Section 2'!$C$14:V$14),0)),"",VLOOKUP($A91,'Section 2'!$C$18:$X$317,COLUMNS('Section 2'!$C$14:V$14),0)))</f>
        <v/>
      </c>
      <c r="W91" s="114" t="str">
        <f>IF($C91="","",IF(ISBLANK(PROPER(VLOOKUP($A91,'Section 2'!$C$18:$X$317,COLUMNS('Section 2'!$C$14:W$14),0))),"",PROPER(VLOOKUP($A91,'Section 2'!$C$18:$X$317,COLUMNS('Section 2'!$C$14:W$14),0))))</f>
        <v/>
      </c>
      <c r="X91" s="114" t="str">
        <f>IF($C91="","",IF(ISBLANK(PROPER(VLOOKUP($A91,'Section 2'!$C$18:$X$317,COLUMNS('Section 2'!$C$14:X$14),0))),"",IF(VLOOKUP($A91,'Section 2'!$C$18:$X$317,COLUMNS('Section 2'!$C$14:X$14),0)="Produced/Imported for Consumption","Produced/Imported for Consumption",PROPER(VLOOKUP($A91,'Section 2'!$C$18:$X$317,COLUMNS('Section 2'!$C$14:X$14),0)))))</f>
        <v/>
      </c>
    </row>
    <row r="92" spans="1:24" s="47" customFormat="1" ht="12.75" customHeight="1" x14ac:dyDescent="0.25">
      <c r="A92" s="50">
        <v>91</v>
      </c>
      <c r="B92" s="114" t="str">
        <f t="shared" si="1"/>
        <v/>
      </c>
      <c r="C92" s="114" t="str">
        <f>IFERROR(VLOOKUP($A92,'Section 2'!$C$18:$X$317,COLUMNS('Section 2'!$C$14:$C$14),0),"")</f>
        <v/>
      </c>
      <c r="D92" s="65" t="str">
        <f>IF($C92="","",IF(ISBLANK(VLOOKUP($A92,'Section 2'!$C$18:$X$317,COLUMNS('Section 2'!$C$14:D$14),0)),"",VLOOKUP($A92,'Section 2'!$C$18:$X$317,COLUMNS('Section 2'!$C$14:D$14),0)))</f>
        <v/>
      </c>
      <c r="E92" s="114" t="str">
        <f>IF($C92="","",IF(ISBLANK(VLOOKUP($A92,'Section 2'!$C$18:$X$317,COLUMNS('Section 2'!$C$14:E$14),0)),"",VLOOKUP($A92,'Section 2'!$C$18:$X$317,COLUMNS('Section 2'!$C$14:E$14),0)))</f>
        <v/>
      </c>
      <c r="F92" s="114" t="str">
        <f>IF($C92="","",IF(ISBLANK(VLOOKUP($A92,'Section 2'!$C$18:$X$317,COLUMNS('Section 2'!$C$14:F$14),0)),"",VLOOKUP($A92,'Section 2'!$C$18:$X$317,COLUMNS('Section 2'!$C$14:F$14),0)))</f>
        <v/>
      </c>
      <c r="G92" s="114" t="str">
        <f>IF($C92="","",IF(ISBLANK(VLOOKUP($A92,'Section 2'!$C$18:$X$317,COLUMNS('Section 2'!$C$14:G$14),0)),"",VLOOKUP($A92,'Section 2'!$C$18:$X$317,COLUMNS('Section 2'!$C$14:G$14),0)))</f>
        <v/>
      </c>
      <c r="H92" s="114" t="str">
        <f>IF($C92="","",IF(ISBLANK(VLOOKUP($A92,'Section 2'!$C$18:$X$317,COLUMNS('Section 2'!$C$14:H$14),0)),"",VLOOKUP($A92,'Section 2'!$C$18:$X$317,COLUMNS('Section 2'!$C$14:H$14),0)))</f>
        <v/>
      </c>
      <c r="I92" s="114" t="str">
        <f>IF($C92="","",IF(ISBLANK(VLOOKUP($A92,'Section 2'!$C$18:$X$317,COLUMNS('Section 2'!$C$14:I$14),0)),"",VLOOKUP($A92,'Section 2'!$C$18:$X$317,COLUMNS('Section 2'!$C$14:I$14),0)))</f>
        <v/>
      </c>
      <c r="J92" s="114" t="str">
        <f>IF($C92="","",IF(ISBLANK(VLOOKUP($A92,'Section 2'!$C$18:$X$317,COLUMNS('Section 2'!$C$14:J$14),0)),"",VLOOKUP($A92,'Section 2'!$C$18:$X$317,COLUMNS('Section 2'!$C$14:J$14),0)))</f>
        <v/>
      </c>
      <c r="K92" s="114" t="str">
        <f>IF($C92="","",IF(ISBLANK(VLOOKUP($A92,'Section 2'!$C$18:$X$317,COLUMNS('Section 2'!$C$14:K$14),0)),"",VLOOKUP($A92,'Section 2'!$C$18:$X$317,COLUMNS('Section 2'!$C$14:K$14),0)))</f>
        <v/>
      </c>
      <c r="L92" s="114" t="str">
        <f>IF($C92="","",IF(ISBLANK(VLOOKUP($A92,'Section 2'!$C$18:$X$317,COLUMNS('Section 2'!$C$14:L$14),0)),"",VLOOKUP($A92,'Section 2'!$C$18:$X$317,COLUMNS('Section 2'!$C$14:L$14),0)))</f>
        <v/>
      </c>
      <c r="M92" s="114" t="str">
        <f>IF($C92="","",IF(ISBLANK(VLOOKUP($A92,'Section 2'!$C$18:$X$317,COLUMNS('Section 2'!$C$14:M$14),0)),"",VLOOKUP($A92,'Section 2'!$C$18:$X$317,COLUMNS('Section 2'!$C$14:M$14),0)))</f>
        <v/>
      </c>
      <c r="N92" s="114" t="str">
        <f>IF($C92="","",IF(ISBLANK(VLOOKUP($A92,'Section 2'!$C$18:$X$317,COLUMNS('Section 2'!$C$14:N$14),0)),"",VLOOKUP($A92,'Section 2'!$C$18:$X$317,COLUMNS('Section 2'!$C$14:N$14),0)))</f>
        <v/>
      </c>
      <c r="O92" s="114" t="str">
        <f>IF($C92="","",IF(ISBLANK(VLOOKUP($A92,'Section 2'!$C$18:$X$317,COLUMNS('Section 2'!$C$14:O$14),0)),"",VLOOKUP($A92,'Section 2'!$C$18:$X$317,COLUMNS('Section 2'!$C$14:O$14),0)))</f>
        <v/>
      </c>
      <c r="P92" s="114" t="str">
        <f>IF($C92="","",IF(ISBLANK(VLOOKUP($A92,'Section 2'!$C$18:$X$317,COLUMNS('Section 2'!$C$14:P$14),0)),"",VLOOKUP($A92,'Section 2'!$C$18:$X$317,COLUMNS('Section 2'!$C$14:P$14),0)))</f>
        <v/>
      </c>
      <c r="Q92" s="114" t="str">
        <f>IF($C92="","",IF(ISBLANK(VLOOKUP($A92,'Section 2'!$C$18:$X$317,COLUMNS('Section 2'!$C$14:Q$14),0)),"",VLOOKUP($A92,'Section 2'!$C$18:$X$317,COLUMNS('Section 2'!$C$14:Q$14),0)))</f>
        <v/>
      </c>
      <c r="R92" s="114" t="str">
        <f>IF($C92="","",IF(ISBLANK(VLOOKUP($A92,'Section 2'!$C$18:$X$317,COLUMNS('Section 2'!$C$14:R$14),0)),"",VLOOKUP($A92,'Section 2'!$C$18:$X$317,COLUMNS('Section 2'!$C$14:R$14),0)))</f>
        <v/>
      </c>
      <c r="S92" s="114" t="str">
        <f>IF($C92="","",IF(ISBLANK(VLOOKUP($A92,'Section 2'!$C$18:$X$317,COLUMNS('Section 2'!$C$14:S$14),0)),"",VLOOKUP($A92,'Section 2'!$C$18:$X$317,COLUMNS('Section 2'!$C$14:S$14),0)))</f>
        <v/>
      </c>
      <c r="T92" s="114" t="str">
        <f>IF($C92="","",IF(ISBLANK(VLOOKUP($A92,'Section 2'!$C$18:$X$317,COLUMNS('Section 2'!$C$14:T$14),0)),"",VLOOKUP($A92,'Section 2'!$C$18:$X$317,COLUMNS('Section 2'!$C$14:T$14),0)))</f>
        <v/>
      </c>
      <c r="U92" s="114" t="str">
        <f>IF($C92="","",IF(ISBLANK(VLOOKUP($A92,'Section 2'!$C$18:$X$317,COLUMNS('Section 2'!$C$14:U$14),0)),"",VLOOKUP($A92,'Section 2'!$C$18:$X$317,COLUMNS('Section 2'!$C$14:U$14),0)))</f>
        <v/>
      </c>
      <c r="V92" s="114" t="str">
        <f>IF($C92="","",IF(ISBLANK(VLOOKUP($A92,'Section 2'!$C$18:$X$317,COLUMNS('Section 2'!$C$14:V$14),0)),"",VLOOKUP($A92,'Section 2'!$C$18:$X$317,COLUMNS('Section 2'!$C$14:V$14),0)))</f>
        <v/>
      </c>
      <c r="W92" s="114" t="str">
        <f>IF($C92="","",IF(ISBLANK(PROPER(VLOOKUP($A92,'Section 2'!$C$18:$X$317,COLUMNS('Section 2'!$C$14:W$14),0))),"",PROPER(VLOOKUP($A92,'Section 2'!$C$18:$X$317,COLUMNS('Section 2'!$C$14:W$14),0))))</f>
        <v/>
      </c>
      <c r="X92" s="114" t="str">
        <f>IF($C92="","",IF(ISBLANK(PROPER(VLOOKUP($A92,'Section 2'!$C$18:$X$317,COLUMNS('Section 2'!$C$14:X$14),0))),"",IF(VLOOKUP($A92,'Section 2'!$C$18:$X$317,COLUMNS('Section 2'!$C$14:X$14),0)="Produced/Imported for Consumption","Produced/Imported for Consumption",PROPER(VLOOKUP($A92,'Section 2'!$C$18:$X$317,COLUMNS('Section 2'!$C$14:X$14),0)))))</f>
        <v/>
      </c>
    </row>
    <row r="93" spans="1:24" s="47" customFormat="1" ht="12.75" customHeight="1" x14ac:dyDescent="0.25">
      <c r="A93" s="50">
        <v>92</v>
      </c>
      <c r="B93" s="114" t="str">
        <f t="shared" si="1"/>
        <v/>
      </c>
      <c r="C93" s="114" t="str">
        <f>IFERROR(VLOOKUP($A93,'Section 2'!$C$18:$X$317,COLUMNS('Section 2'!$C$14:$C$14),0),"")</f>
        <v/>
      </c>
      <c r="D93" s="65" t="str">
        <f>IF($C93="","",IF(ISBLANK(VLOOKUP($A93,'Section 2'!$C$18:$X$317,COLUMNS('Section 2'!$C$14:D$14),0)),"",VLOOKUP($A93,'Section 2'!$C$18:$X$317,COLUMNS('Section 2'!$C$14:D$14),0)))</f>
        <v/>
      </c>
      <c r="E93" s="114" t="str">
        <f>IF($C93="","",IF(ISBLANK(VLOOKUP($A93,'Section 2'!$C$18:$X$317,COLUMNS('Section 2'!$C$14:E$14),0)),"",VLOOKUP($A93,'Section 2'!$C$18:$X$317,COLUMNS('Section 2'!$C$14:E$14),0)))</f>
        <v/>
      </c>
      <c r="F93" s="114" t="str">
        <f>IF($C93="","",IF(ISBLANK(VLOOKUP($A93,'Section 2'!$C$18:$X$317,COLUMNS('Section 2'!$C$14:F$14),0)),"",VLOOKUP($A93,'Section 2'!$C$18:$X$317,COLUMNS('Section 2'!$C$14:F$14),0)))</f>
        <v/>
      </c>
      <c r="G93" s="114" t="str">
        <f>IF($C93="","",IF(ISBLANK(VLOOKUP($A93,'Section 2'!$C$18:$X$317,COLUMNS('Section 2'!$C$14:G$14),0)),"",VLOOKUP($A93,'Section 2'!$C$18:$X$317,COLUMNS('Section 2'!$C$14:G$14),0)))</f>
        <v/>
      </c>
      <c r="H93" s="114" t="str">
        <f>IF($C93="","",IF(ISBLANK(VLOOKUP($A93,'Section 2'!$C$18:$X$317,COLUMNS('Section 2'!$C$14:H$14),0)),"",VLOOKUP($A93,'Section 2'!$C$18:$X$317,COLUMNS('Section 2'!$C$14:H$14),0)))</f>
        <v/>
      </c>
      <c r="I93" s="114" t="str">
        <f>IF($C93="","",IF(ISBLANK(VLOOKUP($A93,'Section 2'!$C$18:$X$317,COLUMNS('Section 2'!$C$14:I$14),0)),"",VLOOKUP($A93,'Section 2'!$C$18:$X$317,COLUMNS('Section 2'!$C$14:I$14),0)))</f>
        <v/>
      </c>
      <c r="J93" s="114" t="str">
        <f>IF($C93="","",IF(ISBLANK(VLOOKUP($A93,'Section 2'!$C$18:$X$317,COLUMNS('Section 2'!$C$14:J$14),0)),"",VLOOKUP($A93,'Section 2'!$C$18:$X$317,COLUMNS('Section 2'!$C$14:J$14),0)))</f>
        <v/>
      </c>
      <c r="K93" s="114" t="str">
        <f>IF($C93="","",IF(ISBLANK(VLOOKUP($A93,'Section 2'!$C$18:$X$317,COLUMNS('Section 2'!$C$14:K$14),0)),"",VLOOKUP($A93,'Section 2'!$C$18:$X$317,COLUMNS('Section 2'!$C$14:K$14),0)))</f>
        <v/>
      </c>
      <c r="L93" s="114" t="str">
        <f>IF($C93="","",IF(ISBLANK(VLOOKUP($A93,'Section 2'!$C$18:$X$317,COLUMNS('Section 2'!$C$14:L$14),0)),"",VLOOKUP($A93,'Section 2'!$C$18:$X$317,COLUMNS('Section 2'!$C$14:L$14),0)))</f>
        <v/>
      </c>
      <c r="M93" s="114" t="str">
        <f>IF($C93="","",IF(ISBLANK(VLOOKUP($A93,'Section 2'!$C$18:$X$317,COLUMNS('Section 2'!$C$14:M$14),0)),"",VLOOKUP($A93,'Section 2'!$C$18:$X$317,COLUMNS('Section 2'!$C$14:M$14),0)))</f>
        <v/>
      </c>
      <c r="N93" s="114" t="str">
        <f>IF($C93="","",IF(ISBLANK(VLOOKUP($A93,'Section 2'!$C$18:$X$317,COLUMNS('Section 2'!$C$14:N$14),0)),"",VLOOKUP($A93,'Section 2'!$C$18:$X$317,COLUMNS('Section 2'!$C$14:N$14),0)))</f>
        <v/>
      </c>
      <c r="O93" s="114" t="str">
        <f>IF($C93="","",IF(ISBLANK(VLOOKUP($A93,'Section 2'!$C$18:$X$317,COLUMNS('Section 2'!$C$14:O$14),0)),"",VLOOKUP($A93,'Section 2'!$C$18:$X$317,COLUMNS('Section 2'!$C$14:O$14),0)))</f>
        <v/>
      </c>
      <c r="P93" s="114" t="str">
        <f>IF($C93="","",IF(ISBLANK(VLOOKUP($A93,'Section 2'!$C$18:$X$317,COLUMNS('Section 2'!$C$14:P$14),0)),"",VLOOKUP($A93,'Section 2'!$C$18:$X$317,COLUMNS('Section 2'!$C$14:P$14),0)))</f>
        <v/>
      </c>
      <c r="Q93" s="114" t="str">
        <f>IF($C93="","",IF(ISBLANK(VLOOKUP($A93,'Section 2'!$C$18:$X$317,COLUMNS('Section 2'!$C$14:Q$14),0)),"",VLOOKUP($A93,'Section 2'!$C$18:$X$317,COLUMNS('Section 2'!$C$14:Q$14),0)))</f>
        <v/>
      </c>
      <c r="R93" s="114" t="str">
        <f>IF($C93="","",IF(ISBLANK(VLOOKUP($A93,'Section 2'!$C$18:$X$317,COLUMNS('Section 2'!$C$14:R$14),0)),"",VLOOKUP($A93,'Section 2'!$C$18:$X$317,COLUMNS('Section 2'!$C$14:R$14),0)))</f>
        <v/>
      </c>
      <c r="S93" s="114" t="str">
        <f>IF($C93="","",IF(ISBLANK(VLOOKUP($A93,'Section 2'!$C$18:$X$317,COLUMNS('Section 2'!$C$14:S$14),0)),"",VLOOKUP($A93,'Section 2'!$C$18:$X$317,COLUMNS('Section 2'!$C$14:S$14),0)))</f>
        <v/>
      </c>
      <c r="T93" s="114" t="str">
        <f>IF($C93="","",IF(ISBLANK(VLOOKUP($A93,'Section 2'!$C$18:$X$317,COLUMNS('Section 2'!$C$14:T$14),0)),"",VLOOKUP($A93,'Section 2'!$C$18:$X$317,COLUMNS('Section 2'!$C$14:T$14),0)))</f>
        <v/>
      </c>
      <c r="U93" s="114" t="str">
        <f>IF($C93="","",IF(ISBLANK(VLOOKUP($A93,'Section 2'!$C$18:$X$317,COLUMNS('Section 2'!$C$14:U$14),0)),"",VLOOKUP($A93,'Section 2'!$C$18:$X$317,COLUMNS('Section 2'!$C$14:U$14),0)))</f>
        <v/>
      </c>
      <c r="V93" s="114" t="str">
        <f>IF($C93="","",IF(ISBLANK(VLOOKUP($A93,'Section 2'!$C$18:$X$317,COLUMNS('Section 2'!$C$14:V$14),0)),"",VLOOKUP($A93,'Section 2'!$C$18:$X$317,COLUMNS('Section 2'!$C$14:V$14),0)))</f>
        <v/>
      </c>
      <c r="W93" s="114" t="str">
        <f>IF($C93="","",IF(ISBLANK(PROPER(VLOOKUP($A93,'Section 2'!$C$18:$X$317,COLUMNS('Section 2'!$C$14:W$14),0))),"",PROPER(VLOOKUP($A93,'Section 2'!$C$18:$X$317,COLUMNS('Section 2'!$C$14:W$14),0))))</f>
        <v/>
      </c>
      <c r="X93" s="114" t="str">
        <f>IF($C93="","",IF(ISBLANK(PROPER(VLOOKUP($A93,'Section 2'!$C$18:$X$317,COLUMNS('Section 2'!$C$14:X$14),0))),"",IF(VLOOKUP($A93,'Section 2'!$C$18:$X$317,COLUMNS('Section 2'!$C$14:X$14),0)="Produced/Imported for Consumption","Produced/Imported for Consumption",PROPER(VLOOKUP($A93,'Section 2'!$C$18:$X$317,COLUMNS('Section 2'!$C$14:X$14),0)))))</f>
        <v/>
      </c>
    </row>
    <row r="94" spans="1:24" s="47" customFormat="1" ht="12.75" customHeight="1" x14ac:dyDescent="0.25">
      <c r="A94" s="50">
        <v>93</v>
      </c>
      <c r="B94" s="114" t="str">
        <f t="shared" si="1"/>
        <v/>
      </c>
      <c r="C94" s="114" t="str">
        <f>IFERROR(VLOOKUP($A94,'Section 2'!$C$18:$X$317,COLUMNS('Section 2'!$C$14:$C$14),0),"")</f>
        <v/>
      </c>
      <c r="D94" s="65" t="str">
        <f>IF($C94="","",IF(ISBLANK(VLOOKUP($A94,'Section 2'!$C$18:$X$317,COLUMNS('Section 2'!$C$14:D$14),0)),"",VLOOKUP($A94,'Section 2'!$C$18:$X$317,COLUMNS('Section 2'!$C$14:D$14),0)))</f>
        <v/>
      </c>
      <c r="E94" s="114" t="str">
        <f>IF($C94="","",IF(ISBLANK(VLOOKUP($A94,'Section 2'!$C$18:$X$317,COLUMNS('Section 2'!$C$14:E$14),0)),"",VLOOKUP($A94,'Section 2'!$C$18:$X$317,COLUMNS('Section 2'!$C$14:E$14),0)))</f>
        <v/>
      </c>
      <c r="F94" s="114" t="str">
        <f>IF($C94="","",IF(ISBLANK(VLOOKUP($A94,'Section 2'!$C$18:$X$317,COLUMNS('Section 2'!$C$14:F$14),0)),"",VLOOKUP($A94,'Section 2'!$C$18:$X$317,COLUMNS('Section 2'!$C$14:F$14),0)))</f>
        <v/>
      </c>
      <c r="G94" s="114" t="str">
        <f>IF($C94="","",IF(ISBLANK(VLOOKUP($A94,'Section 2'!$C$18:$X$317,COLUMNS('Section 2'!$C$14:G$14),0)),"",VLOOKUP($A94,'Section 2'!$C$18:$X$317,COLUMNS('Section 2'!$C$14:G$14),0)))</f>
        <v/>
      </c>
      <c r="H94" s="114" t="str">
        <f>IF($C94="","",IF(ISBLANK(VLOOKUP($A94,'Section 2'!$C$18:$X$317,COLUMNS('Section 2'!$C$14:H$14),0)),"",VLOOKUP($A94,'Section 2'!$C$18:$X$317,COLUMNS('Section 2'!$C$14:H$14),0)))</f>
        <v/>
      </c>
      <c r="I94" s="114" t="str">
        <f>IF($C94="","",IF(ISBLANK(VLOOKUP($A94,'Section 2'!$C$18:$X$317,COLUMNS('Section 2'!$C$14:I$14),0)),"",VLOOKUP($A94,'Section 2'!$C$18:$X$317,COLUMNS('Section 2'!$C$14:I$14),0)))</f>
        <v/>
      </c>
      <c r="J94" s="114" t="str">
        <f>IF($C94="","",IF(ISBLANK(VLOOKUP($A94,'Section 2'!$C$18:$X$317,COLUMNS('Section 2'!$C$14:J$14),0)),"",VLOOKUP($A94,'Section 2'!$C$18:$X$317,COLUMNS('Section 2'!$C$14:J$14),0)))</f>
        <v/>
      </c>
      <c r="K94" s="114" t="str">
        <f>IF($C94="","",IF(ISBLANK(VLOOKUP($A94,'Section 2'!$C$18:$X$317,COLUMNS('Section 2'!$C$14:K$14),0)),"",VLOOKUP($A94,'Section 2'!$C$18:$X$317,COLUMNS('Section 2'!$C$14:K$14),0)))</f>
        <v/>
      </c>
      <c r="L94" s="114" t="str">
        <f>IF($C94="","",IF(ISBLANK(VLOOKUP($A94,'Section 2'!$C$18:$X$317,COLUMNS('Section 2'!$C$14:L$14),0)),"",VLOOKUP($A94,'Section 2'!$C$18:$X$317,COLUMNS('Section 2'!$C$14:L$14),0)))</f>
        <v/>
      </c>
      <c r="M94" s="114" t="str">
        <f>IF($C94="","",IF(ISBLANK(VLOOKUP($A94,'Section 2'!$C$18:$X$317,COLUMNS('Section 2'!$C$14:M$14),0)),"",VLOOKUP($A94,'Section 2'!$C$18:$X$317,COLUMNS('Section 2'!$C$14:M$14),0)))</f>
        <v/>
      </c>
      <c r="N94" s="114" t="str">
        <f>IF($C94="","",IF(ISBLANK(VLOOKUP($A94,'Section 2'!$C$18:$X$317,COLUMNS('Section 2'!$C$14:N$14),0)),"",VLOOKUP($A94,'Section 2'!$C$18:$X$317,COLUMNS('Section 2'!$C$14:N$14),0)))</f>
        <v/>
      </c>
      <c r="O94" s="114" t="str">
        <f>IF($C94="","",IF(ISBLANK(VLOOKUP($A94,'Section 2'!$C$18:$X$317,COLUMNS('Section 2'!$C$14:O$14),0)),"",VLOOKUP($A94,'Section 2'!$C$18:$X$317,COLUMNS('Section 2'!$C$14:O$14),0)))</f>
        <v/>
      </c>
      <c r="P94" s="114" t="str">
        <f>IF($C94="","",IF(ISBLANK(VLOOKUP($A94,'Section 2'!$C$18:$X$317,COLUMNS('Section 2'!$C$14:P$14),0)),"",VLOOKUP($A94,'Section 2'!$C$18:$X$317,COLUMNS('Section 2'!$C$14:P$14),0)))</f>
        <v/>
      </c>
      <c r="Q94" s="114" t="str">
        <f>IF($C94="","",IF(ISBLANK(VLOOKUP($A94,'Section 2'!$C$18:$X$317,COLUMNS('Section 2'!$C$14:Q$14),0)),"",VLOOKUP($A94,'Section 2'!$C$18:$X$317,COLUMNS('Section 2'!$C$14:Q$14),0)))</f>
        <v/>
      </c>
      <c r="R94" s="114" t="str">
        <f>IF($C94="","",IF(ISBLANK(VLOOKUP($A94,'Section 2'!$C$18:$X$317,COLUMNS('Section 2'!$C$14:R$14),0)),"",VLOOKUP($A94,'Section 2'!$C$18:$X$317,COLUMNS('Section 2'!$C$14:R$14),0)))</f>
        <v/>
      </c>
      <c r="S94" s="114" t="str">
        <f>IF($C94="","",IF(ISBLANK(VLOOKUP($A94,'Section 2'!$C$18:$X$317,COLUMNS('Section 2'!$C$14:S$14),0)),"",VLOOKUP($A94,'Section 2'!$C$18:$X$317,COLUMNS('Section 2'!$C$14:S$14),0)))</f>
        <v/>
      </c>
      <c r="T94" s="114" t="str">
        <f>IF($C94="","",IF(ISBLANK(VLOOKUP($A94,'Section 2'!$C$18:$X$317,COLUMNS('Section 2'!$C$14:T$14),0)),"",VLOOKUP($A94,'Section 2'!$C$18:$X$317,COLUMNS('Section 2'!$C$14:T$14),0)))</f>
        <v/>
      </c>
      <c r="U94" s="114" t="str">
        <f>IF($C94="","",IF(ISBLANK(VLOOKUP($A94,'Section 2'!$C$18:$X$317,COLUMNS('Section 2'!$C$14:U$14),0)),"",VLOOKUP($A94,'Section 2'!$C$18:$X$317,COLUMNS('Section 2'!$C$14:U$14),0)))</f>
        <v/>
      </c>
      <c r="V94" s="114" t="str">
        <f>IF($C94="","",IF(ISBLANK(VLOOKUP($A94,'Section 2'!$C$18:$X$317,COLUMNS('Section 2'!$C$14:V$14),0)),"",VLOOKUP($A94,'Section 2'!$C$18:$X$317,COLUMNS('Section 2'!$C$14:V$14),0)))</f>
        <v/>
      </c>
      <c r="W94" s="114" t="str">
        <f>IF($C94="","",IF(ISBLANK(PROPER(VLOOKUP($A94,'Section 2'!$C$18:$X$317,COLUMNS('Section 2'!$C$14:W$14),0))),"",PROPER(VLOOKUP($A94,'Section 2'!$C$18:$X$317,COLUMNS('Section 2'!$C$14:W$14),0))))</f>
        <v/>
      </c>
      <c r="X94" s="114" t="str">
        <f>IF($C94="","",IF(ISBLANK(PROPER(VLOOKUP($A94,'Section 2'!$C$18:$X$317,COLUMNS('Section 2'!$C$14:X$14),0))),"",IF(VLOOKUP($A94,'Section 2'!$C$18:$X$317,COLUMNS('Section 2'!$C$14:X$14),0)="Produced/Imported for Consumption","Produced/Imported for Consumption",PROPER(VLOOKUP($A94,'Section 2'!$C$18:$X$317,COLUMNS('Section 2'!$C$14:X$14),0)))))</f>
        <v/>
      </c>
    </row>
    <row r="95" spans="1:24" s="47" customFormat="1" ht="12.75" customHeight="1" x14ac:dyDescent="0.25">
      <c r="A95" s="50">
        <v>94</v>
      </c>
      <c r="B95" s="114" t="str">
        <f t="shared" si="1"/>
        <v/>
      </c>
      <c r="C95" s="114" t="str">
        <f>IFERROR(VLOOKUP($A95,'Section 2'!$C$18:$X$317,COLUMNS('Section 2'!$C$14:$C$14),0),"")</f>
        <v/>
      </c>
      <c r="D95" s="65" t="str">
        <f>IF($C95="","",IF(ISBLANK(VLOOKUP($A95,'Section 2'!$C$18:$X$317,COLUMNS('Section 2'!$C$14:D$14),0)),"",VLOOKUP($A95,'Section 2'!$C$18:$X$317,COLUMNS('Section 2'!$C$14:D$14),0)))</f>
        <v/>
      </c>
      <c r="E95" s="114" t="str">
        <f>IF($C95="","",IF(ISBLANK(VLOOKUP($A95,'Section 2'!$C$18:$X$317,COLUMNS('Section 2'!$C$14:E$14),0)),"",VLOOKUP($A95,'Section 2'!$C$18:$X$317,COLUMNS('Section 2'!$C$14:E$14),0)))</f>
        <v/>
      </c>
      <c r="F95" s="114" t="str">
        <f>IF($C95="","",IF(ISBLANK(VLOOKUP($A95,'Section 2'!$C$18:$X$317,COLUMNS('Section 2'!$C$14:F$14),0)),"",VLOOKUP($A95,'Section 2'!$C$18:$X$317,COLUMNS('Section 2'!$C$14:F$14),0)))</f>
        <v/>
      </c>
      <c r="G95" s="114" t="str">
        <f>IF($C95="","",IF(ISBLANK(VLOOKUP($A95,'Section 2'!$C$18:$X$317,COLUMNS('Section 2'!$C$14:G$14),0)),"",VLOOKUP($A95,'Section 2'!$C$18:$X$317,COLUMNS('Section 2'!$C$14:G$14),0)))</f>
        <v/>
      </c>
      <c r="H95" s="114" t="str">
        <f>IF($C95="","",IF(ISBLANK(VLOOKUP($A95,'Section 2'!$C$18:$X$317,COLUMNS('Section 2'!$C$14:H$14),0)),"",VLOOKUP($A95,'Section 2'!$C$18:$X$317,COLUMNS('Section 2'!$C$14:H$14),0)))</f>
        <v/>
      </c>
      <c r="I95" s="114" t="str">
        <f>IF($C95="","",IF(ISBLANK(VLOOKUP($A95,'Section 2'!$C$18:$X$317,COLUMNS('Section 2'!$C$14:I$14),0)),"",VLOOKUP($A95,'Section 2'!$C$18:$X$317,COLUMNS('Section 2'!$C$14:I$14),0)))</f>
        <v/>
      </c>
      <c r="J95" s="114" t="str">
        <f>IF($C95="","",IF(ISBLANK(VLOOKUP($A95,'Section 2'!$C$18:$X$317,COLUMNS('Section 2'!$C$14:J$14),0)),"",VLOOKUP($A95,'Section 2'!$C$18:$X$317,COLUMNS('Section 2'!$C$14:J$14),0)))</f>
        <v/>
      </c>
      <c r="K95" s="114" t="str">
        <f>IF($C95="","",IF(ISBLANK(VLOOKUP($A95,'Section 2'!$C$18:$X$317,COLUMNS('Section 2'!$C$14:K$14),0)),"",VLOOKUP($A95,'Section 2'!$C$18:$X$317,COLUMNS('Section 2'!$C$14:K$14),0)))</f>
        <v/>
      </c>
      <c r="L95" s="114" t="str">
        <f>IF($C95="","",IF(ISBLANK(VLOOKUP($A95,'Section 2'!$C$18:$X$317,COLUMNS('Section 2'!$C$14:L$14),0)),"",VLOOKUP($A95,'Section 2'!$C$18:$X$317,COLUMNS('Section 2'!$C$14:L$14),0)))</f>
        <v/>
      </c>
      <c r="M95" s="114" t="str">
        <f>IF($C95="","",IF(ISBLANK(VLOOKUP($A95,'Section 2'!$C$18:$X$317,COLUMNS('Section 2'!$C$14:M$14),0)),"",VLOOKUP($A95,'Section 2'!$C$18:$X$317,COLUMNS('Section 2'!$C$14:M$14),0)))</f>
        <v/>
      </c>
      <c r="N95" s="114" t="str">
        <f>IF($C95="","",IF(ISBLANK(VLOOKUP($A95,'Section 2'!$C$18:$X$317,COLUMNS('Section 2'!$C$14:N$14),0)),"",VLOOKUP($A95,'Section 2'!$C$18:$X$317,COLUMNS('Section 2'!$C$14:N$14),0)))</f>
        <v/>
      </c>
      <c r="O95" s="114" t="str">
        <f>IF($C95="","",IF(ISBLANK(VLOOKUP($A95,'Section 2'!$C$18:$X$317,COLUMNS('Section 2'!$C$14:O$14),0)),"",VLOOKUP($A95,'Section 2'!$C$18:$X$317,COLUMNS('Section 2'!$C$14:O$14),0)))</f>
        <v/>
      </c>
      <c r="P95" s="114" t="str">
        <f>IF($C95="","",IF(ISBLANK(VLOOKUP($A95,'Section 2'!$C$18:$X$317,COLUMNS('Section 2'!$C$14:P$14),0)),"",VLOOKUP($A95,'Section 2'!$C$18:$X$317,COLUMNS('Section 2'!$C$14:P$14),0)))</f>
        <v/>
      </c>
      <c r="Q95" s="114" t="str">
        <f>IF($C95="","",IF(ISBLANK(VLOOKUP($A95,'Section 2'!$C$18:$X$317,COLUMNS('Section 2'!$C$14:Q$14),0)),"",VLOOKUP($A95,'Section 2'!$C$18:$X$317,COLUMNS('Section 2'!$C$14:Q$14),0)))</f>
        <v/>
      </c>
      <c r="R95" s="114" t="str">
        <f>IF($C95="","",IF(ISBLANK(VLOOKUP($A95,'Section 2'!$C$18:$X$317,COLUMNS('Section 2'!$C$14:R$14),0)),"",VLOOKUP($A95,'Section 2'!$C$18:$X$317,COLUMNS('Section 2'!$C$14:R$14),0)))</f>
        <v/>
      </c>
      <c r="S95" s="114" t="str">
        <f>IF($C95="","",IF(ISBLANK(VLOOKUP($A95,'Section 2'!$C$18:$X$317,COLUMNS('Section 2'!$C$14:S$14),0)),"",VLOOKUP($A95,'Section 2'!$C$18:$X$317,COLUMNS('Section 2'!$C$14:S$14),0)))</f>
        <v/>
      </c>
      <c r="T95" s="114" t="str">
        <f>IF($C95="","",IF(ISBLANK(VLOOKUP($A95,'Section 2'!$C$18:$X$317,COLUMNS('Section 2'!$C$14:T$14),0)),"",VLOOKUP($A95,'Section 2'!$C$18:$X$317,COLUMNS('Section 2'!$C$14:T$14),0)))</f>
        <v/>
      </c>
      <c r="U95" s="114" t="str">
        <f>IF($C95="","",IF(ISBLANK(VLOOKUP($A95,'Section 2'!$C$18:$X$317,COLUMNS('Section 2'!$C$14:U$14),0)),"",VLOOKUP($A95,'Section 2'!$C$18:$X$317,COLUMNS('Section 2'!$C$14:U$14),0)))</f>
        <v/>
      </c>
      <c r="V95" s="114" t="str">
        <f>IF($C95="","",IF(ISBLANK(VLOOKUP($A95,'Section 2'!$C$18:$X$317,COLUMNS('Section 2'!$C$14:V$14),0)),"",VLOOKUP($A95,'Section 2'!$C$18:$X$317,COLUMNS('Section 2'!$C$14:V$14),0)))</f>
        <v/>
      </c>
      <c r="W95" s="114" t="str">
        <f>IF($C95="","",IF(ISBLANK(PROPER(VLOOKUP($A95,'Section 2'!$C$18:$X$317,COLUMNS('Section 2'!$C$14:W$14),0))),"",PROPER(VLOOKUP($A95,'Section 2'!$C$18:$X$317,COLUMNS('Section 2'!$C$14:W$14),0))))</f>
        <v/>
      </c>
      <c r="X95" s="114" t="str">
        <f>IF($C95="","",IF(ISBLANK(PROPER(VLOOKUP($A95,'Section 2'!$C$18:$X$317,COLUMNS('Section 2'!$C$14:X$14),0))),"",IF(VLOOKUP($A95,'Section 2'!$C$18:$X$317,COLUMNS('Section 2'!$C$14:X$14),0)="Produced/Imported for Consumption","Produced/Imported for Consumption",PROPER(VLOOKUP($A95,'Section 2'!$C$18:$X$317,COLUMNS('Section 2'!$C$14:X$14),0)))))</f>
        <v/>
      </c>
    </row>
    <row r="96" spans="1:24" s="47" customFormat="1" ht="12.75" customHeight="1" x14ac:dyDescent="0.25">
      <c r="A96" s="50">
        <v>95</v>
      </c>
      <c r="B96" s="114" t="str">
        <f t="shared" si="1"/>
        <v/>
      </c>
      <c r="C96" s="114" t="str">
        <f>IFERROR(VLOOKUP($A96,'Section 2'!$C$18:$X$317,COLUMNS('Section 2'!$C$14:$C$14),0),"")</f>
        <v/>
      </c>
      <c r="D96" s="65" t="str">
        <f>IF($C96="","",IF(ISBLANK(VLOOKUP($A96,'Section 2'!$C$18:$X$317,COLUMNS('Section 2'!$C$14:D$14),0)),"",VLOOKUP($A96,'Section 2'!$C$18:$X$317,COLUMNS('Section 2'!$C$14:D$14),0)))</f>
        <v/>
      </c>
      <c r="E96" s="114" t="str">
        <f>IF($C96="","",IF(ISBLANK(VLOOKUP($A96,'Section 2'!$C$18:$X$317,COLUMNS('Section 2'!$C$14:E$14),0)),"",VLOOKUP($A96,'Section 2'!$C$18:$X$317,COLUMNS('Section 2'!$C$14:E$14),0)))</f>
        <v/>
      </c>
      <c r="F96" s="114" t="str">
        <f>IF($C96="","",IF(ISBLANK(VLOOKUP($A96,'Section 2'!$C$18:$X$317,COLUMNS('Section 2'!$C$14:F$14),0)),"",VLOOKUP($A96,'Section 2'!$C$18:$X$317,COLUMNS('Section 2'!$C$14:F$14),0)))</f>
        <v/>
      </c>
      <c r="G96" s="114" t="str">
        <f>IF($C96="","",IF(ISBLANK(VLOOKUP($A96,'Section 2'!$C$18:$X$317,COLUMNS('Section 2'!$C$14:G$14),0)),"",VLOOKUP($A96,'Section 2'!$C$18:$X$317,COLUMNS('Section 2'!$C$14:G$14),0)))</f>
        <v/>
      </c>
      <c r="H96" s="114" t="str">
        <f>IF($C96="","",IF(ISBLANK(VLOOKUP($A96,'Section 2'!$C$18:$X$317,COLUMNS('Section 2'!$C$14:H$14),0)),"",VLOOKUP($A96,'Section 2'!$C$18:$X$317,COLUMNS('Section 2'!$C$14:H$14),0)))</f>
        <v/>
      </c>
      <c r="I96" s="114" t="str">
        <f>IF($C96="","",IF(ISBLANK(VLOOKUP($A96,'Section 2'!$C$18:$X$317,COLUMNS('Section 2'!$C$14:I$14),0)),"",VLOOKUP($A96,'Section 2'!$C$18:$X$317,COLUMNS('Section 2'!$C$14:I$14),0)))</f>
        <v/>
      </c>
      <c r="J96" s="114" t="str">
        <f>IF($C96="","",IF(ISBLANK(VLOOKUP($A96,'Section 2'!$C$18:$X$317,COLUMNS('Section 2'!$C$14:J$14),0)),"",VLOOKUP($A96,'Section 2'!$C$18:$X$317,COLUMNS('Section 2'!$C$14:J$14),0)))</f>
        <v/>
      </c>
      <c r="K96" s="114" t="str">
        <f>IF($C96="","",IF(ISBLANK(VLOOKUP($A96,'Section 2'!$C$18:$X$317,COLUMNS('Section 2'!$C$14:K$14),0)),"",VLOOKUP($A96,'Section 2'!$C$18:$X$317,COLUMNS('Section 2'!$C$14:K$14),0)))</f>
        <v/>
      </c>
      <c r="L96" s="114" t="str">
        <f>IF($C96="","",IF(ISBLANK(VLOOKUP($A96,'Section 2'!$C$18:$X$317,COLUMNS('Section 2'!$C$14:L$14),0)),"",VLOOKUP($A96,'Section 2'!$C$18:$X$317,COLUMNS('Section 2'!$C$14:L$14),0)))</f>
        <v/>
      </c>
      <c r="M96" s="114" t="str">
        <f>IF($C96="","",IF(ISBLANK(VLOOKUP($A96,'Section 2'!$C$18:$X$317,COLUMNS('Section 2'!$C$14:M$14),0)),"",VLOOKUP($A96,'Section 2'!$C$18:$X$317,COLUMNS('Section 2'!$C$14:M$14),0)))</f>
        <v/>
      </c>
      <c r="N96" s="114" t="str">
        <f>IF($C96="","",IF(ISBLANK(VLOOKUP($A96,'Section 2'!$C$18:$X$317,COLUMNS('Section 2'!$C$14:N$14),0)),"",VLOOKUP($A96,'Section 2'!$C$18:$X$317,COLUMNS('Section 2'!$C$14:N$14),0)))</f>
        <v/>
      </c>
      <c r="O96" s="114" t="str">
        <f>IF($C96="","",IF(ISBLANK(VLOOKUP($A96,'Section 2'!$C$18:$X$317,COLUMNS('Section 2'!$C$14:O$14),0)),"",VLOOKUP($A96,'Section 2'!$C$18:$X$317,COLUMNS('Section 2'!$C$14:O$14),0)))</f>
        <v/>
      </c>
      <c r="P96" s="114" t="str">
        <f>IF($C96="","",IF(ISBLANK(VLOOKUP($A96,'Section 2'!$C$18:$X$317,COLUMNS('Section 2'!$C$14:P$14),0)),"",VLOOKUP($A96,'Section 2'!$C$18:$X$317,COLUMNS('Section 2'!$C$14:P$14),0)))</f>
        <v/>
      </c>
      <c r="Q96" s="114" t="str">
        <f>IF($C96="","",IF(ISBLANK(VLOOKUP($A96,'Section 2'!$C$18:$X$317,COLUMNS('Section 2'!$C$14:Q$14),0)),"",VLOOKUP($A96,'Section 2'!$C$18:$X$317,COLUMNS('Section 2'!$C$14:Q$14),0)))</f>
        <v/>
      </c>
      <c r="R96" s="114" t="str">
        <f>IF($C96="","",IF(ISBLANK(VLOOKUP($A96,'Section 2'!$C$18:$X$317,COLUMNS('Section 2'!$C$14:R$14),0)),"",VLOOKUP($A96,'Section 2'!$C$18:$X$317,COLUMNS('Section 2'!$C$14:R$14),0)))</f>
        <v/>
      </c>
      <c r="S96" s="114" t="str">
        <f>IF($C96="","",IF(ISBLANK(VLOOKUP($A96,'Section 2'!$C$18:$X$317,COLUMNS('Section 2'!$C$14:S$14),0)),"",VLOOKUP($A96,'Section 2'!$C$18:$X$317,COLUMNS('Section 2'!$C$14:S$14),0)))</f>
        <v/>
      </c>
      <c r="T96" s="114" t="str">
        <f>IF($C96="","",IF(ISBLANK(VLOOKUP($A96,'Section 2'!$C$18:$X$317,COLUMNS('Section 2'!$C$14:T$14),0)),"",VLOOKUP($A96,'Section 2'!$C$18:$X$317,COLUMNS('Section 2'!$C$14:T$14),0)))</f>
        <v/>
      </c>
      <c r="U96" s="114" t="str">
        <f>IF($C96="","",IF(ISBLANK(VLOOKUP($A96,'Section 2'!$C$18:$X$317,COLUMNS('Section 2'!$C$14:U$14),0)),"",VLOOKUP($A96,'Section 2'!$C$18:$X$317,COLUMNS('Section 2'!$C$14:U$14),0)))</f>
        <v/>
      </c>
      <c r="V96" s="114" t="str">
        <f>IF($C96="","",IF(ISBLANK(VLOOKUP($A96,'Section 2'!$C$18:$X$317,COLUMNS('Section 2'!$C$14:V$14),0)),"",VLOOKUP($A96,'Section 2'!$C$18:$X$317,COLUMNS('Section 2'!$C$14:V$14),0)))</f>
        <v/>
      </c>
      <c r="W96" s="114" t="str">
        <f>IF($C96="","",IF(ISBLANK(PROPER(VLOOKUP($A96,'Section 2'!$C$18:$X$317,COLUMNS('Section 2'!$C$14:W$14),0))),"",PROPER(VLOOKUP($A96,'Section 2'!$C$18:$X$317,COLUMNS('Section 2'!$C$14:W$14),0))))</f>
        <v/>
      </c>
      <c r="X96" s="114" t="str">
        <f>IF($C96="","",IF(ISBLANK(PROPER(VLOOKUP($A96,'Section 2'!$C$18:$X$317,COLUMNS('Section 2'!$C$14:X$14),0))),"",IF(VLOOKUP($A96,'Section 2'!$C$18:$X$317,COLUMNS('Section 2'!$C$14:X$14),0)="Produced/Imported for Consumption","Produced/Imported for Consumption",PROPER(VLOOKUP($A96,'Section 2'!$C$18:$X$317,COLUMNS('Section 2'!$C$14:X$14),0)))))</f>
        <v/>
      </c>
    </row>
    <row r="97" spans="1:24" s="47" customFormat="1" ht="12.75" customHeight="1" x14ac:dyDescent="0.25">
      <c r="A97" s="50">
        <v>96</v>
      </c>
      <c r="B97" s="114" t="str">
        <f t="shared" si="1"/>
        <v/>
      </c>
      <c r="C97" s="114" t="str">
        <f>IFERROR(VLOOKUP($A97,'Section 2'!$C$18:$X$317,COLUMNS('Section 2'!$C$14:$C$14),0),"")</f>
        <v/>
      </c>
      <c r="D97" s="65" t="str">
        <f>IF($C97="","",IF(ISBLANK(VLOOKUP($A97,'Section 2'!$C$18:$X$317,COLUMNS('Section 2'!$C$14:D$14),0)),"",VLOOKUP($A97,'Section 2'!$C$18:$X$317,COLUMNS('Section 2'!$C$14:D$14),0)))</f>
        <v/>
      </c>
      <c r="E97" s="114" t="str">
        <f>IF($C97="","",IF(ISBLANK(VLOOKUP($A97,'Section 2'!$C$18:$X$317,COLUMNS('Section 2'!$C$14:E$14),0)),"",VLOOKUP($A97,'Section 2'!$C$18:$X$317,COLUMNS('Section 2'!$C$14:E$14),0)))</f>
        <v/>
      </c>
      <c r="F97" s="114" t="str">
        <f>IF($C97="","",IF(ISBLANK(VLOOKUP($A97,'Section 2'!$C$18:$X$317,COLUMNS('Section 2'!$C$14:F$14),0)),"",VLOOKUP($A97,'Section 2'!$C$18:$X$317,COLUMNS('Section 2'!$C$14:F$14),0)))</f>
        <v/>
      </c>
      <c r="G97" s="114" t="str">
        <f>IF($C97="","",IF(ISBLANK(VLOOKUP($A97,'Section 2'!$C$18:$X$317,COLUMNS('Section 2'!$C$14:G$14),0)),"",VLOOKUP($A97,'Section 2'!$C$18:$X$317,COLUMNS('Section 2'!$C$14:G$14),0)))</f>
        <v/>
      </c>
      <c r="H97" s="114" t="str">
        <f>IF($C97="","",IF(ISBLANK(VLOOKUP($A97,'Section 2'!$C$18:$X$317,COLUMNS('Section 2'!$C$14:H$14),0)),"",VLOOKUP($A97,'Section 2'!$C$18:$X$317,COLUMNS('Section 2'!$C$14:H$14),0)))</f>
        <v/>
      </c>
      <c r="I97" s="114" t="str">
        <f>IF($C97="","",IF(ISBLANK(VLOOKUP($A97,'Section 2'!$C$18:$X$317,COLUMNS('Section 2'!$C$14:I$14),0)),"",VLOOKUP($A97,'Section 2'!$C$18:$X$317,COLUMNS('Section 2'!$C$14:I$14),0)))</f>
        <v/>
      </c>
      <c r="J97" s="114" t="str">
        <f>IF($C97="","",IF(ISBLANK(VLOOKUP($A97,'Section 2'!$C$18:$X$317,COLUMNS('Section 2'!$C$14:J$14),0)),"",VLOOKUP($A97,'Section 2'!$C$18:$X$317,COLUMNS('Section 2'!$C$14:J$14),0)))</f>
        <v/>
      </c>
      <c r="K97" s="114" t="str">
        <f>IF($C97="","",IF(ISBLANK(VLOOKUP($A97,'Section 2'!$C$18:$X$317,COLUMNS('Section 2'!$C$14:K$14),0)),"",VLOOKUP($A97,'Section 2'!$C$18:$X$317,COLUMNS('Section 2'!$C$14:K$14),0)))</f>
        <v/>
      </c>
      <c r="L97" s="114" t="str">
        <f>IF($C97="","",IF(ISBLANK(VLOOKUP($A97,'Section 2'!$C$18:$X$317,COLUMNS('Section 2'!$C$14:L$14),0)),"",VLOOKUP($A97,'Section 2'!$C$18:$X$317,COLUMNS('Section 2'!$C$14:L$14),0)))</f>
        <v/>
      </c>
      <c r="M97" s="114" t="str">
        <f>IF($C97="","",IF(ISBLANK(VLOOKUP($A97,'Section 2'!$C$18:$X$317,COLUMNS('Section 2'!$C$14:M$14),0)),"",VLOOKUP($A97,'Section 2'!$C$18:$X$317,COLUMNS('Section 2'!$C$14:M$14),0)))</f>
        <v/>
      </c>
      <c r="N97" s="114" t="str">
        <f>IF($C97="","",IF(ISBLANK(VLOOKUP($A97,'Section 2'!$C$18:$X$317,COLUMNS('Section 2'!$C$14:N$14),0)),"",VLOOKUP($A97,'Section 2'!$C$18:$X$317,COLUMNS('Section 2'!$C$14:N$14),0)))</f>
        <v/>
      </c>
      <c r="O97" s="114" t="str">
        <f>IF($C97="","",IF(ISBLANK(VLOOKUP($A97,'Section 2'!$C$18:$X$317,COLUMNS('Section 2'!$C$14:O$14),0)),"",VLOOKUP($A97,'Section 2'!$C$18:$X$317,COLUMNS('Section 2'!$C$14:O$14),0)))</f>
        <v/>
      </c>
      <c r="P97" s="114" t="str">
        <f>IF($C97="","",IF(ISBLANK(VLOOKUP($A97,'Section 2'!$C$18:$X$317,COLUMNS('Section 2'!$C$14:P$14),0)),"",VLOOKUP($A97,'Section 2'!$C$18:$X$317,COLUMNS('Section 2'!$C$14:P$14),0)))</f>
        <v/>
      </c>
      <c r="Q97" s="114" t="str">
        <f>IF($C97="","",IF(ISBLANK(VLOOKUP($A97,'Section 2'!$C$18:$X$317,COLUMNS('Section 2'!$C$14:Q$14),0)),"",VLOOKUP($A97,'Section 2'!$C$18:$X$317,COLUMNS('Section 2'!$C$14:Q$14),0)))</f>
        <v/>
      </c>
      <c r="R97" s="114" t="str">
        <f>IF($C97="","",IF(ISBLANK(VLOOKUP($A97,'Section 2'!$C$18:$X$317,COLUMNS('Section 2'!$C$14:R$14),0)),"",VLOOKUP($A97,'Section 2'!$C$18:$X$317,COLUMNS('Section 2'!$C$14:R$14),0)))</f>
        <v/>
      </c>
      <c r="S97" s="114" t="str">
        <f>IF($C97="","",IF(ISBLANK(VLOOKUP($A97,'Section 2'!$C$18:$X$317,COLUMNS('Section 2'!$C$14:S$14),0)),"",VLOOKUP($A97,'Section 2'!$C$18:$X$317,COLUMNS('Section 2'!$C$14:S$14),0)))</f>
        <v/>
      </c>
      <c r="T97" s="114" t="str">
        <f>IF($C97="","",IF(ISBLANK(VLOOKUP($A97,'Section 2'!$C$18:$X$317,COLUMNS('Section 2'!$C$14:T$14),0)),"",VLOOKUP($A97,'Section 2'!$C$18:$X$317,COLUMNS('Section 2'!$C$14:T$14),0)))</f>
        <v/>
      </c>
      <c r="U97" s="114" t="str">
        <f>IF($C97="","",IF(ISBLANK(VLOOKUP($A97,'Section 2'!$C$18:$X$317,COLUMNS('Section 2'!$C$14:U$14),0)),"",VLOOKUP($A97,'Section 2'!$C$18:$X$317,COLUMNS('Section 2'!$C$14:U$14),0)))</f>
        <v/>
      </c>
      <c r="V97" s="114" t="str">
        <f>IF($C97="","",IF(ISBLANK(VLOOKUP($A97,'Section 2'!$C$18:$X$317,COLUMNS('Section 2'!$C$14:V$14),0)),"",VLOOKUP($A97,'Section 2'!$C$18:$X$317,COLUMNS('Section 2'!$C$14:V$14),0)))</f>
        <v/>
      </c>
      <c r="W97" s="114" t="str">
        <f>IF($C97="","",IF(ISBLANK(PROPER(VLOOKUP($A97,'Section 2'!$C$18:$X$317,COLUMNS('Section 2'!$C$14:W$14),0))),"",PROPER(VLOOKUP($A97,'Section 2'!$C$18:$X$317,COLUMNS('Section 2'!$C$14:W$14),0))))</f>
        <v/>
      </c>
      <c r="X97" s="114" t="str">
        <f>IF($C97="","",IF(ISBLANK(PROPER(VLOOKUP($A97,'Section 2'!$C$18:$X$317,COLUMNS('Section 2'!$C$14:X$14),0))),"",IF(VLOOKUP($A97,'Section 2'!$C$18:$X$317,COLUMNS('Section 2'!$C$14:X$14),0)="Produced/Imported for Consumption","Produced/Imported for Consumption",PROPER(VLOOKUP($A97,'Section 2'!$C$18:$X$317,COLUMNS('Section 2'!$C$14:X$14),0)))))</f>
        <v/>
      </c>
    </row>
    <row r="98" spans="1:24" s="47" customFormat="1" ht="12.75" customHeight="1" x14ac:dyDescent="0.25">
      <c r="A98" s="50">
        <v>97</v>
      </c>
      <c r="B98" s="114" t="str">
        <f t="shared" si="1"/>
        <v/>
      </c>
      <c r="C98" s="114" t="str">
        <f>IFERROR(VLOOKUP($A98,'Section 2'!$C$18:$X$317,COLUMNS('Section 2'!$C$14:$C$14),0),"")</f>
        <v/>
      </c>
      <c r="D98" s="65" t="str">
        <f>IF($C98="","",IF(ISBLANK(VLOOKUP($A98,'Section 2'!$C$18:$X$317,COLUMNS('Section 2'!$C$14:D$14),0)),"",VLOOKUP($A98,'Section 2'!$C$18:$X$317,COLUMNS('Section 2'!$C$14:D$14),0)))</f>
        <v/>
      </c>
      <c r="E98" s="114" t="str">
        <f>IF($C98="","",IF(ISBLANK(VLOOKUP($A98,'Section 2'!$C$18:$X$317,COLUMNS('Section 2'!$C$14:E$14),0)),"",VLOOKUP($A98,'Section 2'!$C$18:$X$317,COLUMNS('Section 2'!$C$14:E$14),0)))</f>
        <v/>
      </c>
      <c r="F98" s="114" t="str">
        <f>IF($C98="","",IF(ISBLANK(VLOOKUP($A98,'Section 2'!$C$18:$X$317,COLUMNS('Section 2'!$C$14:F$14),0)),"",VLOOKUP($A98,'Section 2'!$C$18:$X$317,COLUMNS('Section 2'!$C$14:F$14),0)))</f>
        <v/>
      </c>
      <c r="G98" s="114" t="str">
        <f>IF($C98="","",IF(ISBLANK(VLOOKUP($A98,'Section 2'!$C$18:$X$317,COLUMNS('Section 2'!$C$14:G$14),0)),"",VLOOKUP($A98,'Section 2'!$C$18:$X$317,COLUMNS('Section 2'!$C$14:G$14),0)))</f>
        <v/>
      </c>
      <c r="H98" s="114" t="str">
        <f>IF($C98="","",IF(ISBLANK(VLOOKUP($A98,'Section 2'!$C$18:$X$317,COLUMNS('Section 2'!$C$14:H$14),0)),"",VLOOKUP($A98,'Section 2'!$C$18:$X$317,COLUMNS('Section 2'!$C$14:H$14),0)))</f>
        <v/>
      </c>
      <c r="I98" s="114" t="str">
        <f>IF($C98="","",IF(ISBLANK(VLOOKUP($A98,'Section 2'!$C$18:$X$317,COLUMNS('Section 2'!$C$14:I$14),0)),"",VLOOKUP($A98,'Section 2'!$C$18:$X$317,COLUMNS('Section 2'!$C$14:I$14),0)))</f>
        <v/>
      </c>
      <c r="J98" s="114" t="str">
        <f>IF($C98="","",IF(ISBLANK(VLOOKUP($A98,'Section 2'!$C$18:$X$317,COLUMNS('Section 2'!$C$14:J$14),0)),"",VLOOKUP($A98,'Section 2'!$C$18:$X$317,COLUMNS('Section 2'!$C$14:J$14),0)))</f>
        <v/>
      </c>
      <c r="K98" s="114" t="str">
        <f>IF($C98="","",IF(ISBLANK(VLOOKUP($A98,'Section 2'!$C$18:$X$317,COLUMNS('Section 2'!$C$14:K$14),0)),"",VLOOKUP($A98,'Section 2'!$C$18:$X$317,COLUMNS('Section 2'!$C$14:K$14),0)))</f>
        <v/>
      </c>
      <c r="L98" s="114" t="str">
        <f>IF($C98="","",IF(ISBLANK(VLOOKUP($A98,'Section 2'!$C$18:$X$317,COLUMNS('Section 2'!$C$14:L$14),0)),"",VLOOKUP($A98,'Section 2'!$C$18:$X$317,COLUMNS('Section 2'!$C$14:L$14),0)))</f>
        <v/>
      </c>
      <c r="M98" s="114" t="str">
        <f>IF($C98="","",IF(ISBLANK(VLOOKUP($A98,'Section 2'!$C$18:$X$317,COLUMNS('Section 2'!$C$14:M$14),0)),"",VLOOKUP($A98,'Section 2'!$C$18:$X$317,COLUMNS('Section 2'!$C$14:M$14),0)))</f>
        <v/>
      </c>
      <c r="N98" s="114" t="str">
        <f>IF($C98="","",IF(ISBLANK(VLOOKUP($A98,'Section 2'!$C$18:$X$317,COLUMNS('Section 2'!$C$14:N$14),0)),"",VLOOKUP($A98,'Section 2'!$C$18:$X$317,COLUMNS('Section 2'!$C$14:N$14),0)))</f>
        <v/>
      </c>
      <c r="O98" s="114" t="str">
        <f>IF($C98="","",IF(ISBLANK(VLOOKUP($A98,'Section 2'!$C$18:$X$317,COLUMNS('Section 2'!$C$14:O$14),0)),"",VLOOKUP($A98,'Section 2'!$C$18:$X$317,COLUMNS('Section 2'!$C$14:O$14),0)))</f>
        <v/>
      </c>
      <c r="P98" s="114" t="str">
        <f>IF($C98="","",IF(ISBLANK(VLOOKUP($A98,'Section 2'!$C$18:$X$317,COLUMNS('Section 2'!$C$14:P$14),0)),"",VLOOKUP($A98,'Section 2'!$C$18:$X$317,COLUMNS('Section 2'!$C$14:P$14),0)))</f>
        <v/>
      </c>
      <c r="Q98" s="114" t="str">
        <f>IF($C98="","",IF(ISBLANK(VLOOKUP($A98,'Section 2'!$C$18:$X$317,COLUMNS('Section 2'!$C$14:Q$14),0)),"",VLOOKUP($A98,'Section 2'!$C$18:$X$317,COLUMNS('Section 2'!$C$14:Q$14),0)))</f>
        <v/>
      </c>
      <c r="R98" s="114" t="str">
        <f>IF($C98="","",IF(ISBLANK(VLOOKUP($A98,'Section 2'!$C$18:$X$317,COLUMNS('Section 2'!$C$14:R$14),0)),"",VLOOKUP($A98,'Section 2'!$C$18:$X$317,COLUMNS('Section 2'!$C$14:R$14),0)))</f>
        <v/>
      </c>
      <c r="S98" s="114" t="str">
        <f>IF($C98="","",IF(ISBLANK(VLOOKUP($A98,'Section 2'!$C$18:$X$317,COLUMNS('Section 2'!$C$14:S$14),0)),"",VLOOKUP($A98,'Section 2'!$C$18:$X$317,COLUMNS('Section 2'!$C$14:S$14),0)))</f>
        <v/>
      </c>
      <c r="T98" s="114" t="str">
        <f>IF($C98="","",IF(ISBLANK(VLOOKUP($A98,'Section 2'!$C$18:$X$317,COLUMNS('Section 2'!$C$14:T$14),0)),"",VLOOKUP($A98,'Section 2'!$C$18:$X$317,COLUMNS('Section 2'!$C$14:T$14),0)))</f>
        <v/>
      </c>
      <c r="U98" s="114" t="str">
        <f>IF($C98="","",IF(ISBLANK(VLOOKUP($A98,'Section 2'!$C$18:$X$317,COLUMNS('Section 2'!$C$14:U$14),0)),"",VLOOKUP($A98,'Section 2'!$C$18:$X$317,COLUMNS('Section 2'!$C$14:U$14),0)))</f>
        <v/>
      </c>
      <c r="V98" s="114" t="str">
        <f>IF($C98="","",IF(ISBLANK(VLOOKUP($A98,'Section 2'!$C$18:$X$317,COLUMNS('Section 2'!$C$14:V$14),0)),"",VLOOKUP($A98,'Section 2'!$C$18:$X$317,COLUMNS('Section 2'!$C$14:V$14),0)))</f>
        <v/>
      </c>
      <c r="W98" s="114" t="str">
        <f>IF($C98="","",IF(ISBLANK(PROPER(VLOOKUP($A98,'Section 2'!$C$18:$X$317,COLUMNS('Section 2'!$C$14:W$14),0))),"",PROPER(VLOOKUP($A98,'Section 2'!$C$18:$X$317,COLUMNS('Section 2'!$C$14:W$14),0))))</f>
        <v/>
      </c>
      <c r="X98" s="114" t="str">
        <f>IF($C98="","",IF(ISBLANK(PROPER(VLOOKUP($A98,'Section 2'!$C$18:$X$317,COLUMNS('Section 2'!$C$14:X$14),0))),"",IF(VLOOKUP($A98,'Section 2'!$C$18:$X$317,COLUMNS('Section 2'!$C$14:X$14),0)="Produced/Imported for Consumption","Produced/Imported for Consumption",PROPER(VLOOKUP($A98,'Section 2'!$C$18:$X$317,COLUMNS('Section 2'!$C$14:X$14),0)))))</f>
        <v/>
      </c>
    </row>
    <row r="99" spans="1:24" s="47" customFormat="1" ht="12.75" customHeight="1" x14ac:dyDescent="0.25">
      <c r="A99" s="50">
        <v>98</v>
      </c>
      <c r="B99" s="114" t="str">
        <f t="shared" si="1"/>
        <v/>
      </c>
      <c r="C99" s="114" t="str">
        <f>IFERROR(VLOOKUP($A99,'Section 2'!$C$18:$X$317,COLUMNS('Section 2'!$C$14:$C$14),0),"")</f>
        <v/>
      </c>
      <c r="D99" s="65" t="str">
        <f>IF($C99="","",IF(ISBLANK(VLOOKUP($A99,'Section 2'!$C$18:$X$317,COLUMNS('Section 2'!$C$14:D$14),0)),"",VLOOKUP($A99,'Section 2'!$C$18:$X$317,COLUMNS('Section 2'!$C$14:D$14),0)))</f>
        <v/>
      </c>
      <c r="E99" s="114" t="str">
        <f>IF($C99="","",IF(ISBLANK(VLOOKUP($A99,'Section 2'!$C$18:$X$317,COLUMNS('Section 2'!$C$14:E$14),0)),"",VLOOKUP($A99,'Section 2'!$C$18:$X$317,COLUMNS('Section 2'!$C$14:E$14),0)))</f>
        <v/>
      </c>
      <c r="F99" s="114" t="str">
        <f>IF($C99="","",IF(ISBLANK(VLOOKUP($A99,'Section 2'!$C$18:$X$317,COLUMNS('Section 2'!$C$14:F$14),0)),"",VLOOKUP($A99,'Section 2'!$C$18:$X$317,COLUMNS('Section 2'!$C$14:F$14),0)))</f>
        <v/>
      </c>
      <c r="G99" s="114" t="str">
        <f>IF($C99="","",IF(ISBLANK(VLOOKUP($A99,'Section 2'!$C$18:$X$317,COLUMNS('Section 2'!$C$14:G$14),0)),"",VLOOKUP($A99,'Section 2'!$C$18:$X$317,COLUMNS('Section 2'!$C$14:G$14),0)))</f>
        <v/>
      </c>
      <c r="H99" s="114" t="str">
        <f>IF($C99="","",IF(ISBLANK(VLOOKUP($A99,'Section 2'!$C$18:$X$317,COLUMNS('Section 2'!$C$14:H$14),0)),"",VLOOKUP($A99,'Section 2'!$C$18:$X$317,COLUMNS('Section 2'!$C$14:H$14),0)))</f>
        <v/>
      </c>
      <c r="I99" s="114" t="str">
        <f>IF($C99="","",IF(ISBLANK(VLOOKUP($A99,'Section 2'!$C$18:$X$317,COLUMNS('Section 2'!$C$14:I$14),0)),"",VLOOKUP($A99,'Section 2'!$C$18:$X$317,COLUMNS('Section 2'!$C$14:I$14),0)))</f>
        <v/>
      </c>
      <c r="J99" s="114" t="str">
        <f>IF($C99="","",IF(ISBLANK(VLOOKUP($A99,'Section 2'!$C$18:$X$317,COLUMNS('Section 2'!$C$14:J$14),0)),"",VLOOKUP($A99,'Section 2'!$C$18:$X$317,COLUMNS('Section 2'!$C$14:J$14),0)))</f>
        <v/>
      </c>
      <c r="K99" s="114" t="str">
        <f>IF($C99="","",IF(ISBLANK(VLOOKUP($A99,'Section 2'!$C$18:$X$317,COLUMNS('Section 2'!$C$14:K$14),0)),"",VLOOKUP($A99,'Section 2'!$C$18:$X$317,COLUMNS('Section 2'!$C$14:K$14),0)))</f>
        <v/>
      </c>
      <c r="L99" s="114" t="str">
        <f>IF($C99="","",IF(ISBLANK(VLOOKUP($A99,'Section 2'!$C$18:$X$317,COLUMNS('Section 2'!$C$14:L$14),0)),"",VLOOKUP($A99,'Section 2'!$C$18:$X$317,COLUMNS('Section 2'!$C$14:L$14),0)))</f>
        <v/>
      </c>
      <c r="M99" s="114" t="str">
        <f>IF($C99="","",IF(ISBLANK(VLOOKUP($A99,'Section 2'!$C$18:$X$317,COLUMNS('Section 2'!$C$14:M$14),0)),"",VLOOKUP($A99,'Section 2'!$C$18:$X$317,COLUMNS('Section 2'!$C$14:M$14),0)))</f>
        <v/>
      </c>
      <c r="N99" s="114" t="str">
        <f>IF($C99="","",IF(ISBLANK(VLOOKUP($A99,'Section 2'!$C$18:$X$317,COLUMNS('Section 2'!$C$14:N$14),0)),"",VLOOKUP($A99,'Section 2'!$C$18:$X$317,COLUMNS('Section 2'!$C$14:N$14),0)))</f>
        <v/>
      </c>
      <c r="O99" s="114" t="str">
        <f>IF($C99="","",IF(ISBLANK(VLOOKUP($A99,'Section 2'!$C$18:$X$317,COLUMNS('Section 2'!$C$14:O$14),0)),"",VLOOKUP($A99,'Section 2'!$C$18:$X$317,COLUMNS('Section 2'!$C$14:O$14),0)))</f>
        <v/>
      </c>
      <c r="P99" s="114" t="str">
        <f>IF($C99="","",IF(ISBLANK(VLOOKUP($A99,'Section 2'!$C$18:$X$317,COLUMNS('Section 2'!$C$14:P$14),0)),"",VLOOKUP($A99,'Section 2'!$C$18:$X$317,COLUMNS('Section 2'!$C$14:P$14),0)))</f>
        <v/>
      </c>
      <c r="Q99" s="114" t="str">
        <f>IF($C99="","",IF(ISBLANK(VLOOKUP($A99,'Section 2'!$C$18:$X$317,COLUMNS('Section 2'!$C$14:Q$14),0)),"",VLOOKUP($A99,'Section 2'!$C$18:$X$317,COLUMNS('Section 2'!$C$14:Q$14),0)))</f>
        <v/>
      </c>
      <c r="R99" s="114" t="str">
        <f>IF($C99="","",IF(ISBLANK(VLOOKUP($A99,'Section 2'!$C$18:$X$317,COLUMNS('Section 2'!$C$14:R$14),0)),"",VLOOKUP($A99,'Section 2'!$C$18:$X$317,COLUMNS('Section 2'!$C$14:R$14),0)))</f>
        <v/>
      </c>
      <c r="S99" s="114" t="str">
        <f>IF($C99="","",IF(ISBLANK(VLOOKUP($A99,'Section 2'!$C$18:$X$317,COLUMNS('Section 2'!$C$14:S$14),0)),"",VLOOKUP($A99,'Section 2'!$C$18:$X$317,COLUMNS('Section 2'!$C$14:S$14),0)))</f>
        <v/>
      </c>
      <c r="T99" s="114" t="str">
        <f>IF($C99="","",IF(ISBLANK(VLOOKUP($A99,'Section 2'!$C$18:$X$317,COLUMNS('Section 2'!$C$14:T$14),0)),"",VLOOKUP($A99,'Section 2'!$C$18:$X$317,COLUMNS('Section 2'!$C$14:T$14),0)))</f>
        <v/>
      </c>
      <c r="U99" s="114" t="str">
        <f>IF($C99="","",IF(ISBLANK(VLOOKUP($A99,'Section 2'!$C$18:$X$317,COLUMNS('Section 2'!$C$14:U$14),0)),"",VLOOKUP($A99,'Section 2'!$C$18:$X$317,COLUMNS('Section 2'!$C$14:U$14),0)))</f>
        <v/>
      </c>
      <c r="V99" s="114" t="str">
        <f>IF($C99="","",IF(ISBLANK(VLOOKUP($A99,'Section 2'!$C$18:$X$317,COLUMNS('Section 2'!$C$14:V$14),0)),"",VLOOKUP($A99,'Section 2'!$C$18:$X$317,COLUMNS('Section 2'!$C$14:V$14),0)))</f>
        <v/>
      </c>
      <c r="W99" s="114" t="str">
        <f>IF($C99="","",IF(ISBLANK(PROPER(VLOOKUP($A99,'Section 2'!$C$18:$X$317,COLUMNS('Section 2'!$C$14:W$14),0))),"",PROPER(VLOOKUP($A99,'Section 2'!$C$18:$X$317,COLUMNS('Section 2'!$C$14:W$14),0))))</f>
        <v/>
      </c>
      <c r="X99" s="114" t="str">
        <f>IF($C99="","",IF(ISBLANK(PROPER(VLOOKUP($A99,'Section 2'!$C$18:$X$317,COLUMNS('Section 2'!$C$14:X$14),0))),"",IF(VLOOKUP($A99,'Section 2'!$C$18:$X$317,COLUMNS('Section 2'!$C$14:X$14),0)="Produced/Imported for Consumption","Produced/Imported for Consumption",PROPER(VLOOKUP($A99,'Section 2'!$C$18:$X$317,COLUMNS('Section 2'!$C$14:X$14),0)))))</f>
        <v/>
      </c>
    </row>
    <row r="100" spans="1:24" s="47" customFormat="1" ht="12.75" customHeight="1" x14ac:dyDescent="0.25">
      <c r="A100" s="50">
        <v>99</v>
      </c>
      <c r="B100" s="114" t="str">
        <f t="shared" si="1"/>
        <v/>
      </c>
      <c r="C100" s="114" t="str">
        <f>IFERROR(VLOOKUP($A100,'Section 2'!$C$18:$X$317,COLUMNS('Section 2'!$C$14:$C$14),0),"")</f>
        <v/>
      </c>
      <c r="D100" s="65" t="str">
        <f>IF($C100="","",IF(ISBLANK(VLOOKUP($A100,'Section 2'!$C$18:$X$317,COLUMNS('Section 2'!$C$14:D$14),0)),"",VLOOKUP($A100,'Section 2'!$C$18:$X$317,COLUMNS('Section 2'!$C$14:D$14),0)))</f>
        <v/>
      </c>
      <c r="E100" s="114" t="str">
        <f>IF($C100="","",IF(ISBLANK(VLOOKUP($A100,'Section 2'!$C$18:$X$317,COLUMNS('Section 2'!$C$14:E$14),0)),"",VLOOKUP($A100,'Section 2'!$C$18:$X$317,COLUMNS('Section 2'!$C$14:E$14),0)))</f>
        <v/>
      </c>
      <c r="F100" s="114" t="str">
        <f>IF($C100="","",IF(ISBLANK(VLOOKUP($A100,'Section 2'!$C$18:$X$317,COLUMNS('Section 2'!$C$14:F$14),0)),"",VLOOKUP($A100,'Section 2'!$C$18:$X$317,COLUMNS('Section 2'!$C$14:F$14),0)))</f>
        <v/>
      </c>
      <c r="G100" s="114" t="str">
        <f>IF($C100="","",IF(ISBLANK(VLOOKUP($A100,'Section 2'!$C$18:$X$317,COLUMNS('Section 2'!$C$14:G$14),0)),"",VLOOKUP($A100,'Section 2'!$C$18:$X$317,COLUMNS('Section 2'!$C$14:G$14),0)))</f>
        <v/>
      </c>
      <c r="H100" s="114" t="str">
        <f>IF($C100="","",IF(ISBLANK(VLOOKUP($A100,'Section 2'!$C$18:$X$317,COLUMNS('Section 2'!$C$14:H$14),0)),"",VLOOKUP($A100,'Section 2'!$C$18:$X$317,COLUMNS('Section 2'!$C$14:H$14),0)))</f>
        <v/>
      </c>
      <c r="I100" s="114" t="str">
        <f>IF($C100="","",IF(ISBLANK(VLOOKUP($A100,'Section 2'!$C$18:$X$317,COLUMNS('Section 2'!$C$14:I$14),0)),"",VLOOKUP($A100,'Section 2'!$C$18:$X$317,COLUMNS('Section 2'!$C$14:I$14),0)))</f>
        <v/>
      </c>
      <c r="J100" s="114" t="str">
        <f>IF($C100="","",IF(ISBLANK(VLOOKUP($A100,'Section 2'!$C$18:$X$317,COLUMNS('Section 2'!$C$14:J$14),0)),"",VLOOKUP($A100,'Section 2'!$C$18:$X$317,COLUMNS('Section 2'!$C$14:J$14),0)))</f>
        <v/>
      </c>
      <c r="K100" s="114" t="str">
        <f>IF($C100="","",IF(ISBLANK(VLOOKUP($A100,'Section 2'!$C$18:$X$317,COLUMNS('Section 2'!$C$14:K$14),0)),"",VLOOKUP($A100,'Section 2'!$C$18:$X$317,COLUMNS('Section 2'!$C$14:K$14),0)))</f>
        <v/>
      </c>
      <c r="L100" s="114" t="str">
        <f>IF($C100="","",IF(ISBLANK(VLOOKUP($A100,'Section 2'!$C$18:$X$317,COLUMNS('Section 2'!$C$14:L$14),0)),"",VLOOKUP($A100,'Section 2'!$C$18:$X$317,COLUMNS('Section 2'!$C$14:L$14),0)))</f>
        <v/>
      </c>
      <c r="M100" s="114" t="str">
        <f>IF($C100="","",IF(ISBLANK(VLOOKUP($A100,'Section 2'!$C$18:$X$317,COLUMNS('Section 2'!$C$14:M$14),0)),"",VLOOKUP($A100,'Section 2'!$C$18:$X$317,COLUMNS('Section 2'!$C$14:M$14),0)))</f>
        <v/>
      </c>
      <c r="N100" s="114" t="str">
        <f>IF($C100="","",IF(ISBLANK(VLOOKUP($A100,'Section 2'!$C$18:$X$317,COLUMNS('Section 2'!$C$14:N$14),0)),"",VLOOKUP($A100,'Section 2'!$C$18:$X$317,COLUMNS('Section 2'!$C$14:N$14),0)))</f>
        <v/>
      </c>
      <c r="O100" s="114" t="str">
        <f>IF($C100="","",IF(ISBLANK(VLOOKUP($A100,'Section 2'!$C$18:$X$317,COLUMNS('Section 2'!$C$14:O$14),0)),"",VLOOKUP($A100,'Section 2'!$C$18:$X$317,COLUMNS('Section 2'!$C$14:O$14),0)))</f>
        <v/>
      </c>
      <c r="P100" s="114" t="str">
        <f>IF($C100="","",IF(ISBLANK(VLOOKUP($A100,'Section 2'!$C$18:$X$317,COLUMNS('Section 2'!$C$14:P$14),0)),"",VLOOKUP($A100,'Section 2'!$C$18:$X$317,COLUMNS('Section 2'!$C$14:P$14),0)))</f>
        <v/>
      </c>
      <c r="Q100" s="114" t="str">
        <f>IF($C100="","",IF(ISBLANK(VLOOKUP($A100,'Section 2'!$C$18:$X$317,COLUMNS('Section 2'!$C$14:Q$14),0)),"",VLOOKUP($A100,'Section 2'!$C$18:$X$317,COLUMNS('Section 2'!$C$14:Q$14),0)))</f>
        <v/>
      </c>
      <c r="R100" s="114" t="str">
        <f>IF($C100="","",IF(ISBLANK(VLOOKUP($A100,'Section 2'!$C$18:$X$317,COLUMNS('Section 2'!$C$14:R$14),0)),"",VLOOKUP($A100,'Section 2'!$C$18:$X$317,COLUMNS('Section 2'!$C$14:R$14),0)))</f>
        <v/>
      </c>
      <c r="S100" s="114" t="str">
        <f>IF($C100="","",IF(ISBLANK(VLOOKUP($A100,'Section 2'!$C$18:$X$317,COLUMNS('Section 2'!$C$14:S$14),0)),"",VLOOKUP($A100,'Section 2'!$C$18:$X$317,COLUMNS('Section 2'!$C$14:S$14),0)))</f>
        <v/>
      </c>
      <c r="T100" s="114" t="str">
        <f>IF($C100="","",IF(ISBLANK(VLOOKUP($A100,'Section 2'!$C$18:$X$317,COLUMNS('Section 2'!$C$14:T$14),0)),"",VLOOKUP($A100,'Section 2'!$C$18:$X$317,COLUMNS('Section 2'!$C$14:T$14),0)))</f>
        <v/>
      </c>
      <c r="U100" s="114" t="str">
        <f>IF($C100="","",IF(ISBLANK(VLOOKUP($A100,'Section 2'!$C$18:$X$317,COLUMNS('Section 2'!$C$14:U$14),0)),"",VLOOKUP($A100,'Section 2'!$C$18:$X$317,COLUMNS('Section 2'!$C$14:U$14),0)))</f>
        <v/>
      </c>
      <c r="V100" s="114" t="str">
        <f>IF($C100="","",IF(ISBLANK(VLOOKUP($A100,'Section 2'!$C$18:$X$317,COLUMNS('Section 2'!$C$14:V$14),0)),"",VLOOKUP($A100,'Section 2'!$C$18:$X$317,COLUMNS('Section 2'!$C$14:V$14),0)))</f>
        <v/>
      </c>
      <c r="W100" s="114" t="str">
        <f>IF($C100="","",IF(ISBLANK(PROPER(VLOOKUP($A100,'Section 2'!$C$18:$X$317,COLUMNS('Section 2'!$C$14:W$14),0))),"",PROPER(VLOOKUP($A100,'Section 2'!$C$18:$X$317,COLUMNS('Section 2'!$C$14:W$14),0))))</f>
        <v/>
      </c>
      <c r="X100" s="114" t="str">
        <f>IF($C100="","",IF(ISBLANK(PROPER(VLOOKUP($A100,'Section 2'!$C$18:$X$317,COLUMNS('Section 2'!$C$14:X$14),0))),"",IF(VLOOKUP($A100,'Section 2'!$C$18:$X$317,COLUMNS('Section 2'!$C$14:X$14),0)="Produced/Imported for Consumption","Produced/Imported for Consumption",PROPER(VLOOKUP($A100,'Section 2'!$C$18:$X$317,COLUMNS('Section 2'!$C$14:X$14),0)))))</f>
        <v/>
      </c>
    </row>
    <row r="101" spans="1:24" s="47" customFormat="1" ht="12.75" customHeight="1" x14ac:dyDescent="0.25">
      <c r="A101" s="50">
        <v>100</v>
      </c>
      <c r="B101" s="114" t="str">
        <f t="shared" si="1"/>
        <v/>
      </c>
      <c r="C101" s="114" t="str">
        <f>IFERROR(VLOOKUP($A101,'Section 2'!$C$18:$X$317,COLUMNS('Section 2'!$C$14:$C$14),0),"")</f>
        <v/>
      </c>
      <c r="D101" s="65" t="str">
        <f>IF($C101="","",IF(ISBLANK(VLOOKUP($A101,'Section 2'!$C$18:$X$317,COLUMNS('Section 2'!$C$14:D$14),0)),"",VLOOKUP($A101,'Section 2'!$C$18:$X$317,COLUMNS('Section 2'!$C$14:D$14),0)))</f>
        <v/>
      </c>
      <c r="E101" s="114" t="str">
        <f>IF($C101="","",IF(ISBLANK(VLOOKUP($A101,'Section 2'!$C$18:$X$317,COLUMNS('Section 2'!$C$14:E$14),0)),"",VLOOKUP($A101,'Section 2'!$C$18:$X$317,COLUMNS('Section 2'!$C$14:E$14),0)))</f>
        <v/>
      </c>
      <c r="F101" s="114" t="str">
        <f>IF($C101="","",IF(ISBLANK(VLOOKUP($A101,'Section 2'!$C$18:$X$317,COLUMNS('Section 2'!$C$14:F$14),0)),"",VLOOKUP($A101,'Section 2'!$C$18:$X$317,COLUMNS('Section 2'!$C$14:F$14),0)))</f>
        <v/>
      </c>
      <c r="G101" s="114" t="str">
        <f>IF($C101="","",IF(ISBLANK(VLOOKUP($A101,'Section 2'!$C$18:$X$317,COLUMNS('Section 2'!$C$14:G$14),0)),"",VLOOKUP($A101,'Section 2'!$C$18:$X$317,COLUMNS('Section 2'!$C$14:G$14),0)))</f>
        <v/>
      </c>
      <c r="H101" s="114" t="str">
        <f>IF($C101="","",IF(ISBLANK(VLOOKUP($A101,'Section 2'!$C$18:$X$317,COLUMNS('Section 2'!$C$14:H$14),0)),"",VLOOKUP($A101,'Section 2'!$C$18:$X$317,COLUMNS('Section 2'!$C$14:H$14),0)))</f>
        <v/>
      </c>
      <c r="I101" s="114" t="str">
        <f>IF($C101="","",IF(ISBLANK(VLOOKUP($A101,'Section 2'!$C$18:$X$317,COLUMNS('Section 2'!$C$14:I$14),0)),"",VLOOKUP($A101,'Section 2'!$C$18:$X$317,COLUMNS('Section 2'!$C$14:I$14),0)))</f>
        <v/>
      </c>
      <c r="J101" s="114" t="str">
        <f>IF($C101="","",IF(ISBLANK(VLOOKUP($A101,'Section 2'!$C$18:$X$317,COLUMNS('Section 2'!$C$14:J$14),0)),"",VLOOKUP($A101,'Section 2'!$C$18:$X$317,COLUMNS('Section 2'!$C$14:J$14),0)))</f>
        <v/>
      </c>
      <c r="K101" s="114" t="str">
        <f>IF($C101="","",IF(ISBLANK(VLOOKUP($A101,'Section 2'!$C$18:$X$317,COLUMNS('Section 2'!$C$14:K$14),0)),"",VLOOKUP($A101,'Section 2'!$C$18:$X$317,COLUMNS('Section 2'!$C$14:K$14),0)))</f>
        <v/>
      </c>
      <c r="L101" s="114" t="str">
        <f>IF($C101="","",IF(ISBLANK(VLOOKUP($A101,'Section 2'!$C$18:$X$317,COLUMNS('Section 2'!$C$14:L$14),0)),"",VLOOKUP($A101,'Section 2'!$C$18:$X$317,COLUMNS('Section 2'!$C$14:L$14),0)))</f>
        <v/>
      </c>
      <c r="M101" s="114" t="str">
        <f>IF($C101="","",IF(ISBLANK(VLOOKUP($A101,'Section 2'!$C$18:$X$317,COLUMNS('Section 2'!$C$14:M$14),0)),"",VLOOKUP($A101,'Section 2'!$C$18:$X$317,COLUMNS('Section 2'!$C$14:M$14),0)))</f>
        <v/>
      </c>
      <c r="N101" s="114" t="str">
        <f>IF($C101="","",IF(ISBLANK(VLOOKUP($A101,'Section 2'!$C$18:$X$317,COLUMNS('Section 2'!$C$14:N$14),0)),"",VLOOKUP($A101,'Section 2'!$C$18:$X$317,COLUMNS('Section 2'!$C$14:N$14),0)))</f>
        <v/>
      </c>
      <c r="O101" s="114" t="str">
        <f>IF($C101="","",IF(ISBLANK(VLOOKUP($A101,'Section 2'!$C$18:$X$317,COLUMNS('Section 2'!$C$14:O$14),0)),"",VLOOKUP($A101,'Section 2'!$C$18:$X$317,COLUMNS('Section 2'!$C$14:O$14),0)))</f>
        <v/>
      </c>
      <c r="P101" s="114" t="str">
        <f>IF($C101="","",IF(ISBLANK(VLOOKUP($A101,'Section 2'!$C$18:$X$317,COLUMNS('Section 2'!$C$14:P$14),0)),"",VLOOKUP($A101,'Section 2'!$C$18:$X$317,COLUMNS('Section 2'!$C$14:P$14),0)))</f>
        <v/>
      </c>
      <c r="Q101" s="114" t="str">
        <f>IF($C101="","",IF(ISBLANK(VLOOKUP($A101,'Section 2'!$C$18:$X$317,COLUMNS('Section 2'!$C$14:Q$14),0)),"",VLOOKUP($A101,'Section 2'!$C$18:$X$317,COLUMNS('Section 2'!$C$14:Q$14),0)))</f>
        <v/>
      </c>
      <c r="R101" s="114" t="str">
        <f>IF($C101="","",IF(ISBLANK(VLOOKUP($A101,'Section 2'!$C$18:$X$317,COLUMNS('Section 2'!$C$14:R$14),0)),"",VLOOKUP($A101,'Section 2'!$C$18:$X$317,COLUMNS('Section 2'!$C$14:R$14),0)))</f>
        <v/>
      </c>
      <c r="S101" s="114" t="str">
        <f>IF($C101="","",IF(ISBLANK(VLOOKUP($A101,'Section 2'!$C$18:$X$317,COLUMNS('Section 2'!$C$14:S$14),0)),"",VLOOKUP($A101,'Section 2'!$C$18:$X$317,COLUMNS('Section 2'!$C$14:S$14),0)))</f>
        <v/>
      </c>
      <c r="T101" s="114" t="str">
        <f>IF($C101="","",IF(ISBLANK(VLOOKUP($A101,'Section 2'!$C$18:$X$317,COLUMNS('Section 2'!$C$14:T$14),0)),"",VLOOKUP($A101,'Section 2'!$C$18:$X$317,COLUMNS('Section 2'!$C$14:T$14),0)))</f>
        <v/>
      </c>
      <c r="U101" s="114" t="str">
        <f>IF($C101="","",IF(ISBLANK(VLOOKUP($A101,'Section 2'!$C$18:$X$317,COLUMNS('Section 2'!$C$14:U$14),0)),"",VLOOKUP($A101,'Section 2'!$C$18:$X$317,COLUMNS('Section 2'!$C$14:U$14),0)))</f>
        <v/>
      </c>
      <c r="V101" s="114" t="str">
        <f>IF($C101="","",IF(ISBLANK(VLOOKUP($A101,'Section 2'!$C$18:$X$317,COLUMNS('Section 2'!$C$14:V$14),0)),"",VLOOKUP($A101,'Section 2'!$C$18:$X$317,COLUMNS('Section 2'!$C$14:V$14),0)))</f>
        <v/>
      </c>
      <c r="W101" s="114" t="str">
        <f>IF($C101="","",IF(ISBLANK(PROPER(VLOOKUP($A101,'Section 2'!$C$18:$X$317,COLUMNS('Section 2'!$C$14:W$14),0))),"",PROPER(VLOOKUP($A101,'Section 2'!$C$18:$X$317,COLUMNS('Section 2'!$C$14:W$14),0))))</f>
        <v/>
      </c>
      <c r="X101" s="114" t="str">
        <f>IF($C101="","",IF(ISBLANK(PROPER(VLOOKUP($A101,'Section 2'!$C$18:$X$317,COLUMNS('Section 2'!$C$14:X$14),0))),"",IF(VLOOKUP($A101,'Section 2'!$C$18:$X$317,COLUMNS('Section 2'!$C$14:X$14),0)="Produced/Imported for Consumption","Produced/Imported for Consumption",PROPER(VLOOKUP($A101,'Section 2'!$C$18:$X$317,COLUMNS('Section 2'!$C$14:X$14),0)))))</f>
        <v/>
      </c>
    </row>
    <row r="102" spans="1:24" s="47" customFormat="1" ht="12.75" customHeight="1" x14ac:dyDescent="0.25">
      <c r="A102" s="50">
        <v>101</v>
      </c>
      <c r="B102" s="114" t="str">
        <f t="shared" si="1"/>
        <v/>
      </c>
      <c r="C102" s="114" t="str">
        <f>IFERROR(VLOOKUP($A102,'Section 2'!$C$18:$X$317,COLUMNS('Section 2'!$C$14:$C$14),0),"")</f>
        <v/>
      </c>
      <c r="D102" s="65" t="str">
        <f>IF($C102="","",IF(ISBLANK(VLOOKUP($A102,'Section 2'!$C$18:$X$317,COLUMNS('Section 2'!$C$14:D$14),0)),"",VLOOKUP($A102,'Section 2'!$C$18:$X$317,COLUMNS('Section 2'!$C$14:D$14),0)))</f>
        <v/>
      </c>
      <c r="E102" s="114" t="str">
        <f>IF($C102="","",IF(ISBLANK(VLOOKUP($A102,'Section 2'!$C$18:$X$317,COLUMNS('Section 2'!$C$14:E$14),0)),"",VLOOKUP($A102,'Section 2'!$C$18:$X$317,COLUMNS('Section 2'!$C$14:E$14),0)))</f>
        <v/>
      </c>
      <c r="F102" s="114" t="str">
        <f>IF($C102="","",IF(ISBLANK(VLOOKUP($A102,'Section 2'!$C$18:$X$317,COLUMNS('Section 2'!$C$14:F$14),0)),"",VLOOKUP($A102,'Section 2'!$C$18:$X$317,COLUMNS('Section 2'!$C$14:F$14),0)))</f>
        <v/>
      </c>
      <c r="G102" s="114" t="str">
        <f>IF($C102="","",IF(ISBLANK(VLOOKUP($A102,'Section 2'!$C$18:$X$317,COLUMNS('Section 2'!$C$14:G$14),0)),"",VLOOKUP($A102,'Section 2'!$C$18:$X$317,COLUMNS('Section 2'!$C$14:G$14),0)))</f>
        <v/>
      </c>
      <c r="H102" s="114" t="str">
        <f>IF($C102="","",IF(ISBLANK(VLOOKUP($A102,'Section 2'!$C$18:$X$317,COLUMNS('Section 2'!$C$14:H$14),0)),"",VLOOKUP($A102,'Section 2'!$C$18:$X$317,COLUMNS('Section 2'!$C$14:H$14),0)))</f>
        <v/>
      </c>
      <c r="I102" s="114" t="str">
        <f>IF($C102="","",IF(ISBLANK(VLOOKUP($A102,'Section 2'!$C$18:$X$317,COLUMNS('Section 2'!$C$14:I$14),0)),"",VLOOKUP($A102,'Section 2'!$C$18:$X$317,COLUMNS('Section 2'!$C$14:I$14),0)))</f>
        <v/>
      </c>
      <c r="J102" s="114" t="str">
        <f>IF($C102="","",IF(ISBLANK(VLOOKUP($A102,'Section 2'!$C$18:$X$317,COLUMNS('Section 2'!$C$14:J$14),0)),"",VLOOKUP($A102,'Section 2'!$C$18:$X$317,COLUMNS('Section 2'!$C$14:J$14),0)))</f>
        <v/>
      </c>
      <c r="K102" s="114" t="str">
        <f>IF($C102="","",IF(ISBLANK(VLOOKUP($A102,'Section 2'!$C$18:$X$317,COLUMNS('Section 2'!$C$14:K$14),0)),"",VLOOKUP($A102,'Section 2'!$C$18:$X$317,COLUMNS('Section 2'!$C$14:K$14),0)))</f>
        <v/>
      </c>
      <c r="L102" s="114" t="str">
        <f>IF($C102="","",IF(ISBLANK(VLOOKUP($A102,'Section 2'!$C$18:$X$317,COLUMNS('Section 2'!$C$14:L$14),0)),"",VLOOKUP($A102,'Section 2'!$C$18:$X$317,COLUMNS('Section 2'!$C$14:L$14),0)))</f>
        <v/>
      </c>
      <c r="M102" s="114" t="str">
        <f>IF($C102="","",IF(ISBLANK(VLOOKUP($A102,'Section 2'!$C$18:$X$317,COLUMNS('Section 2'!$C$14:M$14),0)),"",VLOOKUP($A102,'Section 2'!$C$18:$X$317,COLUMNS('Section 2'!$C$14:M$14),0)))</f>
        <v/>
      </c>
      <c r="N102" s="114" t="str">
        <f>IF($C102="","",IF(ISBLANK(VLOOKUP($A102,'Section 2'!$C$18:$X$317,COLUMNS('Section 2'!$C$14:N$14),0)),"",VLOOKUP($A102,'Section 2'!$C$18:$X$317,COLUMNS('Section 2'!$C$14:N$14),0)))</f>
        <v/>
      </c>
      <c r="O102" s="114" t="str">
        <f>IF($C102="","",IF(ISBLANK(VLOOKUP($A102,'Section 2'!$C$18:$X$317,COLUMNS('Section 2'!$C$14:O$14),0)),"",VLOOKUP($A102,'Section 2'!$C$18:$X$317,COLUMNS('Section 2'!$C$14:O$14),0)))</f>
        <v/>
      </c>
      <c r="P102" s="114" t="str">
        <f>IF($C102="","",IF(ISBLANK(VLOOKUP($A102,'Section 2'!$C$18:$X$317,COLUMNS('Section 2'!$C$14:P$14),0)),"",VLOOKUP($A102,'Section 2'!$C$18:$X$317,COLUMNS('Section 2'!$C$14:P$14),0)))</f>
        <v/>
      </c>
      <c r="Q102" s="114" t="str">
        <f>IF($C102="","",IF(ISBLANK(VLOOKUP($A102,'Section 2'!$C$18:$X$317,COLUMNS('Section 2'!$C$14:Q$14),0)),"",VLOOKUP($A102,'Section 2'!$C$18:$X$317,COLUMNS('Section 2'!$C$14:Q$14),0)))</f>
        <v/>
      </c>
      <c r="R102" s="114" t="str">
        <f>IF($C102="","",IF(ISBLANK(VLOOKUP($A102,'Section 2'!$C$18:$X$317,COLUMNS('Section 2'!$C$14:R$14),0)),"",VLOOKUP($A102,'Section 2'!$C$18:$X$317,COLUMNS('Section 2'!$C$14:R$14),0)))</f>
        <v/>
      </c>
      <c r="S102" s="114" t="str">
        <f>IF($C102="","",IF(ISBLANK(VLOOKUP($A102,'Section 2'!$C$18:$X$317,COLUMNS('Section 2'!$C$14:S$14),0)),"",VLOOKUP($A102,'Section 2'!$C$18:$X$317,COLUMNS('Section 2'!$C$14:S$14),0)))</f>
        <v/>
      </c>
      <c r="T102" s="114" t="str">
        <f>IF($C102="","",IF(ISBLANK(VLOOKUP($A102,'Section 2'!$C$18:$X$317,COLUMNS('Section 2'!$C$14:T$14),0)),"",VLOOKUP($A102,'Section 2'!$C$18:$X$317,COLUMNS('Section 2'!$C$14:T$14),0)))</f>
        <v/>
      </c>
      <c r="U102" s="114" t="str">
        <f>IF($C102="","",IF(ISBLANK(VLOOKUP($A102,'Section 2'!$C$18:$X$317,COLUMNS('Section 2'!$C$14:U$14),0)),"",VLOOKUP($A102,'Section 2'!$C$18:$X$317,COLUMNS('Section 2'!$C$14:U$14),0)))</f>
        <v/>
      </c>
      <c r="V102" s="114" t="str">
        <f>IF($C102="","",IF(ISBLANK(VLOOKUP($A102,'Section 2'!$C$18:$X$317,COLUMNS('Section 2'!$C$14:V$14),0)),"",VLOOKUP($A102,'Section 2'!$C$18:$X$317,COLUMNS('Section 2'!$C$14:V$14),0)))</f>
        <v/>
      </c>
      <c r="W102" s="114" t="str">
        <f>IF($C102="","",IF(ISBLANK(PROPER(VLOOKUP($A102,'Section 2'!$C$18:$X$317,COLUMNS('Section 2'!$C$14:W$14),0))),"",PROPER(VLOOKUP($A102,'Section 2'!$C$18:$X$317,COLUMNS('Section 2'!$C$14:W$14),0))))</f>
        <v/>
      </c>
      <c r="X102" s="114" t="str">
        <f>IF($C102="","",IF(ISBLANK(PROPER(VLOOKUP($A102,'Section 2'!$C$18:$X$317,COLUMNS('Section 2'!$C$14:X$14),0))),"",IF(VLOOKUP($A102,'Section 2'!$C$18:$X$317,COLUMNS('Section 2'!$C$14:X$14),0)="Produced/Imported for Consumption","Produced/Imported for Consumption",PROPER(VLOOKUP($A102,'Section 2'!$C$18:$X$317,COLUMNS('Section 2'!$C$14:X$14),0)))))</f>
        <v/>
      </c>
    </row>
    <row r="103" spans="1:24" s="47" customFormat="1" ht="12.75" customHeight="1" x14ac:dyDescent="0.25">
      <c r="A103" s="50">
        <v>102</v>
      </c>
      <c r="B103" s="114" t="str">
        <f t="shared" si="1"/>
        <v/>
      </c>
      <c r="C103" s="114" t="str">
        <f>IFERROR(VLOOKUP($A103,'Section 2'!$C$18:$X$317,COLUMNS('Section 2'!$C$14:$C$14),0),"")</f>
        <v/>
      </c>
      <c r="D103" s="65" t="str">
        <f>IF($C103="","",IF(ISBLANK(VLOOKUP($A103,'Section 2'!$C$18:$X$317,COLUMNS('Section 2'!$C$14:D$14),0)),"",VLOOKUP($A103,'Section 2'!$C$18:$X$317,COLUMNS('Section 2'!$C$14:D$14),0)))</f>
        <v/>
      </c>
      <c r="E103" s="114" t="str">
        <f>IF($C103="","",IF(ISBLANK(VLOOKUP($A103,'Section 2'!$C$18:$X$317,COLUMNS('Section 2'!$C$14:E$14),0)),"",VLOOKUP($A103,'Section 2'!$C$18:$X$317,COLUMNS('Section 2'!$C$14:E$14),0)))</f>
        <v/>
      </c>
      <c r="F103" s="114" t="str">
        <f>IF($C103="","",IF(ISBLANK(VLOOKUP($A103,'Section 2'!$C$18:$X$317,COLUMNS('Section 2'!$C$14:F$14),0)),"",VLOOKUP($A103,'Section 2'!$C$18:$X$317,COLUMNS('Section 2'!$C$14:F$14),0)))</f>
        <v/>
      </c>
      <c r="G103" s="114" t="str">
        <f>IF($C103="","",IF(ISBLANK(VLOOKUP($A103,'Section 2'!$C$18:$X$317,COLUMNS('Section 2'!$C$14:G$14),0)),"",VLOOKUP($A103,'Section 2'!$C$18:$X$317,COLUMNS('Section 2'!$C$14:G$14),0)))</f>
        <v/>
      </c>
      <c r="H103" s="114" t="str">
        <f>IF($C103="","",IF(ISBLANK(VLOOKUP($A103,'Section 2'!$C$18:$X$317,COLUMNS('Section 2'!$C$14:H$14),0)),"",VLOOKUP($A103,'Section 2'!$C$18:$X$317,COLUMNS('Section 2'!$C$14:H$14),0)))</f>
        <v/>
      </c>
      <c r="I103" s="114" t="str">
        <f>IF($C103="","",IF(ISBLANK(VLOOKUP($A103,'Section 2'!$C$18:$X$317,COLUMNS('Section 2'!$C$14:I$14),0)),"",VLOOKUP($A103,'Section 2'!$C$18:$X$317,COLUMNS('Section 2'!$C$14:I$14),0)))</f>
        <v/>
      </c>
      <c r="J103" s="114" t="str">
        <f>IF($C103="","",IF(ISBLANK(VLOOKUP($A103,'Section 2'!$C$18:$X$317,COLUMNS('Section 2'!$C$14:J$14),0)),"",VLOOKUP($A103,'Section 2'!$C$18:$X$317,COLUMNS('Section 2'!$C$14:J$14),0)))</f>
        <v/>
      </c>
      <c r="K103" s="114" t="str">
        <f>IF($C103="","",IF(ISBLANK(VLOOKUP($A103,'Section 2'!$C$18:$X$317,COLUMNS('Section 2'!$C$14:K$14),0)),"",VLOOKUP($A103,'Section 2'!$C$18:$X$317,COLUMNS('Section 2'!$C$14:K$14),0)))</f>
        <v/>
      </c>
      <c r="L103" s="114" t="str">
        <f>IF($C103="","",IF(ISBLANK(VLOOKUP($A103,'Section 2'!$C$18:$X$317,COLUMNS('Section 2'!$C$14:L$14),0)),"",VLOOKUP($A103,'Section 2'!$C$18:$X$317,COLUMNS('Section 2'!$C$14:L$14),0)))</f>
        <v/>
      </c>
      <c r="M103" s="114" t="str">
        <f>IF($C103="","",IF(ISBLANK(VLOOKUP($A103,'Section 2'!$C$18:$X$317,COLUMNS('Section 2'!$C$14:M$14),0)),"",VLOOKUP($A103,'Section 2'!$C$18:$X$317,COLUMNS('Section 2'!$C$14:M$14),0)))</f>
        <v/>
      </c>
      <c r="N103" s="114" t="str">
        <f>IF($C103="","",IF(ISBLANK(VLOOKUP($A103,'Section 2'!$C$18:$X$317,COLUMNS('Section 2'!$C$14:N$14),0)),"",VLOOKUP($A103,'Section 2'!$C$18:$X$317,COLUMNS('Section 2'!$C$14:N$14),0)))</f>
        <v/>
      </c>
      <c r="O103" s="114" t="str">
        <f>IF($C103="","",IF(ISBLANK(VLOOKUP($A103,'Section 2'!$C$18:$X$317,COLUMNS('Section 2'!$C$14:O$14),0)),"",VLOOKUP($A103,'Section 2'!$C$18:$X$317,COLUMNS('Section 2'!$C$14:O$14),0)))</f>
        <v/>
      </c>
      <c r="P103" s="114" t="str">
        <f>IF($C103="","",IF(ISBLANK(VLOOKUP($A103,'Section 2'!$C$18:$X$317,COLUMNS('Section 2'!$C$14:P$14),0)),"",VLOOKUP($A103,'Section 2'!$C$18:$X$317,COLUMNS('Section 2'!$C$14:P$14),0)))</f>
        <v/>
      </c>
      <c r="Q103" s="114" t="str">
        <f>IF($C103="","",IF(ISBLANK(VLOOKUP($A103,'Section 2'!$C$18:$X$317,COLUMNS('Section 2'!$C$14:Q$14),0)),"",VLOOKUP($A103,'Section 2'!$C$18:$X$317,COLUMNS('Section 2'!$C$14:Q$14),0)))</f>
        <v/>
      </c>
      <c r="R103" s="114" t="str">
        <f>IF($C103="","",IF(ISBLANK(VLOOKUP($A103,'Section 2'!$C$18:$X$317,COLUMNS('Section 2'!$C$14:R$14),0)),"",VLOOKUP($A103,'Section 2'!$C$18:$X$317,COLUMNS('Section 2'!$C$14:R$14),0)))</f>
        <v/>
      </c>
      <c r="S103" s="114" t="str">
        <f>IF($C103="","",IF(ISBLANK(VLOOKUP($A103,'Section 2'!$C$18:$X$317,COLUMNS('Section 2'!$C$14:S$14),0)),"",VLOOKUP($A103,'Section 2'!$C$18:$X$317,COLUMNS('Section 2'!$C$14:S$14),0)))</f>
        <v/>
      </c>
      <c r="T103" s="114" t="str">
        <f>IF($C103="","",IF(ISBLANK(VLOOKUP($A103,'Section 2'!$C$18:$X$317,COLUMNS('Section 2'!$C$14:T$14),0)),"",VLOOKUP($A103,'Section 2'!$C$18:$X$317,COLUMNS('Section 2'!$C$14:T$14),0)))</f>
        <v/>
      </c>
      <c r="U103" s="114" t="str">
        <f>IF($C103="","",IF(ISBLANK(VLOOKUP($A103,'Section 2'!$C$18:$X$317,COLUMNS('Section 2'!$C$14:U$14),0)),"",VLOOKUP($A103,'Section 2'!$C$18:$X$317,COLUMNS('Section 2'!$C$14:U$14),0)))</f>
        <v/>
      </c>
      <c r="V103" s="114" t="str">
        <f>IF($C103="","",IF(ISBLANK(VLOOKUP($A103,'Section 2'!$C$18:$X$317,COLUMNS('Section 2'!$C$14:V$14),0)),"",VLOOKUP($A103,'Section 2'!$C$18:$X$317,COLUMNS('Section 2'!$C$14:V$14),0)))</f>
        <v/>
      </c>
      <c r="W103" s="114" t="str">
        <f>IF($C103="","",IF(ISBLANK(PROPER(VLOOKUP($A103,'Section 2'!$C$18:$X$317,COLUMNS('Section 2'!$C$14:W$14),0))),"",PROPER(VLOOKUP($A103,'Section 2'!$C$18:$X$317,COLUMNS('Section 2'!$C$14:W$14),0))))</f>
        <v/>
      </c>
      <c r="X103" s="114" t="str">
        <f>IF($C103="","",IF(ISBLANK(PROPER(VLOOKUP($A103,'Section 2'!$C$18:$X$317,COLUMNS('Section 2'!$C$14:X$14),0))),"",IF(VLOOKUP($A103,'Section 2'!$C$18:$X$317,COLUMNS('Section 2'!$C$14:X$14),0)="Produced/Imported for Consumption","Produced/Imported for Consumption",PROPER(VLOOKUP($A103,'Section 2'!$C$18:$X$317,COLUMNS('Section 2'!$C$14:X$14),0)))))</f>
        <v/>
      </c>
    </row>
    <row r="104" spans="1:24" s="47" customFormat="1" ht="12.75" customHeight="1" x14ac:dyDescent="0.25">
      <c r="A104" s="50">
        <v>103</v>
      </c>
      <c r="B104" s="114" t="str">
        <f t="shared" si="1"/>
        <v/>
      </c>
      <c r="C104" s="114" t="str">
        <f>IFERROR(VLOOKUP($A104,'Section 2'!$C$18:$X$317,COLUMNS('Section 2'!$C$14:$C$14),0),"")</f>
        <v/>
      </c>
      <c r="D104" s="65" t="str">
        <f>IF($C104="","",IF(ISBLANK(VLOOKUP($A104,'Section 2'!$C$18:$X$317,COLUMNS('Section 2'!$C$14:D$14),0)),"",VLOOKUP($A104,'Section 2'!$C$18:$X$317,COLUMNS('Section 2'!$C$14:D$14),0)))</f>
        <v/>
      </c>
      <c r="E104" s="114" t="str">
        <f>IF($C104="","",IF(ISBLANK(VLOOKUP($A104,'Section 2'!$C$18:$X$317,COLUMNS('Section 2'!$C$14:E$14),0)),"",VLOOKUP($A104,'Section 2'!$C$18:$X$317,COLUMNS('Section 2'!$C$14:E$14),0)))</f>
        <v/>
      </c>
      <c r="F104" s="114" t="str">
        <f>IF($C104="","",IF(ISBLANK(VLOOKUP($A104,'Section 2'!$C$18:$X$317,COLUMNS('Section 2'!$C$14:F$14),0)),"",VLOOKUP($A104,'Section 2'!$C$18:$X$317,COLUMNS('Section 2'!$C$14:F$14),0)))</f>
        <v/>
      </c>
      <c r="G104" s="114" t="str">
        <f>IF($C104="","",IF(ISBLANK(VLOOKUP($A104,'Section 2'!$C$18:$X$317,COLUMNS('Section 2'!$C$14:G$14),0)),"",VLOOKUP($A104,'Section 2'!$C$18:$X$317,COLUMNS('Section 2'!$C$14:G$14),0)))</f>
        <v/>
      </c>
      <c r="H104" s="114" t="str">
        <f>IF($C104="","",IF(ISBLANK(VLOOKUP($A104,'Section 2'!$C$18:$X$317,COLUMNS('Section 2'!$C$14:H$14),0)),"",VLOOKUP($A104,'Section 2'!$C$18:$X$317,COLUMNS('Section 2'!$C$14:H$14),0)))</f>
        <v/>
      </c>
      <c r="I104" s="114" t="str">
        <f>IF($C104="","",IF(ISBLANK(VLOOKUP($A104,'Section 2'!$C$18:$X$317,COLUMNS('Section 2'!$C$14:I$14),0)),"",VLOOKUP($A104,'Section 2'!$C$18:$X$317,COLUMNS('Section 2'!$C$14:I$14),0)))</f>
        <v/>
      </c>
      <c r="J104" s="114" t="str">
        <f>IF($C104="","",IF(ISBLANK(VLOOKUP($A104,'Section 2'!$C$18:$X$317,COLUMNS('Section 2'!$C$14:J$14),0)),"",VLOOKUP($A104,'Section 2'!$C$18:$X$317,COLUMNS('Section 2'!$C$14:J$14),0)))</f>
        <v/>
      </c>
      <c r="K104" s="114" t="str">
        <f>IF($C104="","",IF(ISBLANK(VLOOKUP($A104,'Section 2'!$C$18:$X$317,COLUMNS('Section 2'!$C$14:K$14),0)),"",VLOOKUP($A104,'Section 2'!$C$18:$X$317,COLUMNS('Section 2'!$C$14:K$14),0)))</f>
        <v/>
      </c>
      <c r="L104" s="114" t="str">
        <f>IF($C104="","",IF(ISBLANK(VLOOKUP($A104,'Section 2'!$C$18:$X$317,COLUMNS('Section 2'!$C$14:L$14),0)),"",VLOOKUP($A104,'Section 2'!$C$18:$X$317,COLUMNS('Section 2'!$C$14:L$14),0)))</f>
        <v/>
      </c>
      <c r="M104" s="114" t="str">
        <f>IF($C104="","",IF(ISBLANK(VLOOKUP($A104,'Section 2'!$C$18:$X$317,COLUMNS('Section 2'!$C$14:M$14),0)),"",VLOOKUP($A104,'Section 2'!$C$18:$X$317,COLUMNS('Section 2'!$C$14:M$14),0)))</f>
        <v/>
      </c>
      <c r="N104" s="114" t="str">
        <f>IF($C104="","",IF(ISBLANK(VLOOKUP($A104,'Section 2'!$C$18:$X$317,COLUMNS('Section 2'!$C$14:N$14),0)),"",VLOOKUP($A104,'Section 2'!$C$18:$X$317,COLUMNS('Section 2'!$C$14:N$14),0)))</f>
        <v/>
      </c>
      <c r="O104" s="114" t="str">
        <f>IF($C104="","",IF(ISBLANK(VLOOKUP($A104,'Section 2'!$C$18:$X$317,COLUMNS('Section 2'!$C$14:O$14),0)),"",VLOOKUP($A104,'Section 2'!$C$18:$X$317,COLUMNS('Section 2'!$C$14:O$14),0)))</f>
        <v/>
      </c>
      <c r="P104" s="114" t="str">
        <f>IF($C104="","",IF(ISBLANK(VLOOKUP($A104,'Section 2'!$C$18:$X$317,COLUMNS('Section 2'!$C$14:P$14),0)),"",VLOOKUP($A104,'Section 2'!$C$18:$X$317,COLUMNS('Section 2'!$C$14:P$14),0)))</f>
        <v/>
      </c>
      <c r="Q104" s="114" t="str">
        <f>IF($C104="","",IF(ISBLANK(VLOOKUP($A104,'Section 2'!$C$18:$X$317,COLUMNS('Section 2'!$C$14:Q$14),0)),"",VLOOKUP($A104,'Section 2'!$C$18:$X$317,COLUMNS('Section 2'!$C$14:Q$14),0)))</f>
        <v/>
      </c>
      <c r="R104" s="114" t="str">
        <f>IF($C104="","",IF(ISBLANK(VLOOKUP($A104,'Section 2'!$C$18:$X$317,COLUMNS('Section 2'!$C$14:R$14),0)),"",VLOOKUP($A104,'Section 2'!$C$18:$X$317,COLUMNS('Section 2'!$C$14:R$14),0)))</f>
        <v/>
      </c>
      <c r="S104" s="114" t="str">
        <f>IF($C104="","",IF(ISBLANK(VLOOKUP($A104,'Section 2'!$C$18:$X$317,COLUMNS('Section 2'!$C$14:S$14),0)),"",VLOOKUP($A104,'Section 2'!$C$18:$X$317,COLUMNS('Section 2'!$C$14:S$14),0)))</f>
        <v/>
      </c>
      <c r="T104" s="114" t="str">
        <f>IF($C104="","",IF(ISBLANK(VLOOKUP($A104,'Section 2'!$C$18:$X$317,COLUMNS('Section 2'!$C$14:T$14),0)),"",VLOOKUP($A104,'Section 2'!$C$18:$X$317,COLUMNS('Section 2'!$C$14:T$14),0)))</f>
        <v/>
      </c>
      <c r="U104" s="114" t="str">
        <f>IF($C104="","",IF(ISBLANK(VLOOKUP($A104,'Section 2'!$C$18:$X$317,COLUMNS('Section 2'!$C$14:U$14),0)),"",VLOOKUP($A104,'Section 2'!$C$18:$X$317,COLUMNS('Section 2'!$C$14:U$14),0)))</f>
        <v/>
      </c>
      <c r="V104" s="114" t="str">
        <f>IF($C104="","",IF(ISBLANK(VLOOKUP($A104,'Section 2'!$C$18:$X$317,COLUMNS('Section 2'!$C$14:V$14),0)),"",VLOOKUP($A104,'Section 2'!$C$18:$X$317,COLUMNS('Section 2'!$C$14:V$14),0)))</f>
        <v/>
      </c>
      <c r="W104" s="114" t="str">
        <f>IF($C104="","",IF(ISBLANK(PROPER(VLOOKUP($A104,'Section 2'!$C$18:$X$317,COLUMNS('Section 2'!$C$14:W$14),0))),"",PROPER(VLOOKUP($A104,'Section 2'!$C$18:$X$317,COLUMNS('Section 2'!$C$14:W$14),0))))</f>
        <v/>
      </c>
      <c r="X104" s="114" t="str">
        <f>IF($C104="","",IF(ISBLANK(PROPER(VLOOKUP($A104,'Section 2'!$C$18:$X$317,COLUMNS('Section 2'!$C$14:X$14),0))),"",IF(VLOOKUP($A104,'Section 2'!$C$18:$X$317,COLUMNS('Section 2'!$C$14:X$14),0)="Produced/Imported for Consumption","Produced/Imported for Consumption",PROPER(VLOOKUP($A104,'Section 2'!$C$18:$X$317,COLUMNS('Section 2'!$C$14:X$14),0)))))</f>
        <v/>
      </c>
    </row>
    <row r="105" spans="1:24" s="47" customFormat="1" ht="12.75" customHeight="1" x14ac:dyDescent="0.25">
      <c r="A105" s="50">
        <v>104</v>
      </c>
      <c r="B105" s="114" t="str">
        <f t="shared" si="1"/>
        <v/>
      </c>
      <c r="C105" s="114" t="str">
        <f>IFERROR(VLOOKUP($A105,'Section 2'!$C$18:$X$317,COLUMNS('Section 2'!$C$14:$C$14),0),"")</f>
        <v/>
      </c>
      <c r="D105" s="65" t="str">
        <f>IF($C105="","",IF(ISBLANK(VLOOKUP($A105,'Section 2'!$C$18:$X$317,COLUMNS('Section 2'!$C$14:D$14),0)),"",VLOOKUP($A105,'Section 2'!$C$18:$X$317,COLUMNS('Section 2'!$C$14:D$14),0)))</f>
        <v/>
      </c>
      <c r="E105" s="114" t="str">
        <f>IF($C105="","",IF(ISBLANK(VLOOKUP($A105,'Section 2'!$C$18:$X$317,COLUMNS('Section 2'!$C$14:E$14),0)),"",VLOOKUP($A105,'Section 2'!$C$18:$X$317,COLUMNS('Section 2'!$C$14:E$14),0)))</f>
        <v/>
      </c>
      <c r="F105" s="114" t="str">
        <f>IF($C105="","",IF(ISBLANK(VLOOKUP($A105,'Section 2'!$C$18:$X$317,COLUMNS('Section 2'!$C$14:F$14),0)),"",VLOOKUP($A105,'Section 2'!$C$18:$X$317,COLUMNS('Section 2'!$C$14:F$14),0)))</f>
        <v/>
      </c>
      <c r="G105" s="114" t="str">
        <f>IF($C105="","",IF(ISBLANK(VLOOKUP($A105,'Section 2'!$C$18:$X$317,COLUMNS('Section 2'!$C$14:G$14),0)),"",VLOOKUP($A105,'Section 2'!$C$18:$X$317,COLUMNS('Section 2'!$C$14:G$14),0)))</f>
        <v/>
      </c>
      <c r="H105" s="114" t="str">
        <f>IF($C105="","",IF(ISBLANK(VLOOKUP($A105,'Section 2'!$C$18:$X$317,COLUMNS('Section 2'!$C$14:H$14),0)),"",VLOOKUP($A105,'Section 2'!$C$18:$X$317,COLUMNS('Section 2'!$C$14:H$14),0)))</f>
        <v/>
      </c>
      <c r="I105" s="114" t="str">
        <f>IF($C105="","",IF(ISBLANK(VLOOKUP($A105,'Section 2'!$C$18:$X$317,COLUMNS('Section 2'!$C$14:I$14),0)),"",VLOOKUP($A105,'Section 2'!$C$18:$X$317,COLUMNS('Section 2'!$C$14:I$14),0)))</f>
        <v/>
      </c>
      <c r="J105" s="114" t="str">
        <f>IF($C105="","",IF(ISBLANK(VLOOKUP($A105,'Section 2'!$C$18:$X$317,COLUMNS('Section 2'!$C$14:J$14),0)),"",VLOOKUP($A105,'Section 2'!$C$18:$X$317,COLUMNS('Section 2'!$C$14:J$14),0)))</f>
        <v/>
      </c>
      <c r="K105" s="114" t="str">
        <f>IF($C105="","",IF(ISBLANK(VLOOKUP($A105,'Section 2'!$C$18:$X$317,COLUMNS('Section 2'!$C$14:K$14),0)),"",VLOOKUP($A105,'Section 2'!$C$18:$X$317,COLUMNS('Section 2'!$C$14:K$14),0)))</f>
        <v/>
      </c>
      <c r="L105" s="114" t="str">
        <f>IF($C105="","",IF(ISBLANK(VLOOKUP($A105,'Section 2'!$C$18:$X$317,COLUMNS('Section 2'!$C$14:L$14),0)),"",VLOOKUP($A105,'Section 2'!$C$18:$X$317,COLUMNS('Section 2'!$C$14:L$14),0)))</f>
        <v/>
      </c>
      <c r="M105" s="114" t="str">
        <f>IF($C105="","",IF(ISBLANK(VLOOKUP($A105,'Section 2'!$C$18:$X$317,COLUMNS('Section 2'!$C$14:M$14),0)),"",VLOOKUP($A105,'Section 2'!$C$18:$X$317,COLUMNS('Section 2'!$C$14:M$14),0)))</f>
        <v/>
      </c>
      <c r="N105" s="114" t="str">
        <f>IF($C105="","",IF(ISBLANK(VLOOKUP($A105,'Section 2'!$C$18:$X$317,COLUMNS('Section 2'!$C$14:N$14),0)),"",VLOOKUP($A105,'Section 2'!$C$18:$X$317,COLUMNS('Section 2'!$C$14:N$14),0)))</f>
        <v/>
      </c>
      <c r="O105" s="114" t="str">
        <f>IF($C105="","",IF(ISBLANK(VLOOKUP($A105,'Section 2'!$C$18:$X$317,COLUMNS('Section 2'!$C$14:O$14),0)),"",VLOOKUP($A105,'Section 2'!$C$18:$X$317,COLUMNS('Section 2'!$C$14:O$14),0)))</f>
        <v/>
      </c>
      <c r="P105" s="114" t="str">
        <f>IF($C105="","",IF(ISBLANK(VLOOKUP($A105,'Section 2'!$C$18:$X$317,COLUMNS('Section 2'!$C$14:P$14),0)),"",VLOOKUP($A105,'Section 2'!$C$18:$X$317,COLUMNS('Section 2'!$C$14:P$14),0)))</f>
        <v/>
      </c>
      <c r="Q105" s="114" t="str">
        <f>IF($C105="","",IF(ISBLANK(VLOOKUP($A105,'Section 2'!$C$18:$X$317,COLUMNS('Section 2'!$C$14:Q$14),0)),"",VLOOKUP($A105,'Section 2'!$C$18:$X$317,COLUMNS('Section 2'!$C$14:Q$14),0)))</f>
        <v/>
      </c>
      <c r="R105" s="114" t="str">
        <f>IF($C105="","",IF(ISBLANK(VLOOKUP($A105,'Section 2'!$C$18:$X$317,COLUMNS('Section 2'!$C$14:R$14),0)),"",VLOOKUP($A105,'Section 2'!$C$18:$X$317,COLUMNS('Section 2'!$C$14:R$14),0)))</f>
        <v/>
      </c>
      <c r="S105" s="114" t="str">
        <f>IF($C105="","",IF(ISBLANK(VLOOKUP($A105,'Section 2'!$C$18:$X$317,COLUMNS('Section 2'!$C$14:S$14),0)),"",VLOOKUP($A105,'Section 2'!$C$18:$X$317,COLUMNS('Section 2'!$C$14:S$14),0)))</f>
        <v/>
      </c>
      <c r="T105" s="114" t="str">
        <f>IF($C105="","",IF(ISBLANK(VLOOKUP($A105,'Section 2'!$C$18:$X$317,COLUMNS('Section 2'!$C$14:T$14),0)),"",VLOOKUP($A105,'Section 2'!$C$18:$X$317,COLUMNS('Section 2'!$C$14:T$14),0)))</f>
        <v/>
      </c>
      <c r="U105" s="114" t="str">
        <f>IF($C105="","",IF(ISBLANK(VLOOKUP($A105,'Section 2'!$C$18:$X$317,COLUMNS('Section 2'!$C$14:U$14),0)),"",VLOOKUP($A105,'Section 2'!$C$18:$X$317,COLUMNS('Section 2'!$C$14:U$14),0)))</f>
        <v/>
      </c>
      <c r="V105" s="114" t="str">
        <f>IF($C105="","",IF(ISBLANK(VLOOKUP($A105,'Section 2'!$C$18:$X$317,COLUMNS('Section 2'!$C$14:V$14),0)),"",VLOOKUP($A105,'Section 2'!$C$18:$X$317,COLUMNS('Section 2'!$C$14:V$14),0)))</f>
        <v/>
      </c>
      <c r="W105" s="114" t="str">
        <f>IF($C105="","",IF(ISBLANK(PROPER(VLOOKUP($A105,'Section 2'!$C$18:$X$317,COLUMNS('Section 2'!$C$14:W$14),0))),"",PROPER(VLOOKUP($A105,'Section 2'!$C$18:$X$317,COLUMNS('Section 2'!$C$14:W$14),0))))</f>
        <v/>
      </c>
      <c r="X105" s="114" t="str">
        <f>IF($C105="","",IF(ISBLANK(PROPER(VLOOKUP($A105,'Section 2'!$C$18:$X$317,COLUMNS('Section 2'!$C$14:X$14),0))),"",IF(VLOOKUP($A105,'Section 2'!$C$18:$X$317,COLUMNS('Section 2'!$C$14:X$14),0)="Produced/Imported for Consumption","Produced/Imported for Consumption",PROPER(VLOOKUP($A105,'Section 2'!$C$18:$X$317,COLUMNS('Section 2'!$C$14:X$14),0)))))</f>
        <v/>
      </c>
    </row>
    <row r="106" spans="1:24" s="47" customFormat="1" ht="12.75" customHeight="1" x14ac:dyDescent="0.25">
      <c r="A106" s="50">
        <v>105</v>
      </c>
      <c r="B106" s="114" t="str">
        <f t="shared" si="1"/>
        <v/>
      </c>
      <c r="C106" s="114" t="str">
        <f>IFERROR(VLOOKUP($A106,'Section 2'!$C$18:$X$317,COLUMNS('Section 2'!$C$14:$C$14),0),"")</f>
        <v/>
      </c>
      <c r="D106" s="65" t="str">
        <f>IF($C106="","",IF(ISBLANK(VLOOKUP($A106,'Section 2'!$C$18:$X$317,COLUMNS('Section 2'!$C$14:D$14),0)),"",VLOOKUP($A106,'Section 2'!$C$18:$X$317,COLUMNS('Section 2'!$C$14:D$14),0)))</f>
        <v/>
      </c>
      <c r="E106" s="114" t="str">
        <f>IF($C106="","",IF(ISBLANK(VLOOKUP($A106,'Section 2'!$C$18:$X$317,COLUMNS('Section 2'!$C$14:E$14),0)),"",VLOOKUP($A106,'Section 2'!$C$18:$X$317,COLUMNS('Section 2'!$C$14:E$14),0)))</f>
        <v/>
      </c>
      <c r="F106" s="114" t="str">
        <f>IF($C106="","",IF(ISBLANK(VLOOKUP($A106,'Section 2'!$C$18:$X$317,COLUMNS('Section 2'!$C$14:F$14),0)),"",VLOOKUP($A106,'Section 2'!$C$18:$X$317,COLUMNS('Section 2'!$C$14:F$14),0)))</f>
        <v/>
      </c>
      <c r="G106" s="114" t="str">
        <f>IF($C106="","",IF(ISBLANK(VLOOKUP($A106,'Section 2'!$C$18:$X$317,COLUMNS('Section 2'!$C$14:G$14),0)),"",VLOOKUP($A106,'Section 2'!$C$18:$X$317,COLUMNS('Section 2'!$C$14:G$14),0)))</f>
        <v/>
      </c>
      <c r="H106" s="114" t="str">
        <f>IF($C106="","",IF(ISBLANK(VLOOKUP($A106,'Section 2'!$C$18:$X$317,COLUMNS('Section 2'!$C$14:H$14),0)),"",VLOOKUP($A106,'Section 2'!$C$18:$X$317,COLUMNS('Section 2'!$C$14:H$14),0)))</f>
        <v/>
      </c>
      <c r="I106" s="114" t="str">
        <f>IF($C106="","",IF(ISBLANK(VLOOKUP($A106,'Section 2'!$C$18:$X$317,COLUMNS('Section 2'!$C$14:I$14),0)),"",VLOOKUP($A106,'Section 2'!$C$18:$X$317,COLUMNS('Section 2'!$C$14:I$14),0)))</f>
        <v/>
      </c>
      <c r="J106" s="114" t="str">
        <f>IF($C106="","",IF(ISBLANK(VLOOKUP($A106,'Section 2'!$C$18:$X$317,COLUMNS('Section 2'!$C$14:J$14),0)),"",VLOOKUP($A106,'Section 2'!$C$18:$X$317,COLUMNS('Section 2'!$C$14:J$14),0)))</f>
        <v/>
      </c>
      <c r="K106" s="114" t="str">
        <f>IF($C106="","",IF(ISBLANK(VLOOKUP($A106,'Section 2'!$C$18:$X$317,COLUMNS('Section 2'!$C$14:K$14),0)),"",VLOOKUP($A106,'Section 2'!$C$18:$X$317,COLUMNS('Section 2'!$C$14:K$14),0)))</f>
        <v/>
      </c>
      <c r="L106" s="114" t="str">
        <f>IF($C106="","",IF(ISBLANK(VLOOKUP($A106,'Section 2'!$C$18:$X$317,COLUMNS('Section 2'!$C$14:L$14),0)),"",VLOOKUP($A106,'Section 2'!$C$18:$X$317,COLUMNS('Section 2'!$C$14:L$14),0)))</f>
        <v/>
      </c>
      <c r="M106" s="114" t="str">
        <f>IF($C106="","",IF(ISBLANK(VLOOKUP($A106,'Section 2'!$C$18:$X$317,COLUMNS('Section 2'!$C$14:M$14),0)),"",VLOOKUP($A106,'Section 2'!$C$18:$X$317,COLUMNS('Section 2'!$C$14:M$14),0)))</f>
        <v/>
      </c>
      <c r="N106" s="114" t="str">
        <f>IF($C106="","",IF(ISBLANK(VLOOKUP($A106,'Section 2'!$C$18:$X$317,COLUMNS('Section 2'!$C$14:N$14),0)),"",VLOOKUP($A106,'Section 2'!$C$18:$X$317,COLUMNS('Section 2'!$C$14:N$14),0)))</f>
        <v/>
      </c>
      <c r="O106" s="114" t="str">
        <f>IF($C106="","",IF(ISBLANK(VLOOKUP($A106,'Section 2'!$C$18:$X$317,COLUMNS('Section 2'!$C$14:O$14),0)),"",VLOOKUP($A106,'Section 2'!$C$18:$X$317,COLUMNS('Section 2'!$C$14:O$14),0)))</f>
        <v/>
      </c>
      <c r="P106" s="114" t="str">
        <f>IF($C106="","",IF(ISBLANK(VLOOKUP($A106,'Section 2'!$C$18:$X$317,COLUMNS('Section 2'!$C$14:P$14),0)),"",VLOOKUP($A106,'Section 2'!$C$18:$X$317,COLUMNS('Section 2'!$C$14:P$14),0)))</f>
        <v/>
      </c>
      <c r="Q106" s="114" t="str">
        <f>IF($C106="","",IF(ISBLANK(VLOOKUP($A106,'Section 2'!$C$18:$X$317,COLUMNS('Section 2'!$C$14:Q$14),0)),"",VLOOKUP($A106,'Section 2'!$C$18:$X$317,COLUMNS('Section 2'!$C$14:Q$14),0)))</f>
        <v/>
      </c>
      <c r="R106" s="114" t="str">
        <f>IF($C106="","",IF(ISBLANK(VLOOKUP($A106,'Section 2'!$C$18:$X$317,COLUMNS('Section 2'!$C$14:R$14),0)),"",VLOOKUP($A106,'Section 2'!$C$18:$X$317,COLUMNS('Section 2'!$C$14:R$14),0)))</f>
        <v/>
      </c>
      <c r="S106" s="114" t="str">
        <f>IF($C106="","",IF(ISBLANK(VLOOKUP($A106,'Section 2'!$C$18:$X$317,COLUMNS('Section 2'!$C$14:S$14),0)),"",VLOOKUP($A106,'Section 2'!$C$18:$X$317,COLUMNS('Section 2'!$C$14:S$14),0)))</f>
        <v/>
      </c>
      <c r="T106" s="114" t="str">
        <f>IF($C106="","",IF(ISBLANK(VLOOKUP($A106,'Section 2'!$C$18:$X$317,COLUMNS('Section 2'!$C$14:T$14),0)),"",VLOOKUP($A106,'Section 2'!$C$18:$X$317,COLUMNS('Section 2'!$C$14:T$14),0)))</f>
        <v/>
      </c>
      <c r="U106" s="114" t="str">
        <f>IF($C106="","",IF(ISBLANK(VLOOKUP($A106,'Section 2'!$C$18:$X$317,COLUMNS('Section 2'!$C$14:U$14),0)),"",VLOOKUP($A106,'Section 2'!$C$18:$X$317,COLUMNS('Section 2'!$C$14:U$14),0)))</f>
        <v/>
      </c>
      <c r="V106" s="114" t="str">
        <f>IF($C106="","",IF(ISBLANK(VLOOKUP($A106,'Section 2'!$C$18:$X$317,COLUMNS('Section 2'!$C$14:V$14),0)),"",VLOOKUP($A106,'Section 2'!$C$18:$X$317,COLUMNS('Section 2'!$C$14:V$14),0)))</f>
        <v/>
      </c>
      <c r="W106" s="114" t="str">
        <f>IF($C106="","",IF(ISBLANK(PROPER(VLOOKUP($A106,'Section 2'!$C$18:$X$317,COLUMNS('Section 2'!$C$14:W$14),0))),"",PROPER(VLOOKUP($A106,'Section 2'!$C$18:$X$317,COLUMNS('Section 2'!$C$14:W$14),0))))</f>
        <v/>
      </c>
      <c r="X106" s="114" t="str">
        <f>IF($C106="","",IF(ISBLANK(PROPER(VLOOKUP($A106,'Section 2'!$C$18:$X$317,COLUMNS('Section 2'!$C$14:X$14),0))),"",IF(VLOOKUP($A106,'Section 2'!$C$18:$X$317,COLUMNS('Section 2'!$C$14:X$14),0)="Produced/Imported for Consumption","Produced/Imported for Consumption",PROPER(VLOOKUP($A106,'Section 2'!$C$18:$X$317,COLUMNS('Section 2'!$C$14:X$14),0)))))</f>
        <v/>
      </c>
    </row>
    <row r="107" spans="1:24" s="47" customFormat="1" ht="12.75" customHeight="1" x14ac:dyDescent="0.25">
      <c r="A107" s="50">
        <v>106</v>
      </c>
      <c r="B107" s="114" t="str">
        <f t="shared" si="1"/>
        <v/>
      </c>
      <c r="C107" s="114" t="str">
        <f>IFERROR(VLOOKUP($A107,'Section 2'!$C$18:$X$317,COLUMNS('Section 2'!$C$14:$C$14),0),"")</f>
        <v/>
      </c>
      <c r="D107" s="65" t="str">
        <f>IF($C107="","",IF(ISBLANK(VLOOKUP($A107,'Section 2'!$C$18:$X$317,COLUMNS('Section 2'!$C$14:D$14),0)),"",VLOOKUP($A107,'Section 2'!$C$18:$X$317,COLUMNS('Section 2'!$C$14:D$14),0)))</f>
        <v/>
      </c>
      <c r="E107" s="114" t="str">
        <f>IF($C107="","",IF(ISBLANK(VLOOKUP($A107,'Section 2'!$C$18:$X$317,COLUMNS('Section 2'!$C$14:E$14),0)),"",VLOOKUP($A107,'Section 2'!$C$18:$X$317,COLUMNS('Section 2'!$C$14:E$14),0)))</f>
        <v/>
      </c>
      <c r="F107" s="114" t="str">
        <f>IF($C107="","",IF(ISBLANK(VLOOKUP($A107,'Section 2'!$C$18:$X$317,COLUMNS('Section 2'!$C$14:F$14),0)),"",VLOOKUP($A107,'Section 2'!$C$18:$X$317,COLUMNS('Section 2'!$C$14:F$14),0)))</f>
        <v/>
      </c>
      <c r="G107" s="114" t="str">
        <f>IF($C107="","",IF(ISBLANK(VLOOKUP($A107,'Section 2'!$C$18:$X$317,COLUMNS('Section 2'!$C$14:G$14),0)),"",VLOOKUP($A107,'Section 2'!$C$18:$X$317,COLUMNS('Section 2'!$C$14:G$14),0)))</f>
        <v/>
      </c>
      <c r="H107" s="114" t="str">
        <f>IF($C107="","",IF(ISBLANK(VLOOKUP($A107,'Section 2'!$C$18:$X$317,COLUMNS('Section 2'!$C$14:H$14),0)),"",VLOOKUP($A107,'Section 2'!$C$18:$X$317,COLUMNS('Section 2'!$C$14:H$14),0)))</f>
        <v/>
      </c>
      <c r="I107" s="114" t="str">
        <f>IF($C107="","",IF(ISBLANK(VLOOKUP($A107,'Section 2'!$C$18:$X$317,COLUMNS('Section 2'!$C$14:I$14),0)),"",VLOOKUP($A107,'Section 2'!$C$18:$X$317,COLUMNS('Section 2'!$C$14:I$14),0)))</f>
        <v/>
      </c>
      <c r="J107" s="114" t="str">
        <f>IF($C107="","",IF(ISBLANK(VLOOKUP($A107,'Section 2'!$C$18:$X$317,COLUMNS('Section 2'!$C$14:J$14),0)),"",VLOOKUP($A107,'Section 2'!$C$18:$X$317,COLUMNS('Section 2'!$C$14:J$14),0)))</f>
        <v/>
      </c>
      <c r="K107" s="114" t="str">
        <f>IF($C107="","",IF(ISBLANK(VLOOKUP($A107,'Section 2'!$C$18:$X$317,COLUMNS('Section 2'!$C$14:K$14),0)),"",VLOOKUP($A107,'Section 2'!$C$18:$X$317,COLUMNS('Section 2'!$C$14:K$14),0)))</f>
        <v/>
      </c>
      <c r="L107" s="114" t="str">
        <f>IF($C107="","",IF(ISBLANK(VLOOKUP($A107,'Section 2'!$C$18:$X$317,COLUMNS('Section 2'!$C$14:L$14),0)),"",VLOOKUP($A107,'Section 2'!$C$18:$X$317,COLUMNS('Section 2'!$C$14:L$14),0)))</f>
        <v/>
      </c>
      <c r="M107" s="114" t="str">
        <f>IF($C107="","",IF(ISBLANK(VLOOKUP($A107,'Section 2'!$C$18:$X$317,COLUMNS('Section 2'!$C$14:M$14),0)),"",VLOOKUP($A107,'Section 2'!$C$18:$X$317,COLUMNS('Section 2'!$C$14:M$14),0)))</f>
        <v/>
      </c>
      <c r="N107" s="114" t="str">
        <f>IF($C107="","",IF(ISBLANK(VLOOKUP($A107,'Section 2'!$C$18:$X$317,COLUMNS('Section 2'!$C$14:N$14),0)),"",VLOOKUP($A107,'Section 2'!$C$18:$X$317,COLUMNS('Section 2'!$C$14:N$14),0)))</f>
        <v/>
      </c>
      <c r="O107" s="114" t="str">
        <f>IF($C107="","",IF(ISBLANK(VLOOKUP($A107,'Section 2'!$C$18:$X$317,COLUMNS('Section 2'!$C$14:O$14),0)),"",VLOOKUP($A107,'Section 2'!$C$18:$X$317,COLUMNS('Section 2'!$C$14:O$14),0)))</f>
        <v/>
      </c>
      <c r="P107" s="114" t="str">
        <f>IF($C107="","",IF(ISBLANK(VLOOKUP($A107,'Section 2'!$C$18:$X$317,COLUMNS('Section 2'!$C$14:P$14),0)),"",VLOOKUP($A107,'Section 2'!$C$18:$X$317,COLUMNS('Section 2'!$C$14:P$14),0)))</f>
        <v/>
      </c>
      <c r="Q107" s="114" t="str">
        <f>IF($C107="","",IF(ISBLANK(VLOOKUP($A107,'Section 2'!$C$18:$X$317,COLUMNS('Section 2'!$C$14:Q$14),0)),"",VLOOKUP($A107,'Section 2'!$C$18:$X$317,COLUMNS('Section 2'!$C$14:Q$14),0)))</f>
        <v/>
      </c>
      <c r="R107" s="114" t="str">
        <f>IF($C107="","",IF(ISBLANK(VLOOKUP($A107,'Section 2'!$C$18:$X$317,COLUMNS('Section 2'!$C$14:R$14),0)),"",VLOOKUP($A107,'Section 2'!$C$18:$X$317,COLUMNS('Section 2'!$C$14:R$14),0)))</f>
        <v/>
      </c>
      <c r="S107" s="114" t="str">
        <f>IF($C107="","",IF(ISBLANK(VLOOKUP($A107,'Section 2'!$C$18:$X$317,COLUMNS('Section 2'!$C$14:S$14),0)),"",VLOOKUP($A107,'Section 2'!$C$18:$X$317,COLUMNS('Section 2'!$C$14:S$14),0)))</f>
        <v/>
      </c>
      <c r="T107" s="114" t="str">
        <f>IF($C107="","",IF(ISBLANK(VLOOKUP($A107,'Section 2'!$C$18:$X$317,COLUMNS('Section 2'!$C$14:T$14),0)),"",VLOOKUP($A107,'Section 2'!$C$18:$X$317,COLUMNS('Section 2'!$C$14:T$14),0)))</f>
        <v/>
      </c>
      <c r="U107" s="114" t="str">
        <f>IF($C107="","",IF(ISBLANK(VLOOKUP($A107,'Section 2'!$C$18:$X$317,COLUMNS('Section 2'!$C$14:U$14),0)),"",VLOOKUP($A107,'Section 2'!$C$18:$X$317,COLUMNS('Section 2'!$C$14:U$14),0)))</f>
        <v/>
      </c>
      <c r="V107" s="114" t="str">
        <f>IF($C107="","",IF(ISBLANK(VLOOKUP($A107,'Section 2'!$C$18:$X$317,COLUMNS('Section 2'!$C$14:V$14),0)),"",VLOOKUP($A107,'Section 2'!$C$18:$X$317,COLUMNS('Section 2'!$C$14:V$14),0)))</f>
        <v/>
      </c>
      <c r="W107" s="114" t="str">
        <f>IF($C107="","",IF(ISBLANK(PROPER(VLOOKUP($A107,'Section 2'!$C$18:$X$317,COLUMNS('Section 2'!$C$14:W$14),0))),"",PROPER(VLOOKUP($A107,'Section 2'!$C$18:$X$317,COLUMNS('Section 2'!$C$14:W$14),0))))</f>
        <v/>
      </c>
      <c r="X107" s="114" t="str">
        <f>IF($C107="","",IF(ISBLANK(PROPER(VLOOKUP($A107,'Section 2'!$C$18:$X$317,COLUMNS('Section 2'!$C$14:X$14),0))),"",IF(VLOOKUP($A107,'Section 2'!$C$18:$X$317,COLUMNS('Section 2'!$C$14:X$14),0)="Produced/Imported for Consumption","Produced/Imported for Consumption",PROPER(VLOOKUP($A107,'Section 2'!$C$18:$X$317,COLUMNS('Section 2'!$C$14:X$14),0)))))</f>
        <v/>
      </c>
    </row>
    <row r="108" spans="1:24" s="47" customFormat="1" ht="12.75" customHeight="1" x14ac:dyDescent="0.25">
      <c r="A108" s="50">
        <v>107</v>
      </c>
      <c r="B108" s="114" t="str">
        <f t="shared" si="1"/>
        <v/>
      </c>
      <c r="C108" s="114" t="str">
        <f>IFERROR(VLOOKUP($A108,'Section 2'!$C$18:$X$317,COLUMNS('Section 2'!$C$14:$C$14),0),"")</f>
        <v/>
      </c>
      <c r="D108" s="65" t="str">
        <f>IF($C108="","",IF(ISBLANK(VLOOKUP($A108,'Section 2'!$C$18:$X$317,COLUMNS('Section 2'!$C$14:D$14),0)),"",VLOOKUP($A108,'Section 2'!$C$18:$X$317,COLUMNS('Section 2'!$C$14:D$14),0)))</f>
        <v/>
      </c>
      <c r="E108" s="114" t="str">
        <f>IF($C108="","",IF(ISBLANK(VLOOKUP($A108,'Section 2'!$C$18:$X$317,COLUMNS('Section 2'!$C$14:E$14),0)),"",VLOOKUP($A108,'Section 2'!$C$18:$X$317,COLUMNS('Section 2'!$C$14:E$14),0)))</f>
        <v/>
      </c>
      <c r="F108" s="114" t="str">
        <f>IF($C108="","",IF(ISBLANK(VLOOKUP($A108,'Section 2'!$C$18:$X$317,COLUMNS('Section 2'!$C$14:F$14),0)),"",VLOOKUP($A108,'Section 2'!$C$18:$X$317,COLUMNS('Section 2'!$C$14:F$14),0)))</f>
        <v/>
      </c>
      <c r="G108" s="114" t="str">
        <f>IF($C108="","",IF(ISBLANK(VLOOKUP($A108,'Section 2'!$C$18:$X$317,COLUMNS('Section 2'!$C$14:G$14),0)),"",VLOOKUP($A108,'Section 2'!$C$18:$X$317,COLUMNS('Section 2'!$C$14:G$14),0)))</f>
        <v/>
      </c>
      <c r="H108" s="114" t="str">
        <f>IF($C108="","",IF(ISBLANK(VLOOKUP($A108,'Section 2'!$C$18:$X$317,COLUMNS('Section 2'!$C$14:H$14),0)),"",VLOOKUP($A108,'Section 2'!$C$18:$X$317,COLUMNS('Section 2'!$C$14:H$14),0)))</f>
        <v/>
      </c>
      <c r="I108" s="114" t="str">
        <f>IF($C108="","",IF(ISBLANK(VLOOKUP($A108,'Section 2'!$C$18:$X$317,COLUMNS('Section 2'!$C$14:I$14),0)),"",VLOOKUP($A108,'Section 2'!$C$18:$X$317,COLUMNS('Section 2'!$C$14:I$14),0)))</f>
        <v/>
      </c>
      <c r="J108" s="114" t="str">
        <f>IF($C108="","",IF(ISBLANK(VLOOKUP($A108,'Section 2'!$C$18:$X$317,COLUMNS('Section 2'!$C$14:J$14),0)),"",VLOOKUP($A108,'Section 2'!$C$18:$X$317,COLUMNS('Section 2'!$C$14:J$14),0)))</f>
        <v/>
      </c>
      <c r="K108" s="114" t="str">
        <f>IF($C108="","",IF(ISBLANK(VLOOKUP($A108,'Section 2'!$C$18:$X$317,COLUMNS('Section 2'!$C$14:K$14),0)),"",VLOOKUP($A108,'Section 2'!$C$18:$X$317,COLUMNS('Section 2'!$C$14:K$14),0)))</f>
        <v/>
      </c>
      <c r="L108" s="114" t="str">
        <f>IF($C108="","",IF(ISBLANK(VLOOKUP($A108,'Section 2'!$C$18:$X$317,COLUMNS('Section 2'!$C$14:L$14),0)),"",VLOOKUP($A108,'Section 2'!$C$18:$X$317,COLUMNS('Section 2'!$C$14:L$14),0)))</f>
        <v/>
      </c>
      <c r="M108" s="114" t="str">
        <f>IF($C108="","",IF(ISBLANK(VLOOKUP($A108,'Section 2'!$C$18:$X$317,COLUMNS('Section 2'!$C$14:M$14),0)),"",VLOOKUP($A108,'Section 2'!$C$18:$X$317,COLUMNS('Section 2'!$C$14:M$14),0)))</f>
        <v/>
      </c>
      <c r="N108" s="114" t="str">
        <f>IF($C108="","",IF(ISBLANK(VLOOKUP($A108,'Section 2'!$C$18:$X$317,COLUMNS('Section 2'!$C$14:N$14),0)),"",VLOOKUP($A108,'Section 2'!$C$18:$X$317,COLUMNS('Section 2'!$C$14:N$14),0)))</f>
        <v/>
      </c>
      <c r="O108" s="114" t="str">
        <f>IF($C108="","",IF(ISBLANK(VLOOKUP($A108,'Section 2'!$C$18:$X$317,COLUMNS('Section 2'!$C$14:O$14),0)),"",VLOOKUP($A108,'Section 2'!$C$18:$X$317,COLUMNS('Section 2'!$C$14:O$14),0)))</f>
        <v/>
      </c>
      <c r="P108" s="114" t="str">
        <f>IF($C108="","",IF(ISBLANK(VLOOKUP($A108,'Section 2'!$C$18:$X$317,COLUMNS('Section 2'!$C$14:P$14),0)),"",VLOOKUP($A108,'Section 2'!$C$18:$X$317,COLUMNS('Section 2'!$C$14:P$14),0)))</f>
        <v/>
      </c>
      <c r="Q108" s="114" t="str">
        <f>IF($C108="","",IF(ISBLANK(VLOOKUP($A108,'Section 2'!$C$18:$X$317,COLUMNS('Section 2'!$C$14:Q$14),0)),"",VLOOKUP($A108,'Section 2'!$C$18:$X$317,COLUMNS('Section 2'!$C$14:Q$14),0)))</f>
        <v/>
      </c>
      <c r="R108" s="114" t="str">
        <f>IF($C108="","",IF(ISBLANK(VLOOKUP($A108,'Section 2'!$C$18:$X$317,COLUMNS('Section 2'!$C$14:R$14),0)),"",VLOOKUP($A108,'Section 2'!$C$18:$X$317,COLUMNS('Section 2'!$C$14:R$14),0)))</f>
        <v/>
      </c>
      <c r="S108" s="114" t="str">
        <f>IF($C108="","",IF(ISBLANK(VLOOKUP($A108,'Section 2'!$C$18:$X$317,COLUMNS('Section 2'!$C$14:S$14),0)),"",VLOOKUP($A108,'Section 2'!$C$18:$X$317,COLUMNS('Section 2'!$C$14:S$14),0)))</f>
        <v/>
      </c>
      <c r="T108" s="114" t="str">
        <f>IF($C108="","",IF(ISBLANK(VLOOKUP($A108,'Section 2'!$C$18:$X$317,COLUMNS('Section 2'!$C$14:T$14),0)),"",VLOOKUP($A108,'Section 2'!$C$18:$X$317,COLUMNS('Section 2'!$C$14:T$14),0)))</f>
        <v/>
      </c>
      <c r="U108" s="114" t="str">
        <f>IF($C108="","",IF(ISBLANK(VLOOKUP($A108,'Section 2'!$C$18:$X$317,COLUMNS('Section 2'!$C$14:U$14),0)),"",VLOOKUP($A108,'Section 2'!$C$18:$X$317,COLUMNS('Section 2'!$C$14:U$14),0)))</f>
        <v/>
      </c>
      <c r="V108" s="114" t="str">
        <f>IF($C108="","",IF(ISBLANK(VLOOKUP($A108,'Section 2'!$C$18:$X$317,COLUMNS('Section 2'!$C$14:V$14),0)),"",VLOOKUP($A108,'Section 2'!$C$18:$X$317,COLUMNS('Section 2'!$C$14:V$14),0)))</f>
        <v/>
      </c>
      <c r="W108" s="114" t="str">
        <f>IF($C108="","",IF(ISBLANK(PROPER(VLOOKUP($A108,'Section 2'!$C$18:$X$317,COLUMNS('Section 2'!$C$14:W$14),0))),"",PROPER(VLOOKUP($A108,'Section 2'!$C$18:$X$317,COLUMNS('Section 2'!$C$14:W$14),0))))</f>
        <v/>
      </c>
      <c r="X108" s="114" t="str">
        <f>IF($C108="","",IF(ISBLANK(PROPER(VLOOKUP($A108,'Section 2'!$C$18:$X$317,COLUMNS('Section 2'!$C$14:X$14),0))),"",IF(VLOOKUP($A108,'Section 2'!$C$18:$X$317,COLUMNS('Section 2'!$C$14:X$14),0)="Produced/Imported for Consumption","Produced/Imported for Consumption",PROPER(VLOOKUP($A108,'Section 2'!$C$18:$X$317,COLUMNS('Section 2'!$C$14:X$14),0)))))</f>
        <v/>
      </c>
    </row>
    <row r="109" spans="1:24" s="47" customFormat="1" ht="12.75" customHeight="1" x14ac:dyDescent="0.25">
      <c r="A109" s="50">
        <v>108</v>
      </c>
      <c r="B109" s="114" t="str">
        <f t="shared" si="1"/>
        <v/>
      </c>
      <c r="C109" s="114" t="str">
        <f>IFERROR(VLOOKUP($A109,'Section 2'!$C$18:$X$317,COLUMNS('Section 2'!$C$14:$C$14),0),"")</f>
        <v/>
      </c>
      <c r="D109" s="65" t="str">
        <f>IF($C109="","",IF(ISBLANK(VLOOKUP($A109,'Section 2'!$C$18:$X$317,COLUMNS('Section 2'!$C$14:D$14),0)),"",VLOOKUP($A109,'Section 2'!$C$18:$X$317,COLUMNS('Section 2'!$C$14:D$14),0)))</f>
        <v/>
      </c>
      <c r="E109" s="114" t="str">
        <f>IF($C109="","",IF(ISBLANK(VLOOKUP($A109,'Section 2'!$C$18:$X$317,COLUMNS('Section 2'!$C$14:E$14),0)),"",VLOOKUP($A109,'Section 2'!$C$18:$X$317,COLUMNS('Section 2'!$C$14:E$14),0)))</f>
        <v/>
      </c>
      <c r="F109" s="114" t="str">
        <f>IF($C109="","",IF(ISBLANK(VLOOKUP($A109,'Section 2'!$C$18:$X$317,COLUMNS('Section 2'!$C$14:F$14),0)),"",VLOOKUP($A109,'Section 2'!$C$18:$X$317,COLUMNS('Section 2'!$C$14:F$14),0)))</f>
        <v/>
      </c>
      <c r="G109" s="114" t="str">
        <f>IF($C109="","",IF(ISBLANK(VLOOKUP($A109,'Section 2'!$C$18:$X$317,COLUMNS('Section 2'!$C$14:G$14),0)),"",VLOOKUP($A109,'Section 2'!$C$18:$X$317,COLUMNS('Section 2'!$C$14:G$14),0)))</f>
        <v/>
      </c>
      <c r="H109" s="114" t="str">
        <f>IF($C109="","",IF(ISBLANK(VLOOKUP($A109,'Section 2'!$C$18:$X$317,COLUMNS('Section 2'!$C$14:H$14),0)),"",VLOOKUP($A109,'Section 2'!$C$18:$X$317,COLUMNS('Section 2'!$C$14:H$14),0)))</f>
        <v/>
      </c>
      <c r="I109" s="114" t="str">
        <f>IF($C109="","",IF(ISBLANK(VLOOKUP($A109,'Section 2'!$C$18:$X$317,COLUMNS('Section 2'!$C$14:I$14),0)),"",VLOOKUP($A109,'Section 2'!$C$18:$X$317,COLUMNS('Section 2'!$C$14:I$14),0)))</f>
        <v/>
      </c>
      <c r="J109" s="114" t="str">
        <f>IF($C109="","",IF(ISBLANK(VLOOKUP($A109,'Section 2'!$C$18:$X$317,COLUMNS('Section 2'!$C$14:J$14),0)),"",VLOOKUP($A109,'Section 2'!$C$18:$X$317,COLUMNS('Section 2'!$C$14:J$14),0)))</f>
        <v/>
      </c>
      <c r="K109" s="114" t="str">
        <f>IF($C109="","",IF(ISBLANK(VLOOKUP($A109,'Section 2'!$C$18:$X$317,COLUMNS('Section 2'!$C$14:K$14),0)),"",VLOOKUP($A109,'Section 2'!$C$18:$X$317,COLUMNS('Section 2'!$C$14:K$14),0)))</f>
        <v/>
      </c>
      <c r="L109" s="114" t="str">
        <f>IF($C109="","",IF(ISBLANK(VLOOKUP($A109,'Section 2'!$C$18:$X$317,COLUMNS('Section 2'!$C$14:L$14),0)),"",VLOOKUP($A109,'Section 2'!$C$18:$X$317,COLUMNS('Section 2'!$C$14:L$14),0)))</f>
        <v/>
      </c>
      <c r="M109" s="114" t="str">
        <f>IF($C109="","",IF(ISBLANK(VLOOKUP($A109,'Section 2'!$C$18:$X$317,COLUMNS('Section 2'!$C$14:M$14),0)),"",VLOOKUP($A109,'Section 2'!$C$18:$X$317,COLUMNS('Section 2'!$C$14:M$14),0)))</f>
        <v/>
      </c>
      <c r="N109" s="114" t="str">
        <f>IF($C109="","",IF(ISBLANK(VLOOKUP($A109,'Section 2'!$C$18:$X$317,COLUMNS('Section 2'!$C$14:N$14),0)),"",VLOOKUP($A109,'Section 2'!$C$18:$X$317,COLUMNS('Section 2'!$C$14:N$14),0)))</f>
        <v/>
      </c>
      <c r="O109" s="114" t="str">
        <f>IF($C109="","",IF(ISBLANK(VLOOKUP($A109,'Section 2'!$C$18:$X$317,COLUMNS('Section 2'!$C$14:O$14),0)),"",VLOOKUP($A109,'Section 2'!$C$18:$X$317,COLUMNS('Section 2'!$C$14:O$14),0)))</f>
        <v/>
      </c>
      <c r="P109" s="114" t="str">
        <f>IF($C109="","",IF(ISBLANK(VLOOKUP($A109,'Section 2'!$C$18:$X$317,COLUMNS('Section 2'!$C$14:P$14),0)),"",VLOOKUP($A109,'Section 2'!$C$18:$X$317,COLUMNS('Section 2'!$C$14:P$14),0)))</f>
        <v/>
      </c>
      <c r="Q109" s="114" t="str">
        <f>IF($C109="","",IF(ISBLANK(VLOOKUP($A109,'Section 2'!$C$18:$X$317,COLUMNS('Section 2'!$C$14:Q$14),0)),"",VLOOKUP($A109,'Section 2'!$C$18:$X$317,COLUMNS('Section 2'!$C$14:Q$14),0)))</f>
        <v/>
      </c>
      <c r="R109" s="114" t="str">
        <f>IF($C109="","",IF(ISBLANK(VLOOKUP($A109,'Section 2'!$C$18:$X$317,COLUMNS('Section 2'!$C$14:R$14),0)),"",VLOOKUP($A109,'Section 2'!$C$18:$X$317,COLUMNS('Section 2'!$C$14:R$14),0)))</f>
        <v/>
      </c>
      <c r="S109" s="114" t="str">
        <f>IF($C109="","",IF(ISBLANK(VLOOKUP($A109,'Section 2'!$C$18:$X$317,COLUMNS('Section 2'!$C$14:S$14),0)),"",VLOOKUP($A109,'Section 2'!$C$18:$X$317,COLUMNS('Section 2'!$C$14:S$14),0)))</f>
        <v/>
      </c>
      <c r="T109" s="114" t="str">
        <f>IF($C109="","",IF(ISBLANK(VLOOKUP($A109,'Section 2'!$C$18:$X$317,COLUMNS('Section 2'!$C$14:T$14),0)),"",VLOOKUP($A109,'Section 2'!$C$18:$X$317,COLUMNS('Section 2'!$C$14:T$14),0)))</f>
        <v/>
      </c>
      <c r="U109" s="114" t="str">
        <f>IF($C109="","",IF(ISBLANK(VLOOKUP($A109,'Section 2'!$C$18:$X$317,COLUMNS('Section 2'!$C$14:U$14),0)),"",VLOOKUP($A109,'Section 2'!$C$18:$X$317,COLUMNS('Section 2'!$C$14:U$14),0)))</f>
        <v/>
      </c>
      <c r="V109" s="114" t="str">
        <f>IF($C109="","",IF(ISBLANK(VLOOKUP($A109,'Section 2'!$C$18:$X$317,COLUMNS('Section 2'!$C$14:V$14),0)),"",VLOOKUP($A109,'Section 2'!$C$18:$X$317,COLUMNS('Section 2'!$C$14:V$14),0)))</f>
        <v/>
      </c>
      <c r="W109" s="114" t="str">
        <f>IF($C109="","",IF(ISBLANK(PROPER(VLOOKUP($A109,'Section 2'!$C$18:$X$317,COLUMNS('Section 2'!$C$14:W$14),0))),"",PROPER(VLOOKUP($A109,'Section 2'!$C$18:$X$317,COLUMNS('Section 2'!$C$14:W$14),0))))</f>
        <v/>
      </c>
      <c r="X109" s="114" t="str">
        <f>IF($C109="","",IF(ISBLANK(PROPER(VLOOKUP($A109,'Section 2'!$C$18:$X$317,COLUMNS('Section 2'!$C$14:X$14),0))),"",IF(VLOOKUP($A109,'Section 2'!$C$18:$X$317,COLUMNS('Section 2'!$C$14:X$14),0)="Produced/Imported for Consumption","Produced/Imported for Consumption",PROPER(VLOOKUP($A109,'Section 2'!$C$18:$X$317,COLUMNS('Section 2'!$C$14:X$14),0)))))</f>
        <v/>
      </c>
    </row>
    <row r="110" spans="1:24" s="47" customFormat="1" ht="12.75" customHeight="1" x14ac:dyDescent="0.25">
      <c r="A110" s="50">
        <v>109</v>
      </c>
      <c r="B110" s="114" t="str">
        <f t="shared" si="1"/>
        <v/>
      </c>
      <c r="C110" s="114" t="str">
        <f>IFERROR(VLOOKUP($A110,'Section 2'!$C$18:$X$317,COLUMNS('Section 2'!$C$14:$C$14),0),"")</f>
        <v/>
      </c>
      <c r="D110" s="65" t="str">
        <f>IF($C110="","",IF(ISBLANK(VLOOKUP($A110,'Section 2'!$C$18:$X$317,COLUMNS('Section 2'!$C$14:D$14),0)),"",VLOOKUP($A110,'Section 2'!$C$18:$X$317,COLUMNS('Section 2'!$C$14:D$14),0)))</f>
        <v/>
      </c>
      <c r="E110" s="114" t="str">
        <f>IF($C110="","",IF(ISBLANK(VLOOKUP($A110,'Section 2'!$C$18:$X$317,COLUMNS('Section 2'!$C$14:E$14),0)),"",VLOOKUP($A110,'Section 2'!$C$18:$X$317,COLUMNS('Section 2'!$C$14:E$14),0)))</f>
        <v/>
      </c>
      <c r="F110" s="114" t="str">
        <f>IF($C110="","",IF(ISBLANK(VLOOKUP($A110,'Section 2'!$C$18:$X$317,COLUMNS('Section 2'!$C$14:F$14),0)),"",VLOOKUP($A110,'Section 2'!$C$18:$X$317,COLUMNS('Section 2'!$C$14:F$14),0)))</f>
        <v/>
      </c>
      <c r="G110" s="114" t="str">
        <f>IF($C110="","",IF(ISBLANK(VLOOKUP($A110,'Section 2'!$C$18:$X$317,COLUMNS('Section 2'!$C$14:G$14),0)),"",VLOOKUP($A110,'Section 2'!$C$18:$X$317,COLUMNS('Section 2'!$C$14:G$14),0)))</f>
        <v/>
      </c>
      <c r="H110" s="114" t="str">
        <f>IF($C110="","",IF(ISBLANK(VLOOKUP($A110,'Section 2'!$C$18:$X$317,COLUMNS('Section 2'!$C$14:H$14),0)),"",VLOOKUP($A110,'Section 2'!$C$18:$X$317,COLUMNS('Section 2'!$C$14:H$14),0)))</f>
        <v/>
      </c>
      <c r="I110" s="114" t="str">
        <f>IF($C110="","",IF(ISBLANK(VLOOKUP($A110,'Section 2'!$C$18:$X$317,COLUMNS('Section 2'!$C$14:I$14),0)),"",VLOOKUP($A110,'Section 2'!$C$18:$X$317,COLUMNS('Section 2'!$C$14:I$14),0)))</f>
        <v/>
      </c>
      <c r="J110" s="114" t="str">
        <f>IF($C110="","",IF(ISBLANK(VLOOKUP($A110,'Section 2'!$C$18:$X$317,COLUMNS('Section 2'!$C$14:J$14),0)),"",VLOOKUP($A110,'Section 2'!$C$18:$X$317,COLUMNS('Section 2'!$C$14:J$14),0)))</f>
        <v/>
      </c>
      <c r="K110" s="114" t="str">
        <f>IF($C110="","",IF(ISBLANK(VLOOKUP($A110,'Section 2'!$C$18:$X$317,COLUMNS('Section 2'!$C$14:K$14),0)),"",VLOOKUP($A110,'Section 2'!$C$18:$X$317,COLUMNS('Section 2'!$C$14:K$14),0)))</f>
        <v/>
      </c>
      <c r="L110" s="114" t="str">
        <f>IF($C110="","",IF(ISBLANK(VLOOKUP($A110,'Section 2'!$C$18:$X$317,COLUMNS('Section 2'!$C$14:L$14),0)),"",VLOOKUP($A110,'Section 2'!$C$18:$X$317,COLUMNS('Section 2'!$C$14:L$14),0)))</f>
        <v/>
      </c>
      <c r="M110" s="114" t="str">
        <f>IF($C110="","",IF(ISBLANK(VLOOKUP($A110,'Section 2'!$C$18:$X$317,COLUMNS('Section 2'!$C$14:M$14),0)),"",VLOOKUP($A110,'Section 2'!$C$18:$X$317,COLUMNS('Section 2'!$C$14:M$14),0)))</f>
        <v/>
      </c>
      <c r="N110" s="114" t="str">
        <f>IF($C110="","",IF(ISBLANK(VLOOKUP($A110,'Section 2'!$C$18:$X$317,COLUMNS('Section 2'!$C$14:N$14),0)),"",VLOOKUP($A110,'Section 2'!$C$18:$X$317,COLUMNS('Section 2'!$C$14:N$14),0)))</f>
        <v/>
      </c>
      <c r="O110" s="114" t="str">
        <f>IF($C110="","",IF(ISBLANK(VLOOKUP($A110,'Section 2'!$C$18:$X$317,COLUMNS('Section 2'!$C$14:O$14),0)),"",VLOOKUP($A110,'Section 2'!$C$18:$X$317,COLUMNS('Section 2'!$C$14:O$14),0)))</f>
        <v/>
      </c>
      <c r="P110" s="114" t="str">
        <f>IF($C110="","",IF(ISBLANK(VLOOKUP($A110,'Section 2'!$C$18:$X$317,COLUMNS('Section 2'!$C$14:P$14),0)),"",VLOOKUP($A110,'Section 2'!$C$18:$X$317,COLUMNS('Section 2'!$C$14:P$14),0)))</f>
        <v/>
      </c>
      <c r="Q110" s="114" t="str">
        <f>IF($C110="","",IF(ISBLANK(VLOOKUP($A110,'Section 2'!$C$18:$X$317,COLUMNS('Section 2'!$C$14:Q$14),0)),"",VLOOKUP($A110,'Section 2'!$C$18:$X$317,COLUMNS('Section 2'!$C$14:Q$14),0)))</f>
        <v/>
      </c>
      <c r="R110" s="114" t="str">
        <f>IF($C110="","",IF(ISBLANK(VLOOKUP($A110,'Section 2'!$C$18:$X$317,COLUMNS('Section 2'!$C$14:R$14),0)),"",VLOOKUP($A110,'Section 2'!$C$18:$X$317,COLUMNS('Section 2'!$C$14:R$14),0)))</f>
        <v/>
      </c>
      <c r="S110" s="114" t="str">
        <f>IF($C110="","",IF(ISBLANK(VLOOKUP($A110,'Section 2'!$C$18:$X$317,COLUMNS('Section 2'!$C$14:S$14),0)),"",VLOOKUP($A110,'Section 2'!$C$18:$X$317,COLUMNS('Section 2'!$C$14:S$14),0)))</f>
        <v/>
      </c>
      <c r="T110" s="114" t="str">
        <f>IF($C110="","",IF(ISBLANK(VLOOKUP($A110,'Section 2'!$C$18:$X$317,COLUMNS('Section 2'!$C$14:T$14),0)),"",VLOOKUP($A110,'Section 2'!$C$18:$X$317,COLUMNS('Section 2'!$C$14:T$14),0)))</f>
        <v/>
      </c>
      <c r="U110" s="114" t="str">
        <f>IF($C110="","",IF(ISBLANK(VLOOKUP($A110,'Section 2'!$C$18:$X$317,COLUMNS('Section 2'!$C$14:U$14),0)),"",VLOOKUP($A110,'Section 2'!$C$18:$X$317,COLUMNS('Section 2'!$C$14:U$14),0)))</f>
        <v/>
      </c>
      <c r="V110" s="114" t="str">
        <f>IF($C110="","",IF(ISBLANK(VLOOKUP($A110,'Section 2'!$C$18:$X$317,COLUMNS('Section 2'!$C$14:V$14),0)),"",VLOOKUP($A110,'Section 2'!$C$18:$X$317,COLUMNS('Section 2'!$C$14:V$14),0)))</f>
        <v/>
      </c>
      <c r="W110" s="114" t="str">
        <f>IF($C110="","",IF(ISBLANK(PROPER(VLOOKUP($A110,'Section 2'!$C$18:$X$317,COLUMNS('Section 2'!$C$14:W$14),0))),"",PROPER(VLOOKUP($A110,'Section 2'!$C$18:$X$317,COLUMNS('Section 2'!$C$14:W$14),0))))</f>
        <v/>
      </c>
      <c r="X110" s="114" t="str">
        <f>IF($C110="","",IF(ISBLANK(PROPER(VLOOKUP($A110,'Section 2'!$C$18:$X$317,COLUMNS('Section 2'!$C$14:X$14),0))),"",IF(VLOOKUP($A110,'Section 2'!$C$18:$X$317,COLUMNS('Section 2'!$C$14:X$14),0)="Produced/Imported for Consumption","Produced/Imported for Consumption",PROPER(VLOOKUP($A110,'Section 2'!$C$18:$X$317,COLUMNS('Section 2'!$C$14:X$14),0)))))</f>
        <v/>
      </c>
    </row>
    <row r="111" spans="1:24" s="47" customFormat="1" ht="12.75" customHeight="1" x14ac:dyDescent="0.25">
      <c r="A111" s="50">
        <v>110</v>
      </c>
      <c r="B111" s="114" t="str">
        <f t="shared" si="1"/>
        <v/>
      </c>
      <c r="C111" s="114" t="str">
        <f>IFERROR(VLOOKUP($A111,'Section 2'!$C$18:$X$317,COLUMNS('Section 2'!$C$14:$C$14),0),"")</f>
        <v/>
      </c>
      <c r="D111" s="65" t="str">
        <f>IF($C111="","",IF(ISBLANK(VLOOKUP($A111,'Section 2'!$C$18:$X$317,COLUMNS('Section 2'!$C$14:D$14),0)),"",VLOOKUP($A111,'Section 2'!$C$18:$X$317,COLUMNS('Section 2'!$C$14:D$14),0)))</f>
        <v/>
      </c>
      <c r="E111" s="114" t="str">
        <f>IF($C111="","",IF(ISBLANK(VLOOKUP($A111,'Section 2'!$C$18:$X$317,COLUMNS('Section 2'!$C$14:E$14),0)),"",VLOOKUP($A111,'Section 2'!$C$18:$X$317,COLUMNS('Section 2'!$C$14:E$14),0)))</f>
        <v/>
      </c>
      <c r="F111" s="114" t="str">
        <f>IF($C111="","",IF(ISBLANK(VLOOKUP($A111,'Section 2'!$C$18:$X$317,COLUMNS('Section 2'!$C$14:F$14),0)),"",VLOOKUP($A111,'Section 2'!$C$18:$X$317,COLUMNS('Section 2'!$C$14:F$14),0)))</f>
        <v/>
      </c>
      <c r="G111" s="114" t="str">
        <f>IF($C111="","",IF(ISBLANK(VLOOKUP($A111,'Section 2'!$C$18:$X$317,COLUMNS('Section 2'!$C$14:G$14),0)),"",VLOOKUP($A111,'Section 2'!$C$18:$X$317,COLUMNS('Section 2'!$C$14:G$14),0)))</f>
        <v/>
      </c>
      <c r="H111" s="114" t="str">
        <f>IF($C111="","",IF(ISBLANK(VLOOKUP($A111,'Section 2'!$C$18:$X$317,COLUMNS('Section 2'!$C$14:H$14),0)),"",VLOOKUP($A111,'Section 2'!$C$18:$X$317,COLUMNS('Section 2'!$C$14:H$14),0)))</f>
        <v/>
      </c>
      <c r="I111" s="114" t="str">
        <f>IF($C111="","",IF(ISBLANK(VLOOKUP($A111,'Section 2'!$C$18:$X$317,COLUMNS('Section 2'!$C$14:I$14),0)),"",VLOOKUP($A111,'Section 2'!$C$18:$X$317,COLUMNS('Section 2'!$C$14:I$14),0)))</f>
        <v/>
      </c>
      <c r="J111" s="114" t="str">
        <f>IF($C111="","",IF(ISBLANK(VLOOKUP($A111,'Section 2'!$C$18:$X$317,COLUMNS('Section 2'!$C$14:J$14),0)),"",VLOOKUP($A111,'Section 2'!$C$18:$X$317,COLUMNS('Section 2'!$C$14:J$14),0)))</f>
        <v/>
      </c>
      <c r="K111" s="114" t="str">
        <f>IF($C111="","",IF(ISBLANK(VLOOKUP($A111,'Section 2'!$C$18:$X$317,COLUMNS('Section 2'!$C$14:K$14),0)),"",VLOOKUP($A111,'Section 2'!$C$18:$X$317,COLUMNS('Section 2'!$C$14:K$14),0)))</f>
        <v/>
      </c>
      <c r="L111" s="114" t="str">
        <f>IF($C111="","",IF(ISBLANK(VLOOKUP($A111,'Section 2'!$C$18:$X$317,COLUMNS('Section 2'!$C$14:L$14),0)),"",VLOOKUP($A111,'Section 2'!$C$18:$X$317,COLUMNS('Section 2'!$C$14:L$14),0)))</f>
        <v/>
      </c>
      <c r="M111" s="114" t="str">
        <f>IF($C111="","",IF(ISBLANK(VLOOKUP($A111,'Section 2'!$C$18:$X$317,COLUMNS('Section 2'!$C$14:M$14),0)),"",VLOOKUP($A111,'Section 2'!$C$18:$X$317,COLUMNS('Section 2'!$C$14:M$14),0)))</f>
        <v/>
      </c>
      <c r="N111" s="114" t="str">
        <f>IF($C111="","",IF(ISBLANK(VLOOKUP($A111,'Section 2'!$C$18:$X$317,COLUMNS('Section 2'!$C$14:N$14),0)),"",VLOOKUP($A111,'Section 2'!$C$18:$X$317,COLUMNS('Section 2'!$C$14:N$14),0)))</f>
        <v/>
      </c>
      <c r="O111" s="114" t="str">
        <f>IF($C111="","",IF(ISBLANK(VLOOKUP($A111,'Section 2'!$C$18:$X$317,COLUMNS('Section 2'!$C$14:O$14),0)),"",VLOOKUP($A111,'Section 2'!$C$18:$X$317,COLUMNS('Section 2'!$C$14:O$14),0)))</f>
        <v/>
      </c>
      <c r="P111" s="114" t="str">
        <f>IF($C111="","",IF(ISBLANK(VLOOKUP($A111,'Section 2'!$C$18:$X$317,COLUMNS('Section 2'!$C$14:P$14),0)),"",VLOOKUP($A111,'Section 2'!$C$18:$X$317,COLUMNS('Section 2'!$C$14:P$14),0)))</f>
        <v/>
      </c>
      <c r="Q111" s="114" t="str">
        <f>IF($C111="","",IF(ISBLANK(VLOOKUP($A111,'Section 2'!$C$18:$X$317,COLUMNS('Section 2'!$C$14:Q$14),0)),"",VLOOKUP($A111,'Section 2'!$C$18:$X$317,COLUMNS('Section 2'!$C$14:Q$14),0)))</f>
        <v/>
      </c>
      <c r="R111" s="114" t="str">
        <f>IF($C111="","",IF(ISBLANK(VLOOKUP($A111,'Section 2'!$C$18:$X$317,COLUMNS('Section 2'!$C$14:R$14),0)),"",VLOOKUP($A111,'Section 2'!$C$18:$X$317,COLUMNS('Section 2'!$C$14:R$14),0)))</f>
        <v/>
      </c>
      <c r="S111" s="114" t="str">
        <f>IF($C111="","",IF(ISBLANK(VLOOKUP($A111,'Section 2'!$C$18:$X$317,COLUMNS('Section 2'!$C$14:S$14),0)),"",VLOOKUP($A111,'Section 2'!$C$18:$X$317,COLUMNS('Section 2'!$C$14:S$14),0)))</f>
        <v/>
      </c>
      <c r="T111" s="114" t="str">
        <f>IF($C111="","",IF(ISBLANK(VLOOKUP($A111,'Section 2'!$C$18:$X$317,COLUMNS('Section 2'!$C$14:T$14),0)),"",VLOOKUP($A111,'Section 2'!$C$18:$X$317,COLUMNS('Section 2'!$C$14:T$14),0)))</f>
        <v/>
      </c>
      <c r="U111" s="114" t="str">
        <f>IF($C111="","",IF(ISBLANK(VLOOKUP($A111,'Section 2'!$C$18:$X$317,COLUMNS('Section 2'!$C$14:U$14),0)),"",VLOOKUP($A111,'Section 2'!$C$18:$X$317,COLUMNS('Section 2'!$C$14:U$14),0)))</f>
        <v/>
      </c>
      <c r="V111" s="114" t="str">
        <f>IF($C111="","",IF(ISBLANK(VLOOKUP($A111,'Section 2'!$C$18:$X$317,COLUMNS('Section 2'!$C$14:V$14),0)),"",VLOOKUP($A111,'Section 2'!$C$18:$X$317,COLUMNS('Section 2'!$C$14:V$14),0)))</f>
        <v/>
      </c>
      <c r="W111" s="114" t="str">
        <f>IF($C111="","",IF(ISBLANK(PROPER(VLOOKUP($A111,'Section 2'!$C$18:$X$317,COLUMNS('Section 2'!$C$14:W$14),0))),"",PROPER(VLOOKUP($A111,'Section 2'!$C$18:$X$317,COLUMNS('Section 2'!$C$14:W$14),0))))</f>
        <v/>
      </c>
      <c r="X111" s="114" t="str">
        <f>IF($C111="","",IF(ISBLANK(PROPER(VLOOKUP($A111,'Section 2'!$C$18:$X$317,COLUMNS('Section 2'!$C$14:X$14),0))),"",IF(VLOOKUP($A111,'Section 2'!$C$18:$X$317,COLUMNS('Section 2'!$C$14:X$14),0)="Produced/Imported for Consumption","Produced/Imported for Consumption",PROPER(VLOOKUP($A111,'Section 2'!$C$18:$X$317,COLUMNS('Section 2'!$C$14:X$14),0)))))</f>
        <v/>
      </c>
    </row>
    <row r="112" spans="1:24" s="47" customFormat="1" ht="12.75" customHeight="1" x14ac:dyDescent="0.25">
      <c r="A112" s="50">
        <v>111</v>
      </c>
      <c r="B112" s="114" t="str">
        <f t="shared" si="1"/>
        <v/>
      </c>
      <c r="C112" s="114" t="str">
        <f>IFERROR(VLOOKUP($A112,'Section 2'!$C$18:$X$317,COLUMNS('Section 2'!$C$14:$C$14),0),"")</f>
        <v/>
      </c>
      <c r="D112" s="65" t="str">
        <f>IF($C112="","",IF(ISBLANK(VLOOKUP($A112,'Section 2'!$C$18:$X$317,COLUMNS('Section 2'!$C$14:D$14),0)),"",VLOOKUP($A112,'Section 2'!$C$18:$X$317,COLUMNS('Section 2'!$C$14:D$14),0)))</f>
        <v/>
      </c>
      <c r="E112" s="114" t="str">
        <f>IF($C112="","",IF(ISBLANK(VLOOKUP($A112,'Section 2'!$C$18:$X$317,COLUMNS('Section 2'!$C$14:E$14),0)),"",VLOOKUP($A112,'Section 2'!$C$18:$X$317,COLUMNS('Section 2'!$C$14:E$14),0)))</f>
        <v/>
      </c>
      <c r="F112" s="114" t="str">
        <f>IF($C112="","",IF(ISBLANK(VLOOKUP($A112,'Section 2'!$C$18:$X$317,COLUMNS('Section 2'!$C$14:F$14),0)),"",VLOOKUP($A112,'Section 2'!$C$18:$X$317,COLUMNS('Section 2'!$C$14:F$14),0)))</f>
        <v/>
      </c>
      <c r="G112" s="114" t="str">
        <f>IF($C112="","",IF(ISBLANK(VLOOKUP($A112,'Section 2'!$C$18:$X$317,COLUMNS('Section 2'!$C$14:G$14),0)),"",VLOOKUP($A112,'Section 2'!$C$18:$X$317,COLUMNS('Section 2'!$C$14:G$14),0)))</f>
        <v/>
      </c>
      <c r="H112" s="114" t="str">
        <f>IF($C112="","",IF(ISBLANK(VLOOKUP($A112,'Section 2'!$C$18:$X$317,COLUMNS('Section 2'!$C$14:H$14),0)),"",VLOOKUP($A112,'Section 2'!$C$18:$X$317,COLUMNS('Section 2'!$C$14:H$14),0)))</f>
        <v/>
      </c>
      <c r="I112" s="114" t="str">
        <f>IF($C112="","",IF(ISBLANK(VLOOKUP($A112,'Section 2'!$C$18:$X$317,COLUMNS('Section 2'!$C$14:I$14),0)),"",VLOOKUP($A112,'Section 2'!$C$18:$X$317,COLUMNS('Section 2'!$C$14:I$14),0)))</f>
        <v/>
      </c>
      <c r="J112" s="114" t="str">
        <f>IF($C112="","",IF(ISBLANK(VLOOKUP($A112,'Section 2'!$C$18:$X$317,COLUMNS('Section 2'!$C$14:J$14),0)),"",VLOOKUP($A112,'Section 2'!$C$18:$X$317,COLUMNS('Section 2'!$C$14:J$14),0)))</f>
        <v/>
      </c>
      <c r="K112" s="114" t="str">
        <f>IF($C112="","",IF(ISBLANK(VLOOKUP($A112,'Section 2'!$C$18:$X$317,COLUMNS('Section 2'!$C$14:K$14),0)),"",VLOOKUP($A112,'Section 2'!$C$18:$X$317,COLUMNS('Section 2'!$C$14:K$14),0)))</f>
        <v/>
      </c>
      <c r="L112" s="114" t="str">
        <f>IF($C112="","",IF(ISBLANK(VLOOKUP($A112,'Section 2'!$C$18:$X$317,COLUMNS('Section 2'!$C$14:L$14),0)),"",VLOOKUP($A112,'Section 2'!$C$18:$X$317,COLUMNS('Section 2'!$C$14:L$14),0)))</f>
        <v/>
      </c>
      <c r="M112" s="114" t="str">
        <f>IF($C112="","",IF(ISBLANK(VLOOKUP($A112,'Section 2'!$C$18:$X$317,COLUMNS('Section 2'!$C$14:M$14),0)),"",VLOOKUP($A112,'Section 2'!$C$18:$X$317,COLUMNS('Section 2'!$C$14:M$14),0)))</f>
        <v/>
      </c>
      <c r="N112" s="114" t="str">
        <f>IF($C112="","",IF(ISBLANK(VLOOKUP($A112,'Section 2'!$C$18:$X$317,COLUMNS('Section 2'!$C$14:N$14),0)),"",VLOOKUP($A112,'Section 2'!$C$18:$X$317,COLUMNS('Section 2'!$C$14:N$14),0)))</f>
        <v/>
      </c>
      <c r="O112" s="114" t="str">
        <f>IF($C112="","",IF(ISBLANK(VLOOKUP($A112,'Section 2'!$C$18:$X$317,COLUMNS('Section 2'!$C$14:O$14),0)),"",VLOOKUP($A112,'Section 2'!$C$18:$X$317,COLUMNS('Section 2'!$C$14:O$14),0)))</f>
        <v/>
      </c>
      <c r="P112" s="114" t="str">
        <f>IF($C112="","",IF(ISBLANK(VLOOKUP($A112,'Section 2'!$C$18:$X$317,COLUMNS('Section 2'!$C$14:P$14),0)),"",VLOOKUP($A112,'Section 2'!$C$18:$X$317,COLUMNS('Section 2'!$C$14:P$14),0)))</f>
        <v/>
      </c>
      <c r="Q112" s="114" t="str">
        <f>IF($C112="","",IF(ISBLANK(VLOOKUP($A112,'Section 2'!$C$18:$X$317,COLUMNS('Section 2'!$C$14:Q$14),0)),"",VLOOKUP($A112,'Section 2'!$C$18:$X$317,COLUMNS('Section 2'!$C$14:Q$14),0)))</f>
        <v/>
      </c>
      <c r="R112" s="114" t="str">
        <f>IF($C112="","",IF(ISBLANK(VLOOKUP($A112,'Section 2'!$C$18:$X$317,COLUMNS('Section 2'!$C$14:R$14),0)),"",VLOOKUP($A112,'Section 2'!$C$18:$X$317,COLUMNS('Section 2'!$C$14:R$14),0)))</f>
        <v/>
      </c>
      <c r="S112" s="114" t="str">
        <f>IF($C112="","",IF(ISBLANK(VLOOKUP($A112,'Section 2'!$C$18:$X$317,COLUMNS('Section 2'!$C$14:S$14),0)),"",VLOOKUP($A112,'Section 2'!$C$18:$X$317,COLUMNS('Section 2'!$C$14:S$14),0)))</f>
        <v/>
      </c>
      <c r="T112" s="114" t="str">
        <f>IF($C112="","",IF(ISBLANK(VLOOKUP($A112,'Section 2'!$C$18:$X$317,COLUMNS('Section 2'!$C$14:T$14),0)),"",VLOOKUP($A112,'Section 2'!$C$18:$X$317,COLUMNS('Section 2'!$C$14:T$14),0)))</f>
        <v/>
      </c>
      <c r="U112" s="114" t="str">
        <f>IF($C112="","",IF(ISBLANK(VLOOKUP($A112,'Section 2'!$C$18:$X$317,COLUMNS('Section 2'!$C$14:U$14),0)),"",VLOOKUP($A112,'Section 2'!$C$18:$X$317,COLUMNS('Section 2'!$C$14:U$14),0)))</f>
        <v/>
      </c>
      <c r="V112" s="114" t="str">
        <f>IF($C112="","",IF(ISBLANK(VLOOKUP($A112,'Section 2'!$C$18:$X$317,COLUMNS('Section 2'!$C$14:V$14),0)),"",VLOOKUP($A112,'Section 2'!$C$18:$X$317,COLUMNS('Section 2'!$C$14:V$14),0)))</f>
        <v/>
      </c>
      <c r="W112" s="114" t="str">
        <f>IF($C112="","",IF(ISBLANK(PROPER(VLOOKUP($A112,'Section 2'!$C$18:$X$317,COLUMNS('Section 2'!$C$14:W$14),0))),"",PROPER(VLOOKUP($A112,'Section 2'!$C$18:$X$317,COLUMNS('Section 2'!$C$14:W$14),0))))</f>
        <v/>
      </c>
      <c r="X112" s="114" t="str">
        <f>IF($C112="","",IF(ISBLANK(PROPER(VLOOKUP($A112,'Section 2'!$C$18:$X$317,COLUMNS('Section 2'!$C$14:X$14),0))),"",IF(VLOOKUP($A112,'Section 2'!$C$18:$X$317,COLUMNS('Section 2'!$C$14:X$14),0)="Produced/Imported for Consumption","Produced/Imported for Consumption",PROPER(VLOOKUP($A112,'Section 2'!$C$18:$X$317,COLUMNS('Section 2'!$C$14:X$14),0)))))</f>
        <v/>
      </c>
    </row>
    <row r="113" spans="1:24" s="47" customFormat="1" ht="12.75" customHeight="1" x14ac:dyDescent="0.25">
      <c r="A113" s="50">
        <v>112</v>
      </c>
      <c r="B113" s="114" t="str">
        <f t="shared" si="1"/>
        <v/>
      </c>
      <c r="C113" s="114" t="str">
        <f>IFERROR(VLOOKUP($A113,'Section 2'!$C$18:$X$317,COLUMNS('Section 2'!$C$14:$C$14),0),"")</f>
        <v/>
      </c>
      <c r="D113" s="65" t="str">
        <f>IF($C113="","",IF(ISBLANK(VLOOKUP($A113,'Section 2'!$C$18:$X$317,COLUMNS('Section 2'!$C$14:D$14),0)),"",VLOOKUP($A113,'Section 2'!$C$18:$X$317,COLUMNS('Section 2'!$C$14:D$14),0)))</f>
        <v/>
      </c>
      <c r="E113" s="114" t="str">
        <f>IF($C113="","",IF(ISBLANK(VLOOKUP($A113,'Section 2'!$C$18:$X$317,COLUMNS('Section 2'!$C$14:E$14),0)),"",VLOOKUP($A113,'Section 2'!$C$18:$X$317,COLUMNS('Section 2'!$C$14:E$14),0)))</f>
        <v/>
      </c>
      <c r="F113" s="114" t="str">
        <f>IF($C113="","",IF(ISBLANK(VLOOKUP($A113,'Section 2'!$C$18:$X$317,COLUMNS('Section 2'!$C$14:F$14),0)),"",VLOOKUP($A113,'Section 2'!$C$18:$X$317,COLUMNS('Section 2'!$C$14:F$14),0)))</f>
        <v/>
      </c>
      <c r="G113" s="114" t="str">
        <f>IF($C113="","",IF(ISBLANK(VLOOKUP($A113,'Section 2'!$C$18:$X$317,COLUMNS('Section 2'!$C$14:G$14),0)),"",VLOOKUP($A113,'Section 2'!$C$18:$X$317,COLUMNS('Section 2'!$C$14:G$14),0)))</f>
        <v/>
      </c>
      <c r="H113" s="114" t="str">
        <f>IF($C113="","",IF(ISBLANK(VLOOKUP($A113,'Section 2'!$C$18:$X$317,COLUMNS('Section 2'!$C$14:H$14),0)),"",VLOOKUP($A113,'Section 2'!$C$18:$X$317,COLUMNS('Section 2'!$C$14:H$14),0)))</f>
        <v/>
      </c>
      <c r="I113" s="114" t="str">
        <f>IF($C113="","",IF(ISBLANK(VLOOKUP($A113,'Section 2'!$C$18:$X$317,COLUMNS('Section 2'!$C$14:I$14),0)),"",VLOOKUP($A113,'Section 2'!$C$18:$X$317,COLUMNS('Section 2'!$C$14:I$14),0)))</f>
        <v/>
      </c>
      <c r="J113" s="114" t="str">
        <f>IF($C113="","",IF(ISBLANK(VLOOKUP($A113,'Section 2'!$C$18:$X$317,COLUMNS('Section 2'!$C$14:J$14),0)),"",VLOOKUP($A113,'Section 2'!$C$18:$X$317,COLUMNS('Section 2'!$C$14:J$14),0)))</f>
        <v/>
      </c>
      <c r="K113" s="114" t="str">
        <f>IF($C113="","",IF(ISBLANK(VLOOKUP($A113,'Section 2'!$C$18:$X$317,COLUMNS('Section 2'!$C$14:K$14),0)),"",VLOOKUP($A113,'Section 2'!$C$18:$X$317,COLUMNS('Section 2'!$C$14:K$14),0)))</f>
        <v/>
      </c>
      <c r="L113" s="114" t="str">
        <f>IF($C113="","",IF(ISBLANK(VLOOKUP($A113,'Section 2'!$C$18:$X$317,COLUMNS('Section 2'!$C$14:L$14),0)),"",VLOOKUP($A113,'Section 2'!$C$18:$X$317,COLUMNS('Section 2'!$C$14:L$14),0)))</f>
        <v/>
      </c>
      <c r="M113" s="114" t="str">
        <f>IF($C113="","",IF(ISBLANK(VLOOKUP($A113,'Section 2'!$C$18:$X$317,COLUMNS('Section 2'!$C$14:M$14),0)),"",VLOOKUP($A113,'Section 2'!$C$18:$X$317,COLUMNS('Section 2'!$C$14:M$14),0)))</f>
        <v/>
      </c>
      <c r="N113" s="114" t="str">
        <f>IF($C113="","",IF(ISBLANK(VLOOKUP($A113,'Section 2'!$C$18:$X$317,COLUMNS('Section 2'!$C$14:N$14),0)),"",VLOOKUP($A113,'Section 2'!$C$18:$X$317,COLUMNS('Section 2'!$C$14:N$14),0)))</f>
        <v/>
      </c>
      <c r="O113" s="114" t="str">
        <f>IF($C113="","",IF(ISBLANK(VLOOKUP($A113,'Section 2'!$C$18:$X$317,COLUMNS('Section 2'!$C$14:O$14),0)),"",VLOOKUP($A113,'Section 2'!$C$18:$X$317,COLUMNS('Section 2'!$C$14:O$14),0)))</f>
        <v/>
      </c>
      <c r="P113" s="114" t="str">
        <f>IF($C113="","",IF(ISBLANK(VLOOKUP($A113,'Section 2'!$C$18:$X$317,COLUMNS('Section 2'!$C$14:P$14),0)),"",VLOOKUP($A113,'Section 2'!$C$18:$X$317,COLUMNS('Section 2'!$C$14:P$14),0)))</f>
        <v/>
      </c>
      <c r="Q113" s="114" t="str">
        <f>IF($C113="","",IF(ISBLANK(VLOOKUP($A113,'Section 2'!$C$18:$X$317,COLUMNS('Section 2'!$C$14:Q$14),0)),"",VLOOKUP($A113,'Section 2'!$C$18:$X$317,COLUMNS('Section 2'!$C$14:Q$14),0)))</f>
        <v/>
      </c>
      <c r="R113" s="114" t="str">
        <f>IF($C113="","",IF(ISBLANK(VLOOKUP($A113,'Section 2'!$C$18:$X$317,COLUMNS('Section 2'!$C$14:R$14),0)),"",VLOOKUP($A113,'Section 2'!$C$18:$X$317,COLUMNS('Section 2'!$C$14:R$14),0)))</f>
        <v/>
      </c>
      <c r="S113" s="114" t="str">
        <f>IF($C113="","",IF(ISBLANK(VLOOKUP($A113,'Section 2'!$C$18:$X$317,COLUMNS('Section 2'!$C$14:S$14),0)),"",VLOOKUP($A113,'Section 2'!$C$18:$X$317,COLUMNS('Section 2'!$C$14:S$14),0)))</f>
        <v/>
      </c>
      <c r="T113" s="114" t="str">
        <f>IF($C113="","",IF(ISBLANK(VLOOKUP($A113,'Section 2'!$C$18:$X$317,COLUMNS('Section 2'!$C$14:T$14),0)),"",VLOOKUP($A113,'Section 2'!$C$18:$X$317,COLUMNS('Section 2'!$C$14:T$14),0)))</f>
        <v/>
      </c>
      <c r="U113" s="114" t="str">
        <f>IF($C113="","",IF(ISBLANK(VLOOKUP($A113,'Section 2'!$C$18:$X$317,COLUMNS('Section 2'!$C$14:U$14),0)),"",VLOOKUP($A113,'Section 2'!$C$18:$X$317,COLUMNS('Section 2'!$C$14:U$14),0)))</f>
        <v/>
      </c>
      <c r="V113" s="114" t="str">
        <f>IF($C113="","",IF(ISBLANK(VLOOKUP($A113,'Section 2'!$C$18:$X$317,COLUMNS('Section 2'!$C$14:V$14),0)),"",VLOOKUP($A113,'Section 2'!$C$18:$X$317,COLUMNS('Section 2'!$C$14:V$14),0)))</f>
        <v/>
      </c>
      <c r="W113" s="114" t="str">
        <f>IF($C113="","",IF(ISBLANK(PROPER(VLOOKUP($A113,'Section 2'!$C$18:$X$317,COLUMNS('Section 2'!$C$14:W$14),0))),"",PROPER(VLOOKUP($A113,'Section 2'!$C$18:$X$317,COLUMNS('Section 2'!$C$14:W$14),0))))</f>
        <v/>
      </c>
      <c r="X113" s="114" t="str">
        <f>IF($C113="","",IF(ISBLANK(PROPER(VLOOKUP($A113,'Section 2'!$C$18:$X$317,COLUMNS('Section 2'!$C$14:X$14),0))),"",IF(VLOOKUP($A113,'Section 2'!$C$18:$X$317,COLUMNS('Section 2'!$C$14:X$14),0)="Produced/Imported for Consumption","Produced/Imported for Consumption",PROPER(VLOOKUP($A113,'Section 2'!$C$18:$X$317,COLUMNS('Section 2'!$C$14:X$14),0)))))</f>
        <v/>
      </c>
    </row>
    <row r="114" spans="1:24" s="47" customFormat="1" ht="12.75" customHeight="1" x14ac:dyDescent="0.25">
      <c r="A114" s="50">
        <v>113</v>
      </c>
      <c r="B114" s="114" t="str">
        <f t="shared" si="1"/>
        <v/>
      </c>
      <c r="C114" s="114" t="str">
        <f>IFERROR(VLOOKUP($A114,'Section 2'!$C$18:$X$317,COLUMNS('Section 2'!$C$14:$C$14),0),"")</f>
        <v/>
      </c>
      <c r="D114" s="65" t="str">
        <f>IF($C114="","",IF(ISBLANK(VLOOKUP($A114,'Section 2'!$C$18:$X$317,COLUMNS('Section 2'!$C$14:D$14),0)),"",VLOOKUP($A114,'Section 2'!$C$18:$X$317,COLUMNS('Section 2'!$C$14:D$14),0)))</f>
        <v/>
      </c>
      <c r="E114" s="114" t="str">
        <f>IF($C114="","",IF(ISBLANK(VLOOKUP($A114,'Section 2'!$C$18:$X$317,COLUMNS('Section 2'!$C$14:E$14),0)),"",VLOOKUP($A114,'Section 2'!$C$18:$X$317,COLUMNS('Section 2'!$C$14:E$14),0)))</f>
        <v/>
      </c>
      <c r="F114" s="114" t="str">
        <f>IF($C114="","",IF(ISBLANK(VLOOKUP($A114,'Section 2'!$C$18:$X$317,COLUMNS('Section 2'!$C$14:F$14),0)),"",VLOOKUP($A114,'Section 2'!$C$18:$X$317,COLUMNS('Section 2'!$C$14:F$14),0)))</f>
        <v/>
      </c>
      <c r="G114" s="114" t="str">
        <f>IF($C114="","",IF(ISBLANK(VLOOKUP($A114,'Section 2'!$C$18:$X$317,COLUMNS('Section 2'!$C$14:G$14),0)),"",VLOOKUP($A114,'Section 2'!$C$18:$X$317,COLUMNS('Section 2'!$C$14:G$14),0)))</f>
        <v/>
      </c>
      <c r="H114" s="114" t="str">
        <f>IF($C114="","",IF(ISBLANK(VLOOKUP($A114,'Section 2'!$C$18:$X$317,COLUMNS('Section 2'!$C$14:H$14),0)),"",VLOOKUP($A114,'Section 2'!$C$18:$X$317,COLUMNS('Section 2'!$C$14:H$14),0)))</f>
        <v/>
      </c>
      <c r="I114" s="114" t="str">
        <f>IF($C114="","",IF(ISBLANK(VLOOKUP($A114,'Section 2'!$C$18:$X$317,COLUMNS('Section 2'!$C$14:I$14),0)),"",VLOOKUP($A114,'Section 2'!$C$18:$X$317,COLUMNS('Section 2'!$C$14:I$14),0)))</f>
        <v/>
      </c>
      <c r="J114" s="114" t="str">
        <f>IF($C114="","",IF(ISBLANK(VLOOKUP($A114,'Section 2'!$C$18:$X$317,COLUMNS('Section 2'!$C$14:J$14),0)),"",VLOOKUP($A114,'Section 2'!$C$18:$X$317,COLUMNS('Section 2'!$C$14:J$14),0)))</f>
        <v/>
      </c>
      <c r="K114" s="114" t="str">
        <f>IF($C114="","",IF(ISBLANK(VLOOKUP($A114,'Section 2'!$C$18:$X$317,COLUMNS('Section 2'!$C$14:K$14),0)),"",VLOOKUP($A114,'Section 2'!$C$18:$X$317,COLUMNS('Section 2'!$C$14:K$14),0)))</f>
        <v/>
      </c>
      <c r="L114" s="114" t="str">
        <f>IF($C114="","",IF(ISBLANK(VLOOKUP($A114,'Section 2'!$C$18:$X$317,COLUMNS('Section 2'!$C$14:L$14),0)),"",VLOOKUP($A114,'Section 2'!$C$18:$X$317,COLUMNS('Section 2'!$C$14:L$14),0)))</f>
        <v/>
      </c>
      <c r="M114" s="114" t="str">
        <f>IF($C114="","",IF(ISBLANK(VLOOKUP($A114,'Section 2'!$C$18:$X$317,COLUMNS('Section 2'!$C$14:M$14),0)),"",VLOOKUP($A114,'Section 2'!$C$18:$X$317,COLUMNS('Section 2'!$C$14:M$14),0)))</f>
        <v/>
      </c>
      <c r="N114" s="114" t="str">
        <f>IF($C114="","",IF(ISBLANK(VLOOKUP($A114,'Section 2'!$C$18:$X$317,COLUMNS('Section 2'!$C$14:N$14),0)),"",VLOOKUP($A114,'Section 2'!$C$18:$X$317,COLUMNS('Section 2'!$C$14:N$14),0)))</f>
        <v/>
      </c>
      <c r="O114" s="114" t="str">
        <f>IF($C114="","",IF(ISBLANK(VLOOKUP($A114,'Section 2'!$C$18:$X$317,COLUMNS('Section 2'!$C$14:O$14),0)),"",VLOOKUP($A114,'Section 2'!$C$18:$X$317,COLUMNS('Section 2'!$C$14:O$14),0)))</f>
        <v/>
      </c>
      <c r="P114" s="114" t="str">
        <f>IF($C114="","",IF(ISBLANK(VLOOKUP($A114,'Section 2'!$C$18:$X$317,COLUMNS('Section 2'!$C$14:P$14),0)),"",VLOOKUP($A114,'Section 2'!$C$18:$X$317,COLUMNS('Section 2'!$C$14:P$14),0)))</f>
        <v/>
      </c>
      <c r="Q114" s="114" t="str">
        <f>IF($C114="","",IF(ISBLANK(VLOOKUP($A114,'Section 2'!$C$18:$X$317,COLUMNS('Section 2'!$C$14:Q$14),0)),"",VLOOKUP($A114,'Section 2'!$C$18:$X$317,COLUMNS('Section 2'!$C$14:Q$14),0)))</f>
        <v/>
      </c>
      <c r="R114" s="114" t="str">
        <f>IF($C114="","",IF(ISBLANK(VLOOKUP($A114,'Section 2'!$C$18:$X$317,COLUMNS('Section 2'!$C$14:R$14),0)),"",VLOOKUP($A114,'Section 2'!$C$18:$X$317,COLUMNS('Section 2'!$C$14:R$14),0)))</f>
        <v/>
      </c>
      <c r="S114" s="114" t="str">
        <f>IF($C114="","",IF(ISBLANK(VLOOKUP($A114,'Section 2'!$C$18:$X$317,COLUMNS('Section 2'!$C$14:S$14),0)),"",VLOOKUP($A114,'Section 2'!$C$18:$X$317,COLUMNS('Section 2'!$C$14:S$14),0)))</f>
        <v/>
      </c>
      <c r="T114" s="114" t="str">
        <f>IF($C114="","",IF(ISBLANK(VLOOKUP($A114,'Section 2'!$C$18:$X$317,COLUMNS('Section 2'!$C$14:T$14),0)),"",VLOOKUP($A114,'Section 2'!$C$18:$X$317,COLUMNS('Section 2'!$C$14:T$14),0)))</f>
        <v/>
      </c>
      <c r="U114" s="114" t="str">
        <f>IF($C114="","",IF(ISBLANK(VLOOKUP($A114,'Section 2'!$C$18:$X$317,COLUMNS('Section 2'!$C$14:U$14),0)),"",VLOOKUP($A114,'Section 2'!$C$18:$X$317,COLUMNS('Section 2'!$C$14:U$14),0)))</f>
        <v/>
      </c>
      <c r="V114" s="114" t="str">
        <f>IF($C114="","",IF(ISBLANK(VLOOKUP($A114,'Section 2'!$C$18:$X$317,COLUMNS('Section 2'!$C$14:V$14),0)),"",VLOOKUP($A114,'Section 2'!$C$18:$X$317,COLUMNS('Section 2'!$C$14:V$14),0)))</f>
        <v/>
      </c>
      <c r="W114" s="114" t="str">
        <f>IF($C114="","",IF(ISBLANK(PROPER(VLOOKUP($A114,'Section 2'!$C$18:$X$317,COLUMNS('Section 2'!$C$14:W$14),0))),"",PROPER(VLOOKUP($A114,'Section 2'!$C$18:$X$317,COLUMNS('Section 2'!$C$14:W$14),0))))</f>
        <v/>
      </c>
      <c r="X114" s="114" t="str">
        <f>IF($C114="","",IF(ISBLANK(PROPER(VLOOKUP($A114,'Section 2'!$C$18:$X$317,COLUMNS('Section 2'!$C$14:X$14),0))),"",IF(VLOOKUP($A114,'Section 2'!$C$18:$X$317,COLUMNS('Section 2'!$C$14:X$14),0)="Produced/Imported for Consumption","Produced/Imported for Consumption",PROPER(VLOOKUP($A114,'Section 2'!$C$18:$X$317,COLUMNS('Section 2'!$C$14:X$14),0)))))</f>
        <v/>
      </c>
    </row>
    <row r="115" spans="1:24" s="47" customFormat="1" ht="12.75" customHeight="1" x14ac:dyDescent="0.25">
      <c r="A115" s="50">
        <v>114</v>
      </c>
      <c r="B115" s="114" t="str">
        <f t="shared" si="1"/>
        <v/>
      </c>
      <c r="C115" s="114" t="str">
        <f>IFERROR(VLOOKUP($A115,'Section 2'!$C$18:$X$317,COLUMNS('Section 2'!$C$14:$C$14),0),"")</f>
        <v/>
      </c>
      <c r="D115" s="65" t="str">
        <f>IF($C115="","",IF(ISBLANK(VLOOKUP($A115,'Section 2'!$C$18:$X$317,COLUMNS('Section 2'!$C$14:D$14),0)),"",VLOOKUP($A115,'Section 2'!$C$18:$X$317,COLUMNS('Section 2'!$C$14:D$14),0)))</f>
        <v/>
      </c>
      <c r="E115" s="114" t="str">
        <f>IF($C115="","",IF(ISBLANK(VLOOKUP($A115,'Section 2'!$C$18:$X$317,COLUMNS('Section 2'!$C$14:E$14),0)),"",VLOOKUP($A115,'Section 2'!$C$18:$X$317,COLUMNS('Section 2'!$C$14:E$14),0)))</f>
        <v/>
      </c>
      <c r="F115" s="114" t="str">
        <f>IF($C115="","",IF(ISBLANK(VLOOKUP($A115,'Section 2'!$C$18:$X$317,COLUMNS('Section 2'!$C$14:F$14),0)),"",VLOOKUP($A115,'Section 2'!$C$18:$X$317,COLUMNS('Section 2'!$C$14:F$14),0)))</f>
        <v/>
      </c>
      <c r="G115" s="114" t="str">
        <f>IF($C115="","",IF(ISBLANK(VLOOKUP($A115,'Section 2'!$C$18:$X$317,COLUMNS('Section 2'!$C$14:G$14),0)),"",VLOOKUP($A115,'Section 2'!$C$18:$X$317,COLUMNS('Section 2'!$C$14:G$14),0)))</f>
        <v/>
      </c>
      <c r="H115" s="114" t="str">
        <f>IF($C115="","",IF(ISBLANK(VLOOKUP($A115,'Section 2'!$C$18:$X$317,COLUMNS('Section 2'!$C$14:H$14),0)),"",VLOOKUP($A115,'Section 2'!$C$18:$X$317,COLUMNS('Section 2'!$C$14:H$14),0)))</f>
        <v/>
      </c>
      <c r="I115" s="114" t="str">
        <f>IF($C115="","",IF(ISBLANK(VLOOKUP($A115,'Section 2'!$C$18:$X$317,COLUMNS('Section 2'!$C$14:I$14),0)),"",VLOOKUP($A115,'Section 2'!$C$18:$X$317,COLUMNS('Section 2'!$C$14:I$14),0)))</f>
        <v/>
      </c>
      <c r="J115" s="114" t="str">
        <f>IF($C115="","",IF(ISBLANK(VLOOKUP($A115,'Section 2'!$C$18:$X$317,COLUMNS('Section 2'!$C$14:J$14),0)),"",VLOOKUP($A115,'Section 2'!$C$18:$X$317,COLUMNS('Section 2'!$C$14:J$14),0)))</f>
        <v/>
      </c>
      <c r="K115" s="114" t="str">
        <f>IF($C115="","",IF(ISBLANK(VLOOKUP($A115,'Section 2'!$C$18:$X$317,COLUMNS('Section 2'!$C$14:K$14),0)),"",VLOOKUP($A115,'Section 2'!$C$18:$X$317,COLUMNS('Section 2'!$C$14:K$14),0)))</f>
        <v/>
      </c>
      <c r="L115" s="114" t="str">
        <f>IF($C115="","",IF(ISBLANK(VLOOKUP($A115,'Section 2'!$C$18:$X$317,COLUMNS('Section 2'!$C$14:L$14),0)),"",VLOOKUP($A115,'Section 2'!$C$18:$X$317,COLUMNS('Section 2'!$C$14:L$14),0)))</f>
        <v/>
      </c>
      <c r="M115" s="114" t="str">
        <f>IF($C115="","",IF(ISBLANK(VLOOKUP($A115,'Section 2'!$C$18:$X$317,COLUMNS('Section 2'!$C$14:M$14),0)),"",VLOOKUP($A115,'Section 2'!$C$18:$X$317,COLUMNS('Section 2'!$C$14:M$14),0)))</f>
        <v/>
      </c>
      <c r="N115" s="114" t="str">
        <f>IF($C115="","",IF(ISBLANK(VLOOKUP($A115,'Section 2'!$C$18:$X$317,COLUMNS('Section 2'!$C$14:N$14),0)),"",VLOOKUP($A115,'Section 2'!$C$18:$X$317,COLUMNS('Section 2'!$C$14:N$14),0)))</f>
        <v/>
      </c>
      <c r="O115" s="114" t="str">
        <f>IF($C115="","",IF(ISBLANK(VLOOKUP($A115,'Section 2'!$C$18:$X$317,COLUMNS('Section 2'!$C$14:O$14),0)),"",VLOOKUP($A115,'Section 2'!$C$18:$X$317,COLUMNS('Section 2'!$C$14:O$14),0)))</f>
        <v/>
      </c>
      <c r="P115" s="114" t="str">
        <f>IF($C115="","",IF(ISBLANK(VLOOKUP($A115,'Section 2'!$C$18:$X$317,COLUMNS('Section 2'!$C$14:P$14),0)),"",VLOOKUP($A115,'Section 2'!$C$18:$X$317,COLUMNS('Section 2'!$C$14:P$14),0)))</f>
        <v/>
      </c>
      <c r="Q115" s="114" t="str">
        <f>IF($C115="","",IF(ISBLANK(VLOOKUP($A115,'Section 2'!$C$18:$X$317,COLUMNS('Section 2'!$C$14:Q$14),0)),"",VLOOKUP($A115,'Section 2'!$C$18:$X$317,COLUMNS('Section 2'!$C$14:Q$14),0)))</f>
        <v/>
      </c>
      <c r="R115" s="114" t="str">
        <f>IF($C115="","",IF(ISBLANK(VLOOKUP($A115,'Section 2'!$C$18:$X$317,COLUMNS('Section 2'!$C$14:R$14),0)),"",VLOOKUP($A115,'Section 2'!$C$18:$X$317,COLUMNS('Section 2'!$C$14:R$14),0)))</f>
        <v/>
      </c>
      <c r="S115" s="114" t="str">
        <f>IF($C115="","",IF(ISBLANK(VLOOKUP($A115,'Section 2'!$C$18:$X$317,COLUMNS('Section 2'!$C$14:S$14),0)),"",VLOOKUP($A115,'Section 2'!$C$18:$X$317,COLUMNS('Section 2'!$C$14:S$14),0)))</f>
        <v/>
      </c>
      <c r="T115" s="114" t="str">
        <f>IF($C115="","",IF(ISBLANK(VLOOKUP($A115,'Section 2'!$C$18:$X$317,COLUMNS('Section 2'!$C$14:T$14),0)),"",VLOOKUP($A115,'Section 2'!$C$18:$X$317,COLUMNS('Section 2'!$C$14:T$14),0)))</f>
        <v/>
      </c>
      <c r="U115" s="114" t="str">
        <f>IF($C115="","",IF(ISBLANK(VLOOKUP($A115,'Section 2'!$C$18:$X$317,COLUMNS('Section 2'!$C$14:U$14),0)),"",VLOOKUP($A115,'Section 2'!$C$18:$X$317,COLUMNS('Section 2'!$C$14:U$14),0)))</f>
        <v/>
      </c>
      <c r="V115" s="114" t="str">
        <f>IF($C115="","",IF(ISBLANK(VLOOKUP($A115,'Section 2'!$C$18:$X$317,COLUMNS('Section 2'!$C$14:V$14),0)),"",VLOOKUP($A115,'Section 2'!$C$18:$X$317,COLUMNS('Section 2'!$C$14:V$14),0)))</f>
        <v/>
      </c>
      <c r="W115" s="114" t="str">
        <f>IF($C115="","",IF(ISBLANK(PROPER(VLOOKUP($A115,'Section 2'!$C$18:$X$317,COLUMNS('Section 2'!$C$14:W$14),0))),"",PROPER(VLOOKUP($A115,'Section 2'!$C$18:$X$317,COLUMNS('Section 2'!$C$14:W$14),0))))</f>
        <v/>
      </c>
      <c r="X115" s="114" t="str">
        <f>IF($C115="","",IF(ISBLANK(PROPER(VLOOKUP($A115,'Section 2'!$C$18:$X$317,COLUMNS('Section 2'!$C$14:X$14),0))),"",IF(VLOOKUP($A115,'Section 2'!$C$18:$X$317,COLUMNS('Section 2'!$C$14:X$14),0)="Produced/Imported for Consumption","Produced/Imported for Consumption",PROPER(VLOOKUP($A115,'Section 2'!$C$18:$X$317,COLUMNS('Section 2'!$C$14:X$14),0)))))</f>
        <v/>
      </c>
    </row>
    <row r="116" spans="1:24" s="47" customFormat="1" ht="12.75" customHeight="1" x14ac:dyDescent="0.25">
      <c r="A116" s="50">
        <v>115</v>
      </c>
      <c r="B116" s="114" t="str">
        <f t="shared" si="1"/>
        <v/>
      </c>
      <c r="C116" s="114" t="str">
        <f>IFERROR(VLOOKUP($A116,'Section 2'!$C$18:$X$317,COLUMNS('Section 2'!$C$14:$C$14),0),"")</f>
        <v/>
      </c>
      <c r="D116" s="65" t="str">
        <f>IF($C116="","",IF(ISBLANK(VLOOKUP($A116,'Section 2'!$C$18:$X$317,COLUMNS('Section 2'!$C$14:D$14),0)),"",VLOOKUP($A116,'Section 2'!$C$18:$X$317,COLUMNS('Section 2'!$C$14:D$14),0)))</f>
        <v/>
      </c>
      <c r="E116" s="114" t="str">
        <f>IF($C116="","",IF(ISBLANK(VLOOKUP($A116,'Section 2'!$C$18:$X$317,COLUMNS('Section 2'!$C$14:E$14),0)),"",VLOOKUP($A116,'Section 2'!$C$18:$X$317,COLUMNS('Section 2'!$C$14:E$14),0)))</f>
        <v/>
      </c>
      <c r="F116" s="114" t="str">
        <f>IF($C116="","",IF(ISBLANK(VLOOKUP($A116,'Section 2'!$C$18:$X$317,COLUMNS('Section 2'!$C$14:F$14),0)),"",VLOOKUP($A116,'Section 2'!$C$18:$X$317,COLUMNS('Section 2'!$C$14:F$14),0)))</f>
        <v/>
      </c>
      <c r="G116" s="114" t="str">
        <f>IF($C116="","",IF(ISBLANK(VLOOKUP($A116,'Section 2'!$C$18:$X$317,COLUMNS('Section 2'!$C$14:G$14),0)),"",VLOOKUP($A116,'Section 2'!$C$18:$X$317,COLUMNS('Section 2'!$C$14:G$14),0)))</f>
        <v/>
      </c>
      <c r="H116" s="114" t="str">
        <f>IF($C116="","",IF(ISBLANK(VLOOKUP($A116,'Section 2'!$C$18:$X$317,COLUMNS('Section 2'!$C$14:H$14),0)),"",VLOOKUP($A116,'Section 2'!$C$18:$X$317,COLUMNS('Section 2'!$C$14:H$14),0)))</f>
        <v/>
      </c>
      <c r="I116" s="114" t="str">
        <f>IF($C116="","",IF(ISBLANK(VLOOKUP($A116,'Section 2'!$C$18:$X$317,COLUMNS('Section 2'!$C$14:I$14),0)),"",VLOOKUP($A116,'Section 2'!$C$18:$X$317,COLUMNS('Section 2'!$C$14:I$14),0)))</f>
        <v/>
      </c>
      <c r="J116" s="114" t="str">
        <f>IF($C116="","",IF(ISBLANK(VLOOKUP($A116,'Section 2'!$C$18:$X$317,COLUMNS('Section 2'!$C$14:J$14),0)),"",VLOOKUP($A116,'Section 2'!$C$18:$X$317,COLUMNS('Section 2'!$C$14:J$14),0)))</f>
        <v/>
      </c>
      <c r="K116" s="114" t="str">
        <f>IF($C116="","",IF(ISBLANK(VLOOKUP($A116,'Section 2'!$C$18:$X$317,COLUMNS('Section 2'!$C$14:K$14),0)),"",VLOOKUP($A116,'Section 2'!$C$18:$X$317,COLUMNS('Section 2'!$C$14:K$14),0)))</f>
        <v/>
      </c>
      <c r="L116" s="114" t="str">
        <f>IF($C116="","",IF(ISBLANK(VLOOKUP($A116,'Section 2'!$C$18:$X$317,COLUMNS('Section 2'!$C$14:L$14),0)),"",VLOOKUP($A116,'Section 2'!$C$18:$X$317,COLUMNS('Section 2'!$C$14:L$14),0)))</f>
        <v/>
      </c>
      <c r="M116" s="114" t="str">
        <f>IF($C116="","",IF(ISBLANK(VLOOKUP($A116,'Section 2'!$C$18:$X$317,COLUMNS('Section 2'!$C$14:M$14),0)),"",VLOOKUP($A116,'Section 2'!$C$18:$X$317,COLUMNS('Section 2'!$C$14:M$14),0)))</f>
        <v/>
      </c>
      <c r="N116" s="114" t="str">
        <f>IF($C116="","",IF(ISBLANK(VLOOKUP($A116,'Section 2'!$C$18:$X$317,COLUMNS('Section 2'!$C$14:N$14),0)),"",VLOOKUP($A116,'Section 2'!$C$18:$X$317,COLUMNS('Section 2'!$C$14:N$14),0)))</f>
        <v/>
      </c>
      <c r="O116" s="114" t="str">
        <f>IF($C116="","",IF(ISBLANK(VLOOKUP($A116,'Section 2'!$C$18:$X$317,COLUMNS('Section 2'!$C$14:O$14),0)),"",VLOOKUP($A116,'Section 2'!$C$18:$X$317,COLUMNS('Section 2'!$C$14:O$14),0)))</f>
        <v/>
      </c>
      <c r="P116" s="114" t="str">
        <f>IF($C116="","",IF(ISBLANK(VLOOKUP($A116,'Section 2'!$C$18:$X$317,COLUMNS('Section 2'!$C$14:P$14),0)),"",VLOOKUP($A116,'Section 2'!$C$18:$X$317,COLUMNS('Section 2'!$C$14:P$14),0)))</f>
        <v/>
      </c>
      <c r="Q116" s="114" t="str">
        <f>IF($C116="","",IF(ISBLANK(VLOOKUP($A116,'Section 2'!$C$18:$X$317,COLUMNS('Section 2'!$C$14:Q$14),0)),"",VLOOKUP($A116,'Section 2'!$C$18:$X$317,COLUMNS('Section 2'!$C$14:Q$14),0)))</f>
        <v/>
      </c>
      <c r="R116" s="114" t="str">
        <f>IF($C116="","",IF(ISBLANK(VLOOKUP($A116,'Section 2'!$C$18:$X$317,COLUMNS('Section 2'!$C$14:R$14),0)),"",VLOOKUP($A116,'Section 2'!$C$18:$X$317,COLUMNS('Section 2'!$C$14:R$14),0)))</f>
        <v/>
      </c>
      <c r="S116" s="114" t="str">
        <f>IF($C116="","",IF(ISBLANK(VLOOKUP($A116,'Section 2'!$C$18:$X$317,COLUMNS('Section 2'!$C$14:S$14),0)),"",VLOOKUP($A116,'Section 2'!$C$18:$X$317,COLUMNS('Section 2'!$C$14:S$14),0)))</f>
        <v/>
      </c>
      <c r="T116" s="114" t="str">
        <f>IF($C116="","",IF(ISBLANK(VLOOKUP($A116,'Section 2'!$C$18:$X$317,COLUMNS('Section 2'!$C$14:T$14),0)),"",VLOOKUP($A116,'Section 2'!$C$18:$X$317,COLUMNS('Section 2'!$C$14:T$14),0)))</f>
        <v/>
      </c>
      <c r="U116" s="114" t="str">
        <f>IF($C116="","",IF(ISBLANK(VLOOKUP($A116,'Section 2'!$C$18:$X$317,COLUMNS('Section 2'!$C$14:U$14),0)),"",VLOOKUP($A116,'Section 2'!$C$18:$X$317,COLUMNS('Section 2'!$C$14:U$14),0)))</f>
        <v/>
      </c>
      <c r="V116" s="114" t="str">
        <f>IF($C116="","",IF(ISBLANK(VLOOKUP($A116,'Section 2'!$C$18:$X$317,COLUMNS('Section 2'!$C$14:V$14),0)),"",VLOOKUP($A116,'Section 2'!$C$18:$X$317,COLUMNS('Section 2'!$C$14:V$14),0)))</f>
        <v/>
      </c>
      <c r="W116" s="114" t="str">
        <f>IF($C116="","",IF(ISBLANK(PROPER(VLOOKUP($A116,'Section 2'!$C$18:$X$317,COLUMNS('Section 2'!$C$14:W$14),0))),"",PROPER(VLOOKUP($A116,'Section 2'!$C$18:$X$317,COLUMNS('Section 2'!$C$14:W$14),0))))</f>
        <v/>
      </c>
      <c r="X116" s="114" t="str">
        <f>IF($C116="","",IF(ISBLANK(PROPER(VLOOKUP($A116,'Section 2'!$C$18:$X$317,COLUMNS('Section 2'!$C$14:X$14),0))),"",IF(VLOOKUP($A116,'Section 2'!$C$18:$X$317,COLUMNS('Section 2'!$C$14:X$14),0)="Produced/Imported for Consumption","Produced/Imported for Consumption",PROPER(VLOOKUP($A116,'Section 2'!$C$18:$X$317,COLUMNS('Section 2'!$C$14:X$14),0)))))</f>
        <v/>
      </c>
    </row>
    <row r="117" spans="1:24" s="47" customFormat="1" ht="12.75" customHeight="1" x14ac:dyDescent="0.25">
      <c r="A117" s="50">
        <v>116</v>
      </c>
      <c r="B117" s="114" t="str">
        <f t="shared" si="1"/>
        <v/>
      </c>
      <c r="C117" s="114" t="str">
        <f>IFERROR(VLOOKUP($A117,'Section 2'!$C$18:$X$317,COLUMNS('Section 2'!$C$14:$C$14),0),"")</f>
        <v/>
      </c>
      <c r="D117" s="65" t="str">
        <f>IF($C117="","",IF(ISBLANK(VLOOKUP($A117,'Section 2'!$C$18:$X$317,COLUMNS('Section 2'!$C$14:D$14),0)),"",VLOOKUP($A117,'Section 2'!$C$18:$X$317,COLUMNS('Section 2'!$C$14:D$14),0)))</f>
        <v/>
      </c>
      <c r="E117" s="114" t="str">
        <f>IF($C117="","",IF(ISBLANK(VLOOKUP($A117,'Section 2'!$C$18:$X$317,COLUMNS('Section 2'!$C$14:E$14),0)),"",VLOOKUP($A117,'Section 2'!$C$18:$X$317,COLUMNS('Section 2'!$C$14:E$14),0)))</f>
        <v/>
      </c>
      <c r="F117" s="114" t="str">
        <f>IF($C117="","",IF(ISBLANK(VLOOKUP($A117,'Section 2'!$C$18:$X$317,COLUMNS('Section 2'!$C$14:F$14),0)),"",VLOOKUP($A117,'Section 2'!$C$18:$X$317,COLUMNS('Section 2'!$C$14:F$14),0)))</f>
        <v/>
      </c>
      <c r="G117" s="114" t="str">
        <f>IF($C117="","",IF(ISBLANK(VLOOKUP($A117,'Section 2'!$C$18:$X$317,COLUMNS('Section 2'!$C$14:G$14),0)),"",VLOOKUP($A117,'Section 2'!$C$18:$X$317,COLUMNS('Section 2'!$C$14:G$14),0)))</f>
        <v/>
      </c>
      <c r="H117" s="114" t="str">
        <f>IF($C117="","",IF(ISBLANK(VLOOKUP($A117,'Section 2'!$C$18:$X$317,COLUMNS('Section 2'!$C$14:H$14),0)),"",VLOOKUP($A117,'Section 2'!$C$18:$X$317,COLUMNS('Section 2'!$C$14:H$14),0)))</f>
        <v/>
      </c>
      <c r="I117" s="114" t="str">
        <f>IF($C117="","",IF(ISBLANK(VLOOKUP($A117,'Section 2'!$C$18:$X$317,COLUMNS('Section 2'!$C$14:I$14),0)),"",VLOOKUP($A117,'Section 2'!$C$18:$X$317,COLUMNS('Section 2'!$C$14:I$14),0)))</f>
        <v/>
      </c>
      <c r="J117" s="114" t="str">
        <f>IF($C117="","",IF(ISBLANK(VLOOKUP($A117,'Section 2'!$C$18:$X$317,COLUMNS('Section 2'!$C$14:J$14),0)),"",VLOOKUP($A117,'Section 2'!$C$18:$X$317,COLUMNS('Section 2'!$C$14:J$14),0)))</f>
        <v/>
      </c>
      <c r="K117" s="114" t="str">
        <f>IF($C117="","",IF(ISBLANK(VLOOKUP($A117,'Section 2'!$C$18:$X$317,COLUMNS('Section 2'!$C$14:K$14),0)),"",VLOOKUP($A117,'Section 2'!$C$18:$X$317,COLUMNS('Section 2'!$C$14:K$14),0)))</f>
        <v/>
      </c>
      <c r="L117" s="114" t="str">
        <f>IF($C117="","",IF(ISBLANK(VLOOKUP($A117,'Section 2'!$C$18:$X$317,COLUMNS('Section 2'!$C$14:L$14),0)),"",VLOOKUP($A117,'Section 2'!$C$18:$X$317,COLUMNS('Section 2'!$C$14:L$14),0)))</f>
        <v/>
      </c>
      <c r="M117" s="114" t="str">
        <f>IF($C117="","",IF(ISBLANK(VLOOKUP($A117,'Section 2'!$C$18:$X$317,COLUMNS('Section 2'!$C$14:M$14),0)),"",VLOOKUP($A117,'Section 2'!$C$18:$X$317,COLUMNS('Section 2'!$C$14:M$14),0)))</f>
        <v/>
      </c>
      <c r="N117" s="114" t="str">
        <f>IF($C117="","",IF(ISBLANK(VLOOKUP($A117,'Section 2'!$C$18:$X$317,COLUMNS('Section 2'!$C$14:N$14),0)),"",VLOOKUP($A117,'Section 2'!$C$18:$X$317,COLUMNS('Section 2'!$C$14:N$14),0)))</f>
        <v/>
      </c>
      <c r="O117" s="114" t="str">
        <f>IF($C117="","",IF(ISBLANK(VLOOKUP($A117,'Section 2'!$C$18:$X$317,COLUMNS('Section 2'!$C$14:O$14),0)),"",VLOOKUP($A117,'Section 2'!$C$18:$X$317,COLUMNS('Section 2'!$C$14:O$14),0)))</f>
        <v/>
      </c>
      <c r="P117" s="114" t="str">
        <f>IF($C117="","",IF(ISBLANK(VLOOKUP($A117,'Section 2'!$C$18:$X$317,COLUMNS('Section 2'!$C$14:P$14),0)),"",VLOOKUP($A117,'Section 2'!$C$18:$X$317,COLUMNS('Section 2'!$C$14:P$14),0)))</f>
        <v/>
      </c>
      <c r="Q117" s="114" t="str">
        <f>IF($C117="","",IF(ISBLANK(VLOOKUP($A117,'Section 2'!$C$18:$X$317,COLUMNS('Section 2'!$C$14:Q$14),0)),"",VLOOKUP($A117,'Section 2'!$C$18:$X$317,COLUMNS('Section 2'!$C$14:Q$14),0)))</f>
        <v/>
      </c>
      <c r="R117" s="114" t="str">
        <f>IF($C117="","",IF(ISBLANK(VLOOKUP($A117,'Section 2'!$C$18:$X$317,COLUMNS('Section 2'!$C$14:R$14),0)),"",VLOOKUP($A117,'Section 2'!$C$18:$X$317,COLUMNS('Section 2'!$C$14:R$14),0)))</f>
        <v/>
      </c>
      <c r="S117" s="114" t="str">
        <f>IF($C117="","",IF(ISBLANK(VLOOKUP($A117,'Section 2'!$C$18:$X$317,COLUMNS('Section 2'!$C$14:S$14),0)),"",VLOOKUP($A117,'Section 2'!$C$18:$X$317,COLUMNS('Section 2'!$C$14:S$14),0)))</f>
        <v/>
      </c>
      <c r="T117" s="114" t="str">
        <f>IF($C117="","",IF(ISBLANK(VLOOKUP($A117,'Section 2'!$C$18:$X$317,COLUMNS('Section 2'!$C$14:T$14),0)),"",VLOOKUP($A117,'Section 2'!$C$18:$X$317,COLUMNS('Section 2'!$C$14:T$14),0)))</f>
        <v/>
      </c>
      <c r="U117" s="114" t="str">
        <f>IF($C117="","",IF(ISBLANK(VLOOKUP($A117,'Section 2'!$C$18:$X$317,COLUMNS('Section 2'!$C$14:U$14),0)),"",VLOOKUP($A117,'Section 2'!$C$18:$X$317,COLUMNS('Section 2'!$C$14:U$14),0)))</f>
        <v/>
      </c>
      <c r="V117" s="114" t="str">
        <f>IF($C117="","",IF(ISBLANK(VLOOKUP($A117,'Section 2'!$C$18:$X$317,COLUMNS('Section 2'!$C$14:V$14),0)),"",VLOOKUP($A117,'Section 2'!$C$18:$X$317,COLUMNS('Section 2'!$C$14:V$14),0)))</f>
        <v/>
      </c>
      <c r="W117" s="114" t="str">
        <f>IF($C117="","",IF(ISBLANK(PROPER(VLOOKUP($A117,'Section 2'!$C$18:$X$317,COLUMNS('Section 2'!$C$14:W$14),0))),"",PROPER(VLOOKUP($A117,'Section 2'!$C$18:$X$317,COLUMNS('Section 2'!$C$14:W$14),0))))</f>
        <v/>
      </c>
      <c r="X117" s="114" t="str">
        <f>IF($C117="","",IF(ISBLANK(PROPER(VLOOKUP($A117,'Section 2'!$C$18:$X$317,COLUMNS('Section 2'!$C$14:X$14),0))),"",IF(VLOOKUP($A117,'Section 2'!$C$18:$X$317,COLUMNS('Section 2'!$C$14:X$14),0)="Produced/Imported for Consumption","Produced/Imported for Consumption",PROPER(VLOOKUP($A117,'Section 2'!$C$18:$X$317,COLUMNS('Section 2'!$C$14:X$14),0)))))</f>
        <v/>
      </c>
    </row>
    <row r="118" spans="1:24" s="47" customFormat="1" ht="12.75" customHeight="1" x14ac:dyDescent="0.25">
      <c r="A118" s="50">
        <v>117</v>
      </c>
      <c r="B118" s="114" t="str">
        <f t="shared" si="1"/>
        <v/>
      </c>
      <c r="C118" s="114" t="str">
        <f>IFERROR(VLOOKUP($A118,'Section 2'!$C$18:$X$317,COLUMNS('Section 2'!$C$14:$C$14),0),"")</f>
        <v/>
      </c>
      <c r="D118" s="65" t="str">
        <f>IF($C118="","",IF(ISBLANK(VLOOKUP($A118,'Section 2'!$C$18:$X$317,COLUMNS('Section 2'!$C$14:D$14),0)),"",VLOOKUP($A118,'Section 2'!$C$18:$X$317,COLUMNS('Section 2'!$C$14:D$14),0)))</f>
        <v/>
      </c>
      <c r="E118" s="114" t="str">
        <f>IF($C118="","",IF(ISBLANK(VLOOKUP($A118,'Section 2'!$C$18:$X$317,COLUMNS('Section 2'!$C$14:E$14),0)),"",VLOOKUP($A118,'Section 2'!$C$18:$X$317,COLUMNS('Section 2'!$C$14:E$14),0)))</f>
        <v/>
      </c>
      <c r="F118" s="114" t="str">
        <f>IF($C118="","",IF(ISBLANK(VLOOKUP($A118,'Section 2'!$C$18:$X$317,COLUMNS('Section 2'!$C$14:F$14),0)),"",VLOOKUP($A118,'Section 2'!$C$18:$X$317,COLUMNS('Section 2'!$C$14:F$14),0)))</f>
        <v/>
      </c>
      <c r="G118" s="114" t="str">
        <f>IF($C118="","",IF(ISBLANK(VLOOKUP($A118,'Section 2'!$C$18:$X$317,COLUMNS('Section 2'!$C$14:G$14),0)),"",VLOOKUP($A118,'Section 2'!$C$18:$X$317,COLUMNS('Section 2'!$C$14:G$14),0)))</f>
        <v/>
      </c>
      <c r="H118" s="114" t="str">
        <f>IF($C118="","",IF(ISBLANK(VLOOKUP($A118,'Section 2'!$C$18:$X$317,COLUMNS('Section 2'!$C$14:H$14),0)),"",VLOOKUP($A118,'Section 2'!$C$18:$X$317,COLUMNS('Section 2'!$C$14:H$14),0)))</f>
        <v/>
      </c>
      <c r="I118" s="114" t="str">
        <f>IF($C118="","",IF(ISBLANK(VLOOKUP($A118,'Section 2'!$C$18:$X$317,COLUMNS('Section 2'!$C$14:I$14),0)),"",VLOOKUP($A118,'Section 2'!$C$18:$X$317,COLUMNS('Section 2'!$C$14:I$14),0)))</f>
        <v/>
      </c>
      <c r="J118" s="114" t="str">
        <f>IF($C118="","",IF(ISBLANK(VLOOKUP($A118,'Section 2'!$C$18:$X$317,COLUMNS('Section 2'!$C$14:J$14),0)),"",VLOOKUP($A118,'Section 2'!$C$18:$X$317,COLUMNS('Section 2'!$C$14:J$14),0)))</f>
        <v/>
      </c>
      <c r="K118" s="114" t="str">
        <f>IF($C118="","",IF(ISBLANK(VLOOKUP($A118,'Section 2'!$C$18:$X$317,COLUMNS('Section 2'!$C$14:K$14),0)),"",VLOOKUP($A118,'Section 2'!$C$18:$X$317,COLUMNS('Section 2'!$C$14:K$14),0)))</f>
        <v/>
      </c>
      <c r="L118" s="114" t="str">
        <f>IF($C118="","",IF(ISBLANK(VLOOKUP($A118,'Section 2'!$C$18:$X$317,COLUMNS('Section 2'!$C$14:L$14),0)),"",VLOOKUP($A118,'Section 2'!$C$18:$X$317,COLUMNS('Section 2'!$C$14:L$14),0)))</f>
        <v/>
      </c>
      <c r="M118" s="114" t="str">
        <f>IF($C118="","",IF(ISBLANK(VLOOKUP($A118,'Section 2'!$C$18:$X$317,COLUMNS('Section 2'!$C$14:M$14),0)),"",VLOOKUP($A118,'Section 2'!$C$18:$X$317,COLUMNS('Section 2'!$C$14:M$14),0)))</f>
        <v/>
      </c>
      <c r="N118" s="114" t="str">
        <f>IF($C118="","",IF(ISBLANK(VLOOKUP($A118,'Section 2'!$C$18:$X$317,COLUMNS('Section 2'!$C$14:N$14),0)),"",VLOOKUP($A118,'Section 2'!$C$18:$X$317,COLUMNS('Section 2'!$C$14:N$14),0)))</f>
        <v/>
      </c>
      <c r="O118" s="114" t="str">
        <f>IF($C118="","",IF(ISBLANK(VLOOKUP($A118,'Section 2'!$C$18:$X$317,COLUMNS('Section 2'!$C$14:O$14),0)),"",VLOOKUP($A118,'Section 2'!$C$18:$X$317,COLUMNS('Section 2'!$C$14:O$14),0)))</f>
        <v/>
      </c>
      <c r="P118" s="114" t="str">
        <f>IF($C118="","",IF(ISBLANK(VLOOKUP($A118,'Section 2'!$C$18:$X$317,COLUMNS('Section 2'!$C$14:P$14),0)),"",VLOOKUP($A118,'Section 2'!$C$18:$X$317,COLUMNS('Section 2'!$C$14:P$14),0)))</f>
        <v/>
      </c>
      <c r="Q118" s="114" t="str">
        <f>IF($C118="","",IF(ISBLANK(VLOOKUP($A118,'Section 2'!$C$18:$X$317,COLUMNS('Section 2'!$C$14:Q$14),0)),"",VLOOKUP($A118,'Section 2'!$C$18:$X$317,COLUMNS('Section 2'!$C$14:Q$14),0)))</f>
        <v/>
      </c>
      <c r="R118" s="114" t="str">
        <f>IF($C118="","",IF(ISBLANK(VLOOKUP($A118,'Section 2'!$C$18:$X$317,COLUMNS('Section 2'!$C$14:R$14),0)),"",VLOOKUP($A118,'Section 2'!$C$18:$X$317,COLUMNS('Section 2'!$C$14:R$14),0)))</f>
        <v/>
      </c>
      <c r="S118" s="114" t="str">
        <f>IF($C118="","",IF(ISBLANK(VLOOKUP($A118,'Section 2'!$C$18:$X$317,COLUMNS('Section 2'!$C$14:S$14),0)),"",VLOOKUP($A118,'Section 2'!$C$18:$X$317,COLUMNS('Section 2'!$C$14:S$14),0)))</f>
        <v/>
      </c>
      <c r="T118" s="114" t="str">
        <f>IF($C118="","",IF(ISBLANK(VLOOKUP($A118,'Section 2'!$C$18:$X$317,COLUMNS('Section 2'!$C$14:T$14),0)),"",VLOOKUP($A118,'Section 2'!$C$18:$X$317,COLUMNS('Section 2'!$C$14:T$14),0)))</f>
        <v/>
      </c>
      <c r="U118" s="114" t="str">
        <f>IF($C118="","",IF(ISBLANK(VLOOKUP($A118,'Section 2'!$C$18:$X$317,COLUMNS('Section 2'!$C$14:U$14),0)),"",VLOOKUP($A118,'Section 2'!$C$18:$X$317,COLUMNS('Section 2'!$C$14:U$14),0)))</f>
        <v/>
      </c>
      <c r="V118" s="114" t="str">
        <f>IF($C118="","",IF(ISBLANK(VLOOKUP($A118,'Section 2'!$C$18:$X$317,COLUMNS('Section 2'!$C$14:V$14),0)),"",VLOOKUP($A118,'Section 2'!$C$18:$X$317,COLUMNS('Section 2'!$C$14:V$14),0)))</f>
        <v/>
      </c>
      <c r="W118" s="114" t="str">
        <f>IF($C118="","",IF(ISBLANK(PROPER(VLOOKUP($A118,'Section 2'!$C$18:$X$317,COLUMNS('Section 2'!$C$14:W$14),0))),"",PROPER(VLOOKUP($A118,'Section 2'!$C$18:$X$317,COLUMNS('Section 2'!$C$14:W$14),0))))</f>
        <v/>
      </c>
      <c r="X118" s="114" t="str">
        <f>IF($C118="","",IF(ISBLANK(PROPER(VLOOKUP($A118,'Section 2'!$C$18:$X$317,COLUMNS('Section 2'!$C$14:X$14),0))),"",IF(VLOOKUP($A118,'Section 2'!$C$18:$X$317,COLUMNS('Section 2'!$C$14:X$14),0)="Produced/Imported for Consumption","Produced/Imported for Consumption",PROPER(VLOOKUP($A118,'Section 2'!$C$18:$X$317,COLUMNS('Section 2'!$C$14:X$14),0)))))</f>
        <v/>
      </c>
    </row>
    <row r="119" spans="1:24" s="47" customFormat="1" ht="12.75" customHeight="1" x14ac:dyDescent="0.25">
      <c r="A119" s="50">
        <v>118</v>
      </c>
      <c r="B119" s="114" t="str">
        <f t="shared" si="1"/>
        <v/>
      </c>
      <c r="C119" s="114" t="str">
        <f>IFERROR(VLOOKUP($A119,'Section 2'!$C$18:$X$317,COLUMNS('Section 2'!$C$14:$C$14),0),"")</f>
        <v/>
      </c>
      <c r="D119" s="65" t="str">
        <f>IF($C119="","",IF(ISBLANK(VLOOKUP($A119,'Section 2'!$C$18:$X$317,COLUMNS('Section 2'!$C$14:D$14),0)),"",VLOOKUP($A119,'Section 2'!$C$18:$X$317,COLUMNS('Section 2'!$C$14:D$14),0)))</f>
        <v/>
      </c>
      <c r="E119" s="114" t="str">
        <f>IF($C119="","",IF(ISBLANK(VLOOKUP($A119,'Section 2'!$C$18:$X$317,COLUMNS('Section 2'!$C$14:E$14),0)),"",VLOOKUP($A119,'Section 2'!$C$18:$X$317,COLUMNS('Section 2'!$C$14:E$14),0)))</f>
        <v/>
      </c>
      <c r="F119" s="114" t="str">
        <f>IF($C119="","",IF(ISBLANK(VLOOKUP($A119,'Section 2'!$C$18:$X$317,COLUMNS('Section 2'!$C$14:F$14),0)),"",VLOOKUP($A119,'Section 2'!$C$18:$X$317,COLUMNS('Section 2'!$C$14:F$14),0)))</f>
        <v/>
      </c>
      <c r="G119" s="114" t="str">
        <f>IF($C119="","",IF(ISBLANK(VLOOKUP($A119,'Section 2'!$C$18:$X$317,COLUMNS('Section 2'!$C$14:G$14),0)),"",VLOOKUP($A119,'Section 2'!$C$18:$X$317,COLUMNS('Section 2'!$C$14:G$14),0)))</f>
        <v/>
      </c>
      <c r="H119" s="114" t="str">
        <f>IF($C119="","",IF(ISBLANK(VLOOKUP($A119,'Section 2'!$C$18:$X$317,COLUMNS('Section 2'!$C$14:H$14),0)),"",VLOOKUP($A119,'Section 2'!$C$18:$X$317,COLUMNS('Section 2'!$C$14:H$14),0)))</f>
        <v/>
      </c>
      <c r="I119" s="114" t="str">
        <f>IF($C119="","",IF(ISBLANK(VLOOKUP($A119,'Section 2'!$C$18:$X$317,COLUMNS('Section 2'!$C$14:I$14),0)),"",VLOOKUP($A119,'Section 2'!$C$18:$X$317,COLUMNS('Section 2'!$C$14:I$14),0)))</f>
        <v/>
      </c>
      <c r="J119" s="114" t="str">
        <f>IF($C119="","",IF(ISBLANK(VLOOKUP($A119,'Section 2'!$C$18:$X$317,COLUMNS('Section 2'!$C$14:J$14),0)),"",VLOOKUP($A119,'Section 2'!$C$18:$X$317,COLUMNS('Section 2'!$C$14:J$14),0)))</f>
        <v/>
      </c>
      <c r="K119" s="114" t="str">
        <f>IF($C119="","",IF(ISBLANK(VLOOKUP($A119,'Section 2'!$C$18:$X$317,COLUMNS('Section 2'!$C$14:K$14),0)),"",VLOOKUP($A119,'Section 2'!$C$18:$X$317,COLUMNS('Section 2'!$C$14:K$14),0)))</f>
        <v/>
      </c>
      <c r="L119" s="114" t="str">
        <f>IF($C119="","",IF(ISBLANK(VLOOKUP($A119,'Section 2'!$C$18:$X$317,COLUMNS('Section 2'!$C$14:L$14),0)),"",VLOOKUP($A119,'Section 2'!$C$18:$X$317,COLUMNS('Section 2'!$C$14:L$14),0)))</f>
        <v/>
      </c>
      <c r="M119" s="114" t="str">
        <f>IF($C119="","",IF(ISBLANK(VLOOKUP($A119,'Section 2'!$C$18:$X$317,COLUMNS('Section 2'!$C$14:M$14),0)),"",VLOOKUP($A119,'Section 2'!$C$18:$X$317,COLUMNS('Section 2'!$C$14:M$14),0)))</f>
        <v/>
      </c>
      <c r="N119" s="114" t="str">
        <f>IF($C119="","",IF(ISBLANK(VLOOKUP($A119,'Section 2'!$C$18:$X$317,COLUMNS('Section 2'!$C$14:N$14),0)),"",VLOOKUP($A119,'Section 2'!$C$18:$X$317,COLUMNS('Section 2'!$C$14:N$14),0)))</f>
        <v/>
      </c>
      <c r="O119" s="114" t="str">
        <f>IF($C119="","",IF(ISBLANK(VLOOKUP($A119,'Section 2'!$C$18:$X$317,COLUMNS('Section 2'!$C$14:O$14),0)),"",VLOOKUP($A119,'Section 2'!$C$18:$X$317,COLUMNS('Section 2'!$C$14:O$14),0)))</f>
        <v/>
      </c>
      <c r="P119" s="114" t="str">
        <f>IF($C119="","",IF(ISBLANK(VLOOKUP($A119,'Section 2'!$C$18:$X$317,COLUMNS('Section 2'!$C$14:P$14),0)),"",VLOOKUP($A119,'Section 2'!$C$18:$X$317,COLUMNS('Section 2'!$C$14:P$14),0)))</f>
        <v/>
      </c>
      <c r="Q119" s="114" t="str">
        <f>IF($C119="","",IF(ISBLANK(VLOOKUP($A119,'Section 2'!$C$18:$X$317,COLUMNS('Section 2'!$C$14:Q$14),0)),"",VLOOKUP($A119,'Section 2'!$C$18:$X$317,COLUMNS('Section 2'!$C$14:Q$14),0)))</f>
        <v/>
      </c>
      <c r="R119" s="114" t="str">
        <f>IF($C119="","",IF(ISBLANK(VLOOKUP($A119,'Section 2'!$C$18:$X$317,COLUMNS('Section 2'!$C$14:R$14),0)),"",VLOOKUP($A119,'Section 2'!$C$18:$X$317,COLUMNS('Section 2'!$C$14:R$14),0)))</f>
        <v/>
      </c>
      <c r="S119" s="114" t="str">
        <f>IF($C119="","",IF(ISBLANK(VLOOKUP($A119,'Section 2'!$C$18:$X$317,COLUMNS('Section 2'!$C$14:S$14),0)),"",VLOOKUP($A119,'Section 2'!$C$18:$X$317,COLUMNS('Section 2'!$C$14:S$14),0)))</f>
        <v/>
      </c>
      <c r="T119" s="114" t="str">
        <f>IF($C119="","",IF(ISBLANK(VLOOKUP($A119,'Section 2'!$C$18:$X$317,COLUMNS('Section 2'!$C$14:T$14),0)),"",VLOOKUP($A119,'Section 2'!$C$18:$X$317,COLUMNS('Section 2'!$C$14:T$14),0)))</f>
        <v/>
      </c>
      <c r="U119" s="114" t="str">
        <f>IF($C119="","",IF(ISBLANK(VLOOKUP($A119,'Section 2'!$C$18:$X$317,COLUMNS('Section 2'!$C$14:U$14),0)),"",VLOOKUP($A119,'Section 2'!$C$18:$X$317,COLUMNS('Section 2'!$C$14:U$14),0)))</f>
        <v/>
      </c>
      <c r="V119" s="114" t="str">
        <f>IF($C119="","",IF(ISBLANK(VLOOKUP($A119,'Section 2'!$C$18:$X$317,COLUMNS('Section 2'!$C$14:V$14),0)),"",VLOOKUP($A119,'Section 2'!$C$18:$X$317,COLUMNS('Section 2'!$C$14:V$14),0)))</f>
        <v/>
      </c>
      <c r="W119" s="114" t="str">
        <f>IF($C119="","",IF(ISBLANK(PROPER(VLOOKUP($A119,'Section 2'!$C$18:$X$317,COLUMNS('Section 2'!$C$14:W$14),0))),"",PROPER(VLOOKUP($A119,'Section 2'!$C$18:$X$317,COLUMNS('Section 2'!$C$14:W$14),0))))</f>
        <v/>
      </c>
      <c r="X119" s="114" t="str">
        <f>IF($C119="","",IF(ISBLANK(PROPER(VLOOKUP($A119,'Section 2'!$C$18:$X$317,COLUMNS('Section 2'!$C$14:X$14),0))),"",IF(VLOOKUP($A119,'Section 2'!$C$18:$X$317,COLUMNS('Section 2'!$C$14:X$14),0)="Produced/Imported for Consumption","Produced/Imported for Consumption",PROPER(VLOOKUP($A119,'Section 2'!$C$18:$X$317,COLUMNS('Section 2'!$C$14:X$14),0)))))</f>
        <v/>
      </c>
    </row>
    <row r="120" spans="1:24" s="47" customFormat="1" ht="12.75" customHeight="1" x14ac:dyDescent="0.25">
      <c r="A120" s="50">
        <v>119</v>
      </c>
      <c r="B120" s="114" t="str">
        <f t="shared" si="1"/>
        <v/>
      </c>
      <c r="C120" s="114" t="str">
        <f>IFERROR(VLOOKUP($A120,'Section 2'!$C$18:$X$317,COLUMNS('Section 2'!$C$14:$C$14),0),"")</f>
        <v/>
      </c>
      <c r="D120" s="65" t="str">
        <f>IF($C120="","",IF(ISBLANK(VLOOKUP($A120,'Section 2'!$C$18:$X$317,COLUMNS('Section 2'!$C$14:D$14),0)),"",VLOOKUP($A120,'Section 2'!$C$18:$X$317,COLUMNS('Section 2'!$C$14:D$14),0)))</f>
        <v/>
      </c>
      <c r="E120" s="114" t="str">
        <f>IF($C120="","",IF(ISBLANK(VLOOKUP($A120,'Section 2'!$C$18:$X$317,COLUMNS('Section 2'!$C$14:E$14),0)),"",VLOOKUP($A120,'Section 2'!$C$18:$X$317,COLUMNS('Section 2'!$C$14:E$14),0)))</f>
        <v/>
      </c>
      <c r="F120" s="114" t="str">
        <f>IF($C120="","",IF(ISBLANK(VLOOKUP($A120,'Section 2'!$C$18:$X$317,COLUMNS('Section 2'!$C$14:F$14),0)),"",VLOOKUP($A120,'Section 2'!$C$18:$X$317,COLUMNS('Section 2'!$C$14:F$14),0)))</f>
        <v/>
      </c>
      <c r="G120" s="114" t="str">
        <f>IF($C120="","",IF(ISBLANK(VLOOKUP($A120,'Section 2'!$C$18:$X$317,COLUMNS('Section 2'!$C$14:G$14),0)),"",VLOOKUP($A120,'Section 2'!$C$18:$X$317,COLUMNS('Section 2'!$C$14:G$14),0)))</f>
        <v/>
      </c>
      <c r="H120" s="114" t="str">
        <f>IF($C120="","",IF(ISBLANK(VLOOKUP($A120,'Section 2'!$C$18:$X$317,COLUMNS('Section 2'!$C$14:H$14),0)),"",VLOOKUP($A120,'Section 2'!$C$18:$X$317,COLUMNS('Section 2'!$C$14:H$14),0)))</f>
        <v/>
      </c>
      <c r="I120" s="114" t="str">
        <f>IF($C120="","",IF(ISBLANK(VLOOKUP($A120,'Section 2'!$C$18:$X$317,COLUMNS('Section 2'!$C$14:I$14),0)),"",VLOOKUP($A120,'Section 2'!$C$18:$X$317,COLUMNS('Section 2'!$C$14:I$14),0)))</f>
        <v/>
      </c>
      <c r="J120" s="114" t="str">
        <f>IF($C120="","",IF(ISBLANK(VLOOKUP($A120,'Section 2'!$C$18:$X$317,COLUMNS('Section 2'!$C$14:J$14),0)),"",VLOOKUP($A120,'Section 2'!$C$18:$X$317,COLUMNS('Section 2'!$C$14:J$14),0)))</f>
        <v/>
      </c>
      <c r="K120" s="114" t="str">
        <f>IF($C120="","",IF(ISBLANK(VLOOKUP($A120,'Section 2'!$C$18:$X$317,COLUMNS('Section 2'!$C$14:K$14),0)),"",VLOOKUP($A120,'Section 2'!$C$18:$X$317,COLUMNS('Section 2'!$C$14:K$14),0)))</f>
        <v/>
      </c>
      <c r="L120" s="114" t="str">
        <f>IF($C120="","",IF(ISBLANK(VLOOKUP($A120,'Section 2'!$C$18:$X$317,COLUMNS('Section 2'!$C$14:L$14),0)),"",VLOOKUP($A120,'Section 2'!$C$18:$X$317,COLUMNS('Section 2'!$C$14:L$14),0)))</f>
        <v/>
      </c>
      <c r="M120" s="114" t="str">
        <f>IF($C120="","",IF(ISBLANK(VLOOKUP($A120,'Section 2'!$C$18:$X$317,COLUMNS('Section 2'!$C$14:M$14),0)),"",VLOOKUP($A120,'Section 2'!$C$18:$X$317,COLUMNS('Section 2'!$C$14:M$14),0)))</f>
        <v/>
      </c>
      <c r="N120" s="114" t="str">
        <f>IF($C120="","",IF(ISBLANK(VLOOKUP($A120,'Section 2'!$C$18:$X$317,COLUMNS('Section 2'!$C$14:N$14),0)),"",VLOOKUP($A120,'Section 2'!$C$18:$X$317,COLUMNS('Section 2'!$C$14:N$14),0)))</f>
        <v/>
      </c>
      <c r="O120" s="114" t="str">
        <f>IF($C120="","",IF(ISBLANK(VLOOKUP($A120,'Section 2'!$C$18:$X$317,COLUMNS('Section 2'!$C$14:O$14),0)),"",VLOOKUP($A120,'Section 2'!$C$18:$X$317,COLUMNS('Section 2'!$C$14:O$14),0)))</f>
        <v/>
      </c>
      <c r="P120" s="114" t="str">
        <f>IF($C120="","",IF(ISBLANK(VLOOKUP($A120,'Section 2'!$C$18:$X$317,COLUMNS('Section 2'!$C$14:P$14),0)),"",VLOOKUP($A120,'Section 2'!$C$18:$X$317,COLUMNS('Section 2'!$C$14:P$14),0)))</f>
        <v/>
      </c>
      <c r="Q120" s="114" t="str">
        <f>IF($C120="","",IF(ISBLANK(VLOOKUP($A120,'Section 2'!$C$18:$X$317,COLUMNS('Section 2'!$C$14:Q$14),0)),"",VLOOKUP($A120,'Section 2'!$C$18:$X$317,COLUMNS('Section 2'!$C$14:Q$14),0)))</f>
        <v/>
      </c>
      <c r="R120" s="114" t="str">
        <f>IF($C120="","",IF(ISBLANK(VLOOKUP($A120,'Section 2'!$C$18:$X$317,COLUMNS('Section 2'!$C$14:R$14),0)),"",VLOOKUP($A120,'Section 2'!$C$18:$X$317,COLUMNS('Section 2'!$C$14:R$14),0)))</f>
        <v/>
      </c>
      <c r="S120" s="114" t="str">
        <f>IF($C120="","",IF(ISBLANK(VLOOKUP($A120,'Section 2'!$C$18:$X$317,COLUMNS('Section 2'!$C$14:S$14),0)),"",VLOOKUP($A120,'Section 2'!$C$18:$X$317,COLUMNS('Section 2'!$C$14:S$14),0)))</f>
        <v/>
      </c>
      <c r="T120" s="114" t="str">
        <f>IF($C120="","",IF(ISBLANK(VLOOKUP($A120,'Section 2'!$C$18:$X$317,COLUMNS('Section 2'!$C$14:T$14),0)),"",VLOOKUP($A120,'Section 2'!$C$18:$X$317,COLUMNS('Section 2'!$C$14:T$14),0)))</f>
        <v/>
      </c>
      <c r="U120" s="114" t="str">
        <f>IF($C120="","",IF(ISBLANK(VLOOKUP($A120,'Section 2'!$C$18:$X$317,COLUMNS('Section 2'!$C$14:U$14),0)),"",VLOOKUP($A120,'Section 2'!$C$18:$X$317,COLUMNS('Section 2'!$C$14:U$14),0)))</f>
        <v/>
      </c>
      <c r="V120" s="114" t="str">
        <f>IF($C120="","",IF(ISBLANK(VLOOKUP($A120,'Section 2'!$C$18:$X$317,COLUMNS('Section 2'!$C$14:V$14),0)),"",VLOOKUP($A120,'Section 2'!$C$18:$X$317,COLUMNS('Section 2'!$C$14:V$14),0)))</f>
        <v/>
      </c>
      <c r="W120" s="114" t="str">
        <f>IF($C120="","",IF(ISBLANK(PROPER(VLOOKUP($A120,'Section 2'!$C$18:$X$317,COLUMNS('Section 2'!$C$14:W$14),0))),"",PROPER(VLOOKUP($A120,'Section 2'!$C$18:$X$317,COLUMNS('Section 2'!$C$14:W$14),0))))</f>
        <v/>
      </c>
      <c r="X120" s="114" t="str">
        <f>IF($C120="","",IF(ISBLANK(PROPER(VLOOKUP($A120,'Section 2'!$C$18:$X$317,COLUMNS('Section 2'!$C$14:X$14),0))),"",IF(VLOOKUP($A120,'Section 2'!$C$18:$X$317,COLUMNS('Section 2'!$C$14:X$14),0)="Produced/Imported for Consumption","Produced/Imported for Consumption",PROPER(VLOOKUP($A120,'Section 2'!$C$18:$X$317,COLUMNS('Section 2'!$C$14:X$14),0)))))</f>
        <v/>
      </c>
    </row>
    <row r="121" spans="1:24" s="47" customFormat="1" ht="12.75" customHeight="1" x14ac:dyDescent="0.25">
      <c r="A121" s="50">
        <v>120</v>
      </c>
      <c r="B121" s="114" t="str">
        <f t="shared" si="1"/>
        <v/>
      </c>
      <c r="C121" s="114" t="str">
        <f>IFERROR(VLOOKUP($A121,'Section 2'!$C$18:$X$317,COLUMNS('Section 2'!$C$14:$C$14),0),"")</f>
        <v/>
      </c>
      <c r="D121" s="65" t="str">
        <f>IF($C121="","",IF(ISBLANK(VLOOKUP($A121,'Section 2'!$C$18:$X$317,COLUMNS('Section 2'!$C$14:D$14),0)),"",VLOOKUP($A121,'Section 2'!$C$18:$X$317,COLUMNS('Section 2'!$C$14:D$14),0)))</f>
        <v/>
      </c>
      <c r="E121" s="114" t="str">
        <f>IF($C121="","",IF(ISBLANK(VLOOKUP($A121,'Section 2'!$C$18:$X$317,COLUMNS('Section 2'!$C$14:E$14),0)),"",VLOOKUP($A121,'Section 2'!$C$18:$X$317,COLUMNS('Section 2'!$C$14:E$14),0)))</f>
        <v/>
      </c>
      <c r="F121" s="114" t="str">
        <f>IF($C121="","",IF(ISBLANK(VLOOKUP($A121,'Section 2'!$C$18:$X$317,COLUMNS('Section 2'!$C$14:F$14),0)),"",VLOOKUP($A121,'Section 2'!$C$18:$X$317,COLUMNS('Section 2'!$C$14:F$14),0)))</f>
        <v/>
      </c>
      <c r="G121" s="114" t="str">
        <f>IF($C121="","",IF(ISBLANK(VLOOKUP($A121,'Section 2'!$C$18:$X$317,COLUMNS('Section 2'!$C$14:G$14),0)),"",VLOOKUP($A121,'Section 2'!$C$18:$X$317,COLUMNS('Section 2'!$C$14:G$14),0)))</f>
        <v/>
      </c>
      <c r="H121" s="114" t="str">
        <f>IF($C121="","",IF(ISBLANK(VLOOKUP($A121,'Section 2'!$C$18:$X$317,COLUMNS('Section 2'!$C$14:H$14),0)),"",VLOOKUP($A121,'Section 2'!$C$18:$X$317,COLUMNS('Section 2'!$C$14:H$14),0)))</f>
        <v/>
      </c>
      <c r="I121" s="114" t="str">
        <f>IF($C121="","",IF(ISBLANK(VLOOKUP($A121,'Section 2'!$C$18:$X$317,COLUMNS('Section 2'!$C$14:I$14),0)),"",VLOOKUP($A121,'Section 2'!$C$18:$X$317,COLUMNS('Section 2'!$C$14:I$14),0)))</f>
        <v/>
      </c>
      <c r="J121" s="114" t="str">
        <f>IF($C121="","",IF(ISBLANK(VLOOKUP($A121,'Section 2'!$C$18:$X$317,COLUMNS('Section 2'!$C$14:J$14),0)),"",VLOOKUP($A121,'Section 2'!$C$18:$X$317,COLUMNS('Section 2'!$C$14:J$14),0)))</f>
        <v/>
      </c>
      <c r="K121" s="114" t="str">
        <f>IF($C121="","",IF(ISBLANK(VLOOKUP($A121,'Section 2'!$C$18:$X$317,COLUMNS('Section 2'!$C$14:K$14),0)),"",VLOOKUP($A121,'Section 2'!$C$18:$X$317,COLUMNS('Section 2'!$C$14:K$14),0)))</f>
        <v/>
      </c>
      <c r="L121" s="114" t="str">
        <f>IF($C121="","",IF(ISBLANK(VLOOKUP($A121,'Section 2'!$C$18:$X$317,COLUMNS('Section 2'!$C$14:L$14),0)),"",VLOOKUP($A121,'Section 2'!$C$18:$X$317,COLUMNS('Section 2'!$C$14:L$14),0)))</f>
        <v/>
      </c>
      <c r="M121" s="114" t="str">
        <f>IF($C121="","",IF(ISBLANK(VLOOKUP($A121,'Section 2'!$C$18:$X$317,COLUMNS('Section 2'!$C$14:M$14),0)),"",VLOOKUP($A121,'Section 2'!$C$18:$X$317,COLUMNS('Section 2'!$C$14:M$14),0)))</f>
        <v/>
      </c>
      <c r="N121" s="114" t="str">
        <f>IF($C121="","",IF(ISBLANK(VLOOKUP($A121,'Section 2'!$C$18:$X$317,COLUMNS('Section 2'!$C$14:N$14),0)),"",VLOOKUP($A121,'Section 2'!$C$18:$X$317,COLUMNS('Section 2'!$C$14:N$14),0)))</f>
        <v/>
      </c>
      <c r="O121" s="114" t="str">
        <f>IF($C121="","",IF(ISBLANK(VLOOKUP($A121,'Section 2'!$C$18:$X$317,COLUMNS('Section 2'!$C$14:O$14),0)),"",VLOOKUP($A121,'Section 2'!$C$18:$X$317,COLUMNS('Section 2'!$C$14:O$14),0)))</f>
        <v/>
      </c>
      <c r="P121" s="114" t="str">
        <f>IF($C121="","",IF(ISBLANK(VLOOKUP($A121,'Section 2'!$C$18:$X$317,COLUMNS('Section 2'!$C$14:P$14),0)),"",VLOOKUP($A121,'Section 2'!$C$18:$X$317,COLUMNS('Section 2'!$C$14:P$14),0)))</f>
        <v/>
      </c>
      <c r="Q121" s="114" t="str">
        <f>IF($C121="","",IF(ISBLANK(VLOOKUP($A121,'Section 2'!$C$18:$X$317,COLUMNS('Section 2'!$C$14:Q$14),0)),"",VLOOKUP($A121,'Section 2'!$C$18:$X$317,COLUMNS('Section 2'!$C$14:Q$14),0)))</f>
        <v/>
      </c>
      <c r="R121" s="114" t="str">
        <f>IF($C121="","",IF(ISBLANK(VLOOKUP($A121,'Section 2'!$C$18:$X$317,COLUMNS('Section 2'!$C$14:R$14),0)),"",VLOOKUP($A121,'Section 2'!$C$18:$X$317,COLUMNS('Section 2'!$C$14:R$14),0)))</f>
        <v/>
      </c>
      <c r="S121" s="114" t="str">
        <f>IF($C121="","",IF(ISBLANK(VLOOKUP($A121,'Section 2'!$C$18:$X$317,COLUMNS('Section 2'!$C$14:S$14),0)),"",VLOOKUP($A121,'Section 2'!$C$18:$X$317,COLUMNS('Section 2'!$C$14:S$14),0)))</f>
        <v/>
      </c>
      <c r="T121" s="114" t="str">
        <f>IF($C121="","",IF(ISBLANK(VLOOKUP($A121,'Section 2'!$C$18:$X$317,COLUMNS('Section 2'!$C$14:T$14),0)),"",VLOOKUP($A121,'Section 2'!$C$18:$X$317,COLUMNS('Section 2'!$C$14:T$14),0)))</f>
        <v/>
      </c>
      <c r="U121" s="114" t="str">
        <f>IF($C121="","",IF(ISBLANK(VLOOKUP($A121,'Section 2'!$C$18:$X$317,COLUMNS('Section 2'!$C$14:U$14),0)),"",VLOOKUP($A121,'Section 2'!$C$18:$X$317,COLUMNS('Section 2'!$C$14:U$14),0)))</f>
        <v/>
      </c>
      <c r="V121" s="114" t="str">
        <f>IF($C121="","",IF(ISBLANK(VLOOKUP($A121,'Section 2'!$C$18:$X$317,COLUMNS('Section 2'!$C$14:V$14),0)),"",VLOOKUP($A121,'Section 2'!$C$18:$X$317,COLUMNS('Section 2'!$C$14:V$14),0)))</f>
        <v/>
      </c>
      <c r="W121" s="114" t="str">
        <f>IF($C121="","",IF(ISBLANK(PROPER(VLOOKUP($A121,'Section 2'!$C$18:$X$317,COLUMNS('Section 2'!$C$14:W$14),0))),"",PROPER(VLOOKUP($A121,'Section 2'!$C$18:$X$317,COLUMNS('Section 2'!$C$14:W$14),0))))</f>
        <v/>
      </c>
      <c r="X121" s="114" t="str">
        <f>IF($C121="","",IF(ISBLANK(PROPER(VLOOKUP($A121,'Section 2'!$C$18:$X$317,COLUMNS('Section 2'!$C$14:X$14),0))),"",IF(VLOOKUP($A121,'Section 2'!$C$18:$X$317,COLUMNS('Section 2'!$C$14:X$14),0)="Produced/Imported for Consumption","Produced/Imported for Consumption",PROPER(VLOOKUP($A121,'Section 2'!$C$18:$X$317,COLUMNS('Section 2'!$C$14:X$14),0)))))</f>
        <v/>
      </c>
    </row>
    <row r="122" spans="1:24" s="47" customFormat="1" ht="12.75" customHeight="1" x14ac:dyDescent="0.25">
      <c r="A122" s="50">
        <v>121</v>
      </c>
      <c r="B122" s="114" t="str">
        <f t="shared" si="1"/>
        <v/>
      </c>
      <c r="C122" s="114" t="str">
        <f>IFERROR(VLOOKUP($A122,'Section 2'!$C$18:$X$317,COLUMNS('Section 2'!$C$14:$C$14),0),"")</f>
        <v/>
      </c>
      <c r="D122" s="65" t="str">
        <f>IF($C122="","",IF(ISBLANK(VLOOKUP($A122,'Section 2'!$C$18:$X$317,COLUMNS('Section 2'!$C$14:D$14),0)),"",VLOOKUP($A122,'Section 2'!$C$18:$X$317,COLUMNS('Section 2'!$C$14:D$14),0)))</f>
        <v/>
      </c>
      <c r="E122" s="114" t="str">
        <f>IF($C122="","",IF(ISBLANK(VLOOKUP($A122,'Section 2'!$C$18:$X$317,COLUMNS('Section 2'!$C$14:E$14),0)),"",VLOOKUP($A122,'Section 2'!$C$18:$X$317,COLUMNS('Section 2'!$C$14:E$14),0)))</f>
        <v/>
      </c>
      <c r="F122" s="114" t="str">
        <f>IF($C122="","",IF(ISBLANK(VLOOKUP($A122,'Section 2'!$C$18:$X$317,COLUMNS('Section 2'!$C$14:F$14),0)),"",VLOOKUP($A122,'Section 2'!$C$18:$X$317,COLUMNS('Section 2'!$C$14:F$14),0)))</f>
        <v/>
      </c>
      <c r="G122" s="114" t="str">
        <f>IF($C122="","",IF(ISBLANK(VLOOKUP($A122,'Section 2'!$C$18:$X$317,COLUMNS('Section 2'!$C$14:G$14),0)),"",VLOOKUP($A122,'Section 2'!$C$18:$X$317,COLUMNS('Section 2'!$C$14:G$14),0)))</f>
        <v/>
      </c>
      <c r="H122" s="114" t="str">
        <f>IF($C122="","",IF(ISBLANK(VLOOKUP($A122,'Section 2'!$C$18:$X$317,COLUMNS('Section 2'!$C$14:H$14),0)),"",VLOOKUP($A122,'Section 2'!$C$18:$X$317,COLUMNS('Section 2'!$C$14:H$14),0)))</f>
        <v/>
      </c>
      <c r="I122" s="114" t="str">
        <f>IF($C122="","",IF(ISBLANK(VLOOKUP($A122,'Section 2'!$C$18:$X$317,COLUMNS('Section 2'!$C$14:I$14),0)),"",VLOOKUP($A122,'Section 2'!$C$18:$X$317,COLUMNS('Section 2'!$C$14:I$14),0)))</f>
        <v/>
      </c>
      <c r="J122" s="114" t="str">
        <f>IF($C122="","",IF(ISBLANK(VLOOKUP($A122,'Section 2'!$C$18:$X$317,COLUMNS('Section 2'!$C$14:J$14),0)),"",VLOOKUP($A122,'Section 2'!$C$18:$X$317,COLUMNS('Section 2'!$C$14:J$14),0)))</f>
        <v/>
      </c>
      <c r="K122" s="114" t="str">
        <f>IF($C122="","",IF(ISBLANK(VLOOKUP($A122,'Section 2'!$C$18:$X$317,COLUMNS('Section 2'!$C$14:K$14),0)),"",VLOOKUP($A122,'Section 2'!$C$18:$X$317,COLUMNS('Section 2'!$C$14:K$14),0)))</f>
        <v/>
      </c>
      <c r="L122" s="114" t="str">
        <f>IF($C122="","",IF(ISBLANK(VLOOKUP($A122,'Section 2'!$C$18:$X$317,COLUMNS('Section 2'!$C$14:L$14),0)),"",VLOOKUP($A122,'Section 2'!$C$18:$X$317,COLUMNS('Section 2'!$C$14:L$14),0)))</f>
        <v/>
      </c>
      <c r="M122" s="114" t="str">
        <f>IF($C122="","",IF(ISBLANK(VLOOKUP($A122,'Section 2'!$C$18:$X$317,COLUMNS('Section 2'!$C$14:M$14),0)),"",VLOOKUP($A122,'Section 2'!$C$18:$X$317,COLUMNS('Section 2'!$C$14:M$14),0)))</f>
        <v/>
      </c>
      <c r="N122" s="114" t="str">
        <f>IF($C122="","",IF(ISBLANK(VLOOKUP($A122,'Section 2'!$C$18:$X$317,COLUMNS('Section 2'!$C$14:N$14),0)),"",VLOOKUP($A122,'Section 2'!$C$18:$X$317,COLUMNS('Section 2'!$C$14:N$14),0)))</f>
        <v/>
      </c>
      <c r="O122" s="114" t="str">
        <f>IF($C122="","",IF(ISBLANK(VLOOKUP($A122,'Section 2'!$C$18:$X$317,COLUMNS('Section 2'!$C$14:O$14),0)),"",VLOOKUP($A122,'Section 2'!$C$18:$X$317,COLUMNS('Section 2'!$C$14:O$14),0)))</f>
        <v/>
      </c>
      <c r="P122" s="114" t="str">
        <f>IF($C122="","",IF(ISBLANK(VLOOKUP($A122,'Section 2'!$C$18:$X$317,COLUMNS('Section 2'!$C$14:P$14),0)),"",VLOOKUP($A122,'Section 2'!$C$18:$X$317,COLUMNS('Section 2'!$C$14:P$14),0)))</f>
        <v/>
      </c>
      <c r="Q122" s="114" t="str">
        <f>IF($C122="","",IF(ISBLANK(VLOOKUP($A122,'Section 2'!$C$18:$X$317,COLUMNS('Section 2'!$C$14:Q$14),0)),"",VLOOKUP($A122,'Section 2'!$C$18:$X$317,COLUMNS('Section 2'!$C$14:Q$14),0)))</f>
        <v/>
      </c>
      <c r="R122" s="114" t="str">
        <f>IF($C122="","",IF(ISBLANK(VLOOKUP($A122,'Section 2'!$C$18:$X$317,COLUMNS('Section 2'!$C$14:R$14),0)),"",VLOOKUP($A122,'Section 2'!$C$18:$X$317,COLUMNS('Section 2'!$C$14:R$14),0)))</f>
        <v/>
      </c>
      <c r="S122" s="114" t="str">
        <f>IF($C122="","",IF(ISBLANK(VLOOKUP($A122,'Section 2'!$C$18:$X$317,COLUMNS('Section 2'!$C$14:S$14),0)),"",VLOOKUP($A122,'Section 2'!$C$18:$X$317,COLUMNS('Section 2'!$C$14:S$14),0)))</f>
        <v/>
      </c>
      <c r="T122" s="114" t="str">
        <f>IF($C122="","",IF(ISBLANK(VLOOKUP($A122,'Section 2'!$C$18:$X$317,COLUMNS('Section 2'!$C$14:T$14),0)),"",VLOOKUP($A122,'Section 2'!$C$18:$X$317,COLUMNS('Section 2'!$C$14:T$14),0)))</f>
        <v/>
      </c>
      <c r="U122" s="114" t="str">
        <f>IF($C122="","",IF(ISBLANK(VLOOKUP($A122,'Section 2'!$C$18:$X$317,COLUMNS('Section 2'!$C$14:U$14),0)),"",VLOOKUP($A122,'Section 2'!$C$18:$X$317,COLUMNS('Section 2'!$C$14:U$14),0)))</f>
        <v/>
      </c>
      <c r="V122" s="114" t="str">
        <f>IF($C122="","",IF(ISBLANK(VLOOKUP($A122,'Section 2'!$C$18:$X$317,COLUMNS('Section 2'!$C$14:V$14),0)),"",VLOOKUP($A122,'Section 2'!$C$18:$X$317,COLUMNS('Section 2'!$C$14:V$14),0)))</f>
        <v/>
      </c>
      <c r="W122" s="114" t="str">
        <f>IF($C122="","",IF(ISBLANK(PROPER(VLOOKUP($A122,'Section 2'!$C$18:$X$317,COLUMNS('Section 2'!$C$14:W$14),0))),"",PROPER(VLOOKUP($A122,'Section 2'!$C$18:$X$317,COLUMNS('Section 2'!$C$14:W$14),0))))</f>
        <v/>
      </c>
      <c r="X122" s="114" t="str">
        <f>IF($C122="","",IF(ISBLANK(PROPER(VLOOKUP($A122,'Section 2'!$C$18:$X$317,COLUMNS('Section 2'!$C$14:X$14),0))),"",IF(VLOOKUP($A122,'Section 2'!$C$18:$X$317,COLUMNS('Section 2'!$C$14:X$14),0)="Produced/Imported for Consumption","Produced/Imported for Consumption",PROPER(VLOOKUP($A122,'Section 2'!$C$18:$X$317,COLUMNS('Section 2'!$C$14:X$14),0)))))</f>
        <v/>
      </c>
    </row>
    <row r="123" spans="1:24" s="47" customFormat="1" ht="12.75" customHeight="1" x14ac:dyDescent="0.25">
      <c r="A123" s="50">
        <v>122</v>
      </c>
      <c r="B123" s="114" t="str">
        <f t="shared" si="1"/>
        <v/>
      </c>
      <c r="C123" s="114" t="str">
        <f>IFERROR(VLOOKUP($A123,'Section 2'!$C$18:$X$317,COLUMNS('Section 2'!$C$14:$C$14),0),"")</f>
        <v/>
      </c>
      <c r="D123" s="65" t="str">
        <f>IF($C123="","",IF(ISBLANK(VLOOKUP($A123,'Section 2'!$C$18:$X$317,COLUMNS('Section 2'!$C$14:D$14),0)),"",VLOOKUP($A123,'Section 2'!$C$18:$X$317,COLUMNS('Section 2'!$C$14:D$14),0)))</f>
        <v/>
      </c>
      <c r="E123" s="114" t="str">
        <f>IF($C123="","",IF(ISBLANK(VLOOKUP($A123,'Section 2'!$C$18:$X$317,COLUMNS('Section 2'!$C$14:E$14),0)),"",VLOOKUP($A123,'Section 2'!$C$18:$X$317,COLUMNS('Section 2'!$C$14:E$14),0)))</f>
        <v/>
      </c>
      <c r="F123" s="114" t="str">
        <f>IF($C123="","",IF(ISBLANK(VLOOKUP($A123,'Section 2'!$C$18:$X$317,COLUMNS('Section 2'!$C$14:F$14),0)),"",VLOOKUP($A123,'Section 2'!$C$18:$X$317,COLUMNS('Section 2'!$C$14:F$14),0)))</f>
        <v/>
      </c>
      <c r="G123" s="114" t="str">
        <f>IF($C123="","",IF(ISBLANK(VLOOKUP($A123,'Section 2'!$C$18:$X$317,COLUMNS('Section 2'!$C$14:G$14),0)),"",VLOOKUP($A123,'Section 2'!$C$18:$X$317,COLUMNS('Section 2'!$C$14:G$14),0)))</f>
        <v/>
      </c>
      <c r="H123" s="114" t="str">
        <f>IF($C123="","",IF(ISBLANK(VLOOKUP($A123,'Section 2'!$C$18:$X$317,COLUMNS('Section 2'!$C$14:H$14),0)),"",VLOOKUP($A123,'Section 2'!$C$18:$X$317,COLUMNS('Section 2'!$C$14:H$14),0)))</f>
        <v/>
      </c>
      <c r="I123" s="114" t="str">
        <f>IF($C123="","",IF(ISBLANK(VLOOKUP($A123,'Section 2'!$C$18:$X$317,COLUMNS('Section 2'!$C$14:I$14),0)),"",VLOOKUP($A123,'Section 2'!$C$18:$X$317,COLUMNS('Section 2'!$C$14:I$14),0)))</f>
        <v/>
      </c>
      <c r="J123" s="114" t="str">
        <f>IF($C123="","",IF(ISBLANK(VLOOKUP($A123,'Section 2'!$C$18:$X$317,COLUMNS('Section 2'!$C$14:J$14),0)),"",VLOOKUP($A123,'Section 2'!$C$18:$X$317,COLUMNS('Section 2'!$C$14:J$14),0)))</f>
        <v/>
      </c>
      <c r="K123" s="114" t="str">
        <f>IF($C123="","",IF(ISBLANK(VLOOKUP($A123,'Section 2'!$C$18:$X$317,COLUMNS('Section 2'!$C$14:K$14),0)),"",VLOOKUP($A123,'Section 2'!$C$18:$X$317,COLUMNS('Section 2'!$C$14:K$14),0)))</f>
        <v/>
      </c>
      <c r="L123" s="114" t="str">
        <f>IF($C123="","",IF(ISBLANK(VLOOKUP($A123,'Section 2'!$C$18:$X$317,COLUMNS('Section 2'!$C$14:L$14),0)),"",VLOOKUP($A123,'Section 2'!$C$18:$X$317,COLUMNS('Section 2'!$C$14:L$14),0)))</f>
        <v/>
      </c>
      <c r="M123" s="114" t="str">
        <f>IF($C123="","",IF(ISBLANK(VLOOKUP($A123,'Section 2'!$C$18:$X$317,COLUMNS('Section 2'!$C$14:M$14),0)),"",VLOOKUP($A123,'Section 2'!$C$18:$X$317,COLUMNS('Section 2'!$C$14:M$14),0)))</f>
        <v/>
      </c>
      <c r="N123" s="114" t="str">
        <f>IF($C123="","",IF(ISBLANK(VLOOKUP($A123,'Section 2'!$C$18:$X$317,COLUMNS('Section 2'!$C$14:N$14),0)),"",VLOOKUP($A123,'Section 2'!$C$18:$X$317,COLUMNS('Section 2'!$C$14:N$14),0)))</f>
        <v/>
      </c>
      <c r="O123" s="114" t="str">
        <f>IF($C123="","",IF(ISBLANK(VLOOKUP($A123,'Section 2'!$C$18:$X$317,COLUMNS('Section 2'!$C$14:O$14),0)),"",VLOOKUP($A123,'Section 2'!$C$18:$X$317,COLUMNS('Section 2'!$C$14:O$14),0)))</f>
        <v/>
      </c>
      <c r="P123" s="114" t="str">
        <f>IF($C123="","",IF(ISBLANK(VLOOKUP($A123,'Section 2'!$C$18:$X$317,COLUMNS('Section 2'!$C$14:P$14),0)),"",VLOOKUP($A123,'Section 2'!$C$18:$X$317,COLUMNS('Section 2'!$C$14:P$14),0)))</f>
        <v/>
      </c>
      <c r="Q123" s="114" t="str">
        <f>IF($C123="","",IF(ISBLANK(VLOOKUP($A123,'Section 2'!$C$18:$X$317,COLUMNS('Section 2'!$C$14:Q$14),0)),"",VLOOKUP($A123,'Section 2'!$C$18:$X$317,COLUMNS('Section 2'!$C$14:Q$14),0)))</f>
        <v/>
      </c>
      <c r="R123" s="114" t="str">
        <f>IF($C123="","",IF(ISBLANK(VLOOKUP($A123,'Section 2'!$C$18:$X$317,COLUMNS('Section 2'!$C$14:R$14),0)),"",VLOOKUP($A123,'Section 2'!$C$18:$X$317,COLUMNS('Section 2'!$C$14:R$14),0)))</f>
        <v/>
      </c>
      <c r="S123" s="114" t="str">
        <f>IF($C123="","",IF(ISBLANK(VLOOKUP($A123,'Section 2'!$C$18:$X$317,COLUMNS('Section 2'!$C$14:S$14),0)),"",VLOOKUP($A123,'Section 2'!$C$18:$X$317,COLUMNS('Section 2'!$C$14:S$14),0)))</f>
        <v/>
      </c>
      <c r="T123" s="114" t="str">
        <f>IF($C123="","",IF(ISBLANK(VLOOKUP($A123,'Section 2'!$C$18:$X$317,COLUMNS('Section 2'!$C$14:T$14),0)),"",VLOOKUP($A123,'Section 2'!$C$18:$X$317,COLUMNS('Section 2'!$C$14:T$14),0)))</f>
        <v/>
      </c>
      <c r="U123" s="114" t="str">
        <f>IF($C123="","",IF(ISBLANK(VLOOKUP($A123,'Section 2'!$C$18:$X$317,COLUMNS('Section 2'!$C$14:U$14),0)),"",VLOOKUP($A123,'Section 2'!$C$18:$X$317,COLUMNS('Section 2'!$C$14:U$14),0)))</f>
        <v/>
      </c>
      <c r="V123" s="114" t="str">
        <f>IF($C123="","",IF(ISBLANK(VLOOKUP($A123,'Section 2'!$C$18:$X$317,COLUMNS('Section 2'!$C$14:V$14),0)),"",VLOOKUP($A123,'Section 2'!$C$18:$X$317,COLUMNS('Section 2'!$C$14:V$14),0)))</f>
        <v/>
      </c>
      <c r="W123" s="114" t="str">
        <f>IF($C123="","",IF(ISBLANK(PROPER(VLOOKUP($A123,'Section 2'!$C$18:$X$317,COLUMNS('Section 2'!$C$14:W$14),0))),"",PROPER(VLOOKUP($A123,'Section 2'!$C$18:$X$317,COLUMNS('Section 2'!$C$14:W$14),0))))</f>
        <v/>
      </c>
      <c r="X123" s="114" t="str">
        <f>IF($C123="","",IF(ISBLANK(PROPER(VLOOKUP($A123,'Section 2'!$C$18:$X$317,COLUMNS('Section 2'!$C$14:X$14),0))),"",IF(VLOOKUP($A123,'Section 2'!$C$18:$X$317,COLUMNS('Section 2'!$C$14:X$14),0)="Produced/Imported for Consumption","Produced/Imported for Consumption",PROPER(VLOOKUP($A123,'Section 2'!$C$18:$X$317,COLUMNS('Section 2'!$C$14:X$14),0)))))</f>
        <v/>
      </c>
    </row>
    <row r="124" spans="1:24" s="47" customFormat="1" ht="12.75" customHeight="1" x14ac:dyDescent="0.25">
      <c r="A124" s="50">
        <v>123</v>
      </c>
      <c r="B124" s="114" t="str">
        <f t="shared" si="1"/>
        <v/>
      </c>
      <c r="C124" s="114" t="str">
        <f>IFERROR(VLOOKUP($A124,'Section 2'!$C$18:$X$317,COLUMNS('Section 2'!$C$14:$C$14),0),"")</f>
        <v/>
      </c>
      <c r="D124" s="65" t="str">
        <f>IF($C124="","",IF(ISBLANK(VLOOKUP($A124,'Section 2'!$C$18:$X$317,COLUMNS('Section 2'!$C$14:D$14),0)),"",VLOOKUP($A124,'Section 2'!$C$18:$X$317,COLUMNS('Section 2'!$C$14:D$14),0)))</f>
        <v/>
      </c>
      <c r="E124" s="114" t="str">
        <f>IF($C124="","",IF(ISBLANK(VLOOKUP($A124,'Section 2'!$C$18:$X$317,COLUMNS('Section 2'!$C$14:E$14),0)),"",VLOOKUP($A124,'Section 2'!$C$18:$X$317,COLUMNS('Section 2'!$C$14:E$14),0)))</f>
        <v/>
      </c>
      <c r="F124" s="114" t="str">
        <f>IF($C124="","",IF(ISBLANK(VLOOKUP($A124,'Section 2'!$C$18:$X$317,COLUMNS('Section 2'!$C$14:F$14),0)),"",VLOOKUP($A124,'Section 2'!$C$18:$X$317,COLUMNS('Section 2'!$C$14:F$14),0)))</f>
        <v/>
      </c>
      <c r="G124" s="114" t="str">
        <f>IF($C124="","",IF(ISBLANK(VLOOKUP($A124,'Section 2'!$C$18:$X$317,COLUMNS('Section 2'!$C$14:G$14),0)),"",VLOOKUP($A124,'Section 2'!$C$18:$X$317,COLUMNS('Section 2'!$C$14:G$14),0)))</f>
        <v/>
      </c>
      <c r="H124" s="114" t="str">
        <f>IF($C124="","",IF(ISBLANK(VLOOKUP($A124,'Section 2'!$C$18:$X$317,COLUMNS('Section 2'!$C$14:H$14),0)),"",VLOOKUP($A124,'Section 2'!$C$18:$X$317,COLUMNS('Section 2'!$C$14:H$14),0)))</f>
        <v/>
      </c>
      <c r="I124" s="114" t="str">
        <f>IF($C124="","",IF(ISBLANK(VLOOKUP($A124,'Section 2'!$C$18:$X$317,COLUMNS('Section 2'!$C$14:I$14),0)),"",VLOOKUP($A124,'Section 2'!$C$18:$X$317,COLUMNS('Section 2'!$C$14:I$14),0)))</f>
        <v/>
      </c>
      <c r="J124" s="114" t="str">
        <f>IF($C124="","",IF(ISBLANK(VLOOKUP($A124,'Section 2'!$C$18:$X$317,COLUMNS('Section 2'!$C$14:J$14),0)),"",VLOOKUP($A124,'Section 2'!$C$18:$X$317,COLUMNS('Section 2'!$C$14:J$14),0)))</f>
        <v/>
      </c>
      <c r="K124" s="114" t="str">
        <f>IF($C124="","",IF(ISBLANK(VLOOKUP($A124,'Section 2'!$C$18:$X$317,COLUMNS('Section 2'!$C$14:K$14),0)),"",VLOOKUP($A124,'Section 2'!$C$18:$X$317,COLUMNS('Section 2'!$C$14:K$14),0)))</f>
        <v/>
      </c>
      <c r="L124" s="114" t="str">
        <f>IF($C124="","",IF(ISBLANK(VLOOKUP($A124,'Section 2'!$C$18:$X$317,COLUMNS('Section 2'!$C$14:L$14),0)),"",VLOOKUP($A124,'Section 2'!$C$18:$X$317,COLUMNS('Section 2'!$C$14:L$14),0)))</f>
        <v/>
      </c>
      <c r="M124" s="114" t="str">
        <f>IF($C124="","",IF(ISBLANK(VLOOKUP($A124,'Section 2'!$C$18:$X$317,COLUMNS('Section 2'!$C$14:M$14),0)),"",VLOOKUP($A124,'Section 2'!$C$18:$X$317,COLUMNS('Section 2'!$C$14:M$14),0)))</f>
        <v/>
      </c>
      <c r="N124" s="114" t="str">
        <f>IF($C124="","",IF(ISBLANK(VLOOKUP($A124,'Section 2'!$C$18:$X$317,COLUMNS('Section 2'!$C$14:N$14),0)),"",VLOOKUP($A124,'Section 2'!$C$18:$X$317,COLUMNS('Section 2'!$C$14:N$14),0)))</f>
        <v/>
      </c>
      <c r="O124" s="114" t="str">
        <f>IF($C124="","",IF(ISBLANK(VLOOKUP($A124,'Section 2'!$C$18:$X$317,COLUMNS('Section 2'!$C$14:O$14),0)),"",VLOOKUP($A124,'Section 2'!$C$18:$X$317,COLUMNS('Section 2'!$C$14:O$14),0)))</f>
        <v/>
      </c>
      <c r="P124" s="114" t="str">
        <f>IF($C124="","",IF(ISBLANK(VLOOKUP($A124,'Section 2'!$C$18:$X$317,COLUMNS('Section 2'!$C$14:P$14),0)),"",VLOOKUP($A124,'Section 2'!$C$18:$X$317,COLUMNS('Section 2'!$C$14:P$14),0)))</f>
        <v/>
      </c>
      <c r="Q124" s="114" t="str">
        <f>IF($C124="","",IF(ISBLANK(VLOOKUP($A124,'Section 2'!$C$18:$X$317,COLUMNS('Section 2'!$C$14:Q$14),0)),"",VLOOKUP($A124,'Section 2'!$C$18:$X$317,COLUMNS('Section 2'!$C$14:Q$14),0)))</f>
        <v/>
      </c>
      <c r="R124" s="114" t="str">
        <f>IF($C124="","",IF(ISBLANK(VLOOKUP($A124,'Section 2'!$C$18:$X$317,COLUMNS('Section 2'!$C$14:R$14),0)),"",VLOOKUP($A124,'Section 2'!$C$18:$X$317,COLUMNS('Section 2'!$C$14:R$14),0)))</f>
        <v/>
      </c>
      <c r="S124" s="114" t="str">
        <f>IF($C124="","",IF(ISBLANK(VLOOKUP($A124,'Section 2'!$C$18:$X$317,COLUMNS('Section 2'!$C$14:S$14),0)),"",VLOOKUP($A124,'Section 2'!$C$18:$X$317,COLUMNS('Section 2'!$C$14:S$14),0)))</f>
        <v/>
      </c>
      <c r="T124" s="114" t="str">
        <f>IF($C124="","",IF(ISBLANK(VLOOKUP($A124,'Section 2'!$C$18:$X$317,COLUMNS('Section 2'!$C$14:T$14),0)),"",VLOOKUP($A124,'Section 2'!$C$18:$X$317,COLUMNS('Section 2'!$C$14:T$14),0)))</f>
        <v/>
      </c>
      <c r="U124" s="114" t="str">
        <f>IF($C124="","",IF(ISBLANK(VLOOKUP($A124,'Section 2'!$C$18:$X$317,COLUMNS('Section 2'!$C$14:U$14),0)),"",VLOOKUP($A124,'Section 2'!$C$18:$X$317,COLUMNS('Section 2'!$C$14:U$14),0)))</f>
        <v/>
      </c>
      <c r="V124" s="114" t="str">
        <f>IF($C124="","",IF(ISBLANK(VLOOKUP($A124,'Section 2'!$C$18:$X$317,COLUMNS('Section 2'!$C$14:V$14),0)),"",VLOOKUP($A124,'Section 2'!$C$18:$X$317,COLUMNS('Section 2'!$C$14:V$14),0)))</f>
        <v/>
      </c>
      <c r="W124" s="114" t="str">
        <f>IF($C124="","",IF(ISBLANK(PROPER(VLOOKUP($A124,'Section 2'!$C$18:$X$317,COLUMNS('Section 2'!$C$14:W$14),0))),"",PROPER(VLOOKUP($A124,'Section 2'!$C$18:$X$317,COLUMNS('Section 2'!$C$14:W$14),0))))</f>
        <v/>
      </c>
      <c r="X124" s="114" t="str">
        <f>IF($C124="","",IF(ISBLANK(PROPER(VLOOKUP($A124,'Section 2'!$C$18:$X$317,COLUMNS('Section 2'!$C$14:X$14),0))),"",IF(VLOOKUP($A124,'Section 2'!$C$18:$X$317,COLUMNS('Section 2'!$C$14:X$14),0)="Produced/Imported for Consumption","Produced/Imported for Consumption",PROPER(VLOOKUP($A124,'Section 2'!$C$18:$X$317,COLUMNS('Section 2'!$C$14:X$14),0)))))</f>
        <v/>
      </c>
    </row>
    <row r="125" spans="1:24" s="47" customFormat="1" ht="12.75" customHeight="1" x14ac:dyDescent="0.25">
      <c r="A125" s="50">
        <v>124</v>
      </c>
      <c r="B125" s="114" t="str">
        <f t="shared" si="1"/>
        <v/>
      </c>
      <c r="C125" s="114" t="str">
        <f>IFERROR(VLOOKUP($A125,'Section 2'!$C$18:$X$317,COLUMNS('Section 2'!$C$14:$C$14),0),"")</f>
        <v/>
      </c>
      <c r="D125" s="65" t="str">
        <f>IF($C125="","",IF(ISBLANK(VLOOKUP($A125,'Section 2'!$C$18:$X$317,COLUMNS('Section 2'!$C$14:D$14),0)),"",VLOOKUP($A125,'Section 2'!$C$18:$X$317,COLUMNS('Section 2'!$C$14:D$14),0)))</f>
        <v/>
      </c>
      <c r="E125" s="114" t="str">
        <f>IF($C125="","",IF(ISBLANK(VLOOKUP($A125,'Section 2'!$C$18:$X$317,COLUMNS('Section 2'!$C$14:E$14),0)),"",VLOOKUP($A125,'Section 2'!$C$18:$X$317,COLUMNS('Section 2'!$C$14:E$14),0)))</f>
        <v/>
      </c>
      <c r="F125" s="114" t="str">
        <f>IF($C125="","",IF(ISBLANK(VLOOKUP($A125,'Section 2'!$C$18:$X$317,COLUMNS('Section 2'!$C$14:F$14),0)),"",VLOOKUP($A125,'Section 2'!$C$18:$X$317,COLUMNS('Section 2'!$C$14:F$14),0)))</f>
        <v/>
      </c>
      <c r="G125" s="114" t="str">
        <f>IF($C125="","",IF(ISBLANK(VLOOKUP($A125,'Section 2'!$C$18:$X$317,COLUMNS('Section 2'!$C$14:G$14),0)),"",VLOOKUP($A125,'Section 2'!$C$18:$X$317,COLUMNS('Section 2'!$C$14:G$14),0)))</f>
        <v/>
      </c>
      <c r="H125" s="114" t="str">
        <f>IF($C125="","",IF(ISBLANK(VLOOKUP($A125,'Section 2'!$C$18:$X$317,COLUMNS('Section 2'!$C$14:H$14),0)),"",VLOOKUP($A125,'Section 2'!$C$18:$X$317,COLUMNS('Section 2'!$C$14:H$14),0)))</f>
        <v/>
      </c>
      <c r="I125" s="114" t="str">
        <f>IF($C125="","",IF(ISBLANK(VLOOKUP($A125,'Section 2'!$C$18:$X$317,COLUMNS('Section 2'!$C$14:I$14),0)),"",VLOOKUP($A125,'Section 2'!$C$18:$X$317,COLUMNS('Section 2'!$C$14:I$14),0)))</f>
        <v/>
      </c>
      <c r="J125" s="114" t="str">
        <f>IF($C125="","",IF(ISBLANK(VLOOKUP($A125,'Section 2'!$C$18:$X$317,COLUMNS('Section 2'!$C$14:J$14),0)),"",VLOOKUP($A125,'Section 2'!$C$18:$X$317,COLUMNS('Section 2'!$C$14:J$14),0)))</f>
        <v/>
      </c>
      <c r="K125" s="114" t="str">
        <f>IF($C125="","",IF(ISBLANK(VLOOKUP($A125,'Section 2'!$C$18:$X$317,COLUMNS('Section 2'!$C$14:K$14),0)),"",VLOOKUP($A125,'Section 2'!$C$18:$X$317,COLUMNS('Section 2'!$C$14:K$14),0)))</f>
        <v/>
      </c>
      <c r="L125" s="114" t="str">
        <f>IF($C125="","",IF(ISBLANK(VLOOKUP($A125,'Section 2'!$C$18:$X$317,COLUMNS('Section 2'!$C$14:L$14),0)),"",VLOOKUP($A125,'Section 2'!$C$18:$X$317,COLUMNS('Section 2'!$C$14:L$14),0)))</f>
        <v/>
      </c>
      <c r="M125" s="114" t="str">
        <f>IF($C125="","",IF(ISBLANK(VLOOKUP($A125,'Section 2'!$C$18:$X$317,COLUMNS('Section 2'!$C$14:M$14),0)),"",VLOOKUP($A125,'Section 2'!$C$18:$X$317,COLUMNS('Section 2'!$C$14:M$14),0)))</f>
        <v/>
      </c>
      <c r="N125" s="114" t="str">
        <f>IF($C125="","",IF(ISBLANK(VLOOKUP($A125,'Section 2'!$C$18:$X$317,COLUMNS('Section 2'!$C$14:N$14),0)),"",VLOOKUP($A125,'Section 2'!$C$18:$X$317,COLUMNS('Section 2'!$C$14:N$14),0)))</f>
        <v/>
      </c>
      <c r="O125" s="114" t="str">
        <f>IF($C125="","",IF(ISBLANK(VLOOKUP($A125,'Section 2'!$C$18:$X$317,COLUMNS('Section 2'!$C$14:O$14),0)),"",VLOOKUP($A125,'Section 2'!$C$18:$X$317,COLUMNS('Section 2'!$C$14:O$14),0)))</f>
        <v/>
      </c>
      <c r="P125" s="114" t="str">
        <f>IF($C125="","",IF(ISBLANK(VLOOKUP($A125,'Section 2'!$C$18:$X$317,COLUMNS('Section 2'!$C$14:P$14),0)),"",VLOOKUP($A125,'Section 2'!$C$18:$X$317,COLUMNS('Section 2'!$C$14:P$14),0)))</f>
        <v/>
      </c>
      <c r="Q125" s="114" t="str">
        <f>IF($C125="","",IF(ISBLANK(VLOOKUP($A125,'Section 2'!$C$18:$X$317,COLUMNS('Section 2'!$C$14:Q$14),0)),"",VLOOKUP($A125,'Section 2'!$C$18:$X$317,COLUMNS('Section 2'!$C$14:Q$14),0)))</f>
        <v/>
      </c>
      <c r="R125" s="114" t="str">
        <f>IF($C125="","",IF(ISBLANK(VLOOKUP($A125,'Section 2'!$C$18:$X$317,COLUMNS('Section 2'!$C$14:R$14),0)),"",VLOOKUP($A125,'Section 2'!$C$18:$X$317,COLUMNS('Section 2'!$C$14:R$14),0)))</f>
        <v/>
      </c>
      <c r="S125" s="114" t="str">
        <f>IF($C125="","",IF(ISBLANK(VLOOKUP($A125,'Section 2'!$C$18:$X$317,COLUMNS('Section 2'!$C$14:S$14),0)),"",VLOOKUP($A125,'Section 2'!$C$18:$X$317,COLUMNS('Section 2'!$C$14:S$14),0)))</f>
        <v/>
      </c>
      <c r="T125" s="114" t="str">
        <f>IF($C125="","",IF(ISBLANK(VLOOKUP($A125,'Section 2'!$C$18:$X$317,COLUMNS('Section 2'!$C$14:T$14),0)),"",VLOOKUP($A125,'Section 2'!$C$18:$X$317,COLUMNS('Section 2'!$C$14:T$14),0)))</f>
        <v/>
      </c>
      <c r="U125" s="114" t="str">
        <f>IF($C125="","",IF(ISBLANK(VLOOKUP($A125,'Section 2'!$C$18:$X$317,COLUMNS('Section 2'!$C$14:U$14),0)),"",VLOOKUP($A125,'Section 2'!$C$18:$X$317,COLUMNS('Section 2'!$C$14:U$14),0)))</f>
        <v/>
      </c>
      <c r="V125" s="114" t="str">
        <f>IF($C125="","",IF(ISBLANK(VLOOKUP($A125,'Section 2'!$C$18:$X$317,COLUMNS('Section 2'!$C$14:V$14),0)),"",VLOOKUP($A125,'Section 2'!$C$18:$X$317,COLUMNS('Section 2'!$C$14:V$14),0)))</f>
        <v/>
      </c>
      <c r="W125" s="114" t="str">
        <f>IF($C125="","",IF(ISBLANK(PROPER(VLOOKUP($A125,'Section 2'!$C$18:$X$317,COLUMNS('Section 2'!$C$14:W$14),0))),"",PROPER(VLOOKUP($A125,'Section 2'!$C$18:$X$317,COLUMNS('Section 2'!$C$14:W$14),0))))</f>
        <v/>
      </c>
      <c r="X125" s="114" t="str">
        <f>IF($C125="","",IF(ISBLANK(PROPER(VLOOKUP($A125,'Section 2'!$C$18:$X$317,COLUMNS('Section 2'!$C$14:X$14),0))),"",IF(VLOOKUP($A125,'Section 2'!$C$18:$X$317,COLUMNS('Section 2'!$C$14:X$14),0)="Produced/Imported for Consumption","Produced/Imported for Consumption",PROPER(VLOOKUP($A125,'Section 2'!$C$18:$X$317,COLUMNS('Section 2'!$C$14:X$14),0)))))</f>
        <v/>
      </c>
    </row>
    <row r="126" spans="1:24" s="47" customFormat="1" ht="12.75" customHeight="1" x14ac:dyDescent="0.25">
      <c r="A126" s="50">
        <v>125</v>
      </c>
      <c r="B126" s="114" t="str">
        <f t="shared" si="1"/>
        <v/>
      </c>
      <c r="C126" s="114" t="str">
        <f>IFERROR(VLOOKUP($A126,'Section 2'!$C$18:$X$317,COLUMNS('Section 2'!$C$14:$C$14),0),"")</f>
        <v/>
      </c>
      <c r="D126" s="65" t="str">
        <f>IF($C126="","",IF(ISBLANK(VLOOKUP($A126,'Section 2'!$C$18:$X$317,COLUMNS('Section 2'!$C$14:D$14),0)),"",VLOOKUP($A126,'Section 2'!$C$18:$X$317,COLUMNS('Section 2'!$C$14:D$14),0)))</f>
        <v/>
      </c>
      <c r="E126" s="114" t="str">
        <f>IF($C126="","",IF(ISBLANK(VLOOKUP($A126,'Section 2'!$C$18:$X$317,COLUMNS('Section 2'!$C$14:E$14),0)),"",VLOOKUP($A126,'Section 2'!$C$18:$X$317,COLUMNS('Section 2'!$C$14:E$14),0)))</f>
        <v/>
      </c>
      <c r="F126" s="114" t="str">
        <f>IF($C126="","",IF(ISBLANK(VLOOKUP($A126,'Section 2'!$C$18:$X$317,COLUMNS('Section 2'!$C$14:F$14),0)),"",VLOOKUP($A126,'Section 2'!$C$18:$X$317,COLUMNS('Section 2'!$C$14:F$14),0)))</f>
        <v/>
      </c>
      <c r="G126" s="114" t="str">
        <f>IF($C126="","",IF(ISBLANK(VLOOKUP($A126,'Section 2'!$C$18:$X$317,COLUMNS('Section 2'!$C$14:G$14),0)),"",VLOOKUP($A126,'Section 2'!$C$18:$X$317,COLUMNS('Section 2'!$C$14:G$14),0)))</f>
        <v/>
      </c>
      <c r="H126" s="114" t="str">
        <f>IF($C126="","",IF(ISBLANK(VLOOKUP($A126,'Section 2'!$C$18:$X$317,COLUMNS('Section 2'!$C$14:H$14),0)),"",VLOOKUP($A126,'Section 2'!$C$18:$X$317,COLUMNS('Section 2'!$C$14:H$14),0)))</f>
        <v/>
      </c>
      <c r="I126" s="114" t="str">
        <f>IF($C126="","",IF(ISBLANK(VLOOKUP($A126,'Section 2'!$C$18:$X$317,COLUMNS('Section 2'!$C$14:I$14),0)),"",VLOOKUP($A126,'Section 2'!$C$18:$X$317,COLUMNS('Section 2'!$C$14:I$14),0)))</f>
        <v/>
      </c>
      <c r="J126" s="114" t="str">
        <f>IF($C126="","",IF(ISBLANK(VLOOKUP($A126,'Section 2'!$C$18:$X$317,COLUMNS('Section 2'!$C$14:J$14),0)),"",VLOOKUP($A126,'Section 2'!$C$18:$X$317,COLUMNS('Section 2'!$C$14:J$14),0)))</f>
        <v/>
      </c>
      <c r="K126" s="114" t="str">
        <f>IF($C126="","",IF(ISBLANK(VLOOKUP($A126,'Section 2'!$C$18:$X$317,COLUMNS('Section 2'!$C$14:K$14),0)),"",VLOOKUP($A126,'Section 2'!$C$18:$X$317,COLUMNS('Section 2'!$C$14:K$14),0)))</f>
        <v/>
      </c>
      <c r="L126" s="114" t="str">
        <f>IF($C126="","",IF(ISBLANK(VLOOKUP($A126,'Section 2'!$C$18:$X$317,COLUMNS('Section 2'!$C$14:L$14),0)),"",VLOOKUP($A126,'Section 2'!$C$18:$X$317,COLUMNS('Section 2'!$C$14:L$14),0)))</f>
        <v/>
      </c>
      <c r="M126" s="114" t="str">
        <f>IF($C126="","",IF(ISBLANK(VLOOKUP($A126,'Section 2'!$C$18:$X$317,COLUMNS('Section 2'!$C$14:M$14),0)),"",VLOOKUP($A126,'Section 2'!$C$18:$X$317,COLUMNS('Section 2'!$C$14:M$14),0)))</f>
        <v/>
      </c>
      <c r="N126" s="114" t="str">
        <f>IF($C126="","",IF(ISBLANK(VLOOKUP($A126,'Section 2'!$C$18:$X$317,COLUMNS('Section 2'!$C$14:N$14),0)),"",VLOOKUP($A126,'Section 2'!$C$18:$X$317,COLUMNS('Section 2'!$C$14:N$14),0)))</f>
        <v/>
      </c>
      <c r="O126" s="114" t="str">
        <f>IF($C126="","",IF(ISBLANK(VLOOKUP($A126,'Section 2'!$C$18:$X$317,COLUMNS('Section 2'!$C$14:O$14),0)),"",VLOOKUP($A126,'Section 2'!$C$18:$X$317,COLUMNS('Section 2'!$C$14:O$14),0)))</f>
        <v/>
      </c>
      <c r="P126" s="114" t="str">
        <f>IF($C126="","",IF(ISBLANK(VLOOKUP($A126,'Section 2'!$C$18:$X$317,COLUMNS('Section 2'!$C$14:P$14),0)),"",VLOOKUP($A126,'Section 2'!$C$18:$X$317,COLUMNS('Section 2'!$C$14:P$14),0)))</f>
        <v/>
      </c>
      <c r="Q126" s="114" t="str">
        <f>IF($C126="","",IF(ISBLANK(VLOOKUP($A126,'Section 2'!$C$18:$X$317,COLUMNS('Section 2'!$C$14:Q$14),0)),"",VLOOKUP($A126,'Section 2'!$C$18:$X$317,COLUMNS('Section 2'!$C$14:Q$14),0)))</f>
        <v/>
      </c>
      <c r="R126" s="114" t="str">
        <f>IF($C126="","",IF(ISBLANK(VLOOKUP($A126,'Section 2'!$C$18:$X$317,COLUMNS('Section 2'!$C$14:R$14),0)),"",VLOOKUP($A126,'Section 2'!$C$18:$X$317,COLUMNS('Section 2'!$C$14:R$14),0)))</f>
        <v/>
      </c>
      <c r="S126" s="114" t="str">
        <f>IF($C126="","",IF(ISBLANK(VLOOKUP($A126,'Section 2'!$C$18:$X$317,COLUMNS('Section 2'!$C$14:S$14),0)),"",VLOOKUP($A126,'Section 2'!$C$18:$X$317,COLUMNS('Section 2'!$C$14:S$14),0)))</f>
        <v/>
      </c>
      <c r="T126" s="114" t="str">
        <f>IF($C126="","",IF(ISBLANK(VLOOKUP($A126,'Section 2'!$C$18:$X$317,COLUMNS('Section 2'!$C$14:T$14),0)),"",VLOOKUP($A126,'Section 2'!$C$18:$X$317,COLUMNS('Section 2'!$C$14:T$14),0)))</f>
        <v/>
      </c>
      <c r="U126" s="114" t="str">
        <f>IF($C126="","",IF(ISBLANK(VLOOKUP($A126,'Section 2'!$C$18:$X$317,COLUMNS('Section 2'!$C$14:U$14),0)),"",VLOOKUP($A126,'Section 2'!$C$18:$X$317,COLUMNS('Section 2'!$C$14:U$14),0)))</f>
        <v/>
      </c>
      <c r="V126" s="114" t="str">
        <f>IF($C126="","",IF(ISBLANK(VLOOKUP($A126,'Section 2'!$C$18:$X$317,COLUMNS('Section 2'!$C$14:V$14),0)),"",VLOOKUP($A126,'Section 2'!$C$18:$X$317,COLUMNS('Section 2'!$C$14:V$14),0)))</f>
        <v/>
      </c>
      <c r="W126" s="114" t="str">
        <f>IF($C126="","",IF(ISBLANK(PROPER(VLOOKUP($A126,'Section 2'!$C$18:$X$317,COLUMNS('Section 2'!$C$14:W$14),0))),"",PROPER(VLOOKUP($A126,'Section 2'!$C$18:$X$317,COLUMNS('Section 2'!$C$14:W$14),0))))</f>
        <v/>
      </c>
      <c r="X126" s="114" t="str">
        <f>IF($C126="","",IF(ISBLANK(PROPER(VLOOKUP($A126,'Section 2'!$C$18:$X$317,COLUMNS('Section 2'!$C$14:X$14),0))),"",IF(VLOOKUP($A126,'Section 2'!$C$18:$X$317,COLUMNS('Section 2'!$C$14:X$14),0)="Produced/Imported for Consumption","Produced/Imported for Consumption",PROPER(VLOOKUP($A126,'Section 2'!$C$18:$X$317,COLUMNS('Section 2'!$C$14:X$14),0)))))</f>
        <v/>
      </c>
    </row>
    <row r="127" spans="1:24" s="47" customFormat="1" ht="12.75" customHeight="1" x14ac:dyDescent="0.25">
      <c r="A127" s="50">
        <v>126</v>
      </c>
      <c r="B127" s="114" t="str">
        <f t="shared" si="1"/>
        <v/>
      </c>
      <c r="C127" s="114" t="str">
        <f>IFERROR(VLOOKUP($A127,'Section 2'!$C$18:$X$317,COLUMNS('Section 2'!$C$14:$C$14),0),"")</f>
        <v/>
      </c>
      <c r="D127" s="65" t="str">
        <f>IF($C127="","",IF(ISBLANK(VLOOKUP($A127,'Section 2'!$C$18:$X$317,COLUMNS('Section 2'!$C$14:D$14),0)),"",VLOOKUP($A127,'Section 2'!$C$18:$X$317,COLUMNS('Section 2'!$C$14:D$14),0)))</f>
        <v/>
      </c>
      <c r="E127" s="114" t="str">
        <f>IF($C127="","",IF(ISBLANK(VLOOKUP($A127,'Section 2'!$C$18:$X$317,COLUMNS('Section 2'!$C$14:E$14),0)),"",VLOOKUP($A127,'Section 2'!$C$18:$X$317,COLUMNS('Section 2'!$C$14:E$14),0)))</f>
        <v/>
      </c>
      <c r="F127" s="114" t="str">
        <f>IF($C127="","",IF(ISBLANK(VLOOKUP($A127,'Section 2'!$C$18:$X$317,COLUMNS('Section 2'!$C$14:F$14),0)),"",VLOOKUP($A127,'Section 2'!$C$18:$X$317,COLUMNS('Section 2'!$C$14:F$14),0)))</f>
        <v/>
      </c>
      <c r="G127" s="114" t="str">
        <f>IF($C127="","",IF(ISBLANK(VLOOKUP($A127,'Section 2'!$C$18:$X$317,COLUMNS('Section 2'!$C$14:G$14),0)),"",VLOOKUP($A127,'Section 2'!$C$18:$X$317,COLUMNS('Section 2'!$C$14:G$14),0)))</f>
        <v/>
      </c>
      <c r="H127" s="114" t="str">
        <f>IF($C127="","",IF(ISBLANK(VLOOKUP($A127,'Section 2'!$C$18:$X$317,COLUMNS('Section 2'!$C$14:H$14),0)),"",VLOOKUP($A127,'Section 2'!$C$18:$X$317,COLUMNS('Section 2'!$C$14:H$14),0)))</f>
        <v/>
      </c>
      <c r="I127" s="114" t="str">
        <f>IF($C127="","",IF(ISBLANK(VLOOKUP($A127,'Section 2'!$C$18:$X$317,COLUMNS('Section 2'!$C$14:I$14),0)),"",VLOOKUP($A127,'Section 2'!$C$18:$X$317,COLUMNS('Section 2'!$C$14:I$14),0)))</f>
        <v/>
      </c>
      <c r="J127" s="114" t="str">
        <f>IF($C127="","",IF(ISBLANK(VLOOKUP($A127,'Section 2'!$C$18:$X$317,COLUMNS('Section 2'!$C$14:J$14),0)),"",VLOOKUP($A127,'Section 2'!$C$18:$X$317,COLUMNS('Section 2'!$C$14:J$14),0)))</f>
        <v/>
      </c>
      <c r="K127" s="114" t="str">
        <f>IF($C127="","",IF(ISBLANK(VLOOKUP($A127,'Section 2'!$C$18:$X$317,COLUMNS('Section 2'!$C$14:K$14),0)),"",VLOOKUP($A127,'Section 2'!$C$18:$X$317,COLUMNS('Section 2'!$C$14:K$14),0)))</f>
        <v/>
      </c>
      <c r="L127" s="114" t="str">
        <f>IF($C127="","",IF(ISBLANK(VLOOKUP($A127,'Section 2'!$C$18:$X$317,COLUMNS('Section 2'!$C$14:L$14),0)),"",VLOOKUP($A127,'Section 2'!$C$18:$X$317,COLUMNS('Section 2'!$C$14:L$14),0)))</f>
        <v/>
      </c>
      <c r="M127" s="114" t="str">
        <f>IF($C127="","",IF(ISBLANK(VLOOKUP($A127,'Section 2'!$C$18:$X$317,COLUMNS('Section 2'!$C$14:M$14),0)),"",VLOOKUP($A127,'Section 2'!$C$18:$X$317,COLUMNS('Section 2'!$C$14:M$14),0)))</f>
        <v/>
      </c>
      <c r="N127" s="114" t="str">
        <f>IF($C127="","",IF(ISBLANK(VLOOKUP($A127,'Section 2'!$C$18:$X$317,COLUMNS('Section 2'!$C$14:N$14),0)),"",VLOOKUP($A127,'Section 2'!$C$18:$X$317,COLUMNS('Section 2'!$C$14:N$14),0)))</f>
        <v/>
      </c>
      <c r="O127" s="114" t="str">
        <f>IF($C127="","",IF(ISBLANK(VLOOKUP($A127,'Section 2'!$C$18:$X$317,COLUMNS('Section 2'!$C$14:O$14),0)),"",VLOOKUP($A127,'Section 2'!$C$18:$X$317,COLUMNS('Section 2'!$C$14:O$14),0)))</f>
        <v/>
      </c>
      <c r="P127" s="114" t="str">
        <f>IF($C127="","",IF(ISBLANK(VLOOKUP($A127,'Section 2'!$C$18:$X$317,COLUMNS('Section 2'!$C$14:P$14),0)),"",VLOOKUP($A127,'Section 2'!$C$18:$X$317,COLUMNS('Section 2'!$C$14:P$14),0)))</f>
        <v/>
      </c>
      <c r="Q127" s="114" t="str">
        <f>IF($C127="","",IF(ISBLANK(VLOOKUP($A127,'Section 2'!$C$18:$X$317,COLUMNS('Section 2'!$C$14:Q$14),0)),"",VLOOKUP($A127,'Section 2'!$C$18:$X$317,COLUMNS('Section 2'!$C$14:Q$14),0)))</f>
        <v/>
      </c>
      <c r="R127" s="114" t="str">
        <f>IF($C127="","",IF(ISBLANK(VLOOKUP($A127,'Section 2'!$C$18:$X$317,COLUMNS('Section 2'!$C$14:R$14),0)),"",VLOOKUP($A127,'Section 2'!$C$18:$X$317,COLUMNS('Section 2'!$C$14:R$14),0)))</f>
        <v/>
      </c>
      <c r="S127" s="114" t="str">
        <f>IF($C127="","",IF(ISBLANK(VLOOKUP($A127,'Section 2'!$C$18:$X$317,COLUMNS('Section 2'!$C$14:S$14),0)),"",VLOOKUP($A127,'Section 2'!$C$18:$X$317,COLUMNS('Section 2'!$C$14:S$14),0)))</f>
        <v/>
      </c>
      <c r="T127" s="114" t="str">
        <f>IF($C127="","",IF(ISBLANK(VLOOKUP($A127,'Section 2'!$C$18:$X$317,COLUMNS('Section 2'!$C$14:T$14),0)),"",VLOOKUP($A127,'Section 2'!$C$18:$X$317,COLUMNS('Section 2'!$C$14:T$14),0)))</f>
        <v/>
      </c>
      <c r="U127" s="114" t="str">
        <f>IF($C127="","",IF(ISBLANK(VLOOKUP($A127,'Section 2'!$C$18:$X$317,COLUMNS('Section 2'!$C$14:U$14),0)),"",VLOOKUP($A127,'Section 2'!$C$18:$X$317,COLUMNS('Section 2'!$C$14:U$14),0)))</f>
        <v/>
      </c>
      <c r="V127" s="114" t="str">
        <f>IF($C127="","",IF(ISBLANK(VLOOKUP($A127,'Section 2'!$C$18:$X$317,COLUMNS('Section 2'!$C$14:V$14),0)),"",VLOOKUP($A127,'Section 2'!$C$18:$X$317,COLUMNS('Section 2'!$C$14:V$14),0)))</f>
        <v/>
      </c>
      <c r="W127" s="114" t="str">
        <f>IF($C127="","",IF(ISBLANK(PROPER(VLOOKUP($A127,'Section 2'!$C$18:$X$317,COLUMNS('Section 2'!$C$14:W$14),0))),"",PROPER(VLOOKUP($A127,'Section 2'!$C$18:$X$317,COLUMNS('Section 2'!$C$14:W$14),0))))</f>
        <v/>
      </c>
      <c r="X127" s="114" t="str">
        <f>IF($C127="","",IF(ISBLANK(PROPER(VLOOKUP($A127,'Section 2'!$C$18:$X$317,COLUMNS('Section 2'!$C$14:X$14),0))),"",IF(VLOOKUP($A127,'Section 2'!$C$18:$X$317,COLUMNS('Section 2'!$C$14:X$14),0)="Produced/Imported for Consumption","Produced/Imported for Consumption",PROPER(VLOOKUP($A127,'Section 2'!$C$18:$X$317,COLUMNS('Section 2'!$C$14:X$14),0)))))</f>
        <v/>
      </c>
    </row>
    <row r="128" spans="1:24" s="47" customFormat="1" ht="12.75" customHeight="1" x14ac:dyDescent="0.25">
      <c r="A128" s="50">
        <v>127</v>
      </c>
      <c r="B128" s="114" t="str">
        <f t="shared" si="1"/>
        <v/>
      </c>
      <c r="C128" s="114" t="str">
        <f>IFERROR(VLOOKUP($A128,'Section 2'!$C$18:$X$317,COLUMNS('Section 2'!$C$14:$C$14),0),"")</f>
        <v/>
      </c>
      <c r="D128" s="65" t="str">
        <f>IF($C128="","",IF(ISBLANK(VLOOKUP($A128,'Section 2'!$C$18:$X$317,COLUMNS('Section 2'!$C$14:D$14),0)),"",VLOOKUP($A128,'Section 2'!$C$18:$X$317,COLUMNS('Section 2'!$C$14:D$14),0)))</f>
        <v/>
      </c>
      <c r="E128" s="114" t="str">
        <f>IF($C128="","",IF(ISBLANK(VLOOKUP($A128,'Section 2'!$C$18:$X$317,COLUMNS('Section 2'!$C$14:E$14),0)),"",VLOOKUP($A128,'Section 2'!$C$18:$X$317,COLUMNS('Section 2'!$C$14:E$14),0)))</f>
        <v/>
      </c>
      <c r="F128" s="114" t="str">
        <f>IF($C128="","",IF(ISBLANK(VLOOKUP($A128,'Section 2'!$C$18:$X$317,COLUMNS('Section 2'!$C$14:F$14),0)),"",VLOOKUP($A128,'Section 2'!$C$18:$X$317,COLUMNS('Section 2'!$C$14:F$14),0)))</f>
        <v/>
      </c>
      <c r="G128" s="114" t="str">
        <f>IF($C128="","",IF(ISBLANK(VLOOKUP($A128,'Section 2'!$C$18:$X$317,COLUMNS('Section 2'!$C$14:G$14),0)),"",VLOOKUP($A128,'Section 2'!$C$18:$X$317,COLUMNS('Section 2'!$C$14:G$14),0)))</f>
        <v/>
      </c>
      <c r="H128" s="114" t="str">
        <f>IF($C128="","",IF(ISBLANK(VLOOKUP($A128,'Section 2'!$C$18:$X$317,COLUMNS('Section 2'!$C$14:H$14),0)),"",VLOOKUP($A128,'Section 2'!$C$18:$X$317,COLUMNS('Section 2'!$C$14:H$14),0)))</f>
        <v/>
      </c>
      <c r="I128" s="114" t="str">
        <f>IF($C128="","",IF(ISBLANK(VLOOKUP($A128,'Section 2'!$C$18:$X$317,COLUMNS('Section 2'!$C$14:I$14),0)),"",VLOOKUP($A128,'Section 2'!$C$18:$X$317,COLUMNS('Section 2'!$C$14:I$14),0)))</f>
        <v/>
      </c>
      <c r="J128" s="114" t="str">
        <f>IF($C128="","",IF(ISBLANK(VLOOKUP($A128,'Section 2'!$C$18:$X$317,COLUMNS('Section 2'!$C$14:J$14),0)),"",VLOOKUP($A128,'Section 2'!$C$18:$X$317,COLUMNS('Section 2'!$C$14:J$14),0)))</f>
        <v/>
      </c>
      <c r="K128" s="114" t="str">
        <f>IF($C128="","",IF(ISBLANK(VLOOKUP($A128,'Section 2'!$C$18:$X$317,COLUMNS('Section 2'!$C$14:K$14),0)),"",VLOOKUP($A128,'Section 2'!$C$18:$X$317,COLUMNS('Section 2'!$C$14:K$14),0)))</f>
        <v/>
      </c>
      <c r="L128" s="114" t="str">
        <f>IF($C128="","",IF(ISBLANK(VLOOKUP($A128,'Section 2'!$C$18:$X$317,COLUMNS('Section 2'!$C$14:L$14),0)),"",VLOOKUP($A128,'Section 2'!$C$18:$X$317,COLUMNS('Section 2'!$C$14:L$14),0)))</f>
        <v/>
      </c>
      <c r="M128" s="114" t="str">
        <f>IF($C128="","",IF(ISBLANK(VLOOKUP($A128,'Section 2'!$C$18:$X$317,COLUMNS('Section 2'!$C$14:M$14),0)),"",VLOOKUP($A128,'Section 2'!$C$18:$X$317,COLUMNS('Section 2'!$C$14:M$14),0)))</f>
        <v/>
      </c>
      <c r="N128" s="114" t="str">
        <f>IF($C128="","",IF(ISBLANK(VLOOKUP($A128,'Section 2'!$C$18:$X$317,COLUMNS('Section 2'!$C$14:N$14),0)),"",VLOOKUP($A128,'Section 2'!$C$18:$X$317,COLUMNS('Section 2'!$C$14:N$14),0)))</f>
        <v/>
      </c>
      <c r="O128" s="114" t="str">
        <f>IF($C128="","",IF(ISBLANK(VLOOKUP($A128,'Section 2'!$C$18:$X$317,COLUMNS('Section 2'!$C$14:O$14),0)),"",VLOOKUP($A128,'Section 2'!$C$18:$X$317,COLUMNS('Section 2'!$C$14:O$14),0)))</f>
        <v/>
      </c>
      <c r="P128" s="114" t="str">
        <f>IF($C128="","",IF(ISBLANK(VLOOKUP($A128,'Section 2'!$C$18:$X$317,COLUMNS('Section 2'!$C$14:P$14),0)),"",VLOOKUP($A128,'Section 2'!$C$18:$X$317,COLUMNS('Section 2'!$C$14:P$14),0)))</f>
        <v/>
      </c>
      <c r="Q128" s="114" t="str">
        <f>IF($C128="","",IF(ISBLANK(VLOOKUP($A128,'Section 2'!$C$18:$X$317,COLUMNS('Section 2'!$C$14:Q$14),0)),"",VLOOKUP($A128,'Section 2'!$C$18:$X$317,COLUMNS('Section 2'!$C$14:Q$14),0)))</f>
        <v/>
      </c>
      <c r="R128" s="114" t="str">
        <f>IF($C128="","",IF(ISBLANK(VLOOKUP($A128,'Section 2'!$C$18:$X$317,COLUMNS('Section 2'!$C$14:R$14),0)),"",VLOOKUP($A128,'Section 2'!$C$18:$X$317,COLUMNS('Section 2'!$C$14:R$14),0)))</f>
        <v/>
      </c>
      <c r="S128" s="114" t="str">
        <f>IF($C128="","",IF(ISBLANK(VLOOKUP($A128,'Section 2'!$C$18:$X$317,COLUMNS('Section 2'!$C$14:S$14),0)),"",VLOOKUP($A128,'Section 2'!$C$18:$X$317,COLUMNS('Section 2'!$C$14:S$14),0)))</f>
        <v/>
      </c>
      <c r="T128" s="114" t="str">
        <f>IF($C128="","",IF(ISBLANK(VLOOKUP($A128,'Section 2'!$C$18:$X$317,COLUMNS('Section 2'!$C$14:T$14),0)),"",VLOOKUP($A128,'Section 2'!$C$18:$X$317,COLUMNS('Section 2'!$C$14:T$14),0)))</f>
        <v/>
      </c>
      <c r="U128" s="114" t="str">
        <f>IF($C128="","",IF(ISBLANK(VLOOKUP($A128,'Section 2'!$C$18:$X$317,COLUMNS('Section 2'!$C$14:U$14),0)),"",VLOOKUP($A128,'Section 2'!$C$18:$X$317,COLUMNS('Section 2'!$C$14:U$14),0)))</f>
        <v/>
      </c>
      <c r="V128" s="114" t="str">
        <f>IF($C128="","",IF(ISBLANK(VLOOKUP($A128,'Section 2'!$C$18:$X$317,COLUMNS('Section 2'!$C$14:V$14),0)),"",VLOOKUP($A128,'Section 2'!$C$18:$X$317,COLUMNS('Section 2'!$C$14:V$14),0)))</f>
        <v/>
      </c>
      <c r="W128" s="114" t="str">
        <f>IF($C128="","",IF(ISBLANK(PROPER(VLOOKUP($A128,'Section 2'!$C$18:$X$317,COLUMNS('Section 2'!$C$14:W$14),0))),"",PROPER(VLOOKUP($A128,'Section 2'!$C$18:$X$317,COLUMNS('Section 2'!$C$14:W$14),0))))</f>
        <v/>
      </c>
      <c r="X128" s="114" t="str">
        <f>IF($C128="","",IF(ISBLANK(PROPER(VLOOKUP($A128,'Section 2'!$C$18:$X$317,COLUMNS('Section 2'!$C$14:X$14),0))),"",IF(VLOOKUP($A128,'Section 2'!$C$18:$X$317,COLUMNS('Section 2'!$C$14:X$14),0)="Produced/Imported for Consumption","Produced/Imported for Consumption",PROPER(VLOOKUP($A128,'Section 2'!$C$18:$X$317,COLUMNS('Section 2'!$C$14:X$14),0)))))</f>
        <v/>
      </c>
    </row>
    <row r="129" spans="1:24" s="47" customFormat="1" ht="12.75" customHeight="1" x14ac:dyDescent="0.25">
      <c r="A129" s="50">
        <v>128</v>
      </c>
      <c r="B129" s="114" t="str">
        <f t="shared" si="1"/>
        <v/>
      </c>
      <c r="C129" s="114" t="str">
        <f>IFERROR(VLOOKUP($A129,'Section 2'!$C$18:$X$317,COLUMNS('Section 2'!$C$14:$C$14),0),"")</f>
        <v/>
      </c>
      <c r="D129" s="65" t="str">
        <f>IF($C129="","",IF(ISBLANK(VLOOKUP($A129,'Section 2'!$C$18:$X$317,COLUMNS('Section 2'!$C$14:D$14),0)),"",VLOOKUP($A129,'Section 2'!$C$18:$X$317,COLUMNS('Section 2'!$C$14:D$14),0)))</f>
        <v/>
      </c>
      <c r="E129" s="114" t="str">
        <f>IF($C129="","",IF(ISBLANK(VLOOKUP($A129,'Section 2'!$C$18:$X$317,COLUMNS('Section 2'!$C$14:E$14),0)),"",VLOOKUP($A129,'Section 2'!$C$18:$X$317,COLUMNS('Section 2'!$C$14:E$14),0)))</f>
        <v/>
      </c>
      <c r="F129" s="114" t="str">
        <f>IF($C129="","",IF(ISBLANK(VLOOKUP($A129,'Section 2'!$C$18:$X$317,COLUMNS('Section 2'!$C$14:F$14),0)),"",VLOOKUP($A129,'Section 2'!$C$18:$X$317,COLUMNS('Section 2'!$C$14:F$14),0)))</f>
        <v/>
      </c>
      <c r="G129" s="114" t="str">
        <f>IF($C129="","",IF(ISBLANK(VLOOKUP($A129,'Section 2'!$C$18:$X$317,COLUMNS('Section 2'!$C$14:G$14),0)),"",VLOOKUP($A129,'Section 2'!$C$18:$X$317,COLUMNS('Section 2'!$C$14:G$14),0)))</f>
        <v/>
      </c>
      <c r="H129" s="114" t="str">
        <f>IF($C129="","",IF(ISBLANK(VLOOKUP($A129,'Section 2'!$C$18:$X$317,COLUMNS('Section 2'!$C$14:H$14),0)),"",VLOOKUP($A129,'Section 2'!$C$18:$X$317,COLUMNS('Section 2'!$C$14:H$14),0)))</f>
        <v/>
      </c>
      <c r="I129" s="114" t="str">
        <f>IF($C129="","",IF(ISBLANK(VLOOKUP($A129,'Section 2'!$C$18:$X$317,COLUMNS('Section 2'!$C$14:I$14),0)),"",VLOOKUP($A129,'Section 2'!$C$18:$X$317,COLUMNS('Section 2'!$C$14:I$14),0)))</f>
        <v/>
      </c>
      <c r="J129" s="114" t="str">
        <f>IF($C129="","",IF(ISBLANK(VLOOKUP($A129,'Section 2'!$C$18:$X$317,COLUMNS('Section 2'!$C$14:J$14),0)),"",VLOOKUP($A129,'Section 2'!$C$18:$X$317,COLUMNS('Section 2'!$C$14:J$14),0)))</f>
        <v/>
      </c>
      <c r="K129" s="114" t="str">
        <f>IF($C129="","",IF(ISBLANK(VLOOKUP($A129,'Section 2'!$C$18:$X$317,COLUMNS('Section 2'!$C$14:K$14),0)),"",VLOOKUP($A129,'Section 2'!$C$18:$X$317,COLUMNS('Section 2'!$C$14:K$14),0)))</f>
        <v/>
      </c>
      <c r="L129" s="114" t="str">
        <f>IF($C129="","",IF(ISBLANK(VLOOKUP($A129,'Section 2'!$C$18:$X$317,COLUMNS('Section 2'!$C$14:L$14),0)),"",VLOOKUP($A129,'Section 2'!$C$18:$X$317,COLUMNS('Section 2'!$C$14:L$14),0)))</f>
        <v/>
      </c>
      <c r="M129" s="114" t="str">
        <f>IF($C129="","",IF(ISBLANK(VLOOKUP($A129,'Section 2'!$C$18:$X$317,COLUMNS('Section 2'!$C$14:M$14),0)),"",VLOOKUP($A129,'Section 2'!$C$18:$X$317,COLUMNS('Section 2'!$C$14:M$14),0)))</f>
        <v/>
      </c>
      <c r="N129" s="114" t="str">
        <f>IF($C129="","",IF(ISBLANK(VLOOKUP($A129,'Section 2'!$C$18:$X$317,COLUMNS('Section 2'!$C$14:N$14),0)),"",VLOOKUP($A129,'Section 2'!$C$18:$X$317,COLUMNS('Section 2'!$C$14:N$14),0)))</f>
        <v/>
      </c>
      <c r="O129" s="114" t="str">
        <f>IF($C129="","",IF(ISBLANK(VLOOKUP($A129,'Section 2'!$C$18:$X$317,COLUMNS('Section 2'!$C$14:O$14),0)),"",VLOOKUP($A129,'Section 2'!$C$18:$X$317,COLUMNS('Section 2'!$C$14:O$14),0)))</f>
        <v/>
      </c>
      <c r="P129" s="114" t="str">
        <f>IF($C129="","",IF(ISBLANK(VLOOKUP($A129,'Section 2'!$C$18:$X$317,COLUMNS('Section 2'!$C$14:P$14),0)),"",VLOOKUP($A129,'Section 2'!$C$18:$X$317,COLUMNS('Section 2'!$C$14:P$14),0)))</f>
        <v/>
      </c>
      <c r="Q129" s="114" t="str">
        <f>IF($C129="","",IF(ISBLANK(VLOOKUP($A129,'Section 2'!$C$18:$X$317,COLUMNS('Section 2'!$C$14:Q$14),0)),"",VLOOKUP($A129,'Section 2'!$C$18:$X$317,COLUMNS('Section 2'!$C$14:Q$14),0)))</f>
        <v/>
      </c>
      <c r="R129" s="114" t="str">
        <f>IF($C129="","",IF(ISBLANK(VLOOKUP($A129,'Section 2'!$C$18:$X$317,COLUMNS('Section 2'!$C$14:R$14),0)),"",VLOOKUP($A129,'Section 2'!$C$18:$X$317,COLUMNS('Section 2'!$C$14:R$14),0)))</f>
        <v/>
      </c>
      <c r="S129" s="114" t="str">
        <f>IF($C129="","",IF(ISBLANK(VLOOKUP($A129,'Section 2'!$C$18:$X$317,COLUMNS('Section 2'!$C$14:S$14),0)),"",VLOOKUP($A129,'Section 2'!$C$18:$X$317,COLUMNS('Section 2'!$C$14:S$14),0)))</f>
        <v/>
      </c>
      <c r="T129" s="114" t="str">
        <f>IF($C129="","",IF(ISBLANK(VLOOKUP($A129,'Section 2'!$C$18:$X$317,COLUMNS('Section 2'!$C$14:T$14),0)),"",VLOOKUP($A129,'Section 2'!$C$18:$X$317,COLUMNS('Section 2'!$C$14:T$14),0)))</f>
        <v/>
      </c>
      <c r="U129" s="114" t="str">
        <f>IF($C129="","",IF(ISBLANK(VLOOKUP($A129,'Section 2'!$C$18:$X$317,COLUMNS('Section 2'!$C$14:U$14),0)),"",VLOOKUP($A129,'Section 2'!$C$18:$X$317,COLUMNS('Section 2'!$C$14:U$14),0)))</f>
        <v/>
      </c>
      <c r="V129" s="114" t="str">
        <f>IF($C129="","",IF(ISBLANK(VLOOKUP($A129,'Section 2'!$C$18:$X$317,COLUMNS('Section 2'!$C$14:V$14),0)),"",VLOOKUP($A129,'Section 2'!$C$18:$X$317,COLUMNS('Section 2'!$C$14:V$14),0)))</f>
        <v/>
      </c>
      <c r="W129" s="114" t="str">
        <f>IF($C129="","",IF(ISBLANK(PROPER(VLOOKUP($A129,'Section 2'!$C$18:$X$317,COLUMNS('Section 2'!$C$14:W$14),0))),"",PROPER(VLOOKUP($A129,'Section 2'!$C$18:$X$317,COLUMNS('Section 2'!$C$14:W$14),0))))</f>
        <v/>
      </c>
      <c r="X129" s="114" t="str">
        <f>IF($C129="","",IF(ISBLANK(PROPER(VLOOKUP($A129,'Section 2'!$C$18:$X$317,COLUMNS('Section 2'!$C$14:X$14),0))),"",IF(VLOOKUP($A129,'Section 2'!$C$18:$X$317,COLUMNS('Section 2'!$C$14:X$14),0)="Produced/Imported for Consumption","Produced/Imported for Consumption",PROPER(VLOOKUP($A129,'Section 2'!$C$18:$X$317,COLUMNS('Section 2'!$C$14:X$14),0)))))</f>
        <v/>
      </c>
    </row>
    <row r="130" spans="1:24" s="47" customFormat="1" ht="12.75" customHeight="1" x14ac:dyDescent="0.25">
      <c r="A130" s="50">
        <v>129</v>
      </c>
      <c r="B130" s="114" t="str">
        <f t="shared" si="1"/>
        <v/>
      </c>
      <c r="C130" s="114" t="str">
        <f>IFERROR(VLOOKUP($A130,'Section 2'!$C$18:$X$317,COLUMNS('Section 2'!$C$14:$C$14),0),"")</f>
        <v/>
      </c>
      <c r="D130" s="65" t="str">
        <f>IF($C130="","",IF(ISBLANK(VLOOKUP($A130,'Section 2'!$C$18:$X$317,COLUMNS('Section 2'!$C$14:D$14),0)),"",VLOOKUP($A130,'Section 2'!$C$18:$X$317,COLUMNS('Section 2'!$C$14:D$14),0)))</f>
        <v/>
      </c>
      <c r="E130" s="114" t="str">
        <f>IF($C130="","",IF(ISBLANK(VLOOKUP($A130,'Section 2'!$C$18:$X$317,COLUMNS('Section 2'!$C$14:E$14),0)),"",VLOOKUP($A130,'Section 2'!$C$18:$X$317,COLUMNS('Section 2'!$C$14:E$14),0)))</f>
        <v/>
      </c>
      <c r="F130" s="114" t="str">
        <f>IF($C130="","",IF(ISBLANK(VLOOKUP($A130,'Section 2'!$C$18:$X$317,COLUMNS('Section 2'!$C$14:F$14),0)),"",VLOOKUP($A130,'Section 2'!$C$18:$X$317,COLUMNS('Section 2'!$C$14:F$14),0)))</f>
        <v/>
      </c>
      <c r="G130" s="114" t="str">
        <f>IF($C130="","",IF(ISBLANK(VLOOKUP($A130,'Section 2'!$C$18:$X$317,COLUMNS('Section 2'!$C$14:G$14),0)),"",VLOOKUP($A130,'Section 2'!$C$18:$X$317,COLUMNS('Section 2'!$C$14:G$14),0)))</f>
        <v/>
      </c>
      <c r="H130" s="114" t="str">
        <f>IF($C130="","",IF(ISBLANK(VLOOKUP($A130,'Section 2'!$C$18:$X$317,COLUMNS('Section 2'!$C$14:H$14),0)),"",VLOOKUP($A130,'Section 2'!$C$18:$X$317,COLUMNS('Section 2'!$C$14:H$14),0)))</f>
        <v/>
      </c>
      <c r="I130" s="114" t="str">
        <f>IF($C130="","",IF(ISBLANK(VLOOKUP($A130,'Section 2'!$C$18:$X$317,COLUMNS('Section 2'!$C$14:I$14),0)),"",VLOOKUP($A130,'Section 2'!$C$18:$X$317,COLUMNS('Section 2'!$C$14:I$14),0)))</f>
        <v/>
      </c>
      <c r="J130" s="114" t="str">
        <f>IF($C130="","",IF(ISBLANK(VLOOKUP($A130,'Section 2'!$C$18:$X$317,COLUMNS('Section 2'!$C$14:J$14),0)),"",VLOOKUP($A130,'Section 2'!$C$18:$X$317,COLUMNS('Section 2'!$C$14:J$14),0)))</f>
        <v/>
      </c>
      <c r="K130" s="114" t="str">
        <f>IF($C130="","",IF(ISBLANK(VLOOKUP($A130,'Section 2'!$C$18:$X$317,COLUMNS('Section 2'!$C$14:K$14),0)),"",VLOOKUP($A130,'Section 2'!$C$18:$X$317,COLUMNS('Section 2'!$C$14:K$14),0)))</f>
        <v/>
      </c>
      <c r="L130" s="114" t="str">
        <f>IF($C130="","",IF(ISBLANK(VLOOKUP($A130,'Section 2'!$C$18:$X$317,COLUMNS('Section 2'!$C$14:L$14),0)),"",VLOOKUP($A130,'Section 2'!$C$18:$X$317,COLUMNS('Section 2'!$C$14:L$14),0)))</f>
        <v/>
      </c>
      <c r="M130" s="114" t="str">
        <f>IF($C130="","",IF(ISBLANK(VLOOKUP($A130,'Section 2'!$C$18:$X$317,COLUMNS('Section 2'!$C$14:M$14),0)),"",VLOOKUP($A130,'Section 2'!$C$18:$X$317,COLUMNS('Section 2'!$C$14:M$14),0)))</f>
        <v/>
      </c>
      <c r="N130" s="114" t="str">
        <f>IF($C130="","",IF(ISBLANK(VLOOKUP($A130,'Section 2'!$C$18:$X$317,COLUMNS('Section 2'!$C$14:N$14),0)),"",VLOOKUP($A130,'Section 2'!$C$18:$X$317,COLUMNS('Section 2'!$C$14:N$14),0)))</f>
        <v/>
      </c>
      <c r="O130" s="114" t="str">
        <f>IF($C130="","",IF(ISBLANK(VLOOKUP($A130,'Section 2'!$C$18:$X$317,COLUMNS('Section 2'!$C$14:O$14),0)),"",VLOOKUP($A130,'Section 2'!$C$18:$X$317,COLUMNS('Section 2'!$C$14:O$14),0)))</f>
        <v/>
      </c>
      <c r="P130" s="114" t="str">
        <f>IF($C130="","",IF(ISBLANK(VLOOKUP($A130,'Section 2'!$C$18:$X$317,COLUMNS('Section 2'!$C$14:P$14),0)),"",VLOOKUP($A130,'Section 2'!$C$18:$X$317,COLUMNS('Section 2'!$C$14:P$14),0)))</f>
        <v/>
      </c>
      <c r="Q130" s="114" t="str">
        <f>IF($C130="","",IF(ISBLANK(VLOOKUP($A130,'Section 2'!$C$18:$X$317,COLUMNS('Section 2'!$C$14:Q$14),0)),"",VLOOKUP($A130,'Section 2'!$C$18:$X$317,COLUMNS('Section 2'!$C$14:Q$14),0)))</f>
        <v/>
      </c>
      <c r="R130" s="114" t="str">
        <f>IF($C130="","",IF(ISBLANK(VLOOKUP($A130,'Section 2'!$C$18:$X$317,COLUMNS('Section 2'!$C$14:R$14),0)),"",VLOOKUP($A130,'Section 2'!$C$18:$X$317,COLUMNS('Section 2'!$C$14:R$14),0)))</f>
        <v/>
      </c>
      <c r="S130" s="114" t="str">
        <f>IF($C130="","",IF(ISBLANK(VLOOKUP($A130,'Section 2'!$C$18:$X$317,COLUMNS('Section 2'!$C$14:S$14),0)),"",VLOOKUP($A130,'Section 2'!$C$18:$X$317,COLUMNS('Section 2'!$C$14:S$14),0)))</f>
        <v/>
      </c>
      <c r="T130" s="114" t="str">
        <f>IF($C130="","",IF(ISBLANK(VLOOKUP($A130,'Section 2'!$C$18:$X$317,COLUMNS('Section 2'!$C$14:T$14),0)),"",VLOOKUP($A130,'Section 2'!$C$18:$X$317,COLUMNS('Section 2'!$C$14:T$14),0)))</f>
        <v/>
      </c>
      <c r="U130" s="114" t="str">
        <f>IF($C130="","",IF(ISBLANK(VLOOKUP($A130,'Section 2'!$C$18:$X$317,COLUMNS('Section 2'!$C$14:U$14),0)),"",VLOOKUP($A130,'Section 2'!$C$18:$X$317,COLUMNS('Section 2'!$C$14:U$14),0)))</f>
        <v/>
      </c>
      <c r="V130" s="114" t="str">
        <f>IF($C130="","",IF(ISBLANK(VLOOKUP($A130,'Section 2'!$C$18:$X$317,COLUMNS('Section 2'!$C$14:V$14),0)),"",VLOOKUP($A130,'Section 2'!$C$18:$X$317,COLUMNS('Section 2'!$C$14:V$14),0)))</f>
        <v/>
      </c>
      <c r="W130" s="114" t="str">
        <f>IF($C130="","",IF(ISBLANK(PROPER(VLOOKUP($A130,'Section 2'!$C$18:$X$317,COLUMNS('Section 2'!$C$14:W$14),0))),"",PROPER(VLOOKUP($A130,'Section 2'!$C$18:$X$317,COLUMNS('Section 2'!$C$14:W$14),0))))</f>
        <v/>
      </c>
      <c r="X130" s="114" t="str">
        <f>IF($C130="","",IF(ISBLANK(PROPER(VLOOKUP($A130,'Section 2'!$C$18:$X$317,COLUMNS('Section 2'!$C$14:X$14),0))),"",IF(VLOOKUP($A130,'Section 2'!$C$18:$X$317,COLUMNS('Section 2'!$C$14:X$14),0)="Produced/Imported for Consumption","Produced/Imported for Consumption",PROPER(VLOOKUP($A130,'Section 2'!$C$18:$X$317,COLUMNS('Section 2'!$C$14:X$14),0)))))</f>
        <v/>
      </c>
    </row>
    <row r="131" spans="1:24" s="47" customFormat="1" ht="12.75" customHeight="1" x14ac:dyDescent="0.25">
      <c r="A131" s="50">
        <v>130</v>
      </c>
      <c r="B131" s="114" t="str">
        <f t="shared" ref="B131:B194" si="2">IF(C131="","",2)</f>
        <v/>
      </c>
      <c r="C131" s="114" t="str">
        <f>IFERROR(VLOOKUP($A131,'Section 2'!$C$18:$X$317,COLUMNS('Section 2'!$C$14:$C$14),0),"")</f>
        <v/>
      </c>
      <c r="D131" s="65" t="str">
        <f>IF($C131="","",IF(ISBLANK(VLOOKUP($A131,'Section 2'!$C$18:$X$317,COLUMNS('Section 2'!$C$14:D$14),0)),"",VLOOKUP($A131,'Section 2'!$C$18:$X$317,COLUMNS('Section 2'!$C$14:D$14),0)))</f>
        <v/>
      </c>
      <c r="E131" s="114" t="str">
        <f>IF($C131="","",IF(ISBLANK(VLOOKUP($A131,'Section 2'!$C$18:$X$317,COLUMNS('Section 2'!$C$14:E$14),0)),"",VLOOKUP($A131,'Section 2'!$C$18:$X$317,COLUMNS('Section 2'!$C$14:E$14),0)))</f>
        <v/>
      </c>
      <c r="F131" s="114" t="str">
        <f>IF($C131="","",IF(ISBLANK(VLOOKUP($A131,'Section 2'!$C$18:$X$317,COLUMNS('Section 2'!$C$14:F$14),0)),"",VLOOKUP($A131,'Section 2'!$C$18:$X$317,COLUMNS('Section 2'!$C$14:F$14),0)))</f>
        <v/>
      </c>
      <c r="G131" s="114" t="str">
        <f>IF($C131="","",IF(ISBLANK(VLOOKUP($A131,'Section 2'!$C$18:$X$317,COLUMNS('Section 2'!$C$14:G$14),0)),"",VLOOKUP($A131,'Section 2'!$C$18:$X$317,COLUMNS('Section 2'!$C$14:G$14),0)))</f>
        <v/>
      </c>
      <c r="H131" s="114" t="str">
        <f>IF($C131="","",IF(ISBLANK(VLOOKUP($A131,'Section 2'!$C$18:$X$317,COLUMNS('Section 2'!$C$14:H$14),0)),"",VLOOKUP($A131,'Section 2'!$C$18:$X$317,COLUMNS('Section 2'!$C$14:H$14),0)))</f>
        <v/>
      </c>
      <c r="I131" s="114" t="str">
        <f>IF($C131="","",IF(ISBLANK(VLOOKUP($A131,'Section 2'!$C$18:$X$317,COLUMNS('Section 2'!$C$14:I$14),0)),"",VLOOKUP($A131,'Section 2'!$C$18:$X$317,COLUMNS('Section 2'!$C$14:I$14),0)))</f>
        <v/>
      </c>
      <c r="J131" s="114" t="str">
        <f>IF($C131="","",IF(ISBLANK(VLOOKUP($A131,'Section 2'!$C$18:$X$317,COLUMNS('Section 2'!$C$14:J$14),0)),"",VLOOKUP($A131,'Section 2'!$C$18:$X$317,COLUMNS('Section 2'!$C$14:J$14),0)))</f>
        <v/>
      </c>
      <c r="K131" s="114" t="str">
        <f>IF($C131="","",IF(ISBLANK(VLOOKUP($A131,'Section 2'!$C$18:$X$317,COLUMNS('Section 2'!$C$14:K$14),0)),"",VLOOKUP($A131,'Section 2'!$C$18:$X$317,COLUMNS('Section 2'!$C$14:K$14),0)))</f>
        <v/>
      </c>
      <c r="L131" s="114" t="str">
        <f>IF($C131="","",IF(ISBLANK(VLOOKUP($A131,'Section 2'!$C$18:$X$317,COLUMNS('Section 2'!$C$14:L$14),0)),"",VLOOKUP($A131,'Section 2'!$C$18:$X$317,COLUMNS('Section 2'!$C$14:L$14),0)))</f>
        <v/>
      </c>
      <c r="M131" s="114" t="str">
        <f>IF($C131="","",IF(ISBLANK(VLOOKUP($A131,'Section 2'!$C$18:$X$317,COLUMNS('Section 2'!$C$14:M$14),0)),"",VLOOKUP($A131,'Section 2'!$C$18:$X$317,COLUMNS('Section 2'!$C$14:M$14),0)))</f>
        <v/>
      </c>
      <c r="N131" s="114" t="str">
        <f>IF($C131="","",IF(ISBLANK(VLOOKUP($A131,'Section 2'!$C$18:$X$317,COLUMNS('Section 2'!$C$14:N$14),0)),"",VLOOKUP($A131,'Section 2'!$C$18:$X$317,COLUMNS('Section 2'!$C$14:N$14),0)))</f>
        <v/>
      </c>
      <c r="O131" s="114" t="str">
        <f>IF($C131="","",IF(ISBLANK(VLOOKUP($A131,'Section 2'!$C$18:$X$317,COLUMNS('Section 2'!$C$14:O$14),0)),"",VLOOKUP($A131,'Section 2'!$C$18:$X$317,COLUMNS('Section 2'!$C$14:O$14),0)))</f>
        <v/>
      </c>
      <c r="P131" s="114" t="str">
        <f>IF($C131="","",IF(ISBLANK(VLOOKUP($A131,'Section 2'!$C$18:$X$317,COLUMNS('Section 2'!$C$14:P$14),0)),"",VLOOKUP($A131,'Section 2'!$C$18:$X$317,COLUMNS('Section 2'!$C$14:P$14),0)))</f>
        <v/>
      </c>
      <c r="Q131" s="114" t="str">
        <f>IF($C131="","",IF(ISBLANK(VLOOKUP($A131,'Section 2'!$C$18:$X$317,COLUMNS('Section 2'!$C$14:Q$14),0)),"",VLOOKUP($A131,'Section 2'!$C$18:$X$317,COLUMNS('Section 2'!$C$14:Q$14),0)))</f>
        <v/>
      </c>
      <c r="R131" s="114" t="str">
        <f>IF($C131="","",IF(ISBLANK(VLOOKUP($A131,'Section 2'!$C$18:$X$317,COLUMNS('Section 2'!$C$14:R$14),0)),"",VLOOKUP($A131,'Section 2'!$C$18:$X$317,COLUMNS('Section 2'!$C$14:R$14),0)))</f>
        <v/>
      </c>
      <c r="S131" s="114" t="str">
        <f>IF($C131="","",IF(ISBLANK(VLOOKUP($A131,'Section 2'!$C$18:$X$317,COLUMNS('Section 2'!$C$14:S$14),0)),"",VLOOKUP($A131,'Section 2'!$C$18:$X$317,COLUMNS('Section 2'!$C$14:S$14),0)))</f>
        <v/>
      </c>
      <c r="T131" s="114" t="str">
        <f>IF($C131="","",IF(ISBLANK(VLOOKUP($A131,'Section 2'!$C$18:$X$317,COLUMNS('Section 2'!$C$14:T$14),0)),"",VLOOKUP($A131,'Section 2'!$C$18:$X$317,COLUMNS('Section 2'!$C$14:T$14),0)))</f>
        <v/>
      </c>
      <c r="U131" s="114" t="str">
        <f>IF($C131="","",IF(ISBLANK(VLOOKUP($A131,'Section 2'!$C$18:$X$317,COLUMNS('Section 2'!$C$14:U$14),0)),"",VLOOKUP($A131,'Section 2'!$C$18:$X$317,COLUMNS('Section 2'!$C$14:U$14),0)))</f>
        <v/>
      </c>
      <c r="V131" s="114" t="str">
        <f>IF($C131="","",IF(ISBLANK(VLOOKUP($A131,'Section 2'!$C$18:$X$317,COLUMNS('Section 2'!$C$14:V$14),0)),"",VLOOKUP($A131,'Section 2'!$C$18:$X$317,COLUMNS('Section 2'!$C$14:V$14),0)))</f>
        <v/>
      </c>
      <c r="W131" s="114" t="str">
        <f>IF($C131="","",IF(ISBLANK(PROPER(VLOOKUP($A131,'Section 2'!$C$18:$X$317,COLUMNS('Section 2'!$C$14:W$14),0))),"",PROPER(VLOOKUP($A131,'Section 2'!$C$18:$X$317,COLUMNS('Section 2'!$C$14:W$14),0))))</f>
        <v/>
      </c>
      <c r="X131" s="114" t="str">
        <f>IF($C131="","",IF(ISBLANK(PROPER(VLOOKUP($A131,'Section 2'!$C$18:$X$317,COLUMNS('Section 2'!$C$14:X$14),0))),"",IF(VLOOKUP($A131,'Section 2'!$C$18:$X$317,COLUMNS('Section 2'!$C$14:X$14),0)="Produced/Imported for Consumption","Produced/Imported for Consumption",PROPER(VLOOKUP($A131,'Section 2'!$C$18:$X$317,COLUMNS('Section 2'!$C$14:X$14),0)))))</f>
        <v/>
      </c>
    </row>
    <row r="132" spans="1:24" s="47" customFormat="1" ht="12.75" customHeight="1" x14ac:dyDescent="0.25">
      <c r="A132" s="50">
        <v>131</v>
      </c>
      <c r="B132" s="114" t="str">
        <f t="shared" si="2"/>
        <v/>
      </c>
      <c r="C132" s="114" t="str">
        <f>IFERROR(VLOOKUP($A132,'Section 2'!$C$18:$X$317,COLUMNS('Section 2'!$C$14:$C$14),0),"")</f>
        <v/>
      </c>
      <c r="D132" s="65" t="str">
        <f>IF($C132="","",IF(ISBLANK(VLOOKUP($A132,'Section 2'!$C$18:$X$317,COLUMNS('Section 2'!$C$14:D$14),0)),"",VLOOKUP($A132,'Section 2'!$C$18:$X$317,COLUMNS('Section 2'!$C$14:D$14),0)))</f>
        <v/>
      </c>
      <c r="E132" s="114" t="str">
        <f>IF($C132="","",IF(ISBLANK(VLOOKUP($A132,'Section 2'!$C$18:$X$317,COLUMNS('Section 2'!$C$14:E$14),0)),"",VLOOKUP($A132,'Section 2'!$C$18:$X$317,COLUMNS('Section 2'!$C$14:E$14),0)))</f>
        <v/>
      </c>
      <c r="F132" s="114" t="str">
        <f>IF($C132="","",IF(ISBLANK(VLOOKUP($A132,'Section 2'!$C$18:$X$317,COLUMNS('Section 2'!$C$14:F$14),0)),"",VLOOKUP($A132,'Section 2'!$C$18:$X$317,COLUMNS('Section 2'!$C$14:F$14),0)))</f>
        <v/>
      </c>
      <c r="G132" s="114" t="str">
        <f>IF($C132="","",IF(ISBLANK(VLOOKUP($A132,'Section 2'!$C$18:$X$317,COLUMNS('Section 2'!$C$14:G$14),0)),"",VLOOKUP($A132,'Section 2'!$C$18:$X$317,COLUMNS('Section 2'!$C$14:G$14),0)))</f>
        <v/>
      </c>
      <c r="H132" s="114" t="str">
        <f>IF($C132="","",IF(ISBLANK(VLOOKUP($A132,'Section 2'!$C$18:$X$317,COLUMNS('Section 2'!$C$14:H$14),0)),"",VLOOKUP($A132,'Section 2'!$C$18:$X$317,COLUMNS('Section 2'!$C$14:H$14),0)))</f>
        <v/>
      </c>
      <c r="I132" s="114" t="str">
        <f>IF($C132="","",IF(ISBLANK(VLOOKUP($A132,'Section 2'!$C$18:$X$317,COLUMNS('Section 2'!$C$14:I$14),0)),"",VLOOKUP($A132,'Section 2'!$C$18:$X$317,COLUMNS('Section 2'!$C$14:I$14),0)))</f>
        <v/>
      </c>
      <c r="J132" s="114" t="str">
        <f>IF($C132="","",IF(ISBLANK(VLOOKUP($A132,'Section 2'!$C$18:$X$317,COLUMNS('Section 2'!$C$14:J$14),0)),"",VLOOKUP($A132,'Section 2'!$C$18:$X$317,COLUMNS('Section 2'!$C$14:J$14),0)))</f>
        <v/>
      </c>
      <c r="K132" s="114" t="str">
        <f>IF($C132="","",IF(ISBLANK(VLOOKUP($A132,'Section 2'!$C$18:$X$317,COLUMNS('Section 2'!$C$14:K$14),0)),"",VLOOKUP($A132,'Section 2'!$C$18:$X$317,COLUMNS('Section 2'!$C$14:K$14),0)))</f>
        <v/>
      </c>
      <c r="L132" s="114" t="str">
        <f>IF($C132="","",IF(ISBLANK(VLOOKUP($A132,'Section 2'!$C$18:$X$317,COLUMNS('Section 2'!$C$14:L$14),0)),"",VLOOKUP($A132,'Section 2'!$C$18:$X$317,COLUMNS('Section 2'!$C$14:L$14),0)))</f>
        <v/>
      </c>
      <c r="M132" s="114" t="str">
        <f>IF($C132="","",IF(ISBLANK(VLOOKUP($A132,'Section 2'!$C$18:$X$317,COLUMNS('Section 2'!$C$14:M$14),0)),"",VLOOKUP($A132,'Section 2'!$C$18:$X$317,COLUMNS('Section 2'!$C$14:M$14),0)))</f>
        <v/>
      </c>
      <c r="N132" s="114" t="str">
        <f>IF($C132="","",IF(ISBLANK(VLOOKUP($A132,'Section 2'!$C$18:$X$317,COLUMNS('Section 2'!$C$14:N$14),0)),"",VLOOKUP($A132,'Section 2'!$C$18:$X$317,COLUMNS('Section 2'!$C$14:N$14),0)))</f>
        <v/>
      </c>
      <c r="O132" s="114" t="str">
        <f>IF($C132="","",IF(ISBLANK(VLOOKUP($A132,'Section 2'!$C$18:$X$317,COLUMNS('Section 2'!$C$14:O$14),0)),"",VLOOKUP($A132,'Section 2'!$C$18:$X$317,COLUMNS('Section 2'!$C$14:O$14),0)))</f>
        <v/>
      </c>
      <c r="P132" s="114" t="str">
        <f>IF($C132="","",IF(ISBLANK(VLOOKUP($A132,'Section 2'!$C$18:$X$317,COLUMNS('Section 2'!$C$14:P$14),0)),"",VLOOKUP($A132,'Section 2'!$C$18:$X$317,COLUMNS('Section 2'!$C$14:P$14),0)))</f>
        <v/>
      </c>
      <c r="Q132" s="114" t="str">
        <f>IF($C132="","",IF(ISBLANK(VLOOKUP($A132,'Section 2'!$C$18:$X$317,COLUMNS('Section 2'!$C$14:Q$14),0)),"",VLOOKUP($A132,'Section 2'!$C$18:$X$317,COLUMNS('Section 2'!$C$14:Q$14),0)))</f>
        <v/>
      </c>
      <c r="R132" s="114" t="str">
        <f>IF($C132="","",IF(ISBLANK(VLOOKUP($A132,'Section 2'!$C$18:$X$317,COLUMNS('Section 2'!$C$14:R$14),0)),"",VLOOKUP($A132,'Section 2'!$C$18:$X$317,COLUMNS('Section 2'!$C$14:R$14),0)))</f>
        <v/>
      </c>
      <c r="S132" s="114" t="str">
        <f>IF($C132="","",IF(ISBLANK(VLOOKUP($A132,'Section 2'!$C$18:$X$317,COLUMNS('Section 2'!$C$14:S$14),0)),"",VLOOKUP($A132,'Section 2'!$C$18:$X$317,COLUMNS('Section 2'!$C$14:S$14),0)))</f>
        <v/>
      </c>
      <c r="T132" s="114" t="str">
        <f>IF($C132="","",IF(ISBLANK(VLOOKUP($A132,'Section 2'!$C$18:$X$317,COLUMNS('Section 2'!$C$14:T$14),0)),"",VLOOKUP($A132,'Section 2'!$C$18:$X$317,COLUMNS('Section 2'!$C$14:T$14),0)))</f>
        <v/>
      </c>
      <c r="U132" s="114" t="str">
        <f>IF($C132="","",IF(ISBLANK(VLOOKUP($A132,'Section 2'!$C$18:$X$317,COLUMNS('Section 2'!$C$14:U$14),0)),"",VLOOKUP($A132,'Section 2'!$C$18:$X$317,COLUMNS('Section 2'!$C$14:U$14),0)))</f>
        <v/>
      </c>
      <c r="V132" s="114" t="str">
        <f>IF($C132="","",IF(ISBLANK(VLOOKUP($A132,'Section 2'!$C$18:$X$317,COLUMNS('Section 2'!$C$14:V$14),0)),"",VLOOKUP($A132,'Section 2'!$C$18:$X$317,COLUMNS('Section 2'!$C$14:V$14),0)))</f>
        <v/>
      </c>
      <c r="W132" s="114" t="str">
        <f>IF($C132="","",IF(ISBLANK(PROPER(VLOOKUP($A132,'Section 2'!$C$18:$X$317,COLUMNS('Section 2'!$C$14:W$14),0))),"",PROPER(VLOOKUP($A132,'Section 2'!$C$18:$X$317,COLUMNS('Section 2'!$C$14:W$14),0))))</f>
        <v/>
      </c>
      <c r="X132" s="114" t="str">
        <f>IF($C132="","",IF(ISBLANK(PROPER(VLOOKUP($A132,'Section 2'!$C$18:$X$317,COLUMNS('Section 2'!$C$14:X$14),0))),"",IF(VLOOKUP($A132,'Section 2'!$C$18:$X$317,COLUMNS('Section 2'!$C$14:X$14),0)="Produced/Imported for Consumption","Produced/Imported for Consumption",PROPER(VLOOKUP($A132,'Section 2'!$C$18:$X$317,COLUMNS('Section 2'!$C$14:X$14),0)))))</f>
        <v/>
      </c>
    </row>
    <row r="133" spans="1:24" s="47" customFormat="1" ht="12.75" customHeight="1" x14ac:dyDescent="0.25">
      <c r="A133" s="50">
        <v>132</v>
      </c>
      <c r="B133" s="114" t="str">
        <f t="shared" si="2"/>
        <v/>
      </c>
      <c r="C133" s="114" t="str">
        <f>IFERROR(VLOOKUP($A133,'Section 2'!$C$18:$X$317,COLUMNS('Section 2'!$C$14:$C$14),0),"")</f>
        <v/>
      </c>
      <c r="D133" s="65" t="str">
        <f>IF($C133="","",IF(ISBLANK(VLOOKUP($A133,'Section 2'!$C$18:$X$317,COLUMNS('Section 2'!$C$14:D$14),0)),"",VLOOKUP($A133,'Section 2'!$C$18:$X$317,COLUMNS('Section 2'!$C$14:D$14),0)))</f>
        <v/>
      </c>
      <c r="E133" s="114" t="str">
        <f>IF($C133="","",IF(ISBLANK(VLOOKUP($A133,'Section 2'!$C$18:$X$317,COLUMNS('Section 2'!$C$14:E$14),0)),"",VLOOKUP($A133,'Section 2'!$C$18:$X$317,COLUMNS('Section 2'!$C$14:E$14),0)))</f>
        <v/>
      </c>
      <c r="F133" s="114" t="str">
        <f>IF($C133="","",IF(ISBLANK(VLOOKUP($A133,'Section 2'!$C$18:$X$317,COLUMNS('Section 2'!$C$14:F$14),0)),"",VLOOKUP($A133,'Section 2'!$C$18:$X$317,COLUMNS('Section 2'!$C$14:F$14),0)))</f>
        <v/>
      </c>
      <c r="G133" s="114" t="str">
        <f>IF($C133="","",IF(ISBLANK(VLOOKUP($A133,'Section 2'!$C$18:$X$317,COLUMNS('Section 2'!$C$14:G$14),0)),"",VLOOKUP($A133,'Section 2'!$C$18:$X$317,COLUMNS('Section 2'!$C$14:G$14),0)))</f>
        <v/>
      </c>
      <c r="H133" s="114" t="str">
        <f>IF($C133="","",IF(ISBLANK(VLOOKUP($A133,'Section 2'!$C$18:$X$317,COLUMNS('Section 2'!$C$14:H$14),0)),"",VLOOKUP($A133,'Section 2'!$C$18:$X$317,COLUMNS('Section 2'!$C$14:H$14),0)))</f>
        <v/>
      </c>
      <c r="I133" s="114" t="str">
        <f>IF($C133="","",IF(ISBLANK(VLOOKUP($A133,'Section 2'!$C$18:$X$317,COLUMNS('Section 2'!$C$14:I$14),0)),"",VLOOKUP($A133,'Section 2'!$C$18:$X$317,COLUMNS('Section 2'!$C$14:I$14),0)))</f>
        <v/>
      </c>
      <c r="J133" s="114" t="str">
        <f>IF($C133="","",IF(ISBLANK(VLOOKUP($A133,'Section 2'!$C$18:$X$317,COLUMNS('Section 2'!$C$14:J$14),0)),"",VLOOKUP($A133,'Section 2'!$C$18:$X$317,COLUMNS('Section 2'!$C$14:J$14),0)))</f>
        <v/>
      </c>
      <c r="K133" s="114" t="str">
        <f>IF($C133="","",IF(ISBLANK(VLOOKUP($A133,'Section 2'!$C$18:$X$317,COLUMNS('Section 2'!$C$14:K$14),0)),"",VLOOKUP($A133,'Section 2'!$C$18:$X$317,COLUMNS('Section 2'!$C$14:K$14),0)))</f>
        <v/>
      </c>
      <c r="L133" s="114" t="str">
        <f>IF($C133="","",IF(ISBLANK(VLOOKUP($A133,'Section 2'!$C$18:$X$317,COLUMNS('Section 2'!$C$14:L$14),0)),"",VLOOKUP($A133,'Section 2'!$C$18:$X$317,COLUMNS('Section 2'!$C$14:L$14),0)))</f>
        <v/>
      </c>
      <c r="M133" s="114" t="str">
        <f>IF($C133="","",IF(ISBLANK(VLOOKUP($A133,'Section 2'!$C$18:$X$317,COLUMNS('Section 2'!$C$14:M$14),0)),"",VLOOKUP($A133,'Section 2'!$C$18:$X$317,COLUMNS('Section 2'!$C$14:M$14),0)))</f>
        <v/>
      </c>
      <c r="N133" s="114" t="str">
        <f>IF($C133="","",IF(ISBLANK(VLOOKUP($A133,'Section 2'!$C$18:$X$317,COLUMNS('Section 2'!$C$14:N$14),0)),"",VLOOKUP($A133,'Section 2'!$C$18:$X$317,COLUMNS('Section 2'!$C$14:N$14),0)))</f>
        <v/>
      </c>
      <c r="O133" s="114" t="str">
        <f>IF($C133="","",IF(ISBLANK(VLOOKUP($A133,'Section 2'!$C$18:$X$317,COLUMNS('Section 2'!$C$14:O$14),0)),"",VLOOKUP($A133,'Section 2'!$C$18:$X$317,COLUMNS('Section 2'!$C$14:O$14),0)))</f>
        <v/>
      </c>
      <c r="P133" s="114" t="str">
        <f>IF($C133="","",IF(ISBLANK(VLOOKUP($A133,'Section 2'!$C$18:$X$317,COLUMNS('Section 2'!$C$14:P$14),0)),"",VLOOKUP($A133,'Section 2'!$C$18:$X$317,COLUMNS('Section 2'!$C$14:P$14),0)))</f>
        <v/>
      </c>
      <c r="Q133" s="114" t="str">
        <f>IF($C133="","",IF(ISBLANK(VLOOKUP($A133,'Section 2'!$C$18:$X$317,COLUMNS('Section 2'!$C$14:Q$14),0)),"",VLOOKUP($A133,'Section 2'!$C$18:$X$317,COLUMNS('Section 2'!$C$14:Q$14),0)))</f>
        <v/>
      </c>
      <c r="R133" s="114" t="str">
        <f>IF($C133="","",IF(ISBLANK(VLOOKUP($A133,'Section 2'!$C$18:$X$317,COLUMNS('Section 2'!$C$14:R$14),0)),"",VLOOKUP($A133,'Section 2'!$C$18:$X$317,COLUMNS('Section 2'!$C$14:R$14),0)))</f>
        <v/>
      </c>
      <c r="S133" s="114" t="str">
        <f>IF($C133="","",IF(ISBLANK(VLOOKUP($A133,'Section 2'!$C$18:$X$317,COLUMNS('Section 2'!$C$14:S$14),0)),"",VLOOKUP($A133,'Section 2'!$C$18:$X$317,COLUMNS('Section 2'!$C$14:S$14),0)))</f>
        <v/>
      </c>
      <c r="T133" s="114" t="str">
        <f>IF($C133="","",IF(ISBLANK(VLOOKUP($A133,'Section 2'!$C$18:$X$317,COLUMNS('Section 2'!$C$14:T$14),0)),"",VLOOKUP($A133,'Section 2'!$C$18:$X$317,COLUMNS('Section 2'!$C$14:T$14),0)))</f>
        <v/>
      </c>
      <c r="U133" s="114" t="str">
        <f>IF($C133="","",IF(ISBLANK(VLOOKUP($A133,'Section 2'!$C$18:$X$317,COLUMNS('Section 2'!$C$14:U$14),0)),"",VLOOKUP($A133,'Section 2'!$C$18:$X$317,COLUMNS('Section 2'!$C$14:U$14),0)))</f>
        <v/>
      </c>
      <c r="V133" s="114" t="str">
        <f>IF($C133="","",IF(ISBLANK(VLOOKUP($A133,'Section 2'!$C$18:$X$317,COLUMNS('Section 2'!$C$14:V$14),0)),"",VLOOKUP($A133,'Section 2'!$C$18:$X$317,COLUMNS('Section 2'!$C$14:V$14),0)))</f>
        <v/>
      </c>
      <c r="W133" s="114" t="str">
        <f>IF($C133="","",IF(ISBLANK(PROPER(VLOOKUP($A133,'Section 2'!$C$18:$X$317,COLUMNS('Section 2'!$C$14:W$14),0))),"",PROPER(VLOOKUP($A133,'Section 2'!$C$18:$X$317,COLUMNS('Section 2'!$C$14:W$14),0))))</f>
        <v/>
      </c>
      <c r="X133" s="114" t="str">
        <f>IF($C133="","",IF(ISBLANK(PROPER(VLOOKUP($A133,'Section 2'!$C$18:$X$317,COLUMNS('Section 2'!$C$14:X$14),0))),"",IF(VLOOKUP($A133,'Section 2'!$C$18:$X$317,COLUMNS('Section 2'!$C$14:X$14),0)="Produced/Imported for Consumption","Produced/Imported for Consumption",PROPER(VLOOKUP($A133,'Section 2'!$C$18:$X$317,COLUMNS('Section 2'!$C$14:X$14),0)))))</f>
        <v/>
      </c>
    </row>
    <row r="134" spans="1:24" s="47" customFormat="1" ht="12.75" customHeight="1" x14ac:dyDescent="0.25">
      <c r="A134" s="50">
        <v>133</v>
      </c>
      <c r="B134" s="114" t="str">
        <f t="shared" si="2"/>
        <v/>
      </c>
      <c r="C134" s="114" t="str">
        <f>IFERROR(VLOOKUP($A134,'Section 2'!$C$18:$X$317,COLUMNS('Section 2'!$C$14:$C$14),0),"")</f>
        <v/>
      </c>
      <c r="D134" s="65" t="str">
        <f>IF($C134="","",IF(ISBLANK(VLOOKUP($A134,'Section 2'!$C$18:$X$317,COLUMNS('Section 2'!$C$14:D$14),0)),"",VLOOKUP($A134,'Section 2'!$C$18:$X$317,COLUMNS('Section 2'!$C$14:D$14),0)))</f>
        <v/>
      </c>
      <c r="E134" s="114" t="str">
        <f>IF($C134="","",IF(ISBLANK(VLOOKUP($A134,'Section 2'!$C$18:$X$317,COLUMNS('Section 2'!$C$14:E$14),0)),"",VLOOKUP($A134,'Section 2'!$C$18:$X$317,COLUMNS('Section 2'!$C$14:E$14),0)))</f>
        <v/>
      </c>
      <c r="F134" s="114" t="str">
        <f>IF($C134="","",IF(ISBLANK(VLOOKUP($A134,'Section 2'!$C$18:$X$317,COLUMNS('Section 2'!$C$14:F$14),0)),"",VLOOKUP($A134,'Section 2'!$C$18:$X$317,COLUMNS('Section 2'!$C$14:F$14),0)))</f>
        <v/>
      </c>
      <c r="G134" s="114" t="str">
        <f>IF($C134="","",IF(ISBLANK(VLOOKUP($A134,'Section 2'!$C$18:$X$317,COLUMNS('Section 2'!$C$14:G$14),0)),"",VLOOKUP($A134,'Section 2'!$C$18:$X$317,COLUMNS('Section 2'!$C$14:G$14),0)))</f>
        <v/>
      </c>
      <c r="H134" s="114" t="str">
        <f>IF($C134="","",IF(ISBLANK(VLOOKUP($A134,'Section 2'!$C$18:$X$317,COLUMNS('Section 2'!$C$14:H$14),0)),"",VLOOKUP($A134,'Section 2'!$C$18:$X$317,COLUMNS('Section 2'!$C$14:H$14),0)))</f>
        <v/>
      </c>
      <c r="I134" s="114" t="str">
        <f>IF($C134="","",IF(ISBLANK(VLOOKUP($A134,'Section 2'!$C$18:$X$317,COLUMNS('Section 2'!$C$14:I$14),0)),"",VLOOKUP($A134,'Section 2'!$C$18:$X$317,COLUMNS('Section 2'!$C$14:I$14),0)))</f>
        <v/>
      </c>
      <c r="J134" s="114" t="str">
        <f>IF($C134="","",IF(ISBLANK(VLOOKUP($A134,'Section 2'!$C$18:$X$317,COLUMNS('Section 2'!$C$14:J$14),0)),"",VLOOKUP($A134,'Section 2'!$C$18:$X$317,COLUMNS('Section 2'!$C$14:J$14),0)))</f>
        <v/>
      </c>
      <c r="K134" s="114" t="str">
        <f>IF($C134="","",IF(ISBLANK(VLOOKUP($A134,'Section 2'!$C$18:$X$317,COLUMNS('Section 2'!$C$14:K$14),0)),"",VLOOKUP($A134,'Section 2'!$C$18:$X$317,COLUMNS('Section 2'!$C$14:K$14),0)))</f>
        <v/>
      </c>
      <c r="L134" s="114" t="str">
        <f>IF($C134="","",IF(ISBLANK(VLOOKUP($A134,'Section 2'!$C$18:$X$317,COLUMNS('Section 2'!$C$14:L$14),0)),"",VLOOKUP($A134,'Section 2'!$C$18:$X$317,COLUMNS('Section 2'!$C$14:L$14),0)))</f>
        <v/>
      </c>
      <c r="M134" s="114" t="str">
        <f>IF($C134="","",IF(ISBLANK(VLOOKUP($A134,'Section 2'!$C$18:$X$317,COLUMNS('Section 2'!$C$14:M$14),0)),"",VLOOKUP($A134,'Section 2'!$C$18:$X$317,COLUMNS('Section 2'!$C$14:M$14),0)))</f>
        <v/>
      </c>
      <c r="N134" s="114" t="str">
        <f>IF($C134="","",IF(ISBLANK(VLOOKUP($A134,'Section 2'!$C$18:$X$317,COLUMNS('Section 2'!$C$14:N$14),0)),"",VLOOKUP($A134,'Section 2'!$C$18:$X$317,COLUMNS('Section 2'!$C$14:N$14),0)))</f>
        <v/>
      </c>
      <c r="O134" s="114" t="str">
        <f>IF($C134="","",IF(ISBLANK(VLOOKUP($A134,'Section 2'!$C$18:$X$317,COLUMNS('Section 2'!$C$14:O$14),0)),"",VLOOKUP($A134,'Section 2'!$C$18:$X$317,COLUMNS('Section 2'!$C$14:O$14),0)))</f>
        <v/>
      </c>
      <c r="P134" s="114" t="str">
        <f>IF($C134="","",IF(ISBLANK(VLOOKUP($A134,'Section 2'!$C$18:$X$317,COLUMNS('Section 2'!$C$14:P$14),0)),"",VLOOKUP($A134,'Section 2'!$C$18:$X$317,COLUMNS('Section 2'!$C$14:P$14),0)))</f>
        <v/>
      </c>
      <c r="Q134" s="114" t="str">
        <f>IF($C134="","",IF(ISBLANK(VLOOKUP($A134,'Section 2'!$C$18:$X$317,COLUMNS('Section 2'!$C$14:Q$14),0)),"",VLOOKUP($A134,'Section 2'!$C$18:$X$317,COLUMNS('Section 2'!$C$14:Q$14),0)))</f>
        <v/>
      </c>
      <c r="R134" s="114" t="str">
        <f>IF($C134="","",IF(ISBLANK(VLOOKUP($A134,'Section 2'!$C$18:$X$317,COLUMNS('Section 2'!$C$14:R$14),0)),"",VLOOKUP($A134,'Section 2'!$C$18:$X$317,COLUMNS('Section 2'!$C$14:R$14),0)))</f>
        <v/>
      </c>
      <c r="S134" s="114" t="str">
        <f>IF($C134="","",IF(ISBLANK(VLOOKUP($A134,'Section 2'!$C$18:$X$317,COLUMNS('Section 2'!$C$14:S$14),0)),"",VLOOKUP($A134,'Section 2'!$C$18:$X$317,COLUMNS('Section 2'!$C$14:S$14),0)))</f>
        <v/>
      </c>
      <c r="T134" s="114" t="str">
        <f>IF($C134="","",IF(ISBLANK(VLOOKUP($A134,'Section 2'!$C$18:$X$317,COLUMNS('Section 2'!$C$14:T$14),0)),"",VLOOKUP($A134,'Section 2'!$C$18:$X$317,COLUMNS('Section 2'!$C$14:T$14),0)))</f>
        <v/>
      </c>
      <c r="U134" s="114" t="str">
        <f>IF($C134="","",IF(ISBLANK(VLOOKUP($A134,'Section 2'!$C$18:$X$317,COLUMNS('Section 2'!$C$14:U$14),0)),"",VLOOKUP($A134,'Section 2'!$C$18:$X$317,COLUMNS('Section 2'!$C$14:U$14),0)))</f>
        <v/>
      </c>
      <c r="V134" s="114" t="str">
        <f>IF($C134="","",IF(ISBLANK(VLOOKUP($A134,'Section 2'!$C$18:$X$317,COLUMNS('Section 2'!$C$14:V$14),0)),"",VLOOKUP($A134,'Section 2'!$C$18:$X$317,COLUMNS('Section 2'!$C$14:V$14),0)))</f>
        <v/>
      </c>
      <c r="W134" s="114" t="str">
        <f>IF($C134="","",IF(ISBLANK(PROPER(VLOOKUP($A134,'Section 2'!$C$18:$X$317,COLUMNS('Section 2'!$C$14:W$14),0))),"",PROPER(VLOOKUP($A134,'Section 2'!$C$18:$X$317,COLUMNS('Section 2'!$C$14:W$14),0))))</f>
        <v/>
      </c>
      <c r="X134" s="114" t="str">
        <f>IF($C134="","",IF(ISBLANK(PROPER(VLOOKUP($A134,'Section 2'!$C$18:$X$317,COLUMNS('Section 2'!$C$14:X$14),0))),"",IF(VLOOKUP($A134,'Section 2'!$C$18:$X$317,COLUMNS('Section 2'!$C$14:X$14),0)="Produced/Imported for Consumption","Produced/Imported for Consumption",PROPER(VLOOKUP($A134,'Section 2'!$C$18:$X$317,COLUMNS('Section 2'!$C$14:X$14),0)))))</f>
        <v/>
      </c>
    </row>
    <row r="135" spans="1:24" s="47" customFormat="1" ht="12.75" customHeight="1" x14ac:dyDescent="0.25">
      <c r="A135" s="50">
        <v>134</v>
      </c>
      <c r="B135" s="114" t="str">
        <f t="shared" si="2"/>
        <v/>
      </c>
      <c r="C135" s="114" t="str">
        <f>IFERROR(VLOOKUP($A135,'Section 2'!$C$18:$X$317,COLUMNS('Section 2'!$C$14:$C$14),0),"")</f>
        <v/>
      </c>
      <c r="D135" s="65" t="str">
        <f>IF($C135="","",IF(ISBLANK(VLOOKUP($A135,'Section 2'!$C$18:$X$317,COLUMNS('Section 2'!$C$14:D$14),0)),"",VLOOKUP($A135,'Section 2'!$C$18:$X$317,COLUMNS('Section 2'!$C$14:D$14),0)))</f>
        <v/>
      </c>
      <c r="E135" s="114" t="str">
        <f>IF($C135="","",IF(ISBLANK(VLOOKUP($A135,'Section 2'!$C$18:$X$317,COLUMNS('Section 2'!$C$14:E$14),0)),"",VLOOKUP($A135,'Section 2'!$C$18:$X$317,COLUMNS('Section 2'!$C$14:E$14),0)))</f>
        <v/>
      </c>
      <c r="F135" s="114" t="str">
        <f>IF($C135="","",IF(ISBLANK(VLOOKUP($A135,'Section 2'!$C$18:$X$317,COLUMNS('Section 2'!$C$14:F$14),0)),"",VLOOKUP($A135,'Section 2'!$C$18:$X$317,COLUMNS('Section 2'!$C$14:F$14),0)))</f>
        <v/>
      </c>
      <c r="G135" s="114" t="str">
        <f>IF($C135="","",IF(ISBLANK(VLOOKUP($A135,'Section 2'!$C$18:$X$317,COLUMNS('Section 2'!$C$14:G$14),0)),"",VLOOKUP($A135,'Section 2'!$C$18:$X$317,COLUMNS('Section 2'!$C$14:G$14),0)))</f>
        <v/>
      </c>
      <c r="H135" s="114" t="str">
        <f>IF($C135="","",IF(ISBLANK(VLOOKUP($A135,'Section 2'!$C$18:$X$317,COLUMNS('Section 2'!$C$14:H$14),0)),"",VLOOKUP($A135,'Section 2'!$C$18:$X$317,COLUMNS('Section 2'!$C$14:H$14),0)))</f>
        <v/>
      </c>
      <c r="I135" s="114" t="str">
        <f>IF($C135="","",IF(ISBLANK(VLOOKUP($A135,'Section 2'!$C$18:$X$317,COLUMNS('Section 2'!$C$14:I$14),0)),"",VLOOKUP($A135,'Section 2'!$C$18:$X$317,COLUMNS('Section 2'!$C$14:I$14),0)))</f>
        <v/>
      </c>
      <c r="J135" s="114" t="str">
        <f>IF($C135="","",IF(ISBLANK(VLOOKUP($A135,'Section 2'!$C$18:$X$317,COLUMNS('Section 2'!$C$14:J$14),0)),"",VLOOKUP($A135,'Section 2'!$C$18:$X$317,COLUMNS('Section 2'!$C$14:J$14),0)))</f>
        <v/>
      </c>
      <c r="K135" s="114" t="str">
        <f>IF($C135="","",IF(ISBLANK(VLOOKUP($A135,'Section 2'!$C$18:$X$317,COLUMNS('Section 2'!$C$14:K$14),0)),"",VLOOKUP($A135,'Section 2'!$C$18:$X$317,COLUMNS('Section 2'!$C$14:K$14),0)))</f>
        <v/>
      </c>
      <c r="L135" s="114" t="str">
        <f>IF($C135="","",IF(ISBLANK(VLOOKUP($A135,'Section 2'!$C$18:$X$317,COLUMNS('Section 2'!$C$14:L$14),0)),"",VLOOKUP($A135,'Section 2'!$C$18:$X$317,COLUMNS('Section 2'!$C$14:L$14),0)))</f>
        <v/>
      </c>
      <c r="M135" s="114" t="str">
        <f>IF($C135="","",IF(ISBLANK(VLOOKUP($A135,'Section 2'!$C$18:$X$317,COLUMNS('Section 2'!$C$14:M$14),0)),"",VLOOKUP($A135,'Section 2'!$C$18:$X$317,COLUMNS('Section 2'!$C$14:M$14),0)))</f>
        <v/>
      </c>
      <c r="N135" s="114" t="str">
        <f>IF($C135="","",IF(ISBLANK(VLOOKUP($A135,'Section 2'!$C$18:$X$317,COLUMNS('Section 2'!$C$14:N$14),0)),"",VLOOKUP($A135,'Section 2'!$C$18:$X$317,COLUMNS('Section 2'!$C$14:N$14),0)))</f>
        <v/>
      </c>
      <c r="O135" s="114" t="str">
        <f>IF($C135="","",IF(ISBLANK(VLOOKUP($A135,'Section 2'!$C$18:$X$317,COLUMNS('Section 2'!$C$14:O$14),0)),"",VLOOKUP($A135,'Section 2'!$C$18:$X$317,COLUMNS('Section 2'!$C$14:O$14),0)))</f>
        <v/>
      </c>
      <c r="P135" s="114" t="str">
        <f>IF($C135="","",IF(ISBLANK(VLOOKUP($A135,'Section 2'!$C$18:$X$317,COLUMNS('Section 2'!$C$14:P$14),0)),"",VLOOKUP($A135,'Section 2'!$C$18:$X$317,COLUMNS('Section 2'!$C$14:P$14),0)))</f>
        <v/>
      </c>
      <c r="Q135" s="114" t="str">
        <f>IF($C135="","",IF(ISBLANK(VLOOKUP($A135,'Section 2'!$C$18:$X$317,COLUMNS('Section 2'!$C$14:Q$14),0)),"",VLOOKUP($A135,'Section 2'!$C$18:$X$317,COLUMNS('Section 2'!$C$14:Q$14),0)))</f>
        <v/>
      </c>
      <c r="R135" s="114" t="str">
        <f>IF($C135="","",IF(ISBLANK(VLOOKUP($A135,'Section 2'!$C$18:$X$317,COLUMNS('Section 2'!$C$14:R$14),0)),"",VLOOKUP($A135,'Section 2'!$C$18:$X$317,COLUMNS('Section 2'!$C$14:R$14),0)))</f>
        <v/>
      </c>
      <c r="S135" s="114" t="str">
        <f>IF($C135="","",IF(ISBLANK(VLOOKUP($A135,'Section 2'!$C$18:$X$317,COLUMNS('Section 2'!$C$14:S$14),0)),"",VLOOKUP($A135,'Section 2'!$C$18:$X$317,COLUMNS('Section 2'!$C$14:S$14),0)))</f>
        <v/>
      </c>
      <c r="T135" s="114" t="str">
        <f>IF($C135="","",IF(ISBLANK(VLOOKUP($A135,'Section 2'!$C$18:$X$317,COLUMNS('Section 2'!$C$14:T$14),0)),"",VLOOKUP($A135,'Section 2'!$C$18:$X$317,COLUMNS('Section 2'!$C$14:T$14),0)))</f>
        <v/>
      </c>
      <c r="U135" s="114" t="str">
        <f>IF($C135="","",IF(ISBLANK(VLOOKUP($A135,'Section 2'!$C$18:$X$317,COLUMNS('Section 2'!$C$14:U$14),0)),"",VLOOKUP($A135,'Section 2'!$C$18:$X$317,COLUMNS('Section 2'!$C$14:U$14),0)))</f>
        <v/>
      </c>
      <c r="V135" s="114" t="str">
        <f>IF($C135="","",IF(ISBLANK(VLOOKUP($A135,'Section 2'!$C$18:$X$317,COLUMNS('Section 2'!$C$14:V$14),0)),"",VLOOKUP($A135,'Section 2'!$C$18:$X$317,COLUMNS('Section 2'!$C$14:V$14),0)))</f>
        <v/>
      </c>
      <c r="W135" s="114" t="str">
        <f>IF($C135="","",IF(ISBLANK(PROPER(VLOOKUP($A135,'Section 2'!$C$18:$X$317,COLUMNS('Section 2'!$C$14:W$14),0))),"",PROPER(VLOOKUP($A135,'Section 2'!$C$18:$X$317,COLUMNS('Section 2'!$C$14:W$14),0))))</f>
        <v/>
      </c>
      <c r="X135" s="114" t="str">
        <f>IF($C135="","",IF(ISBLANK(PROPER(VLOOKUP($A135,'Section 2'!$C$18:$X$317,COLUMNS('Section 2'!$C$14:X$14),0))),"",IF(VLOOKUP($A135,'Section 2'!$C$18:$X$317,COLUMNS('Section 2'!$C$14:X$14),0)="Produced/Imported for Consumption","Produced/Imported for Consumption",PROPER(VLOOKUP($A135,'Section 2'!$C$18:$X$317,COLUMNS('Section 2'!$C$14:X$14),0)))))</f>
        <v/>
      </c>
    </row>
    <row r="136" spans="1:24" s="47" customFormat="1" ht="12.75" customHeight="1" x14ac:dyDescent="0.25">
      <c r="A136" s="50">
        <v>135</v>
      </c>
      <c r="B136" s="114" t="str">
        <f t="shared" si="2"/>
        <v/>
      </c>
      <c r="C136" s="114" t="str">
        <f>IFERROR(VLOOKUP($A136,'Section 2'!$C$18:$X$317,COLUMNS('Section 2'!$C$14:$C$14),0),"")</f>
        <v/>
      </c>
      <c r="D136" s="65" t="str">
        <f>IF($C136="","",IF(ISBLANK(VLOOKUP($A136,'Section 2'!$C$18:$X$317,COLUMNS('Section 2'!$C$14:D$14),0)),"",VLOOKUP($A136,'Section 2'!$C$18:$X$317,COLUMNS('Section 2'!$C$14:D$14),0)))</f>
        <v/>
      </c>
      <c r="E136" s="114" t="str">
        <f>IF($C136="","",IF(ISBLANK(VLOOKUP($A136,'Section 2'!$C$18:$X$317,COLUMNS('Section 2'!$C$14:E$14),0)),"",VLOOKUP($A136,'Section 2'!$C$18:$X$317,COLUMNS('Section 2'!$C$14:E$14),0)))</f>
        <v/>
      </c>
      <c r="F136" s="114" t="str">
        <f>IF($C136="","",IF(ISBLANK(VLOOKUP($A136,'Section 2'!$C$18:$X$317,COLUMNS('Section 2'!$C$14:F$14),0)),"",VLOOKUP($A136,'Section 2'!$C$18:$X$317,COLUMNS('Section 2'!$C$14:F$14),0)))</f>
        <v/>
      </c>
      <c r="G136" s="114" t="str">
        <f>IF($C136="","",IF(ISBLANK(VLOOKUP($A136,'Section 2'!$C$18:$X$317,COLUMNS('Section 2'!$C$14:G$14),0)),"",VLOOKUP($A136,'Section 2'!$C$18:$X$317,COLUMNS('Section 2'!$C$14:G$14),0)))</f>
        <v/>
      </c>
      <c r="H136" s="114" t="str">
        <f>IF($C136="","",IF(ISBLANK(VLOOKUP($A136,'Section 2'!$C$18:$X$317,COLUMNS('Section 2'!$C$14:H$14),0)),"",VLOOKUP($A136,'Section 2'!$C$18:$X$317,COLUMNS('Section 2'!$C$14:H$14),0)))</f>
        <v/>
      </c>
      <c r="I136" s="114" t="str">
        <f>IF($C136="","",IF(ISBLANK(VLOOKUP($A136,'Section 2'!$C$18:$X$317,COLUMNS('Section 2'!$C$14:I$14),0)),"",VLOOKUP($A136,'Section 2'!$C$18:$X$317,COLUMNS('Section 2'!$C$14:I$14),0)))</f>
        <v/>
      </c>
      <c r="J136" s="114" t="str">
        <f>IF($C136="","",IF(ISBLANK(VLOOKUP($A136,'Section 2'!$C$18:$X$317,COLUMNS('Section 2'!$C$14:J$14),0)),"",VLOOKUP($A136,'Section 2'!$C$18:$X$317,COLUMNS('Section 2'!$C$14:J$14),0)))</f>
        <v/>
      </c>
      <c r="K136" s="114" t="str">
        <f>IF($C136="","",IF(ISBLANK(VLOOKUP($A136,'Section 2'!$C$18:$X$317,COLUMNS('Section 2'!$C$14:K$14),0)),"",VLOOKUP($A136,'Section 2'!$C$18:$X$317,COLUMNS('Section 2'!$C$14:K$14),0)))</f>
        <v/>
      </c>
      <c r="L136" s="114" t="str">
        <f>IF($C136="","",IF(ISBLANK(VLOOKUP($A136,'Section 2'!$C$18:$X$317,COLUMNS('Section 2'!$C$14:L$14),0)),"",VLOOKUP($A136,'Section 2'!$C$18:$X$317,COLUMNS('Section 2'!$C$14:L$14),0)))</f>
        <v/>
      </c>
      <c r="M136" s="114" t="str">
        <f>IF($C136="","",IF(ISBLANK(VLOOKUP($A136,'Section 2'!$C$18:$X$317,COLUMNS('Section 2'!$C$14:M$14),0)),"",VLOOKUP($A136,'Section 2'!$C$18:$X$317,COLUMNS('Section 2'!$C$14:M$14),0)))</f>
        <v/>
      </c>
      <c r="N136" s="114" t="str">
        <f>IF($C136="","",IF(ISBLANK(VLOOKUP($A136,'Section 2'!$C$18:$X$317,COLUMNS('Section 2'!$C$14:N$14),0)),"",VLOOKUP($A136,'Section 2'!$C$18:$X$317,COLUMNS('Section 2'!$C$14:N$14),0)))</f>
        <v/>
      </c>
      <c r="O136" s="114" t="str">
        <f>IF($C136="","",IF(ISBLANK(VLOOKUP($A136,'Section 2'!$C$18:$X$317,COLUMNS('Section 2'!$C$14:O$14),0)),"",VLOOKUP($A136,'Section 2'!$C$18:$X$317,COLUMNS('Section 2'!$C$14:O$14),0)))</f>
        <v/>
      </c>
      <c r="P136" s="114" t="str">
        <f>IF($C136="","",IF(ISBLANK(VLOOKUP($A136,'Section 2'!$C$18:$X$317,COLUMNS('Section 2'!$C$14:P$14),0)),"",VLOOKUP($A136,'Section 2'!$C$18:$X$317,COLUMNS('Section 2'!$C$14:P$14),0)))</f>
        <v/>
      </c>
      <c r="Q136" s="114" t="str">
        <f>IF($C136="","",IF(ISBLANK(VLOOKUP($A136,'Section 2'!$C$18:$X$317,COLUMNS('Section 2'!$C$14:Q$14),0)),"",VLOOKUP($A136,'Section 2'!$C$18:$X$317,COLUMNS('Section 2'!$C$14:Q$14),0)))</f>
        <v/>
      </c>
      <c r="R136" s="114" t="str">
        <f>IF($C136="","",IF(ISBLANK(VLOOKUP($A136,'Section 2'!$C$18:$X$317,COLUMNS('Section 2'!$C$14:R$14),0)),"",VLOOKUP($A136,'Section 2'!$C$18:$X$317,COLUMNS('Section 2'!$C$14:R$14),0)))</f>
        <v/>
      </c>
      <c r="S136" s="114" t="str">
        <f>IF($C136="","",IF(ISBLANK(VLOOKUP($A136,'Section 2'!$C$18:$X$317,COLUMNS('Section 2'!$C$14:S$14),0)),"",VLOOKUP($A136,'Section 2'!$C$18:$X$317,COLUMNS('Section 2'!$C$14:S$14),0)))</f>
        <v/>
      </c>
      <c r="T136" s="114" t="str">
        <f>IF($C136="","",IF(ISBLANK(VLOOKUP($A136,'Section 2'!$C$18:$X$317,COLUMNS('Section 2'!$C$14:T$14),0)),"",VLOOKUP($A136,'Section 2'!$C$18:$X$317,COLUMNS('Section 2'!$C$14:T$14),0)))</f>
        <v/>
      </c>
      <c r="U136" s="114" t="str">
        <f>IF($C136="","",IF(ISBLANK(VLOOKUP($A136,'Section 2'!$C$18:$X$317,COLUMNS('Section 2'!$C$14:U$14),0)),"",VLOOKUP($A136,'Section 2'!$C$18:$X$317,COLUMNS('Section 2'!$C$14:U$14),0)))</f>
        <v/>
      </c>
      <c r="V136" s="114" t="str">
        <f>IF($C136="","",IF(ISBLANK(VLOOKUP($A136,'Section 2'!$C$18:$X$317,COLUMNS('Section 2'!$C$14:V$14),0)),"",VLOOKUP($A136,'Section 2'!$C$18:$X$317,COLUMNS('Section 2'!$C$14:V$14),0)))</f>
        <v/>
      </c>
      <c r="W136" s="114" t="str">
        <f>IF($C136="","",IF(ISBLANK(PROPER(VLOOKUP($A136,'Section 2'!$C$18:$X$317,COLUMNS('Section 2'!$C$14:W$14),0))),"",PROPER(VLOOKUP($A136,'Section 2'!$C$18:$X$317,COLUMNS('Section 2'!$C$14:W$14),0))))</f>
        <v/>
      </c>
      <c r="X136" s="114" t="str">
        <f>IF($C136="","",IF(ISBLANK(PROPER(VLOOKUP($A136,'Section 2'!$C$18:$X$317,COLUMNS('Section 2'!$C$14:X$14),0))),"",IF(VLOOKUP($A136,'Section 2'!$C$18:$X$317,COLUMNS('Section 2'!$C$14:X$14),0)="Produced/Imported for Consumption","Produced/Imported for Consumption",PROPER(VLOOKUP($A136,'Section 2'!$C$18:$X$317,COLUMNS('Section 2'!$C$14:X$14),0)))))</f>
        <v/>
      </c>
    </row>
    <row r="137" spans="1:24" s="47" customFormat="1" ht="12.75" customHeight="1" x14ac:dyDescent="0.25">
      <c r="A137" s="50">
        <v>136</v>
      </c>
      <c r="B137" s="114" t="str">
        <f t="shared" si="2"/>
        <v/>
      </c>
      <c r="C137" s="114" t="str">
        <f>IFERROR(VLOOKUP($A137,'Section 2'!$C$18:$X$317,COLUMNS('Section 2'!$C$14:$C$14),0),"")</f>
        <v/>
      </c>
      <c r="D137" s="65" t="str">
        <f>IF($C137="","",IF(ISBLANK(VLOOKUP($A137,'Section 2'!$C$18:$X$317,COLUMNS('Section 2'!$C$14:D$14),0)),"",VLOOKUP($A137,'Section 2'!$C$18:$X$317,COLUMNS('Section 2'!$C$14:D$14),0)))</f>
        <v/>
      </c>
      <c r="E137" s="114" t="str">
        <f>IF($C137="","",IF(ISBLANK(VLOOKUP($A137,'Section 2'!$C$18:$X$317,COLUMNS('Section 2'!$C$14:E$14),0)),"",VLOOKUP($A137,'Section 2'!$C$18:$X$317,COLUMNS('Section 2'!$C$14:E$14),0)))</f>
        <v/>
      </c>
      <c r="F137" s="114" t="str">
        <f>IF($C137="","",IF(ISBLANK(VLOOKUP($A137,'Section 2'!$C$18:$X$317,COLUMNS('Section 2'!$C$14:F$14),0)),"",VLOOKUP($A137,'Section 2'!$C$18:$X$317,COLUMNS('Section 2'!$C$14:F$14),0)))</f>
        <v/>
      </c>
      <c r="G137" s="114" t="str">
        <f>IF($C137="","",IF(ISBLANK(VLOOKUP($A137,'Section 2'!$C$18:$X$317,COLUMNS('Section 2'!$C$14:G$14),0)),"",VLOOKUP($A137,'Section 2'!$C$18:$X$317,COLUMNS('Section 2'!$C$14:G$14),0)))</f>
        <v/>
      </c>
      <c r="H137" s="114" t="str">
        <f>IF($C137="","",IF(ISBLANK(VLOOKUP($A137,'Section 2'!$C$18:$X$317,COLUMNS('Section 2'!$C$14:H$14),0)),"",VLOOKUP($A137,'Section 2'!$C$18:$X$317,COLUMNS('Section 2'!$C$14:H$14),0)))</f>
        <v/>
      </c>
      <c r="I137" s="114" t="str">
        <f>IF($C137="","",IF(ISBLANK(VLOOKUP($A137,'Section 2'!$C$18:$X$317,COLUMNS('Section 2'!$C$14:I$14),0)),"",VLOOKUP($A137,'Section 2'!$C$18:$X$317,COLUMNS('Section 2'!$C$14:I$14),0)))</f>
        <v/>
      </c>
      <c r="J137" s="114" t="str">
        <f>IF($C137="","",IF(ISBLANK(VLOOKUP($A137,'Section 2'!$C$18:$X$317,COLUMNS('Section 2'!$C$14:J$14),0)),"",VLOOKUP($A137,'Section 2'!$C$18:$X$317,COLUMNS('Section 2'!$C$14:J$14),0)))</f>
        <v/>
      </c>
      <c r="K137" s="114" t="str">
        <f>IF($C137="","",IF(ISBLANK(VLOOKUP($A137,'Section 2'!$C$18:$X$317,COLUMNS('Section 2'!$C$14:K$14),0)),"",VLOOKUP($A137,'Section 2'!$C$18:$X$317,COLUMNS('Section 2'!$C$14:K$14),0)))</f>
        <v/>
      </c>
      <c r="L137" s="114" t="str">
        <f>IF($C137="","",IF(ISBLANK(VLOOKUP($A137,'Section 2'!$C$18:$X$317,COLUMNS('Section 2'!$C$14:L$14),0)),"",VLOOKUP($A137,'Section 2'!$C$18:$X$317,COLUMNS('Section 2'!$C$14:L$14),0)))</f>
        <v/>
      </c>
      <c r="M137" s="114" t="str">
        <f>IF($C137="","",IF(ISBLANK(VLOOKUP($A137,'Section 2'!$C$18:$X$317,COLUMNS('Section 2'!$C$14:M$14),0)),"",VLOOKUP($A137,'Section 2'!$C$18:$X$317,COLUMNS('Section 2'!$C$14:M$14),0)))</f>
        <v/>
      </c>
      <c r="N137" s="114" t="str">
        <f>IF($C137="","",IF(ISBLANK(VLOOKUP($A137,'Section 2'!$C$18:$X$317,COLUMNS('Section 2'!$C$14:N$14),0)),"",VLOOKUP($A137,'Section 2'!$C$18:$X$317,COLUMNS('Section 2'!$C$14:N$14),0)))</f>
        <v/>
      </c>
      <c r="O137" s="114" t="str">
        <f>IF($C137="","",IF(ISBLANK(VLOOKUP($A137,'Section 2'!$C$18:$X$317,COLUMNS('Section 2'!$C$14:O$14),0)),"",VLOOKUP($A137,'Section 2'!$C$18:$X$317,COLUMNS('Section 2'!$C$14:O$14),0)))</f>
        <v/>
      </c>
      <c r="P137" s="114" t="str">
        <f>IF($C137="","",IF(ISBLANK(VLOOKUP($A137,'Section 2'!$C$18:$X$317,COLUMNS('Section 2'!$C$14:P$14),0)),"",VLOOKUP($A137,'Section 2'!$C$18:$X$317,COLUMNS('Section 2'!$C$14:P$14),0)))</f>
        <v/>
      </c>
      <c r="Q137" s="114" t="str">
        <f>IF($C137="","",IF(ISBLANK(VLOOKUP($A137,'Section 2'!$C$18:$X$317,COLUMNS('Section 2'!$C$14:Q$14),0)),"",VLOOKUP($A137,'Section 2'!$C$18:$X$317,COLUMNS('Section 2'!$C$14:Q$14),0)))</f>
        <v/>
      </c>
      <c r="R137" s="114" t="str">
        <f>IF($C137="","",IF(ISBLANK(VLOOKUP($A137,'Section 2'!$C$18:$X$317,COLUMNS('Section 2'!$C$14:R$14),0)),"",VLOOKUP($A137,'Section 2'!$C$18:$X$317,COLUMNS('Section 2'!$C$14:R$14),0)))</f>
        <v/>
      </c>
      <c r="S137" s="114" t="str">
        <f>IF($C137="","",IF(ISBLANK(VLOOKUP($A137,'Section 2'!$C$18:$X$317,COLUMNS('Section 2'!$C$14:S$14),0)),"",VLOOKUP($A137,'Section 2'!$C$18:$X$317,COLUMNS('Section 2'!$C$14:S$14),0)))</f>
        <v/>
      </c>
      <c r="T137" s="114" t="str">
        <f>IF($C137="","",IF(ISBLANK(VLOOKUP($A137,'Section 2'!$C$18:$X$317,COLUMNS('Section 2'!$C$14:T$14),0)),"",VLOOKUP($A137,'Section 2'!$C$18:$X$317,COLUMNS('Section 2'!$C$14:T$14),0)))</f>
        <v/>
      </c>
      <c r="U137" s="114" t="str">
        <f>IF($C137="","",IF(ISBLANK(VLOOKUP($A137,'Section 2'!$C$18:$X$317,COLUMNS('Section 2'!$C$14:U$14),0)),"",VLOOKUP($A137,'Section 2'!$C$18:$X$317,COLUMNS('Section 2'!$C$14:U$14),0)))</f>
        <v/>
      </c>
      <c r="V137" s="114" t="str">
        <f>IF($C137="","",IF(ISBLANK(VLOOKUP($A137,'Section 2'!$C$18:$X$317,COLUMNS('Section 2'!$C$14:V$14),0)),"",VLOOKUP($A137,'Section 2'!$C$18:$X$317,COLUMNS('Section 2'!$C$14:V$14),0)))</f>
        <v/>
      </c>
      <c r="W137" s="114" t="str">
        <f>IF($C137="","",IF(ISBLANK(PROPER(VLOOKUP($A137,'Section 2'!$C$18:$X$317,COLUMNS('Section 2'!$C$14:W$14),0))),"",PROPER(VLOOKUP($A137,'Section 2'!$C$18:$X$317,COLUMNS('Section 2'!$C$14:W$14),0))))</f>
        <v/>
      </c>
      <c r="X137" s="114" t="str">
        <f>IF($C137="","",IF(ISBLANK(PROPER(VLOOKUP($A137,'Section 2'!$C$18:$X$317,COLUMNS('Section 2'!$C$14:X$14),0))),"",IF(VLOOKUP($A137,'Section 2'!$C$18:$X$317,COLUMNS('Section 2'!$C$14:X$14),0)="Produced/Imported for Consumption","Produced/Imported for Consumption",PROPER(VLOOKUP($A137,'Section 2'!$C$18:$X$317,COLUMNS('Section 2'!$C$14:X$14),0)))))</f>
        <v/>
      </c>
    </row>
    <row r="138" spans="1:24" s="47" customFormat="1" ht="12.75" customHeight="1" x14ac:dyDescent="0.25">
      <c r="A138" s="50">
        <v>137</v>
      </c>
      <c r="B138" s="114" t="str">
        <f t="shared" si="2"/>
        <v/>
      </c>
      <c r="C138" s="114" t="str">
        <f>IFERROR(VLOOKUP($A138,'Section 2'!$C$18:$X$317,COLUMNS('Section 2'!$C$14:$C$14),0),"")</f>
        <v/>
      </c>
      <c r="D138" s="65" t="str">
        <f>IF($C138="","",IF(ISBLANK(VLOOKUP($A138,'Section 2'!$C$18:$X$317,COLUMNS('Section 2'!$C$14:D$14),0)),"",VLOOKUP($A138,'Section 2'!$C$18:$X$317,COLUMNS('Section 2'!$C$14:D$14),0)))</f>
        <v/>
      </c>
      <c r="E138" s="114" t="str">
        <f>IF($C138="","",IF(ISBLANK(VLOOKUP($A138,'Section 2'!$C$18:$X$317,COLUMNS('Section 2'!$C$14:E$14),0)),"",VLOOKUP($A138,'Section 2'!$C$18:$X$317,COLUMNS('Section 2'!$C$14:E$14),0)))</f>
        <v/>
      </c>
      <c r="F138" s="114" t="str">
        <f>IF($C138="","",IF(ISBLANK(VLOOKUP($A138,'Section 2'!$C$18:$X$317,COLUMNS('Section 2'!$C$14:F$14),0)),"",VLOOKUP($A138,'Section 2'!$C$18:$X$317,COLUMNS('Section 2'!$C$14:F$14),0)))</f>
        <v/>
      </c>
      <c r="G138" s="114" t="str">
        <f>IF($C138="","",IF(ISBLANK(VLOOKUP($A138,'Section 2'!$C$18:$X$317,COLUMNS('Section 2'!$C$14:G$14),0)),"",VLOOKUP($A138,'Section 2'!$C$18:$X$317,COLUMNS('Section 2'!$C$14:G$14),0)))</f>
        <v/>
      </c>
      <c r="H138" s="114" t="str">
        <f>IF($C138="","",IF(ISBLANK(VLOOKUP($A138,'Section 2'!$C$18:$X$317,COLUMNS('Section 2'!$C$14:H$14),0)),"",VLOOKUP($A138,'Section 2'!$C$18:$X$317,COLUMNS('Section 2'!$C$14:H$14),0)))</f>
        <v/>
      </c>
      <c r="I138" s="114" t="str">
        <f>IF($C138="","",IF(ISBLANK(VLOOKUP($A138,'Section 2'!$C$18:$X$317,COLUMNS('Section 2'!$C$14:I$14),0)),"",VLOOKUP($A138,'Section 2'!$C$18:$X$317,COLUMNS('Section 2'!$C$14:I$14),0)))</f>
        <v/>
      </c>
      <c r="J138" s="114" t="str">
        <f>IF($C138="","",IF(ISBLANK(VLOOKUP($A138,'Section 2'!$C$18:$X$317,COLUMNS('Section 2'!$C$14:J$14),0)),"",VLOOKUP($A138,'Section 2'!$C$18:$X$317,COLUMNS('Section 2'!$C$14:J$14),0)))</f>
        <v/>
      </c>
      <c r="K138" s="114" t="str">
        <f>IF($C138="","",IF(ISBLANK(VLOOKUP($A138,'Section 2'!$C$18:$X$317,COLUMNS('Section 2'!$C$14:K$14),0)),"",VLOOKUP($A138,'Section 2'!$C$18:$X$317,COLUMNS('Section 2'!$C$14:K$14),0)))</f>
        <v/>
      </c>
      <c r="L138" s="114" t="str">
        <f>IF($C138="","",IF(ISBLANK(VLOOKUP($A138,'Section 2'!$C$18:$X$317,COLUMNS('Section 2'!$C$14:L$14),0)),"",VLOOKUP($A138,'Section 2'!$C$18:$X$317,COLUMNS('Section 2'!$C$14:L$14),0)))</f>
        <v/>
      </c>
      <c r="M138" s="114" t="str">
        <f>IF($C138="","",IF(ISBLANK(VLOOKUP($A138,'Section 2'!$C$18:$X$317,COLUMNS('Section 2'!$C$14:M$14),0)),"",VLOOKUP($A138,'Section 2'!$C$18:$X$317,COLUMNS('Section 2'!$C$14:M$14),0)))</f>
        <v/>
      </c>
      <c r="N138" s="114" t="str">
        <f>IF($C138="","",IF(ISBLANK(VLOOKUP($A138,'Section 2'!$C$18:$X$317,COLUMNS('Section 2'!$C$14:N$14),0)),"",VLOOKUP($A138,'Section 2'!$C$18:$X$317,COLUMNS('Section 2'!$C$14:N$14),0)))</f>
        <v/>
      </c>
      <c r="O138" s="114" t="str">
        <f>IF($C138="","",IF(ISBLANK(VLOOKUP($A138,'Section 2'!$C$18:$X$317,COLUMNS('Section 2'!$C$14:O$14),0)),"",VLOOKUP($A138,'Section 2'!$C$18:$X$317,COLUMNS('Section 2'!$C$14:O$14),0)))</f>
        <v/>
      </c>
      <c r="P138" s="114" t="str">
        <f>IF($C138="","",IF(ISBLANK(VLOOKUP($A138,'Section 2'!$C$18:$X$317,COLUMNS('Section 2'!$C$14:P$14),0)),"",VLOOKUP($A138,'Section 2'!$C$18:$X$317,COLUMNS('Section 2'!$C$14:P$14),0)))</f>
        <v/>
      </c>
      <c r="Q138" s="114" t="str">
        <f>IF($C138="","",IF(ISBLANK(VLOOKUP($A138,'Section 2'!$C$18:$X$317,COLUMNS('Section 2'!$C$14:Q$14),0)),"",VLOOKUP($A138,'Section 2'!$C$18:$X$317,COLUMNS('Section 2'!$C$14:Q$14),0)))</f>
        <v/>
      </c>
      <c r="R138" s="114" t="str">
        <f>IF($C138="","",IF(ISBLANK(VLOOKUP($A138,'Section 2'!$C$18:$X$317,COLUMNS('Section 2'!$C$14:R$14),0)),"",VLOOKUP($A138,'Section 2'!$C$18:$X$317,COLUMNS('Section 2'!$C$14:R$14),0)))</f>
        <v/>
      </c>
      <c r="S138" s="114" t="str">
        <f>IF($C138="","",IF(ISBLANK(VLOOKUP($A138,'Section 2'!$C$18:$X$317,COLUMNS('Section 2'!$C$14:S$14),0)),"",VLOOKUP($A138,'Section 2'!$C$18:$X$317,COLUMNS('Section 2'!$C$14:S$14),0)))</f>
        <v/>
      </c>
      <c r="T138" s="114" t="str">
        <f>IF($C138="","",IF(ISBLANK(VLOOKUP($A138,'Section 2'!$C$18:$X$317,COLUMNS('Section 2'!$C$14:T$14),0)),"",VLOOKUP($A138,'Section 2'!$C$18:$X$317,COLUMNS('Section 2'!$C$14:T$14),0)))</f>
        <v/>
      </c>
      <c r="U138" s="114" t="str">
        <f>IF($C138="","",IF(ISBLANK(VLOOKUP($A138,'Section 2'!$C$18:$X$317,COLUMNS('Section 2'!$C$14:U$14),0)),"",VLOOKUP($A138,'Section 2'!$C$18:$X$317,COLUMNS('Section 2'!$C$14:U$14),0)))</f>
        <v/>
      </c>
      <c r="V138" s="114" t="str">
        <f>IF($C138="","",IF(ISBLANK(VLOOKUP($A138,'Section 2'!$C$18:$X$317,COLUMNS('Section 2'!$C$14:V$14),0)),"",VLOOKUP($A138,'Section 2'!$C$18:$X$317,COLUMNS('Section 2'!$C$14:V$14),0)))</f>
        <v/>
      </c>
      <c r="W138" s="114" t="str">
        <f>IF($C138="","",IF(ISBLANK(PROPER(VLOOKUP($A138,'Section 2'!$C$18:$X$317,COLUMNS('Section 2'!$C$14:W$14),0))),"",PROPER(VLOOKUP($A138,'Section 2'!$C$18:$X$317,COLUMNS('Section 2'!$C$14:W$14),0))))</f>
        <v/>
      </c>
      <c r="X138" s="114" t="str">
        <f>IF($C138="","",IF(ISBLANK(PROPER(VLOOKUP($A138,'Section 2'!$C$18:$X$317,COLUMNS('Section 2'!$C$14:X$14),0))),"",IF(VLOOKUP($A138,'Section 2'!$C$18:$X$317,COLUMNS('Section 2'!$C$14:X$14),0)="Produced/Imported for Consumption","Produced/Imported for Consumption",PROPER(VLOOKUP($A138,'Section 2'!$C$18:$X$317,COLUMNS('Section 2'!$C$14:X$14),0)))))</f>
        <v/>
      </c>
    </row>
    <row r="139" spans="1:24" s="47" customFormat="1" ht="12.75" customHeight="1" x14ac:dyDescent="0.25">
      <c r="A139" s="50">
        <v>138</v>
      </c>
      <c r="B139" s="114" t="str">
        <f t="shared" si="2"/>
        <v/>
      </c>
      <c r="C139" s="114" t="str">
        <f>IFERROR(VLOOKUP($A139,'Section 2'!$C$18:$X$317,COLUMNS('Section 2'!$C$14:$C$14),0),"")</f>
        <v/>
      </c>
      <c r="D139" s="65" t="str">
        <f>IF($C139="","",IF(ISBLANK(VLOOKUP($A139,'Section 2'!$C$18:$X$317,COLUMNS('Section 2'!$C$14:D$14),0)),"",VLOOKUP($A139,'Section 2'!$C$18:$X$317,COLUMNS('Section 2'!$C$14:D$14),0)))</f>
        <v/>
      </c>
      <c r="E139" s="114" t="str">
        <f>IF($C139="","",IF(ISBLANK(VLOOKUP($A139,'Section 2'!$C$18:$X$317,COLUMNS('Section 2'!$C$14:E$14),0)),"",VLOOKUP($A139,'Section 2'!$C$18:$X$317,COLUMNS('Section 2'!$C$14:E$14),0)))</f>
        <v/>
      </c>
      <c r="F139" s="114" t="str">
        <f>IF($C139="","",IF(ISBLANK(VLOOKUP($A139,'Section 2'!$C$18:$X$317,COLUMNS('Section 2'!$C$14:F$14),0)),"",VLOOKUP($A139,'Section 2'!$C$18:$X$317,COLUMNS('Section 2'!$C$14:F$14),0)))</f>
        <v/>
      </c>
      <c r="G139" s="114" t="str">
        <f>IF($C139="","",IF(ISBLANK(VLOOKUP($A139,'Section 2'!$C$18:$X$317,COLUMNS('Section 2'!$C$14:G$14),0)),"",VLOOKUP($A139,'Section 2'!$C$18:$X$317,COLUMNS('Section 2'!$C$14:G$14),0)))</f>
        <v/>
      </c>
      <c r="H139" s="114" t="str">
        <f>IF($C139="","",IF(ISBLANK(VLOOKUP($A139,'Section 2'!$C$18:$X$317,COLUMNS('Section 2'!$C$14:H$14),0)),"",VLOOKUP($A139,'Section 2'!$C$18:$X$317,COLUMNS('Section 2'!$C$14:H$14),0)))</f>
        <v/>
      </c>
      <c r="I139" s="114" t="str">
        <f>IF($C139="","",IF(ISBLANK(VLOOKUP($A139,'Section 2'!$C$18:$X$317,COLUMNS('Section 2'!$C$14:I$14),0)),"",VLOOKUP($A139,'Section 2'!$C$18:$X$317,COLUMNS('Section 2'!$C$14:I$14),0)))</f>
        <v/>
      </c>
      <c r="J139" s="114" t="str">
        <f>IF($C139="","",IF(ISBLANK(VLOOKUP($A139,'Section 2'!$C$18:$X$317,COLUMNS('Section 2'!$C$14:J$14),0)),"",VLOOKUP($A139,'Section 2'!$C$18:$X$317,COLUMNS('Section 2'!$C$14:J$14),0)))</f>
        <v/>
      </c>
      <c r="K139" s="114" t="str">
        <f>IF($C139="","",IF(ISBLANK(VLOOKUP($A139,'Section 2'!$C$18:$X$317,COLUMNS('Section 2'!$C$14:K$14),0)),"",VLOOKUP($A139,'Section 2'!$C$18:$X$317,COLUMNS('Section 2'!$C$14:K$14),0)))</f>
        <v/>
      </c>
      <c r="L139" s="114" t="str">
        <f>IF($C139="","",IF(ISBLANK(VLOOKUP($A139,'Section 2'!$C$18:$X$317,COLUMNS('Section 2'!$C$14:L$14),0)),"",VLOOKUP($A139,'Section 2'!$C$18:$X$317,COLUMNS('Section 2'!$C$14:L$14),0)))</f>
        <v/>
      </c>
      <c r="M139" s="114" t="str">
        <f>IF($C139="","",IF(ISBLANK(VLOOKUP($A139,'Section 2'!$C$18:$X$317,COLUMNS('Section 2'!$C$14:M$14),0)),"",VLOOKUP($A139,'Section 2'!$C$18:$X$317,COLUMNS('Section 2'!$C$14:M$14),0)))</f>
        <v/>
      </c>
      <c r="N139" s="114" t="str">
        <f>IF($C139="","",IF(ISBLANK(VLOOKUP($A139,'Section 2'!$C$18:$X$317,COLUMNS('Section 2'!$C$14:N$14),0)),"",VLOOKUP($A139,'Section 2'!$C$18:$X$317,COLUMNS('Section 2'!$C$14:N$14),0)))</f>
        <v/>
      </c>
      <c r="O139" s="114" t="str">
        <f>IF($C139="","",IF(ISBLANK(VLOOKUP($A139,'Section 2'!$C$18:$X$317,COLUMNS('Section 2'!$C$14:O$14),0)),"",VLOOKUP($A139,'Section 2'!$C$18:$X$317,COLUMNS('Section 2'!$C$14:O$14),0)))</f>
        <v/>
      </c>
      <c r="P139" s="114" t="str">
        <f>IF($C139="","",IF(ISBLANK(VLOOKUP($A139,'Section 2'!$C$18:$X$317,COLUMNS('Section 2'!$C$14:P$14),0)),"",VLOOKUP($A139,'Section 2'!$C$18:$X$317,COLUMNS('Section 2'!$C$14:P$14),0)))</f>
        <v/>
      </c>
      <c r="Q139" s="114" t="str">
        <f>IF($C139="","",IF(ISBLANK(VLOOKUP($A139,'Section 2'!$C$18:$X$317,COLUMNS('Section 2'!$C$14:Q$14),0)),"",VLOOKUP($A139,'Section 2'!$C$18:$X$317,COLUMNS('Section 2'!$C$14:Q$14),0)))</f>
        <v/>
      </c>
      <c r="R139" s="114" t="str">
        <f>IF($C139="","",IF(ISBLANK(VLOOKUP($A139,'Section 2'!$C$18:$X$317,COLUMNS('Section 2'!$C$14:R$14),0)),"",VLOOKUP($A139,'Section 2'!$C$18:$X$317,COLUMNS('Section 2'!$C$14:R$14),0)))</f>
        <v/>
      </c>
      <c r="S139" s="114" t="str">
        <f>IF($C139="","",IF(ISBLANK(VLOOKUP($A139,'Section 2'!$C$18:$X$317,COLUMNS('Section 2'!$C$14:S$14),0)),"",VLOOKUP($A139,'Section 2'!$C$18:$X$317,COLUMNS('Section 2'!$C$14:S$14),0)))</f>
        <v/>
      </c>
      <c r="T139" s="114" t="str">
        <f>IF($C139="","",IF(ISBLANK(VLOOKUP($A139,'Section 2'!$C$18:$X$317,COLUMNS('Section 2'!$C$14:T$14),0)),"",VLOOKUP($A139,'Section 2'!$C$18:$X$317,COLUMNS('Section 2'!$C$14:T$14),0)))</f>
        <v/>
      </c>
      <c r="U139" s="114" t="str">
        <f>IF($C139="","",IF(ISBLANK(VLOOKUP($A139,'Section 2'!$C$18:$X$317,COLUMNS('Section 2'!$C$14:U$14),0)),"",VLOOKUP($A139,'Section 2'!$C$18:$X$317,COLUMNS('Section 2'!$C$14:U$14),0)))</f>
        <v/>
      </c>
      <c r="V139" s="114" t="str">
        <f>IF($C139="","",IF(ISBLANK(VLOOKUP($A139,'Section 2'!$C$18:$X$317,COLUMNS('Section 2'!$C$14:V$14),0)),"",VLOOKUP($A139,'Section 2'!$C$18:$X$317,COLUMNS('Section 2'!$C$14:V$14),0)))</f>
        <v/>
      </c>
      <c r="W139" s="114" t="str">
        <f>IF($C139="","",IF(ISBLANK(PROPER(VLOOKUP($A139,'Section 2'!$C$18:$X$317,COLUMNS('Section 2'!$C$14:W$14),0))),"",PROPER(VLOOKUP($A139,'Section 2'!$C$18:$X$317,COLUMNS('Section 2'!$C$14:W$14),0))))</f>
        <v/>
      </c>
      <c r="X139" s="114" t="str">
        <f>IF($C139="","",IF(ISBLANK(PROPER(VLOOKUP($A139,'Section 2'!$C$18:$X$317,COLUMNS('Section 2'!$C$14:X$14),0))),"",IF(VLOOKUP($A139,'Section 2'!$C$18:$X$317,COLUMNS('Section 2'!$C$14:X$14),0)="Produced/Imported for Consumption","Produced/Imported for Consumption",PROPER(VLOOKUP($A139,'Section 2'!$C$18:$X$317,COLUMNS('Section 2'!$C$14:X$14),0)))))</f>
        <v/>
      </c>
    </row>
    <row r="140" spans="1:24" s="47" customFormat="1" ht="12.75" customHeight="1" x14ac:dyDescent="0.25">
      <c r="A140" s="50">
        <v>139</v>
      </c>
      <c r="B140" s="114" t="str">
        <f t="shared" si="2"/>
        <v/>
      </c>
      <c r="C140" s="114" t="str">
        <f>IFERROR(VLOOKUP($A140,'Section 2'!$C$18:$X$317,COLUMNS('Section 2'!$C$14:$C$14),0),"")</f>
        <v/>
      </c>
      <c r="D140" s="65" t="str">
        <f>IF($C140="","",IF(ISBLANK(VLOOKUP($A140,'Section 2'!$C$18:$X$317,COLUMNS('Section 2'!$C$14:D$14),0)),"",VLOOKUP($A140,'Section 2'!$C$18:$X$317,COLUMNS('Section 2'!$C$14:D$14),0)))</f>
        <v/>
      </c>
      <c r="E140" s="114" t="str">
        <f>IF($C140="","",IF(ISBLANK(VLOOKUP($A140,'Section 2'!$C$18:$X$317,COLUMNS('Section 2'!$C$14:E$14),0)),"",VLOOKUP($A140,'Section 2'!$C$18:$X$317,COLUMNS('Section 2'!$C$14:E$14),0)))</f>
        <v/>
      </c>
      <c r="F140" s="114" t="str">
        <f>IF($C140="","",IF(ISBLANK(VLOOKUP($A140,'Section 2'!$C$18:$X$317,COLUMNS('Section 2'!$C$14:F$14),0)),"",VLOOKUP($A140,'Section 2'!$C$18:$X$317,COLUMNS('Section 2'!$C$14:F$14),0)))</f>
        <v/>
      </c>
      <c r="G140" s="114" t="str">
        <f>IF($C140="","",IF(ISBLANK(VLOOKUP($A140,'Section 2'!$C$18:$X$317,COLUMNS('Section 2'!$C$14:G$14),0)),"",VLOOKUP($A140,'Section 2'!$C$18:$X$317,COLUMNS('Section 2'!$C$14:G$14),0)))</f>
        <v/>
      </c>
      <c r="H140" s="114" t="str">
        <f>IF($C140="","",IF(ISBLANK(VLOOKUP($A140,'Section 2'!$C$18:$X$317,COLUMNS('Section 2'!$C$14:H$14),0)),"",VLOOKUP($A140,'Section 2'!$C$18:$X$317,COLUMNS('Section 2'!$C$14:H$14),0)))</f>
        <v/>
      </c>
      <c r="I140" s="114" t="str">
        <f>IF($C140="","",IF(ISBLANK(VLOOKUP($A140,'Section 2'!$C$18:$X$317,COLUMNS('Section 2'!$C$14:I$14),0)),"",VLOOKUP($A140,'Section 2'!$C$18:$X$317,COLUMNS('Section 2'!$C$14:I$14),0)))</f>
        <v/>
      </c>
      <c r="J140" s="114" t="str">
        <f>IF($C140="","",IF(ISBLANK(VLOOKUP($A140,'Section 2'!$C$18:$X$317,COLUMNS('Section 2'!$C$14:J$14),0)),"",VLOOKUP($A140,'Section 2'!$C$18:$X$317,COLUMNS('Section 2'!$C$14:J$14),0)))</f>
        <v/>
      </c>
      <c r="K140" s="114" t="str">
        <f>IF($C140="","",IF(ISBLANK(VLOOKUP($A140,'Section 2'!$C$18:$X$317,COLUMNS('Section 2'!$C$14:K$14),0)),"",VLOOKUP($A140,'Section 2'!$C$18:$X$317,COLUMNS('Section 2'!$C$14:K$14),0)))</f>
        <v/>
      </c>
      <c r="L140" s="114" t="str">
        <f>IF($C140="","",IF(ISBLANK(VLOOKUP($A140,'Section 2'!$C$18:$X$317,COLUMNS('Section 2'!$C$14:L$14),0)),"",VLOOKUP($A140,'Section 2'!$C$18:$X$317,COLUMNS('Section 2'!$C$14:L$14),0)))</f>
        <v/>
      </c>
      <c r="M140" s="114" t="str">
        <f>IF($C140="","",IF(ISBLANK(VLOOKUP($A140,'Section 2'!$C$18:$X$317,COLUMNS('Section 2'!$C$14:M$14),0)),"",VLOOKUP($A140,'Section 2'!$C$18:$X$317,COLUMNS('Section 2'!$C$14:M$14),0)))</f>
        <v/>
      </c>
      <c r="N140" s="114" t="str">
        <f>IF($C140="","",IF(ISBLANK(VLOOKUP($A140,'Section 2'!$C$18:$X$317,COLUMNS('Section 2'!$C$14:N$14),0)),"",VLOOKUP($A140,'Section 2'!$C$18:$X$317,COLUMNS('Section 2'!$C$14:N$14),0)))</f>
        <v/>
      </c>
      <c r="O140" s="114" t="str">
        <f>IF($C140="","",IF(ISBLANK(VLOOKUP($A140,'Section 2'!$C$18:$X$317,COLUMNS('Section 2'!$C$14:O$14),0)),"",VLOOKUP($A140,'Section 2'!$C$18:$X$317,COLUMNS('Section 2'!$C$14:O$14),0)))</f>
        <v/>
      </c>
      <c r="P140" s="114" t="str">
        <f>IF($C140="","",IF(ISBLANK(VLOOKUP($A140,'Section 2'!$C$18:$X$317,COLUMNS('Section 2'!$C$14:P$14),0)),"",VLOOKUP($A140,'Section 2'!$C$18:$X$317,COLUMNS('Section 2'!$C$14:P$14),0)))</f>
        <v/>
      </c>
      <c r="Q140" s="114" t="str">
        <f>IF($C140="","",IF(ISBLANK(VLOOKUP($A140,'Section 2'!$C$18:$X$317,COLUMNS('Section 2'!$C$14:Q$14),0)),"",VLOOKUP($A140,'Section 2'!$C$18:$X$317,COLUMNS('Section 2'!$C$14:Q$14),0)))</f>
        <v/>
      </c>
      <c r="R140" s="114" t="str">
        <f>IF($C140="","",IF(ISBLANK(VLOOKUP($A140,'Section 2'!$C$18:$X$317,COLUMNS('Section 2'!$C$14:R$14),0)),"",VLOOKUP($A140,'Section 2'!$C$18:$X$317,COLUMNS('Section 2'!$C$14:R$14),0)))</f>
        <v/>
      </c>
      <c r="S140" s="114" t="str">
        <f>IF($C140="","",IF(ISBLANK(VLOOKUP($A140,'Section 2'!$C$18:$X$317,COLUMNS('Section 2'!$C$14:S$14),0)),"",VLOOKUP($A140,'Section 2'!$C$18:$X$317,COLUMNS('Section 2'!$C$14:S$14),0)))</f>
        <v/>
      </c>
      <c r="T140" s="114" t="str">
        <f>IF($C140="","",IF(ISBLANK(VLOOKUP($A140,'Section 2'!$C$18:$X$317,COLUMNS('Section 2'!$C$14:T$14),0)),"",VLOOKUP($A140,'Section 2'!$C$18:$X$317,COLUMNS('Section 2'!$C$14:T$14),0)))</f>
        <v/>
      </c>
      <c r="U140" s="114" t="str">
        <f>IF($C140="","",IF(ISBLANK(VLOOKUP($A140,'Section 2'!$C$18:$X$317,COLUMNS('Section 2'!$C$14:U$14),0)),"",VLOOKUP($A140,'Section 2'!$C$18:$X$317,COLUMNS('Section 2'!$C$14:U$14),0)))</f>
        <v/>
      </c>
      <c r="V140" s="114" t="str">
        <f>IF($C140="","",IF(ISBLANK(VLOOKUP($A140,'Section 2'!$C$18:$X$317,COLUMNS('Section 2'!$C$14:V$14),0)),"",VLOOKUP($A140,'Section 2'!$C$18:$X$317,COLUMNS('Section 2'!$C$14:V$14),0)))</f>
        <v/>
      </c>
      <c r="W140" s="114" t="str">
        <f>IF($C140="","",IF(ISBLANK(PROPER(VLOOKUP($A140,'Section 2'!$C$18:$X$317,COLUMNS('Section 2'!$C$14:W$14),0))),"",PROPER(VLOOKUP($A140,'Section 2'!$C$18:$X$317,COLUMNS('Section 2'!$C$14:W$14),0))))</f>
        <v/>
      </c>
      <c r="X140" s="114" t="str">
        <f>IF($C140="","",IF(ISBLANK(PROPER(VLOOKUP($A140,'Section 2'!$C$18:$X$317,COLUMNS('Section 2'!$C$14:X$14),0))),"",IF(VLOOKUP($A140,'Section 2'!$C$18:$X$317,COLUMNS('Section 2'!$C$14:X$14),0)="Produced/Imported for Consumption","Produced/Imported for Consumption",PROPER(VLOOKUP($A140,'Section 2'!$C$18:$X$317,COLUMNS('Section 2'!$C$14:X$14),0)))))</f>
        <v/>
      </c>
    </row>
    <row r="141" spans="1:24" s="47" customFormat="1" ht="12.75" customHeight="1" x14ac:dyDescent="0.25">
      <c r="A141" s="50">
        <v>140</v>
      </c>
      <c r="B141" s="114" t="str">
        <f t="shared" si="2"/>
        <v/>
      </c>
      <c r="C141" s="114" t="str">
        <f>IFERROR(VLOOKUP($A141,'Section 2'!$C$18:$X$317,COLUMNS('Section 2'!$C$14:$C$14),0),"")</f>
        <v/>
      </c>
      <c r="D141" s="65" t="str">
        <f>IF($C141="","",IF(ISBLANK(VLOOKUP($A141,'Section 2'!$C$18:$X$317,COLUMNS('Section 2'!$C$14:D$14),0)),"",VLOOKUP($A141,'Section 2'!$C$18:$X$317,COLUMNS('Section 2'!$C$14:D$14),0)))</f>
        <v/>
      </c>
      <c r="E141" s="114" t="str">
        <f>IF($C141="","",IF(ISBLANK(VLOOKUP($A141,'Section 2'!$C$18:$X$317,COLUMNS('Section 2'!$C$14:E$14),0)),"",VLOOKUP($A141,'Section 2'!$C$18:$X$317,COLUMNS('Section 2'!$C$14:E$14),0)))</f>
        <v/>
      </c>
      <c r="F141" s="114" t="str">
        <f>IF($C141="","",IF(ISBLANK(VLOOKUP($A141,'Section 2'!$C$18:$X$317,COLUMNS('Section 2'!$C$14:F$14),0)),"",VLOOKUP($A141,'Section 2'!$C$18:$X$317,COLUMNS('Section 2'!$C$14:F$14),0)))</f>
        <v/>
      </c>
      <c r="G141" s="114" t="str">
        <f>IF($C141="","",IF(ISBLANK(VLOOKUP($A141,'Section 2'!$C$18:$X$317,COLUMNS('Section 2'!$C$14:G$14),0)),"",VLOOKUP($A141,'Section 2'!$C$18:$X$317,COLUMNS('Section 2'!$C$14:G$14),0)))</f>
        <v/>
      </c>
      <c r="H141" s="114" t="str">
        <f>IF($C141="","",IF(ISBLANK(VLOOKUP($A141,'Section 2'!$C$18:$X$317,COLUMNS('Section 2'!$C$14:H$14),0)),"",VLOOKUP($A141,'Section 2'!$C$18:$X$317,COLUMNS('Section 2'!$C$14:H$14),0)))</f>
        <v/>
      </c>
      <c r="I141" s="114" t="str">
        <f>IF($C141="","",IF(ISBLANK(VLOOKUP($A141,'Section 2'!$C$18:$X$317,COLUMNS('Section 2'!$C$14:I$14),0)),"",VLOOKUP($A141,'Section 2'!$C$18:$X$317,COLUMNS('Section 2'!$C$14:I$14),0)))</f>
        <v/>
      </c>
      <c r="J141" s="114" t="str">
        <f>IF($C141="","",IF(ISBLANK(VLOOKUP($A141,'Section 2'!$C$18:$X$317,COLUMNS('Section 2'!$C$14:J$14),0)),"",VLOOKUP($A141,'Section 2'!$C$18:$X$317,COLUMNS('Section 2'!$C$14:J$14),0)))</f>
        <v/>
      </c>
      <c r="K141" s="114" t="str">
        <f>IF($C141="","",IF(ISBLANK(VLOOKUP($A141,'Section 2'!$C$18:$X$317,COLUMNS('Section 2'!$C$14:K$14),0)),"",VLOOKUP($A141,'Section 2'!$C$18:$X$317,COLUMNS('Section 2'!$C$14:K$14),0)))</f>
        <v/>
      </c>
      <c r="L141" s="114" t="str">
        <f>IF($C141="","",IF(ISBLANK(VLOOKUP($A141,'Section 2'!$C$18:$X$317,COLUMNS('Section 2'!$C$14:L$14),0)),"",VLOOKUP($A141,'Section 2'!$C$18:$X$317,COLUMNS('Section 2'!$C$14:L$14),0)))</f>
        <v/>
      </c>
      <c r="M141" s="114" t="str">
        <f>IF($C141="","",IF(ISBLANK(VLOOKUP($A141,'Section 2'!$C$18:$X$317,COLUMNS('Section 2'!$C$14:M$14),0)),"",VLOOKUP($A141,'Section 2'!$C$18:$X$317,COLUMNS('Section 2'!$C$14:M$14),0)))</f>
        <v/>
      </c>
      <c r="N141" s="114" t="str">
        <f>IF($C141="","",IF(ISBLANK(VLOOKUP($A141,'Section 2'!$C$18:$X$317,COLUMNS('Section 2'!$C$14:N$14),0)),"",VLOOKUP($A141,'Section 2'!$C$18:$X$317,COLUMNS('Section 2'!$C$14:N$14),0)))</f>
        <v/>
      </c>
      <c r="O141" s="114" t="str">
        <f>IF($C141="","",IF(ISBLANK(VLOOKUP($A141,'Section 2'!$C$18:$X$317,COLUMNS('Section 2'!$C$14:O$14),0)),"",VLOOKUP($A141,'Section 2'!$C$18:$X$317,COLUMNS('Section 2'!$C$14:O$14),0)))</f>
        <v/>
      </c>
      <c r="P141" s="114" t="str">
        <f>IF($C141="","",IF(ISBLANK(VLOOKUP($A141,'Section 2'!$C$18:$X$317,COLUMNS('Section 2'!$C$14:P$14),0)),"",VLOOKUP($A141,'Section 2'!$C$18:$X$317,COLUMNS('Section 2'!$C$14:P$14),0)))</f>
        <v/>
      </c>
      <c r="Q141" s="114" t="str">
        <f>IF($C141="","",IF(ISBLANK(VLOOKUP($A141,'Section 2'!$C$18:$X$317,COLUMNS('Section 2'!$C$14:Q$14),0)),"",VLOOKUP($A141,'Section 2'!$C$18:$X$317,COLUMNS('Section 2'!$C$14:Q$14),0)))</f>
        <v/>
      </c>
      <c r="R141" s="114" t="str">
        <f>IF($C141="","",IF(ISBLANK(VLOOKUP($A141,'Section 2'!$C$18:$X$317,COLUMNS('Section 2'!$C$14:R$14),0)),"",VLOOKUP($A141,'Section 2'!$C$18:$X$317,COLUMNS('Section 2'!$C$14:R$14),0)))</f>
        <v/>
      </c>
      <c r="S141" s="114" t="str">
        <f>IF($C141="","",IF(ISBLANK(VLOOKUP($A141,'Section 2'!$C$18:$X$317,COLUMNS('Section 2'!$C$14:S$14),0)),"",VLOOKUP($A141,'Section 2'!$C$18:$X$317,COLUMNS('Section 2'!$C$14:S$14),0)))</f>
        <v/>
      </c>
      <c r="T141" s="114" t="str">
        <f>IF($C141="","",IF(ISBLANK(VLOOKUP($A141,'Section 2'!$C$18:$X$317,COLUMNS('Section 2'!$C$14:T$14),0)),"",VLOOKUP($A141,'Section 2'!$C$18:$X$317,COLUMNS('Section 2'!$C$14:T$14),0)))</f>
        <v/>
      </c>
      <c r="U141" s="114" t="str">
        <f>IF($C141="","",IF(ISBLANK(VLOOKUP($A141,'Section 2'!$C$18:$X$317,COLUMNS('Section 2'!$C$14:U$14),0)),"",VLOOKUP($A141,'Section 2'!$C$18:$X$317,COLUMNS('Section 2'!$C$14:U$14),0)))</f>
        <v/>
      </c>
      <c r="V141" s="114" t="str">
        <f>IF($C141="","",IF(ISBLANK(VLOOKUP($A141,'Section 2'!$C$18:$X$317,COLUMNS('Section 2'!$C$14:V$14),0)),"",VLOOKUP($A141,'Section 2'!$C$18:$X$317,COLUMNS('Section 2'!$C$14:V$14),0)))</f>
        <v/>
      </c>
      <c r="W141" s="114" t="str">
        <f>IF($C141="","",IF(ISBLANK(PROPER(VLOOKUP($A141,'Section 2'!$C$18:$X$317,COLUMNS('Section 2'!$C$14:W$14),0))),"",PROPER(VLOOKUP($A141,'Section 2'!$C$18:$X$317,COLUMNS('Section 2'!$C$14:W$14),0))))</f>
        <v/>
      </c>
      <c r="X141" s="114" t="str">
        <f>IF($C141="","",IF(ISBLANK(PROPER(VLOOKUP($A141,'Section 2'!$C$18:$X$317,COLUMNS('Section 2'!$C$14:X$14),0))),"",IF(VLOOKUP($A141,'Section 2'!$C$18:$X$317,COLUMNS('Section 2'!$C$14:X$14),0)="Produced/Imported for Consumption","Produced/Imported for Consumption",PROPER(VLOOKUP($A141,'Section 2'!$C$18:$X$317,COLUMNS('Section 2'!$C$14:X$14),0)))))</f>
        <v/>
      </c>
    </row>
    <row r="142" spans="1:24" s="47" customFormat="1" ht="12.75" customHeight="1" x14ac:dyDescent="0.25">
      <c r="A142" s="50">
        <v>141</v>
      </c>
      <c r="B142" s="114" t="str">
        <f t="shared" si="2"/>
        <v/>
      </c>
      <c r="C142" s="114" t="str">
        <f>IFERROR(VLOOKUP($A142,'Section 2'!$C$18:$X$317,COLUMNS('Section 2'!$C$14:$C$14),0),"")</f>
        <v/>
      </c>
      <c r="D142" s="65" t="str">
        <f>IF($C142="","",IF(ISBLANK(VLOOKUP($A142,'Section 2'!$C$18:$X$317,COLUMNS('Section 2'!$C$14:D$14),0)),"",VLOOKUP($A142,'Section 2'!$C$18:$X$317,COLUMNS('Section 2'!$C$14:D$14),0)))</f>
        <v/>
      </c>
      <c r="E142" s="114" t="str">
        <f>IF($C142="","",IF(ISBLANK(VLOOKUP($A142,'Section 2'!$C$18:$X$317,COLUMNS('Section 2'!$C$14:E$14),0)),"",VLOOKUP($A142,'Section 2'!$C$18:$X$317,COLUMNS('Section 2'!$C$14:E$14),0)))</f>
        <v/>
      </c>
      <c r="F142" s="114" t="str">
        <f>IF($C142="","",IF(ISBLANK(VLOOKUP($A142,'Section 2'!$C$18:$X$317,COLUMNS('Section 2'!$C$14:F$14),0)),"",VLOOKUP($A142,'Section 2'!$C$18:$X$317,COLUMNS('Section 2'!$C$14:F$14),0)))</f>
        <v/>
      </c>
      <c r="G142" s="114" t="str">
        <f>IF($C142="","",IF(ISBLANK(VLOOKUP($A142,'Section 2'!$C$18:$X$317,COLUMNS('Section 2'!$C$14:G$14),0)),"",VLOOKUP($A142,'Section 2'!$C$18:$X$317,COLUMNS('Section 2'!$C$14:G$14),0)))</f>
        <v/>
      </c>
      <c r="H142" s="114" t="str">
        <f>IF($C142="","",IF(ISBLANK(VLOOKUP($A142,'Section 2'!$C$18:$X$317,COLUMNS('Section 2'!$C$14:H$14),0)),"",VLOOKUP($A142,'Section 2'!$C$18:$X$317,COLUMNS('Section 2'!$C$14:H$14),0)))</f>
        <v/>
      </c>
      <c r="I142" s="114" t="str">
        <f>IF($C142="","",IF(ISBLANK(VLOOKUP($A142,'Section 2'!$C$18:$X$317,COLUMNS('Section 2'!$C$14:I$14),0)),"",VLOOKUP($A142,'Section 2'!$C$18:$X$317,COLUMNS('Section 2'!$C$14:I$14),0)))</f>
        <v/>
      </c>
      <c r="J142" s="114" t="str">
        <f>IF($C142="","",IF(ISBLANK(VLOOKUP($A142,'Section 2'!$C$18:$X$317,COLUMNS('Section 2'!$C$14:J$14),0)),"",VLOOKUP($A142,'Section 2'!$C$18:$X$317,COLUMNS('Section 2'!$C$14:J$14),0)))</f>
        <v/>
      </c>
      <c r="K142" s="114" t="str">
        <f>IF($C142="","",IF(ISBLANK(VLOOKUP($A142,'Section 2'!$C$18:$X$317,COLUMNS('Section 2'!$C$14:K$14),0)),"",VLOOKUP($A142,'Section 2'!$C$18:$X$317,COLUMNS('Section 2'!$C$14:K$14),0)))</f>
        <v/>
      </c>
      <c r="L142" s="114" t="str">
        <f>IF($C142="","",IF(ISBLANK(VLOOKUP($A142,'Section 2'!$C$18:$X$317,COLUMNS('Section 2'!$C$14:L$14),0)),"",VLOOKUP($A142,'Section 2'!$C$18:$X$317,COLUMNS('Section 2'!$C$14:L$14),0)))</f>
        <v/>
      </c>
      <c r="M142" s="114" t="str">
        <f>IF($C142="","",IF(ISBLANK(VLOOKUP($A142,'Section 2'!$C$18:$X$317,COLUMNS('Section 2'!$C$14:M$14),0)),"",VLOOKUP($A142,'Section 2'!$C$18:$X$317,COLUMNS('Section 2'!$C$14:M$14),0)))</f>
        <v/>
      </c>
      <c r="N142" s="114" t="str">
        <f>IF($C142="","",IF(ISBLANK(VLOOKUP($A142,'Section 2'!$C$18:$X$317,COLUMNS('Section 2'!$C$14:N$14),0)),"",VLOOKUP($A142,'Section 2'!$C$18:$X$317,COLUMNS('Section 2'!$C$14:N$14),0)))</f>
        <v/>
      </c>
      <c r="O142" s="114" t="str">
        <f>IF($C142="","",IF(ISBLANK(VLOOKUP($A142,'Section 2'!$C$18:$X$317,COLUMNS('Section 2'!$C$14:O$14),0)),"",VLOOKUP($A142,'Section 2'!$C$18:$X$317,COLUMNS('Section 2'!$C$14:O$14),0)))</f>
        <v/>
      </c>
      <c r="P142" s="114" t="str">
        <f>IF($C142="","",IF(ISBLANK(VLOOKUP($A142,'Section 2'!$C$18:$X$317,COLUMNS('Section 2'!$C$14:P$14),0)),"",VLOOKUP($A142,'Section 2'!$C$18:$X$317,COLUMNS('Section 2'!$C$14:P$14),0)))</f>
        <v/>
      </c>
      <c r="Q142" s="114" t="str">
        <f>IF($C142="","",IF(ISBLANK(VLOOKUP($A142,'Section 2'!$C$18:$X$317,COLUMNS('Section 2'!$C$14:Q$14),0)),"",VLOOKUP($A142,'Section 2'!$C$18:$X$317,COLUMNS('Section 2'!$C$14:Q$14),0)))</f>
        <v/>
      </c>
      <c r="R142" s="114" t="str">
        <f>IF($C142="","",IF(ISBLANK(VLOOKUP($A142,'Section 2'!$C$18:$X$317,COLUMNS('Section 2'!$C$14:R$14),0)),"",VLOOKUP($A142,'Section 2'!$C$18:$X$317,COLUMNS('Section 2'!$C$14:R$14),0)))</f>
        <v/>
      </c>
      <c r="S142" s="114" t="str">
        <f>IF($C142="","",IF(ISBLANK(VLOOKUP($A142,'Section 2'!$C$18:$X$317,COLUMNS('Section 2'!$C$14:S$14),0)),"",VLOOKUP($A142,'Section 2'!$C$18:$X$317,COLUMNS('Section 2'!$C$14:S$14),0)))</f>
        <v/>
      </c>
      <c r="T142" s="114" t="str">
        <f>IF($C142="","",IF(ISBLANK(VLOOKUP($A142,'Section 2'!$C$18:$X$317,COLUMNS('Section 2'!$C$14:T$14),0)),"",VLOOKUP($A142,'Section 2'!$C$18:$X$317,COLUMNS('Section 2'!$C$14:T$14),0)))</f>
        <v/>
      </c>
      <c r="U142" s="114" t="str">
        <f>IF($C142="","",IF(ISBLANK(VLOOKUP($A142,'Section 2'!$C$18:$X$317,COLUMNS('Section 2'!$C$14:U$14),0)),"",VLOOKUP($A142,'Section 2'!$C$18:$X$317,COLUMNS('Section 2'!$C$14:U$14),0)))</f>
        <v/>
      </c>
      <c r="V142" s="114" t="str">
        <f>IF($C142="","",IF(ISBLANK(VLOOKUP($A142,'Section 2'!$C$18:$X$317,COLUMNS('Section 2'!$C$14:V$14),0)),"",VLOOKUP($A142,'Section 2'!$C$18:$X$317,COLUMNS('Section 2'!$C$14:V$14),0)))</f>
        <v/>
      </c>
      <c r="W142" s="114" t="str">
        <f>IF($C142="","",IF(ISBLANK(PROPER(VLOOKUP($A142,'Section 2'!$C$18:$X$317,COLUMNS('Section 2'!$C$14:W$14),0))),"",PROPER(VLOOKUP($A142,'Section 2'!$C$18:$X$317,COLUMNS('Section 2'!$C$14:W$14),0))))</f>
        <v/>
      </c>
      <c r="X142" s="114" t="str">
        <f>IF($C142="","",IF(ISBLANK(PROPER(VLOOKUP($A142,'Section 2'!$C$18:$X$317,COLUMNS('Section 2'!$C$14:X$14),0))),"",IF(VLOOKUP($A142,'Section 2'!$C$18:$X$317,COLUMNS('Section 2'!$C$14:X$14),0)="Produced/Imported for Consumption","Produced/Imported for Consumption",PROPER(VLOOKUP($A142,'Section 2'!$C$18:$X$317,COLUMNS('Section 2'!$C$14:X$14),0)))))</f>
        <v/>
      </c>
    </row>
    <row r="143" spans="1:24" s="47" customFormat="1" ht="12.75" customHeight="1" x14ac:dyDescent="0.25">
      <c r="A143" s="50">
        <v>142</v>
      </c>
      <c r="B143" s="114" t="str">
        <f t="shared" si="2"/>
        <v/>
      </c>
      <c r="C143" s="114" t="str">
        <f>IFERROR(VLOOKUP($A143,'Section 2'!$C$18:$X$317,COLUMNS('Section 2'!$C$14:$C$14),0),"")</f>
        <v/>
      </c>
      <c r="D143" s="65" t="str">
        <f>IF($C143="","",IF(ISBLANK(VLOOKUP($A143,'Section 2'!$C$18:$X$317,COLUMNS('Section 2'!$C$14:D$14),0)),"",VLOOKUP($A143,'Section 2'!$C$18:$X$317,COLUMNS('Section 2'!$C$14:D$14),0)))</f>
        <v/>
      </c>
      <c r="E143" s="114" t="str">
        <f>IF($C143="","",IF(ISBLANK(VLOOKUP($A143,'Section 2'!$C$18:$X$317,COLUMNS('Section 2'!$C$14:E$14),0)),"",VLOOKUP($A143,'Section 2'!$C$18:$X$317,COLUMNS('Section 2'!$C$14:E$14),0)))</f>
        <v/>
      </c>
      <c r="F143" s="114" t="str">
        <f>IF($C143="","",IF(ISBLANK(VLOOKUP($A143,'Section 2'!$C$18:$X$317,COLUMNS('Section 2'!$C$14:F$14),0)),"",VLOOKUP($A143,'Section 2'!$C$18:$X$317,COLUMNS('Section 2'!$C$14:F$14),0)))</f>
        <v/>
      </c>
      <c r="G143" s="114" t="str">
        <f>IF($C143="","",IF(ISBLANK(VLOOKUP($A143,'Section 2'!$C$18:$X$317,COLUMNS('Section 2'!$C$14:G$14),0)),"",VLOOKUP($A143,'Section 2'!$C$18:$X$317,COLUMNS('Section 2'!$C$14:G$14),0)))</f>
        <v/>
      </c>
      <c r="H143" s="114" t="str">
        <f>IF($C143="","",IF(ISBLANK(VLOOKUP($A143,'Section 2'!$C$18:$X$317,COLUMNS('Section 2'!$C$14:H$14),0)),"",VLOOKUP($A143,'Section 2'!$C$18:$X$317,COLUMNS('Section 2'!$C$14:H$14),0)))</f>
        <v/>
      </c>
      <c r="I143" s="114" t="str">
        <f>IF($C143="","",IF(ISBLANK(VLOOKUP($A143,'Section 2'!$C$18:$X$317,COLUMNS('Section 2'!$C$14:I$14),0)),"",VLOOKUP($A143,'Section 2'!$C$18:$X$317,COLUMNS('Section 2'!$C$14:I$14),0)))</f>
        <v/>
      </c>
      <c r="J143" s="114" t="str">
        <f>IF($C143="","",IF(ISBLANK(VLOOKUP($A143,'Section 2'!$C$18:$X$317,COLUMNS('Section 2'!$C$14:J$14),0)),"",VLOOKUP($A143,'Section 2'!$C$18:$X$317,COLUMNS('Section 2'!$C$14:J$14),0)))</f>
        <v/>
      </c>
      <c r="K143" s="114" t="str">
        <f>IF($C143="","",IF(ISBLANK(VLOOKUP($A143,'Section 2'!$C$18:$X$317,COLUMNS('Section 2'!$C$14:K$14),0)),"",VLOOKUP($A143,'Section 2'!$C$18:$X$317,COLUMNS('Section 2'!$C$14:K$14),0)))</f>
        <v/>
      </c>
      <c r="L143" s="114" t="str">
        <f>IF($C143="","",IF(ISBLANK(VLOOKUP($A143,'Section 2'!$C$18:$X$317,COLUMNS('Section 2'!$C$14:L$14),0)),"",VLOOKUP($A143,'Section 2'!$C$18:$X$317,COLUMNS('Section 2'!$C$14:L$14),0)))</f>
        <v/>
      </c>
      <c r="M143" s="114" t="str">
        <f>IF($C143="","",IF(ISBLANK(VLOOKUP($A143,'Section 2'!$C$18:$X$317,COLUMNS('Section 2'!$C$14:M$14),0)),"",VLOOKUP($A143,'Section 2'!$C$18:$X$317,COLUMNS('Section 2'!$C$14:M$14),0)))</f>
        <v/>
      </c>
      <c r="N143" s="114" t="str">
        <f>IF($C143="","",IF(ISBLANK(VLOOKUP($A143,'Section 2'!$C$18:$X$317,COLUMNS('Section 2'!$C$14:N$14),0)),"",VLOOKUP($A143,'Section 2'!$C$18:$X$317,COLUMNS('Section 2'!$C$14:N$14),0)))</f>
        <v/>
      </c>
      <c r="O143" s="114" t="str">
        <f>IF($C143="","",IF(ISBLANK(VLOOKUP($A143,'Section 2'!$C$18:$X$317,COLUMNS('Section 2'!$C$14:O$14),0)),"",VLOOKUP($A143,'Section 2'!$C$18:$X$317,COLUMNS('Section 2'!$C$14:O$14),0)))</f>
        <v/>
      </c>
      <c r="P143" s="114" t="str">
        <f>IF($C143="","",IF(ISBLANK(VLOOKUP($A143,'Section 2'!$C$18:$X$317,COLUMNS('Section 2'!$C$14:P$14),0)),"",VLOOKUP($A143,'Section 2'!$C$18:$X$317,COLUMNS('Section 2'!$C$14:P$14),0)))</f>
        <v/>
      </c>
      <c r="Q143" s="114" t="str">
        <f>IF($C143="","",IF(ISBLANK(VLOOKUP($A143,'Section 2'!$C$18:$X$317,COLUMNS('Section 2'!$C$14:Q$14),0)),"",VLOOKUP($A143,'Section 2'!$C$18:$X$317,COLUMNS('Section 2'!$C$14:Q$14),0)))</f>
        <v/>
      </c>
      <c r="R143" s="114" t="str">
        <f>IF($C143="","",IF(ISBLANK(VLOOKUP($A143,'Section 2'!$C$18:$X$317,COLUMNS('Section 2'!$C$14:R$14),0)),"",VLOOKUP($A143,'Section 2'!$C$18:$X$317,COLUMNS('Section 2'!$C$14:R$14),0)))</f>
        <v/>
      </c>
      <c r="S143" s="114" t="str">
        <f>IF($C143="","",IF(ISBLANK(VLOOKUP($A143,'Section 2'!$C$18:$X$317,COLUMNS('Section 2'!$C$14:S$14),0)),"",VLOOKUP($A143,'Section 2'!$C$18:$X$317,COLUMNS('Section 2'!$C$14:S$14),0)))</f>
        <v/>
      </c>
      <c r="T143" s="114" t="str">
        <f>IF($C143="","",IF(ISBLANK(VLOOKUP($A143,'Section 2'!$C$18:$X$317,COLUMNS('Section 2'!$C$14:T$14),0)),"",VLOOKUP($A143,'Section 2'!$C$18:$X$317,COLUMNS('Section 2'!$C$14:T$14),0)))</f>
        <v/>
      </c>
      <c r="U143" s="114" t="str">
        <f>IF($C143="","",IF(ISBLANK(VLOOKUP($A143,'Section 2'!$C$18:$X$317,COLUMNS('Section 2'!$C$14:U$14),0)),"",VLOOKUP($A143,'Section 2'!$C$18:$X$317,COLUMNS('Section 2'!$C$14:U$14),0)))</f>
        <v/>
      </c>
      <c r="V143" s="114" t="str">
        <f>IF($C143="","",IF(ISBLANK(VLOOKUP($A143,'Section 2'!$C$18:$X$317,COLUMNS('Section 2'!$C$14:V$14),0)),"",VLOOKUP($A143,'Section 2'!$C$18:$X$317,COLUMNS('Section 2'!$C$14:V$14),0)))</f>
        <v/>
      </c>
      <c r="W143" s="114" t="str">
        <f>IF($C143="","",IF(ISBLANK(PROPER(VLOOKUP($A143,'Section 2'!$C$18:$X$317,COLUMNS('Section 2'!$C$14:W$14),0))),"",PROPER(VLOOKUP($A143,'Section 2'!$C$18:$X$317,COLUMNS('Section 2'!$C$14:W$14),0))))</f>
        <v/>
      </c>
      <c r="X143" s="114" t="str">
        <f>IF($C143="","",IF(ISBLANK(PROPER(VLOOKUP($A143,'Section 2'!$C$18:$X$317,COLUMNS('Section 2'!$C$14:X$14),0))),"",IF(VLOOKUP($A143,'Section 2'!$C$18:$X$317,COLUMNS('Section 2'!$C$14:X$14),0)="Produced/Imported for Consumption","Produced/Imported for Consumption",PROPER(VLOOKUP($A143,'Section 2'!$C$18:$X$317,COLUMNS('Section 2'!$C$14:X$14),0)))))</f>
        <v/>
      </c>
    </row>
    <row r="144" spans="1:24" s="47" customFormat="1" ht="12.75" customHeight="1" x14ac:dyDescent="0.25">
      <c r="A144" s="50">
        <v>143</v>
      </c>
      <c r="B144" s="114" t="str">
        <f t="shared" si="2"/>
        <v/>
      </c>
      <c r="C144" s="114" t="str">
        <f>IFERROR(VLOOKUP($A144,'Section 2'!$C$18:$X$317,COLUMNS('Section 2'!$C$14:$C$14),0),"")</f>
        <v/>
      </c>
      <c r="D144" s="65" t="str">
        <f>IF($C144="","",IF(ISBLANK(VLOOKUP($A144,'Section 2'!$C$18:$X$317,COLUMNS('Section 2'!$C$14:D$14),0)),"",VLOOKUP($A144,'Section 2'!$C$18:$X$317,COLUMNS('Section 2'!$C$14:D$14),0)))</f>
        <v/>
      </c>
      <c r="E144" s="114" t="str">
        <f>IF($C144="","",IF(ISBLANK(VLOOKUP($A144,'Section 2'!$C$18:$X$317,COLUMNS('Section 2'!$C$14:E$14),0)),"",VLOOKUP($A144,'Section 2'!$C$18:$X$317,COLUMNS('Section 2'!$C$14:E$14),0)))</f>
        <v/>
      </c>
      <c r="F144" s="114" t="str">
        <f>IF($C144="","",IF(ISBLANK(VLOOKUP($A144,'Section 2'!$C$18:$X$317,COLUMNS('Section 2'!$C$14:F$14),0)),"",VLOOKUP($A144,'Section 2'!$C$18:$X$317,COLUMNS('Section 2'!$C$14:F$14),0)))</f>
        <v/>
      </c>
      <c r="G144" s="114" t="str">
        <f>IF($C144="","",IF(ISBLANK(VLOOKUP($A144,'Section 2'!$C$18:$X$317,COLUMNS('Section 2'!$C$14:G$14),0)),"",VLOOKUP($A144,'Section 2'!$C$18:$X$317,COLUMNS('Section 2'!$C$14:G$14),0)))</f>
        <v/>
      </c>
      <c r="H144" s="114" t="str">
        <f>IF($C144="","",IF(ISBLANK(VLOOKUP($A144,'Section 2'!$C$18:$X$317,COLUMNS('Section 2'!$C$14:H$14),0)),"",VLOOKUP($A144,'Section 2'!$C$18:$X$317,COLUMNS('Section 2'!$C$14:H$14),0)))</f>
        <v/>
      </c>
      <c r="I144" s="114" t="str">
        <f>IF($C144="","",IF(ISBLANK(VLOOKUP($A144,'Section 2'!$C$18:$X$317,COLUMNS('Section 2'!$C$14:I$14),0)),"",VLOOKUP($A144,'Section 2'!$C$18:$X$317,COLUMNS('Section 2'!$C$14:I$14),0)))</f>
        <v/>
      </c>
      <c r="J144" s="114" t="str">
        <f>IF($C144="","",IF(ISBLANK(VLOOKUP($A144,'Section 2'!$C$18:$X$317,COLUMNS('Section 2'!$C$14:J$14),0)),"",VLOOKUP($A144,'Section 2'!$C$18:$X$317,COLUMNS('Section 2'!$C$14:J$14),0)))</f>
        <v/>
      </c>
      <c r="K144" s="114" t="str">
        <f>IF($C144="","",IF(ISBLANK(VLOOKUP($A144,'Section 2'!$C$18:$X$317,COLUMNS('Section 2'!$C$14:K$14),0)),"",VLOOKUP($A144,'Section 2'!$C$18:$X$317,COLUMNS('Section 2'!$C$14:K$14),0)))</f>
        <v/>
      </c>
      <c r="L144" s="114" t="str">
        <f>IF($C144="","",IF(ISBLANK(VLOOKUP($A144,'Section 2'!$C$18:$X$317,COLUMNS('Section 2'!$C$14:L$14),0)),"",VLOOKUP($A144,'Section 2'!$C$18:$X$317,COLUMNS('Section 2'!$C$14:L$14),0)))</f>
        <v/>
      </c>
      <c r="M144" s="114" t="str">
        <f>IF($C144="","",IF(ISBLANK(VLOOKUP($A144,'Section 2'!$C$18:$X$317,COLUMNS('Section 2'!$C$14:M$14),0)),"",VLOOKUP($A144,'Section 2'!$C$18:$X$317,COLUMNS('Section 2'!$C$14:M$14),0)))</f>
        <v/>
      </c>
      <c r="N144" s="114" t="str">
        <f>IF($C144="","",IF(ISBLANK(VLOOKUP($A144,'Section 2'!$C$18:$X$317,COLUMNS('Section 2'!$C$14:N$14),0)),"",VLOOKUP($A144,'Section 2'!$C$18:$X$317,COLUMNS('Section 2'!$C$14:N$14),0)))</f>
        <v/>
      </c>
      <c r="O144" s="114" t="str">
        <f>IF($C144="","",IF(ISBLANK(VLOOKUP($A144,'Section 2'!$C$18:$X$317,COLUMNS('Section 2'!$C$14:O$14),0)),"",VLOOKUP($A144,'Section 2'!$C$18:$X$317,COLUMNS('Section 2'!$C$14:O$14),0)))</f>
        <v/>
      </c>
      <c r="P144" s="114" t="str">
        <f>IF($C144="","",IF(ISBLANK(VLOOKUP($A144,'Section 2'!$C$18:$X$317,COLUMNS('Section 2'!$C$14:P$14),0)),"",VLOOKUP($A144,'Section 2'!$C$18:$X$317,COLUMNS('Section 2'!$C$14:P$14),0)))</f>
        <v/>
      </c>
      <c r="Q144" s="114" t="str">
        <f>IF($C144="","",IF(ISBLANK(VLOOKUP($A144,'Section 2'!$C$18:$X$317,COLUMNS('Section 2'!$C$14:Q$14),0)),"",VLOOKUP($A144,'Section 2'!$C$18:$X$317,COLUMNS('Section 2'!$C$14:Q$14),0)))</f>
        <v/>
      </c>
      <c r="R144" s="114" t="str">
        <f>IF($C144="","",IF(ISBLANK(VLOOKUP($A144,'Section 2'!$C$18:$X$317,COLUMNS('Section 2'!$C$14:R$14),0)),"",VLOOKUP($A144,'Section 2'!$C$18:$X$317,COLUMNS('Section 2'!$C$14:R$14),0)))</f>
        <v/>
      </c>
      <c r="S144" s="114" t="str">
        <f>IF($C144="","",IF(ISBLANK(VLOOKUP($A144,'Section 2'!$C$18:$X$317,COLUMNS('Section 2'!$C$14:S$14),0)),"",VLOOKUP($A144,'Section 2'!$C$18:$X$317,COLUMNS('Section 2'!$C$14:S$14),0)))</f>
        <v/>
      </c>
      <c r="T144" s="114" t="str">
        <f>IF($C144="","",IF(ISBLANK(VLOOKUP($A144,'Section 2'!$C$18:$X$317,COLUMNS('Section 2'!$C$14:T$14),0)),"",VLOOKUP($A144,'Section 2'!$C$18:$X$317,COLUMNS('Section 2'!$C$14:T$14),0)))</f>
        <v/>
      </c>
      <c r="U144" s="114" t="str">
        <f>IF($C144="","",IF(ISBLANK(VLOOKUP($A144,'Section 2'!$C$18:$X$317,COLUMNS('Section 2'!$C$14:U$14),0)),"",VLOOKUP($A144,'Section 2'!$C$18:$X$317,COLUMNS('Section 2'!$C$14:U$14),0)))</f>
        <v/>
      </c>
      <c r="V144" s="114" t="str">
        <f>IF($C144="","",IF(ISBLANK(VLOOKUP($A144,'Section 2'!$C$18:$X$317,COLUMNS('Section 2'!$C$14:V$14),0)),"",VLOOKUP($A144,'Section 2'!$C$18:$X$317,COLUMNS('Section 2'!$C$14:V$14),0)))</f>
        <v/>
      </c>
      <c r="W144" s="114" t="str">
        <f>IF($C144="","",IF(ISBLANK(PROPER(VLOOKUP($A144,'Section 2'!$C$18:$X$317,COLUMNS('Section 2'!$C$14:W$14),0))),"",PROPER(VLOOKUP($A144,'Section 2'!$C$18:$X$317,COLUMNS('Section 2'!$C$14:W$14),0))))</f>
        <v/>
      </c>
      <c r="X144" s="114" t="str">
        <f>IF($C144="","",IF(ISBLANK(PROPER(VLOOKUP($A144,'Section 2'!$C$18:$X$317,COLUMNS('Section 2'!$C$14:X$14),0))),"",IF(VLOOKUP($A144,'Section 2'!$C$18:$X$317,COLUMNS('Section 2'!$C$14:X$14),0)="Produced/Imported for Consumption","Produced/Imported for Consumption",PROPER(VLOOKUP($A144,'Section 2'!$C$18:$X$317,COLUMNS('Section 2'!$C$14:X$14),0)))))</f>
        <v/>
      </c>
    </row>
    <row r="145" spans="1:24" s="47" customFormat="1" ht="12.75" customHeight="1" x14ac:dyDescent="0.25">
      <c r="A145" s="50">
        <v>144</v>
      </c>
      <c r="B145" s="114" t="str">
        <f t="shared" si="2"/>
        <v/>
      </c>
      <c r="C145" s="114" t="str">
        <f>IFERROR(VLOOKUP($A145,'Section 2'!$C$18:$X$317,COLUMNS('Section 2'!$C$14:$C$14),0),"")</f>
        <v/>
      </c>
      <c r="D145" s="65" t="str">
        <f>IF($C145="","",IF(ISBLANK(VLOOKUP($A145,'Section 2'!$C$18:$X$317,COLUMNS('Section 2'!$C$14:D$14),0)),"",VLOOKUP($A145,'Section 2'!$C$18:$X$317,COLUMNS('Section 2'!$C$14:D$14),0)))</f>
        <v/>
      </c>
      <c r="E145" s="114" t="str">
        <f>IF($C145="","",IF(ISBLANK(VLOOKUP($A145,'Section 2'!$C$18:$X$317,COLUMNS('Section 2'!$C$14:E$14),0)),"",VLOOKUP($A145,'Section 2'!$C$18:$X$317,COLUMNS('Section 2'!$C$14:E$14),0)))</f>
        <v/>
      </c>
      <c r="F145" s="114" t="str">
        <f>IF($C145="","",IF(ISBLANK(VLOOKUP($A145,'Section 2'!$C$18:$X$317,COLUMNS('Section 2'!$C$14:F$14),0)),"",VLOOKUP($A145,'Section 2'!$C$18:$X$317,COLUMNS('Section 2'!$C$14:F$14),0)))</f>
        <v/>
      </c>
      <c r="G145" s="114" t="str">
        <f>IF($C145="","",IF(ISBLANK(VLOOKUP($A145,'Section 2'!$C$18:$X$317,COLUMNS('Section 2'!$C$14:G$14),0)),"",VLOOKUP($A145,'Section 2'!$C$18:$X$317,COLUMNS('Section 2'!$C$14:G$14),0)))</f>
        <v/>
      </c>
      <c r="H145" s="114" t="str">
        <f>IF($C145="","",IF(ISBLANK(VLOOKUP($A145,'Section 2'!$C$18:$X$317,COLUMNS('Section 2'!$C$14:H$14),0)),"",VLOOKUP($A145,'Section 2'!$C$18:$X$317,COLUMNS('Section 2'!$C$14:H$14),0)))</f>
        <v/>
      </c>
      <c r="I145" s="114" t="str">
        <f>IF($C145="","",IF(ISBLANK(VLOOKUP($A145,'Section 2'!$C$18:$X$317,COLUMNS('Section 2'!$C$14:I$14),0)),"",VLOOKUP($A145,'Section 2'!$C$18:$X$317,COLUMNS('Section 2'!$C$14:I$14),0)))</f>
        <v/>
      </c>
      <c r="J145" s="114" t="str">
        <f>IF($C145="","",IF(ISBLANK(VLOOKUP($A145,'Section 2'!$C$18:$X$317,COLUMNS('Section 2'!$C$14:J$14),0)),"",VLOOKUP($A145,'Section 2'!$C$18:$X$317,COLUMNS('Section 2'!$C$14:J$14),0)))</f>
        <v/>
      </c>
      <c r="K145" s="114" t="str">
        <f>IF($C145="","",IF(ISBLANK(VLOOKUP($A145,'Section 2'!$C$18:$X$317,COLUMNS('Section 2'!$C$14:K$14),0)),"",VLOOKUP($A145,'Section 2'!$C$18:$X$317,COLUMNS('Section 2'!$C$14:K$14),0)))</f>
        <v/>
      </c>
      <c r="L145" s="114" t="str">
        <f>IF($C145="","",IF(ISBLANK(VLOOKUP($A145,'Section 2'!$C$18:$X$317,COLUMNS('Section 2'!$C$14:L$14),0)),"",VLOOKUP($A145,'Section 2'!$C$18:$X$317,COLUMNS('Section 2'!$C$14:L$14),0)))</f>
        <v/>
      </c>
      <c r="M145" s="114" t="str">
        <f>IF($C145="","",IF(ISBLANK(VLOOKUP($A145,'Section 2'!$C$18:$X$317,COLUMNS('Section 2'!$C$14:M$14),0)),"",VLOOKUP($A145,'Section 2'!$C$18:$X$317,COLUMNS('Section 2'!$C$14:M$14),0)))</f>
        <v/>
      </c>
      <c r="N145" s="114" t="str">
        <f>IF($C145="","",IF(ISBLANK(VLOOKUP($A145,'Section 2'!$C$18:$X$317,COLUMNS('Section 2'!$C$14:N$14),0)),"",VLOOKUP($A145,'Section 2'!$C$18:$X$317,COLUMNS('Section 2'!$C$14:N$14),0)))</f>
        <v/>
      </c>
      <c r="O145" s="114" t="str">
        <f>IF($C145="","",IF(ISBLANK(VLOOKUP($A145,'Section 2'!$C$18:$X$317,COLUMNS('Section 2'!$C$14:O$14),0)),"",VLOOKUP($A145,'Section 2'!$C$18:$X$317,COLUMNS('Section 2'!$C$14:O$14),0)))</f>
        <v/>
      </c>
      <c r="P145" s="114" t="str">
        <f>IF($C145="","",IF(ISBLANK(VLOOKUP($A145,'Section 2'!$C$18:$X$317,COLUMNS('Section 2'!$C$14:P$14),0)),"",VLOOKUP($A145,'Section 2'!$C$18:$X$317,COLUMNS('Section 2'!$C$14:P$14),0)))</f>
        <v/>
      </c>
      <c r="Q145" s="114" t="str">
        <f>IF($C145="","",IF(ISBLANK(VLOOKUP($A145,'Section 2'!$C$18:$X$317,COLUMNS('Section 2'!$C$14:Q$14),0)),"",VLOOKUP($A145,'Section 2'!$C$18:$X$317,COLUMNS('Section 2'!$C$14:Q$14),0)))</f>
        <v/>
      </c>
      <c r="R145" s="114" t="str">
        <f>IF($C145="","",IF(ISBLANK(VLOOKUP($A145,'Section 2'!$C$18:$X$317,COLUMNS('Section 2'!$C$14:R$14),0)),"",VLOOKUP($A145,'Section 2'!$C$18:$X$317,COLUMNS('Section 2'!$C$14:R$14),0)))</f>
        <v/>
      </c>
      <c r="S145" s="114" t="str">
        <f>IF($C145="","",IF(ISBLANK(VLOOKUP($A145,'Section 2'!$C$18:$X$317,COLUMNS('Section 2'!$C$14:S$14),0)),"",VLOOKUP($A145,'Section 2'!$C$18:$X$317,COLUMNS('Section 2'!$C$14:S$14),0)))</f>
        <v/>
      </c>
      <c r="T145" s="114" t="str">
        <f>IF($C145="","",IF(ISBLANK(VLOOKUP($A145,'Section 2'!$C$18:$X$317,COLUMNS('Section 2'!$C$14:T$14),0)),"",VLOOKUP($A145,'Section 2'!$C$18:$X$317,COLUMNS('Section 2'!$C$14:T$14),0)))</f>
        <v/>
      </c>
      <c r="U145" s="114" t="str">
        <f>IF($C145="","",IF(ISBLANK(VLOOKUP($A145,'Section 2'!$C$18:$X$317,COLUMNS('Section 2'!$C$14:U$14),0)),"",VLOOKUP($A145,'Section 2'!$C$18:$X$317,COLUMNS('Section 2'!$C$14:U$14),0)))</f>
        <v/>
      </c>
      <c r="V145" s="114" t="str">
        <f>IF($C145="","",IF(ISBLANK(VLOOKUP($A145,'Section 2'!$C$18:$X$317,COLUMNS('Section 2'!$C$14:V$14),0)),"",VLOOKUP($A145,'Section 2'!$C$18:$X$317,COLUMNS('Section 2'!$C$14:V$14),0)))</f>
        <v/>
      </c>
      <c r="W145" s="114" t="str">
        <f>IF($C145="","",IF(ISBLANK(PROPER(VLOOKUP($A145,'Section 2'!$C$18:$X$317,COLUMNS('Section 2'!$C$14:W$14),0))),"",PROPER(VLOOKUP($A145,'Section 2'!$C$18:$X$317,COLUMNS('Section 2'!$C$14:W$14),0))))</f>
        <v/>
      </c>
      <c r="X145" s="114" t="str">
        <f>IF($C145="","",IF(ISBLANK(PROPER(VLOOKUP($A145,'Section 2'!$C$18:$X$317,COLUMNS('Section 2'!$C$14:X$14),0))),"",IF(VLOOKUP($A145,'Section 2'!$C$18:$X$317,COLUMNS('Section 2'!$C$14:X$14),0)="Produced/Imported for Consumption","Produced/Imported for Consumption",PROPER(VLOOKUP($A145,'Section 2'!$C$18:$X$317,COLUMNS('Section 2'!$C$14:X$14),0)))))</f>
        <v/>
      </c>
    </row>
    <row r="146" spans="1:24" s="47" customFormat="1" ht="12.75" customHeight="1" x14ac:dyDescent="0.25">
      <c r="A146" s="50">
        <v>145</v>
      </c>
      <c r="B146" s="114" t="str">
        <f t="shared" si="2"/>
        <v/>
      </c>
      <c r="C146" s="114" t="str">
        <f>IFERROR(VLOOKUP($A146,'Section 2'!$C$18:$X$317,COLUMNS('Section 2'!$C$14:$C$14),0),"")</f>
        <v/>
      </c>
      <c r="D146" s="65" t="str">
        <f>IF($C146="","",IF(ISBLANK(VLOOKUP($A146,'Section 2'!$C$18:$X$317,COLUMNS('Section 2'!$C$14:D$14),0)),"",VLOOKUP($A146,'Section 2'!$C$18:$X$317,COLUMNS('Section 2'!$C$14:D$14),0)))</f>
        <v/>
      </c>
      <c r="E146" s="114" t="str">
        <f>IF($C146="","",IF(ISBLANK(VLOOKUP($A146,'Section 2'!$C$18:$X$317,COLUMNS('Section 2'!$C$14:E$14),0)),"",VLOOKUP($A146,'Section 2'!$C$18:$X$317,COLUMNS('Section 2'!$C$14:E$14),0)))</f>
        <v/>
      </c>
      <c r="F146" s="114" t="str">
        <f>IF($C146="","",IF(ISBLANK(VLOOKUP($A146,'Section 2'!$C$18:$X$317,COLUMNS('Section 2'!$C$14:F$14),0)),"",VLOOKUP($A146,'Section 2'!$C$18:$X$317,COLUMNS('Section 2'!$C$14:F$14),0)))</f>
        <v/>
      </c>
      <c r="G146" s="114" t="str">
        <f>IF($C146="","",IF(ISBLANK(VLOOKUP($A146,'Section 2'!$C$18:$X$317,COLUMNS('Section 2'!$C$14:G$14),0)),"",VLOOKUP($A146,'Section 2'!$C$18:$X$317,COLUMNS('Section 2'!$C$14:G$14),0)))</f>
        <v/>
      </c>
      <c r="H146" s="114" t="str">
        <f>IF($C146="","",IF(ISBLANK(VLOOKUP($A146,'Section 2'!$C$18:$X$317,COLUMNS('Section 2'!$C$14:H$14),0)),"",VLOOKUP($A146,'Section 2'!$C$18:$X$317,COLUMNS('Section 2'!$C$14:H$14),0)))</f>
        <v/>
      </c>
      <c r="I146" s="114" t="str">
        <f>IF($C146="","",IF(ISBLANK(VLOOKUP($A146,'Section 2'!$C$18:$X$317,COLUMNS('Section 2'!$C$14:I$14),0)),"",VLOOKUP($A146,'Section 2'!$C$18:$X$317,COLUMNS('Section 2'!$C$14:I$14),0)))</f>
        <v/>
      </c>
      <c r="J146" s="114" t="str">
        <f>IF($C146="","",IF(ISBLANK(VLOOKUP($A146,'Section 2'!$C$18:$X$317,COLUMNS('Section 2'!$C$14:J$14),0)),"",VLOOKUP($A146,'Section 2'!$C$18:$X$317,COLUMNS('Section 2'!$C$14:J$14),0)))</f>
        <v/>
      </c>
      <c r="K146" s="114" t="str">
        <f>IF($C146="","",IF(ISBLANK(VLOOKUP($A146,'Section 2'!$C$18:$X$317,COLUMNS('Section 2'!$C$14:K$14),0)),"",VLOOKUP($A146,'Section 2'!$C$18:$X$317,COLUMNS('Section 2'!$C$14:K$14),0)))</f>
        <v/>
      </c>
      <c r="L146" s="114" t="str">
        <f>IF($C146="","",IF(ISBLANK(VLOOKUP($A146,'Section 2'!$C$18:$X$317,COLUMNS('Section 2'!$C$14:L$14),0)),"",VLOOKUP($A146,'Section 2'!$C$18:$X$317,COLUMNS('Section 2'!$C$14:L$14),0)))</f>
        <v/>
      </c>
      <c r="M146" s="114" t="str">
        <f>IF($C146="","",IF(ISBLANK(VLOOKUP($A146,'Section 2'!$C$18:$X$317,COLUMNS('Section 2'!$C$14:M$14),0)),"",VLOOKUP($A146,'Section 2'!$C$18:$X$317,COLUMNS('Section 2'!$C$14:M$14),0)))</f>
        <v/>
      </c>
      <c r="N146" s="114" t="str">
        <f>IF($C146="","",IF(ISBLANK(VLOOKUP($A146,'Section 2'!$C$18:$X$317,COLUMNS('Section 2'!$C$14:N$14),0)),"",VLOOKUP($A146,'Section 2'!$C$18:$X$317,COLUMNS('Section 2'!$C$14:N$14),0)))</f>
        <v/>
      </c>
      <c r="O146" s="114" t="str">
        <f>IF($C146="","",IF(ISBLANK(VLOOKUP($A146,'Section 2'!$C$18:$X$317,COLUMNS('Section 2'!$C$14:O$14),0)),"",VLOOKUP($A146,'Section 2'!$C$18:$X$317,COLUMNS('Section 2'!$C$14:O$14),0)))</f>
        <v/>
      </c>
      <c r="P146" s="114" t="str">
        <f>IF($C146="","",IF(ISBLANK(VLOOKUP($A146,'Section 2'!$C$18:$X$317,COLUMNS('Section 2'!$C$14:P$14),0)),"",VLOOKUP($A146,'Section 2'!$C$18:$X$317,COLUMNS('Section 2'!$C$14:P$14),0)))</f>
        <v/>
      </c>
      <c r="Q146" s="114" t="str">
        <f>IF($C146="","",IF(ISBLANK(VLOOKUP($A146,'Section 2'!$C$18:$X$317,COLUMNS('Section 2'!$C$14:Q$14),0)),"",VLOOKUP($A146,'Section 2'!$C$18:$X$317,COLUMNS('Section 2'!$C$14:Q$14),0)))</f>
        <v/>
      </c>
      <c r="R146" s="114" t="str">
        <f>IF($C146="","",IF(ISBLANK(VLOOKUP($A146,'Section 2'!$C$18:$X$317,COLUMNS('Section 2'!$C$14:R$14),0)),"",VLOOKUP($A146,'Section 2'!$C$18:$X$317,COLUMNS('Section 2'!$C$14:R$14),0)))</f>
        <v/>
      </c>
      <c r="S146" s="114" t="str">
        <f>IF($C146="","",IF(ISBLANK(VLOOKUP($A146,'Section 2'!$C$18:$X$317,COLUMNS('Section 2'!$C$14:S$14),0)),"",VLOOKUP($A146,'Section 2'!$C$18:$X$317,COLUMNS('Section 2'!$C$14:S$14),0)))</f>
        <v/>
      </c>
      <c r="T146" s="114" t="str">
        <f>IF($C146="","",IF(ISBLANK(VLOOKUP($A146,'Section 2'!$C$18:$X$317,COLUMNS('Section 2'!$C$14:T$14),0)),"",VLOOKUP($A146,'Section 2'!$C$18:$X$317,COLUMNS('Section 2'!$C$14:T$14),0)))</f>
        <v/>
      </c>
      <c r="U146" s="114" t="str">
        <f>IF($C146="","",IF(ISBLANK(VLOOKUP($A146,'Section 2'!$C$18:$X$317,COLUMNS('Section 2'!$C$14:U$14),0)),"",VLOOKUP($A146,'Section 2'!$C$18:$X$317,COLUMNS('Section 2'!$C$14:U$14),0)))</f>
        <v/>
      </c>
      <c r="V146" s="114" t="str">
        <f>IF($C146="","",IF(ISBLANK(VLOOKUP($A146,'Section 2'!$C$18:$X$317,COLUMNS('Section 2'!$C$14:V$14),0)),"",VLOOKUP($A146,'Section 2'!$C$18:$X$317,COLUMNS('Section 2'!$C$14:V$14),0)))</f>
        <v/>
      </c>
      <c r="W146" s="114" t="str">
        <f>IF($C146="","",IF(ISBLANK(PROPER(VLOOKUP($A146,'Section 2'!$C$18:$X$317,COLUMNS('Section 2'!$C$14:W$14),0))),"",PROPER(VLOOKUP($A146,'Section 2'!$C$18:$X$317,COLUMNS('Section 2'!$C$14:W$14),0))))</f>
        <v/>
      </c>
      <c r="X146" s="114" t="str">
        <f>IF($C146="","",IF(ISBLANK(PROPER(VLOOKUP($A146,'Section 2'!$C$18:$X$317,COLUMNS('Section 2'!$C$14:X$14),0))),"",IF(VLOOKUP($A146,'Section 2'!$C$18:$X$317,COLUMNS('Section 2'!$C$14:X$14),0)="Produced/Imported for Consumption","Produced/Imported for Consumption",PROPER(VLOOKUP($A146,'Section 2'!$C$18:$X$317,COLUMNS('Section 2'!$C$14:X$14),0)))))</f>
        <v/>
      </c>
    </row>
    <row r="147" spans="1:24" s="47" customFormat="1" ht="12.75" customHeight="1" x14ac:dyDescent="0.25">
      <c r="A147" s="50">
        <v>146</v>
      </c>
      <c r="B147" s="114" t="str">
        <f t="shared" si="2"/>
        <v/>
      </c>
      <c r="C147" s="114" t="str">
        <f>IFERROR(VLOOKUP($A147,'Section 2'!$C$18:$X$317,COLUMNS('Section 2'!$C$14:$C$14),0),"")</f>
        <v/>
      </c>
      <c r="D147" s="65" t="str">
        <f>IF($C147="","",IF(ISBLANK(VLOOKUP($A147,'Section 2'!$C$18:$X$317,COLUMNS('Section 2'!$C$14:D$14),0)),"",VLOOKUP($A147,'Section 2'!$C$18:$X$317,COLUMNS('Section 2'!$C$14:D$14),0)))</f>
        <v/>
      </c>
      <c r="E147" s="114" t="str">
        <f>IF($C147="","",IF(ISBLANK(VLOOKUP($A147,'Section 2'!$C$18:$X$317,COLUMNS('Section 2'!$C$14:E$14),0)),"",VLOOKUP($A147,'Section 2'!$C$18:$X$317,COLUMNS('Section 2'!$C$14:E$14),0)))</f>
        <v/>
      </c>
      <c r="F147" s="114" t="str">
        <f>IF($C147="","",IF(ISBLANK(VLOOKUP($A147,'Section 2'!$C$18:$X$317,COLUMNS('Section 2'!$C$14:F$14),0)),"",VLOOKUP($A147,'Section 2'!$C$18:$X$317,COLUMNS('Section 2'!$C$14:F$14),0)))</f>
        <v/>
      </c>
      <c r="G147" s="114" t="str">
        <f>IF($C147="","",IF(ISBLANK(VLOOKUP($A147,'Section 2'!$C$18:$X$317,COLUMNS('Section 2'!$C$14:G$14),0)),"",VLOOKUP($A147,'Section 2'!$C$18:$X$317,COLUMNS('Section 2'!$C$14:G$14),0)))</f>
        <v/>
      </c>
      <c r="H147" s="114" t="str">
        <f>IF($C147="","",IF(ISBLANK(VLOOKUP($A147,'Section 2'!$C$18:$X$317,COLUMNS('Section 2'!$C$14:H$14),0)),"",VLOOKUP($A147,'Section 2'!$C$18:$X$317,COLUMNS('Section 2'!$C$14:H$14),0)))</f>
        <v/>
      </c>
      <c r="I147" s="114" t="str">
        <f>IF($C147="","",IF(ISBLANK(VLOOKUP($A147,'Section 2'!$C$18:$X$317,COLUMNS('Section 2'!$C$14:I$14),0)),"",VLOOKUP($A147,'Section 2'!$C$18:$X$317,COLUMNS('Section 2'!$C$14:I$14),0)))</f>
        <v/>
      </c>
      <c r="J147" s="114" t="str">
        <f>IF($C147="","",IF(ISBLANK(VLOOKUP($A147,'Section 2'!$C$18:$X$317,COLUMNS('Section 2'!$C$14:J$14),0)),"",VLOOKUP($A147,'Section 2'!$C$18:$X$317,COLUMNS('Section 2'!$C$14:J$14),0)))</f>
        <v/>
      </c>
      <c r="K147" s="114" t="str">
        <f>IF($C147="","",IF(ISBLANK(VLOOKUP($A147,'Section 2'!$C$18:$X$317,COLUMNS('Section 2'!$C$14:K$14),0)),"",VLOOKUP($A147,'Section 2'!$C$18:$X$317,COLUMNS('Section 2'!$C$14:K$14),0)))</f>
        <v/>
      </c>
      <c r="L147" s="114" t="str">
        <f>IF($C147="","",IF(ISBLANK(VLOOKUP($A147,'Section 2'!$C$18:$X$317,COLUMNS('Section 2'!$C$14:L$14),0)),"",VLOOKUP($A147,'Section 2'!$C$18:$X$317,COLUMNS('Section 2'!$C$14:L$14),0)))</f>
        <v/>
      </c>
      <c r="M147" s="114" t="str">
        <f>IF($C147="","",IF(ISBLANK(VLOOKUP($A147,'Section 2'!$C$18:$X$317,COLUMNS('Section 2'!$C$14:M$14),0)),"",VLOOKUP($A147,'Section 2'!$C$18:$X$317,COLUMNS('Section 2'!$C$14:M$14),0)))</f>
        <v/>
      </c>
      <c r="N147" s="114" t="str">
        <f>IF($C147="","",IF(ISBLANK(VLOOKUP($A147,'Section 2'!$C$18:$X$317,COLUMNS('Section 2'!$C$14:N$14),0)),"",VLOOKUP($A147,'Section 2'!$C$18:$X$317,COLUMNS('Section 2'!$C$14:N$14),0)))</f>
        <v/>
      </c>
      <c r="O147" s="114" t="str">
        <f>IF($C147="","",IF(ISBLANK(VLOOKUP($A147,'Section 2'!$C$18:$X$317,COLUMNS('Section 2'!$C$14:O$14),0)),"",VLOOKUP($A147,'Section 2'!$C$18:$X$317,COLUMNS('Section 2'!$C$14:O$14),0)))</f>
        <v/>
      </c>
      <c r="P147" s="114" t="str">
        <f>IF($C147="","",IF(ISBLANK(VLOOKUP($A147,'Section 2'!$C$18:$X$317,COLUMNS('Section 2'!$C$14:P$14),0)),"",VLOOKUP($A147,'Section 2'!$C$18:$X$317,COLUMNS('Section 2'!$C$14:P$14),0)))</f>
        <v/>
      </c>
      <c r="Q147" s="114" t="str">
        <f>IF($C147="","",IF(ISBLANK(VLOOKUP($A147,'Section 2'!$C$18:$X$317,COLUMNS('Section 2'!$C$14:Q$14),0)),"",VLOOKUP($A147,'Section 2'!$C$18:$X$317,COLUMNS('Section 2'!$C$14:Q$14),0)))</f>
        <v/>
      </c>
      <c r="R147" s="114" t="str">
        <f>IF($C147="","",IF(ISBLANK(VLOOKUP($A147,'Section 2'!$C$18:$X$317,COLUMNS('Section 2'!$C$14:R$14),0)),"",VLOOKUP($A147,'Section 2'!$C$18:$X$317,COLUMNS('Section 2'!$C$14:R$14),0)))</f>
        <v/>
      </c>
      <c r="S147" s="114" t="str">
        <f>IF($C147="","",IF(ISBLANK(VLOOKUP($A147,'Section 2'!$C$18:$X$317,COLUMNS('Section 2'!$C$14:S$14),0)),"",VLOOKUP($A147,'Section 2'!$C$18:$X$317,COLUMNS('Section 2'!$C$14:S$14),0)))</f>
        <v/>
      </c>
      <c r="T147" s="114" t="str">
        <f>IF($C147="","",IF(ISBLANK(VLOOKUP($A147,'Section 2'!$C$18:$X$317,COLUMNS('Section 2'!$C$14:T$14),0)),"",VLOOKUP($A147,'Section 2'!$C$18:$X$317,COLUMNS('Section 2'!$C$14:T$14),0)))</f>
        <v/>
      </c>
      <c r="U147" s="114" t="str">
        <f>IF($C147="","",IF(ISBLANK(VLOOKUP($A147,'Section 2'!$C$18:$X$317,COLUMNS('Section 2'!$C$14:U$14),0)),"",VLOOKUP($A147,'Section 2'!$C$18:$X$317,COLUMNS('Section 2'!$C$14:U$14),0)))</f>
        <v/>
      </c>
      <c r="V147" s="114" t="str">
        <f>IF($C147="","",IF(ISBLANK(VLOOKUP($A147,'Section 2'!$C$18:$X$317,COLUMNS('Section 2'!$C$14:V$14),0)),"",VLOOKUP($A147,'Section 2'!$C$18:$X$317,COLUMNS('Section 2'!$C$14:V$14),0)))</f>
        <v/>
      </c>
      <c r="W147" s="114" t="str">
        <f>IF($C147="","",IF(ISBLANK(PROPER(VLOOKUP($A147,'Section 2'!$C$18:$X$317,COLUMNS('Section 2'!$C$14:W$14),0))),"",PROPER(VLOOKUP($A147,'Section 2'!$C$18:$X$317,COLUMNS('Section 2'!$C$14:W$14),0))))</f>
        <v/>
      </c>
      <c r="X147" s="114" t="str">
        <f>IF($C147="","",IF(ISBLANK(PROPER(VLOOKUP($A147,'Section 2'!$C$18:$X$317,COLUMNS('Section 2'!$C$14:X$14),0))),"",IF(VLOOKUP($A147,'Section 2'!$C$18:$X$317,COLUMNS('Section 2'!$C$14:X$14),0)="Produced/Imported for Consumption","Produced/Imported for Consumption",PROPER(VLOOKUP($A147,'Section 2'!$C$18:$X$317,COLUMNS('Section 2'!$C$14:X$14),0)))))</f>
        <v/>
      </c>
    </row>
    <row r="148" spans="1:24" s="47" customFormat="1" ht="12.75" customHeight="1" x14ac:dyDescent="0.25">
      <c r="A148" s="50">
        <v>147</v>
      </c>
      <c r="B148" s="114" t="str">
        <f t="shared" si="2"/>
        <v/>
      </c>
      <c r="C148" s="114" t="str">
        <f>IFERROR(VLOOKUP($A148,'Section 2'!$C$18:$X$317,COLUMNS('Section 2'!$C$14:$C$14),0),"")</f>
        <v/>
      </c>
      <c r="D148" s="65" t="str">
        <f>IF($C148="","",IF(ISBLANK(VLOOKUP($A148,'Section 2'!$C$18:$X$317,COLUMNS('Section 2'!$C$14:D$14),0)),"",VLOOKUP($A148,'Section 2'!$C$18:$X$317,COLUMNS('Section 2'!$C$14:D$14),0)))</f>
        <v/>
      </c>
      <c r="E148" s="114" t="str">
        <f>IF($C148="","",IF(ISBLANK(VLOOKUP($A148,'Section 2'!$C$18:$X$317,COLUMNS('Section 2'!$C$14:E$14),0)),"",VLOOKUP($A148,'Section 2'!$C$18:$X$317,COLUMNS('Section 2'!$C$14:E$14),0)))</f>
        <v/>
      </c>
      <c r="F148" s="114" t="str">
        <f>IF($C148="","",IF(ISBLANK(VLOOKUP($A148,'Section 2'!$C$18:$X$317,COLUMNS('Section 2'!$C$14:F$14),0)),"",VLOOKUP($A148,'Section 2'!$C$18:$X$317,COLUMNS('Section 2'!$C$14:F$14),0)))</f>
        <v/>
      </c>
      <c r="G148" s="114" t="str">
        <f>IF($C148="","",IF(ISBLANK(VLOOKUP($A148,'Section 2'!$C$18:$X$317,COLUMNS('Section 2'!$C$14:G$14),0)),"",VLOOKUP($A148,'Section 2'!$C$18:$X$317,COLUMNS('Section 2'!$C$14:G$14),0)))</f>
        <v/>
      </c>
      <c r="H148" s="114" t="str">
        <f>IF($C148="","",IF(ISBLANK(VLOOKUP($A148,'Section 2'!$C$18:$X$317,COLUMNS('Section 2'!$C$14:H$14),0)),"",VLOOKUP($A148,'Section 2'!$C$18:$X$317,COLUMNS('Section 2'!$C$14:H$14),0)))</f>
        <v/>
      </c>
      <c r="I148" s="114" t="str">
        <f>IF($C148="","",IF(ISBLANK(VLOOKUP($A148,'Section 2'!$C$18:$X$317,COLUMNS('Section 2'!$C$14:I$14),0)),"",VLOOKUP($A148,'Section 2'!$C$18:$X$317,COLUMNS('Section 2'!$C$14:I$14),0)))</f>
        <v/>
      </c>
      <c r="J148" s="114" t="str">
        <f>IF($C148="","",IF(ISBLANK(VLOOKUP($A148,'Section 2'!$C$18:$X$317,COLUMNS('Section 2'!$C$14:J$14),0)),"",VLOOKUP($A148,'Section 2'!$C$18:$X$317,COLUMNS('Section 2'!$C$14:J$14),0)))</f>
        <v/>
      </c>
      <c r="K148" s="114" t="str">
        <f>IF($C148="","",IF(ISBLANK(VLOOKUP($A148,'Section 2'!$C$18:$X$317,COLUMNS('Section 2'!$C$14:K$14),0)),"",VLOOKUP($A148,'Section 2'!$C$18:$X$317,COLUMNS('Section 2'!$C$14:K$14),0)))</f>
        <v/>
      </c>
      <c r="L148" s="114" t="str">
        <f>IF($C148="","",IF(ISBLANK(VLOOKUP($A148,'Section 2'!$C$18:$X$317,COLUMNS('Section 2'!$C$14:L$14),0)),"",VLOOKUP($A148,'Section 2'!$C$18:$X$317,COLUMNS('Section 2'!$C$14:L$14),0)))</f>
        <v/>
      </c>
      <c r="M148" s="114" t="str">
        <f>IF($C148="","",IF(ISBLANK(VLOOKUP($A148,'Section 2'!$C$18:$X$317,COLUMNS('Section 2'!$C$14:M$14),0)),"",VLOOKUP($A148,'Section 2'!$C$18:$X$317,COLUMNS('Section 2'!$C$14:M$14),0)))</f>
        <v/>
      </c>
      <c r="N148" s="114" t="str">
        <f>IF($C148="","",IF(ISBLANK(VLOOKUP($A148,'Section 2'!$C$18:$X$317,COLUMNS('Section 2'!$C$14:N$14),0)),"",VLOOKUP($A148,'Section 2'!$C$18:$X$317,COLUMNS('Section 2'!$C$14:N$14),0)))</f>
        <v/>
      </c>
      <c r="O148" s="114" t="str">
        <f>IF($C148="","",IF(ISBLANK(VLOOKUP($A148,'Section 2'!$C$18:$X$317,COLUMNS('Section 2'!$C$14:O$14),0)),"",VLOOKUP($A148,'Section 2'!$C$18:$X$317,COLUMNS('Section 2'!$C$14:O$14),0)))</f>
        <v/>
      </c>
      <c r="P148" s="114" t="str">
        <f>IF($C148="","",IF(ISBLANK(VLOOKUP($A148,'Section 2'!$C$18:$X$317,COLUMNS('Section 2'!$C$14:P$14),0)),"",VLOOKUP($A148,'Section 2'!$C$18:$X$317,COLUMNS('Section 2'!$C$14:P$14),0)))</f>
        <v/>
      </c>
      <c r="Q148" s="114" t="str">
        <f>IF($C148="","",IF(ISBLANK(VLOOKUP($A148,'Section 2'!$C$18:$X$317,COLUMNS('Section 2'!$C$14:Q$14),0)),"",VLOOKUP($A148,'Section 2'!$C$18:$X$317,COLUMNS('Section 2'!$C$14:Q$14),0)))</f>
        <v/>
      </c>
      <c r="R148" s="114" t="str">
        <f>IF($C148="","",IF(ISBLANK(VLOOKUP($A148,'Section 2'!$C$18:$X$317,COLUMNS('Section 2'!$C$14:R$14),0)),"",VLOOKUP($A148,'Section 2'!$C$18:$X$317,COLUMNS('Section 2'!$C$14:R$14),0)))</f>
        <v/>
      </c>
      <c r="S148" s="114" t="str">
        <f>IF($C148="","",IF(ISBLANK(VLOOKUP($A148,'Section 2'!$C$18:$X$317,COLUMNS('Section 2'!$C$14:S$14),0)),"",VLOOKUP($A148,'Section 2'!$C$18:$X$317,COLUMNS('Section 2'!$C$14:S$14),0)))</f>
        <v/>
      </c>
      <c r="T148" s="114" t="str">
        <f>IF($C148="","",IF(ISBLANK(VLOOKUP($A148,'Section 2'!$C$18:$X$317,COLUMNS('Section 2'!$C$14:T$14),0)),"",VLOOKUP($A148,'Section 2'!$C$18:$X$317,COLUMNS('Section 2'!$C$14:T$14),0)))</f>
        <v/>
      </c>
      <c r="U148" s="114" t="str">
        <f>IF($C148="","",IF(ISBLANK(VLOOKUP($A148,'Section 2'!$C$18:$X$317,COLUMNS('Section 2'!$C$14:U$14),0)),"",VLOOKUP($A148,'Section 2'!$C$18:$X$317,COLUMNS('Section 2'!$C$14:U$14),0)))</f>
        <v/>
      </c>
      <c r="V148" s="114" t="str">
        <f>IF($C148="","",IF(ISBLANK(VLOOKUP($A148,'Section 2'!$C$18:$X$317,COLUMNS('Section 2'!$C$14:V$14),0)),"",VLOOKUP($A148,'Section 2'!$C$18:$X$317,COLUMNS('Section 2'!$C$14:V$14),0)))</f>
        <v/>
      </c>
      <c r="W148" s="114" t="str">
        <f>IF($C148="","",IF(ISBLANK(PROPER(VLOOKUP($A148,'Section 2'!$C$18:$X$317,COLUMNS('Section 2'!$C$14:W$14),0))),"",PROPER(VLOOKUP($A148,'Section 2'!$C$18:$X$317,COLUMNS('Section 2'!$C$14:W$14),0))))</f>
        <v/>
      </c>
      <c r="X148" s="114" t="str">
        <f>IF($C148="","",IF(ISBLANK(PROPER(VLOOKUP($A148,'Section 2'!$C$18:$X$317,COLUMNS('Section 2'!$C$14:X$14),0))),"",IF(VLOOKUP($A148,'Section 2'!$C$18:$X$317,COLUMNS('Section 2'!$C$14:X$14),0)="Produced/Imported for Consumption","Produced/Imported for Consumption",PROPER(VLOOKUP($A148,'Section 2'!$C$18:$X$317,COLUMNS('Section 2'!$C$14:X$14),0)))))</f>
        <v/>
      </c>
    </row>
    <row r="149" spans="1:24" s="47" customFormat="1" ht="12.75" customHeight="1" x14ac:dyDescent="0.25">
      <c r="A149" s="50">
        <v>148</v>
      </c>
      <c r="B149" s="114" t="str">
        <f t="shared" si="2"/>
        <v/>
      </c>
      <c r="C149" s="114" t="str">
        <f>IFERROR(VLOOKUP($A149,'Section 2'!$C$18:$X$317,COLUMNS('Section 2'!$C$14:$C$14),0),"")</f>
        <v/>
      </c>
      <c r="D149" s="65" t="str">
        <f>IF($C149="","",IF(ISBLANK(VLOOKUP($A149,'Section 2'!$C$18:$X$317,COLUMNS('Section 2'!$C$14:D$14),0)),"",VLOOKUP($A149,'Section 2'!$C$18:$X$317,COLUMNS('Section 2'!$C$14:D$14),0)))</f>
        <v/>
      </c>
      <c r="E149" s="114" t="str">
        <f>IF($C149="","",IF(ISBLANK(VLOOKUP($A149,'Section 2'!$C$18:$X$317,COLUMNS('Section 2'!$C$14:E$14),0)),"",VLOOKUP($A149,'Section 2'!$C$18:$X$317,COLUMNS('Section 2'!$C$14:E$14),0)))</f>
        <v/>
      </c>
      <c r="F149" s="114" t="str">
        <f>IF($C149="","",IF(ISBLANK(VLOOKUP($A149,'Section 2'!$C$18:$X$317,COLUMNS('Section 2'!$C$14:F$14),0)),"",VLOOKUP($A149,'Section 2'!$C$18:$X$317,COLUMNS('Section 2'!$C$14:F$14),0)))</f>
        <v/>
      </c>
      <c r="G149" s="114" t="str">
        <f>IF($C149="","",IF(ISBLANK(VLOOKUP($A149,'Section 2'!$C$18:$X$317,COLUMNS('Section 2'!$C$14:G$14),0)),"",VLOOKUP($A149,'Section 2'!$C$18:$X$317,COLUMNS('Section 2'!$C$14:G$14),0)))</f>
        <v/>
      </c>
      <c r="H149" s="114" t="str">
        <f>IF($C149="","",IF(ISBLANK(VLOOKUP($A149,'Section 2'!$C$18:$X$317,COLUMNS('Section 2'!$C$14:H$14),0)),"",VLOOKUP($A149,'Section 2'!$C$18:$X$317,COLUMNS('Section 2'!$C$14:H$14),0)))</f>
        <v/>
      </c>
      <c r="I149" s="114" t="str">
        <f>IF($C149="","",IF(ISBLANK(VLOOKUP($A149,'Section 2'!$C$18:$X$317,COLUMNS('Section 2'!$C$14:I$14),0)),"",VLOOKUP($A149,'Section 2'!$C$18:$X$317,COLUMNS('Section 2'!$C$14:I$14),0)))</f>
        <v/>
      </c>
      <c r="J149" s="114" t="str">
        <f>IF($C149="","",IF(ISBLANK(VLOOKUP($A149,'Section 2'!$C$18:$X$317,COLUMNS('Section 2'!$C$14:J$14),0)),"",VLOOKUP($A149,'Section 2'!$C$18:$X$317,COLUMNS('Section 2'!$C$14:J$14),0)))</f>
        <v/>
      </c>
      <c r="K149" s="114" t="str">
        <f>IF($C149="","",IF(ISBLANK(VLOOKUP($A149,'Section 2'!$C$18:$X$317,COLUMNS('Section 2'!$C$14:K$14),0)),"",VLOOKUP($A149,'Section 2'!$C$18:$X$317,COLUMNS('Section 2'!$C$14:K$14),0)))</f>
        <v/>
      </c>
      <c r="L149" s="114" t="str">
        <f>IF($C149="","",IF(ISBLANK(VLOOKUP($A149,'Section 2'!$C$18:$X$317,COLUMNS('Section 2'!$C$14:L$14),0)),"",VLOOKUP($A149,'Section 2'!$C$18:$X$317,COLUMNS('Section 2'!$C$14:L$14),0)))</f>
        <v/>
      </c>
      <c r="M149" s="114" t="str">
        <f>IF($C149="","",IF(ISBLANK(VLOOKUP($A149,'Section 2'!$C$18:$X$317,COLUMNS('Section 2'!$C$14:M$14),0)),"",VLOOKUP($A149,'Section 2'!$C$18:$X$317,COLUMNS('Section 2'!$C$14:M$14),0)))</f>
        <v/>
      </c>
      <c r="N149" s="114" t="str">
        <f>IF($C149="","",IF(ISBLANK(VLOOKUP($A149,'Section 2'!$C$18:$X$317,COLUMNS('Section 2'!$C$14:N$14),0)),"",VLOOKUP($A149,'Section 2'!$C$18:$X$317,COLUMNS('Section 2'!$C$14:N$14),0)))</f>
        <v/>
      </c>
      <c r="O149" s="114" t="str">
        <f>IF($C149="","",IF(ISBLANK(VLOOKUP($A149,'Section 2'!$C$18:$X$317,COLUMNS('Section 2'!$C$14:O$14),0)),"",VLOOKUP($A149,'Section 2'!$C$18:$X$317,COLUMNS('Section 2'!$C$14:O$14),0)))</f>
        <v/>
      </c>
      <c r="P149" s="114" t="str">
        <f>IF($C149="","",IF(ISBLANK(VLOOKUP($A149,'Section 2'!$C$18:$X$317,COLUMNS('Section 2'!$C$14:P$14),0)),"",VLOOKUP($A149,'Section 2'!$C$18:$X$317,COLUMNS('Section 2'!$C$14:P$14),0)))</f>
        <v/>
      </c>
      <c r="Q149" s="114" t="str">
        <f>IF($C149="","",IF(ISBLANK(VLOOKUP($A149,'Section 2'!$C$18:$X$317,COLUMNS('Section 2'!$C$14:Q$14),0)),"",VLOOKUP($A149,'Section 2'!$C$18:$X$317,COLUMNS('Section 2'!$C$14:Q$14),0)))</f>
        <v/>
      </c>
      <c r="R149" s="114" t="str">
        <f>IF($C149="","",IF(ISBLANK(VLOOKUP($A149,'Section 2'!$C$18:$X$317,COLUMNS('Section 2'!$C$14:R$14),0)),"",VLOOKUP($A149,'Section 2'!$C$18:$X$317,COLUMNS('Section 2'!$C$14:R$14),0)))</f>
        <v/>
      </c>
      <c r="S149" s="114" t="str">
        <f>IF($C149="","",IF(ISBLANK(VLOOKUP($A149,'Section 2'!$C$18:$X$317,COLUMNS('Section 2'!$C$14:S$14),0)),"",VLOOKUP($A149,'Section 2'!$C$18:$X$317,COLUMNS('Section 2'!$C$14:S$14),0)))</f>
        <v/>
      </c>
      <c r="T149" s="114" t="str">
        <f>IF($C149="","",IF(ISBLANK(VLOOKUP($A149,'Section 2'!$C$18:$X$317,COLUMNS('Section 2'!$C$14:T$14),0)),"",VLOOKUP($A149,'Section 2'!$C$18:$X$317,COLUMNS('Section 2'!$C$14:T$14),0)))</f>
        <v/>
      </c>
      <c r="U149" s="114" t="str">
        <f>IF($C149="","",IF(ISBLANK(VLOOKUP($A149,'Section 2'!$C$18:$X$317,COLUMNS('Section 2'!$C$14:U$14),0)),"",VLOOKUP($A149,'Section 2'!$C$18:$X$317,COLUMNS('Section 2'!$C$14:U$14),0)))</f>
        <v/>
      </c>
      <c r="V149" s="114" t="str">
        <f>IF($C149="","",IF(ISBLANK(VLOOKUP($A149,'Section 2'!$C$18:$X$317,COLUMNS('Section 2'!$C$14:V$14),0)),"",VLOOKUP($A149,'Section 2'!$C$18:$X$317,COLUMNS('Section 2'!$C$14:V$14),0)))</f>
        <v/>
      </c>
      <c r="W149" s="114" t="str">
        <f>IF($C149="","",IF(ISBLANK(PROPER(VLOOKUP($A149,'Section 2'!$C$18:$X$317,COLUMNS('Section 2'!$C$14:W$14),0))),"",PROPER(VLOOKUP($A149,'Section 2'!$C$18:$X$317,COLUMNS('Section 2'!$C$14:W$14),0))))</f>
        <v/>
      </c>
      <c r="X149" s="114" t="str">
        <f>IF($C149="","",IF(ISBLANK(PROPER(VLOOKUP($A149,'Section 2'!$C$18:$X$317,COLUMNS('Section 2'!$C$14:X$14),0))),"",IF(VLOOKUP($A149,'Section 2'!$C$18:$X$317,COLUMNS('Section 2'!$C$14:X$14),0)="Produced/Imported for Consumption","Produced/Imported for Consumption",PROPER(VLOOKUP($A149,'Section 2'!$C$18:$X$317,COLUMNS('Section 2'!$C$14:X$14),0)))))</f>
        <v/>
      </c>
    </row>
    <row r="150" spans="1:24" s="47" customFormat="1" ht="12.75" customHeight="1" x14ac:dyDescent="0.25">
      <c r="A150" s="50">
        <v>149</v>
      </c>
      <c r="B150" s="114" t="str">
        <f t="shared" si="2"/>
        <v/>
      </c>
      <c r="C150" s="114" t="str">
        <f>IFERROR(VLOOKUP($A150,'Section 2'!$C$18:$X$317,COLUMNS('Section 2'!$C$14:$C$14),0),"")</f>
        <v/>
      </c>
      <c r="D150" s="65" t="str">
        <f>IF($C150="","",IF(ISBLANK(VLOOKUP($A150,'Section 2'!$C$18:$X$317,COLUMNS('Section 2'!$C$14:D$14),0)),"",VLOOKUP($A150,'Section 2'!$C$18:$X$317,COLUMNS('Section 2'!$C$14:D$14),0)))</f>
        <v/>
      </c>
      <c r="E150" s="114" t="str">
        <f>IF($C150="","",IF(ISBLANK(VLOOKUP($A150,'Section 2'!$C$18:$X$317,COLUMNS('Section 2'!$C$14:E$14),0)),"",VLOOKUP($A150,'Section 2'!$C$18:$X$317,COLUMNS('Section 2'!$C$14:E$14),0)))</f>
        <v/>
      </c>
      <c r="F150" s="114" t="str">
        <f>IF($C150="","",IF(ISBLANK(VLOOKUP($A150,'Section 2'!$C$18:$X$317,COLUMNS('Section 2'!$C$14:F$14),0)),"",VLOOKUP($A150,'Section 2'!$C$18:$X$317,COLUMNS('Section 2'!$C$14:F$14),0)))</f>
        <v/>
      </c>
      <c r="G150" s="114" t="str">
        <f>IF($C150="","",IF(ISBLANK(VLOOKUP($A150,'Section 2'!$C$18:$X$317,COLUMNS('Section 2'!$C$14:G$14),0)),"",VLOOKUP($A150,'Section 2'!$C$18:$X$317,COLUMNS('Section 2'!$C$14:G$14),0)))</f>
        <v/>
      </c>
      <c r="H150" s="114" t="str">
        <f>IF($C150="","",IF(ISBLANK(VLOOKUP($A150,'Section 2'!$C$18:$X$317,COLUMNS('Section 2'!$C$14:H$14),0)),"",VLOOKUP($A150,'Section 2'!$C$18:$X$317,COLUMNS('Section 2'!$C$14:H$14),0)))</f>
        <v/>
      </c>
      <c r="I150" s="114" t="str">
        <f>IF($C150="","",IF(ISBLANK(VLOOKUP($A150,'Section 2'!$C$18:$X$317,COLUMNS('Section 2'!$C$14:I$14),0)),"",VLOOKUP($A150,'Section 2'!$C$18:$X$317,COLUMNS('Section 2'!$C$14:I$14),0)))</f>
        <v/>
      </c>
      <c r="J150" s="114" t="str">
        <f>IF($C150="","",IF(ISBLANK(VLOOKUP($A150,'Section 2'!$C$18:$X$317,COLUMNS('Section 2'!$C$14:J$14),0)),"",VLOOKUP($A150,'Section 2'!$C$18:$X$317,COLUMNS('Section 2'!$C$14:J$14),0)))</f>
        <v/>
      </c>
      <c r="K150" s="114" t="str">
        <f>IF($C150="","",IF(ISBLANK(VLOOKUP($A150,'Section 2'!$C$18:$X$317,COLUMNS('Section 2'!$C$14:K$14),0)),"",VLOOKUP($A150,'Section 2'!$C$18:$X$317,COLUMNS('Section 2'!$C$14:K$14),0)))</f>
        <v/>
      </c>
      <c r="L150" s="114" t="str">
        <f>IF($C150="","",IF(ISBLANK(VLOOKUP($A150,'Section 2'!$C$18:$X$317,COLUMNS('Section 2'!$C$14:L$14),0)),"",VLOOKUP($A150,'Section 2'!$C$18:$X$317,COLUMNS('Section 2'!$C$14:L$14),0)))</f>
        <v/>
      </c>
      <c r="M150" s="114" t="str">
        <f>IF($C150="","",IF(ISBLANK(VLOOKUP($A150,'Section 2'!$C$18:$X$317,COLUMNS('Section 2'!$C$14:M$14),0)),"",VLOOKUP($A150,'Section 2'!$C$18:$X$317,COLUMNS('Section 2'!$C$14:M$14),0)))</f>
        <v/>
      </c>
      <c r="N150" s="114" t="str">
        <f>IF($C150="","",IF(ISBLANK(VLOOKUP($A150,'Section 2'!$C$18:$X$317,COLUMNS('Section 2'!$C$14:N$14),0)),"",VLOOKUP($A150,'Section 2'!$C$18:$X$317,COLUMNS('Section 2'!$C$14:N$14),0)))</f>
        <v/>
      </c>
      <c r="O150" s="114" t="str">
        <f>IF($C150="","",IF(ISBLANK(VLOOKUP($A150,'Section 2'!$C$18:$X$317,COLUMNS('Section 2'!$C$14:O$14),0)),"",VLOOKUP($A150,'Section 2'!$C$18:$X$317,COLUMNS('Section 2'!$C$14:O$14),0)))</f>
        <v/>
      </c>
      <c r="P150" s="114" t="str">
        <f>IF($C150="","",IF(ISBLANK(VLOOKUP($A150,'Section 2'!$C$18:$X$317,COLUMNS('Section 2'!$C$14:P$14),0)),"",VLOOKUP($A150,'Section 2'!$C$18:$X$317,COLUMNS('Section 2'!$C$14:P$14),0)))</f>
        <v/>
      </c>
      <c r="Q150" s="114" t="str">
        <f>IF($C150="","",IF(ISBLANK(VLOOKUP($A150,'Section 2'!$C$18:$X$317,COLUMNS('Section 2'!$C$14:Q$14),0)),"",VLOOKUP($A150,'Section 2'!$C$18:$X$317,COLUMNS('Section 2'!$C$14:Q$14),0)))</f>
        <v/>
      </c>
      <c r="R150" s="114" t="str">
        <f>IF($C150="","",IF(ISBLANK(VLOOKUP($A150,'Section 2'!$C$18:$X$317,COLUMNS('Section 2'!$C$14:R$14),0)),"",VLOOKUP($A150,'Section 2'!$C$18:$X$317,COLUMNS('Section 2'!$C$14:R$14),0)))</f>
        <v/>
      </c>
      <c r="S150" s="114" t="str">
        <f>IF($C150="","",IF(ISBLANK(VLOOKUP($A150,'Section 2'!$C$18:$X$317,COLUMNS('Section 2'!$C$14:S$14),0)),"",VLOOKUP($A150,'Section 2'!$C$18:$X$317,COLUMNS('Section 2'!$C$14:S$14),0)))</f>
        <v/>
      </c>
      <c r="T150" s="114" t="str">
        <f>IF($C150="","",IF(ISBLANK(VLOOKUP($A150,'Section 2'!$C$18:$X$317,COLUMNS('Section 2'!$C$14:T$14),0)),"",VLOOKUP($A150,'Section 2'!$C$18:$X$317,COLUMNS('Section 2'!$C$14:T$14),0)))</f>
        <v/>
      </c>
      <c r="U150" s="114" t="str">
        <f>IF($C150="","",IF(ISBLANK(VLOOKUP($A150,'Section 2'!$C$18:$X$317,COLUMNS('Section 2'!$C$14:U$14),0)),"",VLOOKUP($A150,'Section 2'!$C$18:$X$317,COLUMNS('Section 2'!$C$14:U$14),0)))</f>
        <v/>
      </c>
      <c r="V150" s="114" t="str">
        <f>IF($C150="","",IF(ISBLANK(VLOOKUP($A150,'Section 2'!$C$18:$X$317,COLUMNS('Section 2'!$C$14:V$14),0)),"",VLOOKUP($A150,'Section 2'!$C$18:$X$317,COLUMNS('Section 2'!$C$14:V$14),0)))</f>
        <v/>
      </c>
      <c r="W150" s="114" t="str">
        <f>IF($C150="","",IF(ISBLANK(PROPER(VLOOKUP($A150,'Section 2'!$C$18:$X$317,COLUMNS('Section 2'!$C$14:W$14),0))),"",PROPER(VLOOKUP($A150,'Section 2'!$C$18:$X$317,COLUMNS('Section 2'!$C$14:W$14),0))))</f>
        <v/>
      </c>
      <c r="X150" s="114" t="str">
        <f>IF($C150="","",IF(ISBLANK(PROPER(VLOOKUP($A150,'Section 2'!$C$18:$X$317,COLUMNS('Section 2'!$C$14:X$14),0))),"",IF(VLOOKUP($A150,'Section 2'!$C$18:$X$317,COLUMNS('Section 2'!$C$14:X$14),0)="Produced/Imported for Consumption","Produced/Imported for Consumption",PROPER(VLOOKUP($A150,'Section 2'!$C$18:$X$317,COLUMNS('Section 2'!$C$14:X$14),0)))))</f>
        <v/>
      </c>
    </row>
    <row r="151" spans="1:24" s="47" customFormat="1" ht="12.75" customHeight="1" x14ac:dyDescent="0.25">
      <c r="A151" s="50">
        <v>150</v>
      </c>
      <c r="B151" s="114" t="str">
        <f t="shared" si="2"/>
        <v/>
      </c>
      <c r="C151" s="114" t="str">
        <f>IFERROR(VLOOKUP($A151,'Section 2'!$C$18:$X$317,COLUMNS('Section 2'!$C$14:$C$14),0),"")</f>
        <v/>
      </c>
      <c r="D151" s="65" t="str">
        <f>IF($C151="","",IF(ISBLANK(VLOOKUP($A151,'Section 2'!$C$18:$X$317,COLUMNS('Section 2'!$C$14:D$14),0)),"",VLOOKUP($A151,'Section 2'!$C$18:$X$317,COLUMNS('Section 2'!$C$14:D$14),0)))</f>
        <v/>
      </c>
      <c r="E151" s="114" t="str">
        <f>IF($C151="","",IF(ISBLANK(VLOOKUP($A151,'Section 2'!$C$18:$X$317,COLUMNS('Section 2'!$C$14:E$14),0)),"",VLOOKUP($A151,'Section 2'!$C$18:$X$317,COLUMNS('Section 2'!$C$14:E$14),0)))</f>
        <v/>
      </c>
      <c r="F151" s="114" t="str">
        <f>IF($C151="","",IF(ISBLANK(VLOOKUP($A151,'Section 2'!$C$18:$X$317,COLUMNS('Section 2'!$C$14:F$14),0)),"",VLOOKUP($A151,'Section 2'!$C$18:$X$317,COLUMNS('Section 2'!$C$14:F$14),0)))</f>
        <v/>
      </c>
      <c r="G151" s="114" t="str">
        <f>IF($C151="","",IF(ISBLANK(VLOOKUP($A151,'Section 2'!$C$18:$X$317,COLUMNS('Section 2'!$C$14:G$14),0)),"",VLOOKUP($A151,'Section 2'!$C$18:$X$317,COLUMNS('Section 2'!$C$14:G$14),0)))</f>
        <v/>
      </c>
      <c r="H151" s="114" t="str">
        <f>IF($C151="","",IF(ISBLANK(VLOOKUP($A151,'Section 2'!$C$18:$X$317,COLUMNS('Section 2'!$C$14:H$14),0)),"",VLOOKUP($A151,'Section 2'!$C$18:$X$317,COLUMNS('Section 2'!$C$14:H$14),0)))</f>
        <v/>
      </c>
      <c r="I151" s="114" t="str">
        <f>IF($C151="","",IF(ISBLANK(VLOOKUP($A151,'Section 2'!$C$18:$X$317,COLUMNS('Section 2'!$C$14:I$14),0)),"",VLOOKUP($A151,'Section 2'!$C$18:$X$317,COLUMNS('Section 2'!$C$14:I$14),0)))</f>
        <v/>
      </c>
      <c r="J151" s="114" t="str">
        <f>IF($C151="","",IF(ISBLANK(VLOOKUP($A151,'Section 2'!$C$18:$X$317,COLUMNS('Section 2'!$C$14:J$14),0)),"",VLOOKUP($A151,'Section 2'!$C$18:$X$317,COLUMNS('Section 2'!$C$14:J$14),0)))</f>
        <v/>
      </c>
      <c r="K151" s="114" t="str">
        <f>IF($C151="","",IF(ISBLANK(VLOOKUP($A151,'Section 2'!$C$18:$X$317,COLUMNS('Section 2'!$C$14:K$14),0)),"",VLOOKUP($A151,'Section 2'!$C$18:$X$317,COLUMNS('Section 2'!$C$14:K$14),0)))</f>
        <v/>
      </c>
      <c r="L151" s="114" t="str">
        <f>IF($C151="","",IF(ISBLANK(VLOOKUP($A151,'Section 2'!$C$18:$X$317,COLUMNS('Section 2'!$C$14:L$14),0)),"",VLOOKUP($A151,'Section 2'!$C$18:$X$317,COLUMNS('Section 2'!$C$14:L$14),0)))</f>
        <v/>
      </c>
      <c r="M151" s="114" t="str">
        <f>IF($C151="","",IF(ISBLANK(VLOOKUP($A151,'Section 2'!$C$18:$X$317,COLUMNS('Section 2'!$C$14:M$14),0)),"",VLOOKUP($A151,'Section 2'!$C$18:$X$317,COLUMNS('Section 2'!$C$14:M$14),0)))</f>
        <v/>
      </c>
      <c r="N151" s="114" t="str">
        <f>IF($C151="","",IF(ISBLANK(VLOOKUP($A151,'Section 2'!$C$18:$X$317,COLUMNS('Section 2'!$C$14:N$14),0)),"",VLOOKUP($A151,'Section 2'!$C$18:$X$317,COLUMNS('Section 2'!$C$14:N$14),0)))</f>
        <v/>
      </c>
      <c r="O151" s="114" t="str">
        <f>IF($C151="","",IF(ISBLANK(VLOOKUP($A151,'Section 2'!$C$18:$X$317,COLUMNS('Section 2'!$C$14:O$14),0)),"",VLOOKUP($A151,'Section 2'!$C$18:$X$317,COLUMNS('Section 2'!$C$14:O$14),0)))</f>
        <v/>
      </c>
      <c r="P151" s="114" t="str">
        <f>IF($C151="","",IF(ISBLANK(VLOOKUP($A151,'Section 2'!$C$18:$X$317,COLUMNS('Section 2'!$C$14:P$14),0)),"",VLOOKUP($A151,'Section 2'!$C$18:$X$317,COLUMNS('Section 2'!$C$14:P$14),0)))</f>
        <v/>
      </c>
      <c r="Q151" s="114" t="str">
        <f>IF($C151="","",IF(ISBLANK(VLOOKUP($A151,'Section 2'!$C$18:$X$317,COLUMNS('Section 2'!$C$14:Q$14),0)),"",VLOOKUP($A151,'Section 2'!$C$18:$X$317,COLUMNS('Section 2'!$C$14:Q$14),0)))</f>
        <v/>
      </c>
      <c r="R151" s="114" t="str">
        <f>IF($C151="","",IF(ISBLANK(VLOOKUP($A151,'Section 2'!$C$18:$X$317,COLUMNS('Section 2'!$C$14:R$14),0)),"",VLOOKUP($A151,'Section 2'!$C$18:$X$317,COLUMNS('Section 2'!$C$14:R$14),0)))</f>
        <v/>
      </c>
      <c r="S151" s="114" t="str">
        <f>IF($C151="","",IF(ISBLANK(VLOOKUP($A151,'Section 2'!$C$18:$X$317,COLUMNS('Section 2'!$C$14:S$14),0)),"",VLOOKUP($A151,'Section 2'!$C$18:$X$317,COLUMNS('Section 2'!$C$14:S$14),0)))</f>
        <v/>
      </c>
      <c r="T151" s="114" t="str">
        <f>IF($C151="","",IF(ISBLANK(VLOOKUP($A151,'Section 2'!$C$18:$X$317,COLUMNS('Section 2'!$C$14:T$14),0)),"",VLOOKUP($A151,'Section 2'!$C$18:$X$317,COLUMNS('Section 2'!$C$14:T$14),0)))</f>
        <v/>
      </c>
      <c r="U151" s="114" t="str">
        <f>IF($C151="","",IF(ISBLANK(VLOOKUP($A151,'Section 2'!$C$18:$X$317,COLUMNS('Section 2'!$C$14:U$14),0)),"",VLOOKUP($A151,'Section 2'!$C$18:$X$317,COLUMNS('Section 2'!$C$14:U$14),0)))</f>
        <v/>
      </c>
      <c r="V151" s="114" t="str">
        <f>IF($C151="","",IF(ISBLANK(VLOOKUP($A151,'Section 2'!$C$18:$X$317,COLUMNS('Section 2'!$C$14:V$14),0)),"",VLOOKUP($A151,'Section 2'!$C$18:$X$317,COLUMNS('Section 2'!$C$14:V$14),0)))</f>
        <v/>
      </c>
      <c r="W151" s="114" t="str">
        <f>IF($C151="","",IF(ISBLANK(PROPER(VLOOKUP($A151,'Section 2'!$C$18:$X$317,COLUMNS('Section 2'!$C$14:W$14),0))),"",PROPER(VLOOKUP($A151,'Section 2'!$C$18:$X$317,COLUMNS('Section 2'!$C$14:W$14),0))))</f>
        <v/>
      </c>
      <c r="X151" s="114" t="str">
        <f>IF($C151="","",IF(ISBLANK(PROPER(VLOOKUP($A151,'Section 2'!$C$18:$X$317,COLUMNS('Section 2'!$C$14:X$14),0))),"",IF(VLOOKUP($A151,'Section 2'!$C$18:$X$317,COLUMNS('Section 2'!$C$14:X$14),0)="Produced/Imported for Consumption","Produced/Imported for Consumption",PROPER(VLOOKUP($A151,'Section 2'!$C$18:$X$317,COLUMNS('Section 2'!$C$14:X$14),0)))))</f>
        <v/>
      </c>
    </row>
    <row r="152" spans="1:24" s="47" customFormat="1" ht="12.75" customHeight="1" x14ac:dyDescent="0.25">
      <c r="A152" s="50">
        <v>151</v>
      </c>
      <c r="B152" s="114" t="str">
        <f t="shared" si="2"/>
        <v/>
      </c>
      <c r="C152" s="114" t="str">
        <f>IFERROR(VLOOKUP($A152,'Section 2'!$C$18:$X$317,COLUMNS('Section 2'!$C$14:$C$14),0),"")</f>
        <v/>
      </c>
      <c r="D152" s="65" t="str">
        <f>IF($C152="","",IF(ISBLANK(VLOOKUP($A152,'Section 2'!$C$18:$X$317,COLUMNS('Section 2'!$C$14:D$14),0)),"",VLOOKUP($A152,'Section 2'!$C$18:$X$317,COLUMNS('Section 2'!$C$14:D$14),0)))</f>
        <v/>
      </c>
      <c r="E152" s="114" t="str">
        <f>IF($C152="","",IF(ISBLANK(VLOOKUP($A152,'Section 2'!$C$18:$X$317,COLUMNS('Section 2'!$C$14:E$14),0)),"",VLOOKUP($A152,'Section 2'!$C$18:$X$317,COLUMNS('Section 2'!$C$14:E$14),0)))</f>
        <v/>
      </c>
      <c r="F152" s="114" t="str">
        <f>IF($C152="","",IF(ISBLANK(VLOOKUP($A152,'Section 2'!$C$18:$X$317,COLUMNS('Section 2'!$C$14:F$14),0)),"",VLOOKUP($A152,'Section 2'!$C$18:$X$317,COLUMNS('Section 2'!$C$14:F$14),0)))</f>
        <v/>
      </c>
      <c r="G152" s="114" t="str">
        <f>IF($C152="","",IF(ISBLANK(VLOOKUP($A152,'Section 2'!$C$18:$X$317,COLUMNS('Section 2'!$C$14:G$14),0)),"",VLOOKUP($A152,'Section 2'!$C$18:$X$317,COLUMNS('Section 2'!$C$14:G$14),0)))</f>
        <v/>
      </c>
      <c r="H152" s="114" t="str">
        <f>IF($C152="","",IF(ISBLANK(VLOOKUP($A152,'Section 2'!$C$18:$X$317,COLUMNS('Section 2'!$C$14:H$14),0)),"",VLOOKUP($A152,'Section 2'!$C$18:$X$317,COLUMNS('Section 2'!$C$14:H$14),0)))</f>
        <v/>
      </c>
      <c r="I152" s="114" t="str">
        <f>IF($C152="","",IF(ISBLANK(VLOOKUP($A152,'Section 2'!$C$18:$X$317,COLUMNS('Section 2'!$C$14:I$14),0)),"",VLOOKUP($A152,'Section 2'!$C$18:$X$317,COLUMNS('Section 2'!$C$14:I$14),0)))</f>
        <v/>
      </c>
      <c r="J152" s="114" t="str">
        <f>IF($C152="","",IF(ISBLANK(VLOOKUP($A152,'Section 2'!$C$18:$X$317,COLUMNS('Section 2'!$C$14:J$14),0)),"",VLOOKUP($A152,'Section 2'!$C$18:$X$317,COLUMNS('Section 2'!$C$14:J$14),0)))</f>
        <v/>
      </c>
      <c r="K152" s="114" t="str">
        <f>IF($C152="","",IF(ISBLANK(VLOOKUP($A152,'Section 2'!$C$18:$X$317,COLUMNS('Section 2'!$C$14:K$14),0)),"",VLOOKUP($A152,'Section 2'!$C$18:$X$317,COLUMNS('Section 2'!$C$14:K$14),0)))</f>
        <v/>
      </c>
      <c r="L152" s="114" t="str">
        <f>IF($C152="","",IF(ISBLANK(VLOOKUP($A152,'Section 2'!$C$18:$X$317,COLUMNS('Section 2'!$C$14:L$14),0)),"",VLOOKUP($A152,'Section 2'!$C$18:$X$317,COLUMNS('Section 2'!$C$14:L$14),0)))</f>
        <v/>
      </c>
      <c r="M152" s="114" t="str">
        <f>IF($C152="","",IF(ISBLANK(VLOOKUP($A152,'Section 2'!$C$18:$X$317,COLUMNS('Section 2'!$C$14:M$14),0)),"",VLOOKUP($A152,'Section 2'!$C$18:$X$317,COLUMNS('Section 2'!$C$14:M$14),0)))</f>
        <v/>
      </c>
      <c r="N152" s="114" t="str">
        <f>IF($C152="","",IF(ISBLANK(VLOOKUP($A152,'Section 2'!$C$18:$X$317,COLUMNS('Section 2'!$C$14:N$14),0)),"",VLOOKUP($A152,'Section 2'!$C$18:$X$317,COLUMNS('Section 2'!$C$14:N$14),0)))</f>
        <v/>
      </c>
      <c r="O152" s="114" t="str">
        <f>IF($C152="","",IF(ISBLANK(VLOOKUP($A152,'Section 2'!$C$18:$X$317,COLUMNS('Section 2'!$C$14:O$14),0)),"",VLOOKUP($A152,'Section 2'!$C$18:$X$317,COLUMNS('Section 2'!$C$14:O$14),0)))</f>
        <v/>
      </c>
      <c r="P152" s="114" t="str">
        <f>IF($C152="","",IF(ISBLANK(VLOOKUP($A152,'Section 2'!$C$18:$X$317,COLUMNS('Section 2'!$C$14:P$14),0)),"",VLOOKUP($A152,'Section 2'!$C$18:$X$317,COLUMNS('Section 2'!$C$14:P$14),0)))</f>
        <v/>
      </c>
      <c r="Q152" s="114" t="str">
        <f>IF($C152="","",IF(ISBLANK(VLOOKUP($A152,'Section 2'!$C$18:$X$317,COLUMNS('Section 2'!$C$14:Q$14),0)),"",VLOOKUP($A152,'Section 2'!$C$18:$X$317,COLUMNS('Section 2'!$C$14:Q$14),0)))</f>
        <v/>
      </c>
      <c r="R152" s="114" t="str">
        <f>IF($C152="","",IF(ISBLANK(VLOOKUP($A152,'Section 2'!$C$18:$X$317,COLUMNS('Section 2'!$C$14:R$14),0)),"",VLOOKUP($A152,'Section 2'!$C$18:$X$317,COLUMNS('Section 2'!$C$14:R$14),0)))</f>
        <v/>
      </c>
      <c r="S152" s="114" t="str">
        <f>IF($C152="","",IF(ISBLANK(VLOOKUP($A152,'Section 2'!$C$18:$X$317,COLUMNS('Section 2'!$C$14:S$14),0)),"",VLOOKUP($A152,'Section 2'!$C$18:$X$317,COLUMNS('Section 2'!$C$14:S$14),0)))</f>
        <v/>
      </c>
      <c r="T152" s="114" t="str">
        <f>IF($C152="","",IF(ISBLANK(VLOOKUP($A152,'Section 2'!$C$18:$X$317,COLUMNS('Section 2'!$C$14:T$14),0)),"",VLOOKUP($A152,'Section 2'!$C$18:$X$317,COLUMNS('Section 2'!$C$14:T$14),0)))</f>
        <v/>
      </c>
      <c r="U152" s="114" t="str">
        <f>IF($C152="","",IF(ISBLANK(VLOOKUP($A152,'Section 2'!$C$18:$X$317,COLUMNS('Section 2'!$C$14:U$14),0)),"",VLOOKUP($A152,'Section 2'!$C$18:$X$317,COLUMNS('Section 2'!$C$14:U$14),0)))</f>
        <v/>
      </c>
      <c r="V152" s="114" t="str">
        <f>IF($C152="","",IF(ISBLANK(VLOOKUP($A152,'Section 2'!$C$18:$X$317,COLUMNS('Section 2'!$C$14:V$14),0)),"",VLOOKUP($A152,'Section 2'!$C$18:$X$317,COLUMNS('Section 2'!$C$14:V$14),0)))</f>
        <v/>
      </c>
      <c r="W152" s="114" t="str">
        <f>IF($C152="","",IF(ISBLANK(PROPER(VLOOKUP($A152,'Section 2'!$C$18:$X$317,COLUMNS('Section 2'!$C$14:W$14),0))),"",PROPER(VLOOKUP($A152,'Section 2'!$C$18:$X$317,COLUMNS('Section 2'!$C$14:W$14),0))))</f>
        <v/>
      </c>
      <c r="X152" s="114" t="str">
        <f>IF($C152="","",IF(ISBLANK(PROPER(VLOOKUP($A152,'Section 2'!$C$18:$X$317,COLUMNS('Section 2'!$C$14:X$14),0))),"",IF(VLOOKUP($A152,'Section 2'!$C$18:$X$317,COLUMNS('Section 2'!$C$14:X$14),0)="Produced/Imported for Consumption","Produced/Imported for Consumption",PROPER(VLOOKUP($A152,'Section 2'!$C$18:$X$317,COLUMNS('Section 2'!$C$14:X$14),0)))))</f>
        <v/>
      </c>
    </row>
    <row r="153" spans="1:24" s="47" customFormat="1" ht="12.75" customHeight="1" x14ac:dyDescent="0.25">
      <c r="A153" s="50">
        <v>152</v>
      </c>
      <c r="B153" s="114" t="str">
        <f t="shared" si="2"/>
        <v/>
      </c>
      <c r="C153" s="114" t="str">
        <f>IFERROR(VLOOKUP($A153,'Section 2'!$C$18:$X$317,COLUMNS('Section 2'!$C$14:$C$14),0),"")</f>
        <v/>
      </c>
      <c r="D153" s="65" t="str">
        <f>IF($C153="","",IF(ISBLANK(VLOOKUP($A153,'Section 2'!$C$18:$X$317,COLUMNS('Section 2'!$C$14:D$14),0)),"",VLOOKUP($A153,'Section 2'!$C$18:$X$317,COLUMNS('Section 2'!$C$14:D$14),0)))</f>
        <v/>
      </c>
      <c r="E153" s="114" t="str">
        <f>IF($C153="","",IF(ISBLANK(VLOOKUP($A153,'Section 2'!$C$18:$X$317,COLUMNS('Section 2'!$C$14:E$14),0)),"",VLOOKUP($A153,'Section 2'!$C$18:$X$317,COLUMNS('Section 2'!$C$14:E$14),0)))</f>
        <v/>
      </c>
      <c r="F153" s="114" t="str">
        <f>IF($C153="","",IF(ISBLANK(VLOOKUP($A153,'Section 2'!$C$18:$X$317,COLUMNS('Section 2'!$C$14:F$14),0)),"",VLOOKUP($A153,'Section 2'!$C$18:$X$317,COLUMNS('Section 2'!$C$14:F$14),0)))</f>
        <v/>
      </c>
      <c r="G153" s="114" t="str">
        <f>IF($C153="","",IF(ISBLANK(VLOOKUP($A153,'Section 2'!$C$18:$X$317,COLUMNS('Section 2'!$C$14:G$14),0)),"",VLOOKUP($A153,'Section 2'!$C$18:$X$317,COLUMNS('Section 2'!$C$14:G$14),0)))</f>
        <v/>
      </c>
      <c r="H153" s="114" t="str">
        <f>IF($C153="","",IF(ISBLANK(VLOOKUP($A153,'Section 2'!$C$18:$X$317,COLUMNS('Section 2'!$C$14:H$14),0)),"",VLOOKUP($A153,'Section 2'!$C$18:$X$317,COLUMNS('Section 2'!$C$14:H$14),0)))</f>
        <v/>
      </c>
      <c r="I153" s="114" t="str">
        <f>IF($C153="","",IF(ISBLANK(VLOOKUP($A153,'Section 2'!$C$18:$X$317,COLUMNS('Section 2'!$C$14:I$14),0)),"",VLOOKUP($A153,'Section 2'!$C$18:$X$317,COLUMNS('Section 2'!$C$14:I$14),0)))</f>
        <v/>
      </c>
      <c r="J153" s="114" t="str">
        <f>IF($C153="","",IF(ISBLANK(VLOOKUP($A153,'Section 2'!$C$18:$X$317,COLUMNS('Section 2'!$C$14:J$14),0)),"",VLOOKUP($A153,'Section 2'!$C$18:$X$317,COLUMNS('Section 2'!$C$14:J$14),0)))</f>
        <v/>
      </c>
      <c r="K153" s="114" t="str">
        <f>IF($C153="","",IF(ISBLANK(VLOOKUP($A153,'Section 2'!$C$18:$X$317,COLUMNS('Section 2'!$C$14:K$14),0)),"",VLOOKUP($A153,'Section 2'!$C$18:$X$317,COLUMNS('Section 2'!$C$14:K$14),0)))</f>
        <v/>
      </c>
      <c r="L153" s="114" t="str">
        <f>IF($C153="","",IF(ISBLANK(VLOOKUP($A153,'Section 2'!$C$18:$X$317,COLUMNS('Section 2'!$C$14:L$14),0)),"",VLOOKUP($A153,'Section 2'!$C$18:$X$317,COLUMNS('Section 2'!$C$14:L$14),0)))</f>
        <v/>
      </c>
      <c r="M153" s="114" t="str">
        <f>IF($C153="","",IF(ISBLANK(VLOOKUP($A153,'Section 2'!$C$18:$X$317,COLUMNS('Section 2'!$C$14:M$14),0)),"",VLOOKUP($A153,'Section 2'!$C$18:$X$317,COLUMNS('Section 2'!$C$14:M$14),0)))</f>
        <v/>
      </c>
      <c r="N153" s="114" t="str">
        <f>IF($C153="","",IF(ISBLANK(VLOOKUP($A153,'Section 2'!$C$18:$X$317,COLUMNS('Section 2'!$C$14:N$14),0)),"",VLOOKUP($A153,'Section 2'!$C$18:$X$317,COLUMNS('Section 2'!$C$14:N$14),0)))</f>
        <v/>
      </c>
      <c r="O153" s="114" t="str">
        <f>IF($C153="","",IF(ISBLANK(VLOOKUP($A153,'Section 2'!$C$18:$X$317,COLUMNS('Section 2'!$C$14:O$14),0)),"",VLOOKUP($A153,'Section 2'!$C$18:$X$317,COLUMNS('Section 2'!$C$14:O$14),0)))</f>
        <v/>
      </c>
      <c r="P153" s="114" t="str">
        <f>IF($C153="","",IF(ISBLANK(VLOOKUP($A153,'Section 2'!$C$18:$X$317,COLUMNS('Section 2'!$C$14:P$14),0)),"",VLOOKUP($A153,'Section 2'!$C$18:$X$317,COLUMNS('Section 2'!$C$14:P$14),0)))</f>
        <v/>
      </c>
      <c r="Q153" s="114" t="str">
        <f>IF($C153="","",IF(ISBLANK(VLOOKUP($A153,'Section 2'!$C$18:$X$317,COLUMNS('Section 2'!$C$14:Q$14),0)),"",VLOOKUP($A153,'Section 2'!$C$18:$X$317,COLUMNS('Section 2'!$C$14:Q$14),0)))</f>
        <v/>
      </c>
      <c r="R153" s="114" t="str">
        <f>IF($C153="","",IF(ISBLANK(VLOOKUP($A153,'Section 2'!$C$18:$X$317,COLUMNS('Section 2'!$C$14:R$14),0)),"",VLOOKUP($A153,'Section 2'!$C$18:$X$317,COLUMNS('Section 2'!$C$14:R$14),0)))</f>
        <v/>
      </c>
      <c r="S153" s="114" t="str">
        <f>IF($C153="","",IF(ISBLANK(VLOOKUP($A153,'Section 2'!$C$18:$X$317,COLUMNS('Section 2'!$C$14:S$14),0)),"",VLOOKUP($A153,'Section 2'!$C$18:$X$317,COLUMNS('Section 2'!$C$14:S$14),0)))</f>
        <v/>
      </c>
      <c r="T153" s="114" t="str">
        <f>IF($C153="","",IF(ISBLANK(VLOOKUP($A153,'Section 2'!$C$18:$X$317,COLUMNS('Section 2'!$C$14:T$14),0)),"",VLOOKUP($A153,'Section 2'!$C$18:$X$317,COLUMNS('Section 2'!$C$14:T$14),0)))</f>
        <v/>
      </c>
      <c r="U153" s="114" t="str">
        <f>IF($C153="","",IF(ISBLANK(VLOOKUP($A153,'Section 2'!$C$18:$X$317,COLUMNS('Section 2'!$C$14:U$14),0)),"",VLOOKUP($A153,'Section 2'!$C$18:$X$317,COLUMNS('Section 2'!$C$14:U$14),0)))</f>
        <v/>
      </c>
      <c r="V153" s="114" t="str">
        <f>IF($C153="","",IF(ISBLANK(VLOOKUP($A153,'Section 2'!$C$18:$X$317,COLUMNS('Section 2'!$C$14:V$14),0)),"",VLOOKUP($A153,'Section 2'!$C$18:$X$317,COLUMNS('Section 2'!$C$14:V$14),0)))</f>
        <v/>
      </c>
      <c r="W153" s="114" t="str">
        <f>IF($C153="","",IF(ISBLANK(PROPER(VLOOKUP($A153,'Section 2'!$C$18:$X$317,COLUMNS('Section 2'!$C$14:W$14),0))),"",PROPER(VLOOKUP($A153,'Section 2'!$C$18:$X$317,COLUMNS('Section 2'!$C$14:W$14),0))))</f>
        <v/>
      </c>
      <c r="X153" s="114" t="str">
        <f>IF($C153="","",IF(ISBLANK(PROPER(VLOOKUP($A153,'Section 2'!$C$18:$X$317,COLUMNS('Section 2'!$C$14:X$14),0))),"",IF(VLOOKUP($A153,'Section 2'!$C$18:$X$317,COLUMNS('Section 2'!$C$14:X$14),0)="Produced/Imported for Consumption","Produced/Imported for Consumption",PROPER(VLOOKUP($A153,'Section 2'!$C$18:$X$317,COLUMNS('Section 2'!$C$14:X$14),0)))))</f>
        <v/>
      </c>
    </row>
    <row r="154" spans="1:24" s="47" customFormat="1" ht="12.75" customHeight="1" x14ac:dyDescent="0.25">
      <c r="A154" s="50">
        <v>153</v>
      </c>
      <c r="B154" s="114" t="str">
        <f t="shared" si="2"/>
        <v/>
      </c>
      <c r="C154" s="114" t="str">
        <f>IFERROR(VLOOKUP($A154,'Section 2'!$C$18:$X$317,COLUMNS('Section 2'!$C$14:$C$14),0),"")</f>
        <v/>
      </c>
      <c r="D154" s="65" t="str">
        <f>IF($C154="","",IF(ISBLANK(VLOOKUP($A154,'Section 2'!$C$18:$X$317,COLUMNS('Section 2'!$C$14:D$14),0)),"",VLOOKUP($A154,'Section 2'!$C$18:$X$317,COLUMNS('Section 2'!$C$14:D$14),0)))</f>
        <v/>
      </c>
      <c r="E154" s="114" t="str">
        <f>IF($C154="","",IF(ISBLANK(VLOOKUP($A154,'Section 2'!$C$18:$X$317,COLUMNS('Section 2'!$C$14:E$14),0)),"",VLOOKUP($A154,'Section 2'!$C$18:$X$317,COLUMNS('Section 2'!$C$14:E$14),0)))</f>
        <v/>
      </c>
      <c r="F154" s="114" t="str">
        <f>IF($C154="","",IF(ISBLANK(VLOOKUP($A154,'Section 2'!$C$18:$X$317,COLUMNS('Section 2'!$C$14:F$14),0)),"",VLOOKUP($A154,'Section 2'!$C$18:$X$317,COLUMNS('Section 2'!$C$14:F$14),0)))</f>
        <v/>
      </c>
      <c r="G154" s="114" t="str">
        <f>IF($C154="","",IF(ISBLANK(VLOOKUP($A154,'Section 2'!$C$18:$X$317,COLUMNS('Section 2'!$C$14:G$14),0)),"",VLOOKUP($A154,'Section 2'!$C$18:$X$317,COLUMNS('Section 2'!$C$14:G$14),0)))</f>
        <v/>
      </c>
      <c r="H154" s="114" t="str">
        <f>IF($C154="","",IF(ISBLANK(VLOOKUP($A154,'Section 2'!$C$18:$X$317,COLUMNS('Section 2'!$C$14:H$14),0)),"",VLOOKUP($A154,'Section 2'!$C$18:$X$317,COLUMNS('Section 2'!$C$14:H$14),0)))</f>
        <v/>
      </c>
      <c r="I154" s="114" t="str">
        <f>IF($C154="","",IF(ISBLANK(VLOOKUP($A154,'Section 2'!$C$18:$X$317,COLUMNS('Section 2'!$C$14:I$14),0)),"",VLOOKUP($A154,'Section 2'!$C$18:$X$317,COLUMNS('Section 2'!$C$14:I$14),0)))</f>
        <v/>
      </c>
      <c r="J154" s="114" t="str">
        <f>IF($C154="","",IF(ISBLANK(VLOOKUP($A154,'Section 2'!$C$18:$X$317,COLUMNS('Section 2'!$C$14:J$14),0)),"",VLOOKUP($A154,'Section 2'!$C$18:$X$317,COLUMNS('Section 2'!$C$14:J$14),0)))</f>
        <v/>
      </c>
      <c r="K154" s="114" t="str">
        <f>IF($C154="","",IF(ISBLANK(VLOOKUP($A154,'Section 2'!$C$18:$X$317,COLUMNS('Section 2'!$C$14:K$14),0)),"",VLOOKUP($A154,'Section 2'!$C$18:$X$317,COLUMNS('Section 2'!$C$14:K$14),0)))</f>
        <v/>
      </c>
      <c r="L154" s="114" t="str">
        <f>IF($C154="","",IF(ISBLANK(VLOOKUP($A154,'Section 2'!$C$18:$X$317,COLUMNS('Section 2'!$C$14:L$14),0)),"",VLOOKUP($A154,'Section 2'!$C$18:$X$317,COLUMNS('Section 2'!$C$14:L$14),0)))</f>
        <v/>
      </c>
      <c r="M154" s="114" t="str">
        <f>IF($C154="","",IF(ISBLANK(VLOOKUP($A154,'Section 2'!$C$18:$X$317,COLUMNS('Section 2'!$C$14:M$14),0)),"",VLOOKUP($A154,'Section 2'!$C$18:$X$317,COLUMNS('Section 2'!$C$14:M$14),0)))</f>
        <v/>
      </c>
      <c r="N154" s="114" t="str">
        <f>IF($C154="","",IF(ISBLANK(VLOOKUP($A154,'Section 2'!$C$18:$X$317,COLUMNS('Section 2'!$C$14:N$14),0)),"",VLOOKUP($A154,'Section 2'!$C$18:$X$317,COLUMNS('Section 2'!$C$14:N$14),0)))</f>
        <v/>
      </c>
      <c r="O154" s="114" t="str">
        <f>IF($C154="","",IF(ISBLANK(VLOOKUP($A154,'Section 2'!$C$18:$X$317,COLUMNS('Section 2'!$C$14:O$14),0)),"",VLOOKUP($A154,'Section 2'!$C$18:$X$317,COLUMNS('Section 2'!$C$14:O$14),0)))</f>
        <v/>
      </c>
      <c r="P154" s="114" t="str">
        <f>IF($C154="","",IF(ISBLANK(VLOOKUP($A154,'Section 2'!$C$18:$X$317,COLUMNS('Section 2'!$C$14:P$14),0)),"",VLOOKUP($A154,'Section 2'!$C$18:$X$317,COLUMNS('Section 2'!$C$14:P$14),0)))</f>
        <v/>
      </c>
      <c r="Q154" s="114" t="str">
        <f>IF($C154="","",IF(ISBLANK(VLOOKUP($A154,'Section 2'!$C$18:$X$317,COLUMNS('Section 2'!$C$14:Q$14),0)),"",VLOOKUP($A154,'Section 2'!$C$18:$X$317,COLUMNS('Section 2'!$C$14:Q$14),0)))</f>
        <v/>
      </c>
      <c r="R154" s="114" t="str">
        <f>IF($C154="","",IF(ISBLANK(VLOOKUP($A154,'Section 2'!$C$18:$X$317,COLUMNS('Section 2'!$C$14:R$14),0)),"",VLOOKUP($A154,'Section 2'!$C$18:$X$317,COLUMNS('Section 2'!$C$14:R$14),0)))</f>
        <v/>
      </c>
      <c r="S154" s="114" t="str">
        <f>IF($C154="","",IF(ISBLANK(VLOOKUP($A154,'Section 2'!$C$18:$X$317,COLUMNS('Section 2'!$C$14:S$14),0)),"",VLOOKUP($A154,'Section 2'!$C$18:$X$317,COLUMNS('Section 2'!$C$14:S$14),0)))</f>
        <v/>
      </c>
      <c r="T154" s="114" t="str">
        <f>IF($C154="","",IF(ISBLANK(VLOOKUP($A154,'Section 2'!$C$18:$X$317,COLUMNS('Section 2'!$C$14:T$14),0)),"",VLOOKUP($A154,'Section 2'!$C$18:$X$317,COLUMNS('Section 2'!$C$14:T$14),0)))</f>
        <v/>
      </c>
      <c r="U154" s="114" t="str">
        <f>IF($C154="","",IF(ISBLANK(VLOOKUP($A154,'Section 2'!$C$18:$X$317,COLUMNS('Section 2'!$C$14:U$14),0)),"",VLOOKUP($A154,'Section 2'!$C$18:$X$317,COLUMNS('Section 2'!$C$14:U$14),0)))</f>
        <v/>
      </c>
      <c r="V154" s="114" t="str">
        <f>IF($C154="","",IF(ISBLANK(VLOOKUP($A154,'Section 2'!$C$18:$X$317,COLUMNS('Section 2'!$C$14:V$14),0)),"",VLOOKUP($A154,'Section 2'!$C$18:$X$317,COLUMNS('Section 2'!$C$14:V$14),0)))</f>
        <v/>
      </c>
      <c r="W154" s="114" t="str">
        <f>IF($C154="","",IF(ISBLANK(PROPER(VLOOKUP($A154,'Section 2'!$C$18:$X$317,COLUMNS('Section 2'!$C$14:W$14),0))),"",PROPER(VLOOKUP($A154,'Section 2'!$C$18:$X$317,COLUMNS('Section 2'!$C$14:W$14),0))))</f>
        <v/>
      </c>
      <c r="X154" s="114" t="str">
        <f>IF($C154="","",IF(ISBLANK(PROPER(VLOOKUP($A154,'Section 2'!$C$18:$X$317,COLUMNS('Section 2'!$C$14:X$14),0))),"",IF(VLOOKUP($A154,'Section 2'!$C$18:$X$317,COLUMNS('Section 2'!$C$14:X$14),0)="Produced/Imported for Consumption","Produced/Imported for Consumption",PROPER(VLOOKUP($A154,'Section 2'!$C$18:$X$317,COLUMNS('Section 2'!$C$14:X$14),0)))))</f>
        <v/>
      </c>
    </row>
    <row r="155" spans="1:24" s="47" customFormat="1" ht="12.75" customHeight="1" x14ac:dyDescent="0.25">
      <c r="A155" s="50">
        <v>154</v>
      </c>
      <c r="B155" s="114" t="str">
        <f t="shared" si="2"/>
        <v/>
      </c>
      <c r="C155" s="114" t="str">
        <f>IFERROR(VLOOKUP($A155,'Section 2'!$C$18:$X$317,COLUMNS('Section 2'!$C$14:$C$14),0),"")</f>
        <v/>
      </c>
      <c r="D155" s="65" t="str">
        <f>IF($C155="","",IF(ISBLANK(VLOOKUP($A155,'Section 2'!$C$18:$X$317,COLUMNS('Section 2'!$C$14:D$14),0)),"",VLOOKUP($A155,'Section 2'!$C$18:$X$317,COLUMNS('Section 2'!$C$14:D$14),0)))</f>
        <v/>
      </c>
      <c r="E155" s="114" t="str">
        <f>IF($C155="","",IF(ISBLANK(VLOOKUP($A155,'Section 2'!$C$18:$X$317,COLUMNS('Section 2'!$C$14:E$14),0)),"",VLOOKUP($A155,'Section 2'!$C$18:$X$317,COLUMNS('Section 2'!$C$14:E$14),0)))</f>
        <v/>
      </c>
      <c r="F155" s="114" t="str">
        <f>IF($C155="","",IF(ISBLANK(VLOOKUP($A155,'Section 2'!$C$18:$X$317,COLUMNS('Section 2'!$C$14:F$14),0)),"",VLOOKUP($A155,'Section 2'!$C$18:$X$317,COLUMNS('Section 2'!$C$14:F$14),0)))</f>
        <v/>
      </c>
      <c r="G155" s="114" t="str">
        <f>IF($C155="","",IF(ISBLANK(VLOOKUP($A155,'Section 2'!$C$18:$X$317,COLUMNS('Section 2'!$C$14:G$14),0)),"",VLOOKUP($A155,'Section 2'!$C$18:$X$317,COLUMNS('Section 2'!$C$14:G$14),0)))</f>
        <v/>
      </c>
      <c r="H155" s="114" t="str">
        <f>IF($C155="","",IF(ISBLANK(VLOOKUP($A155,'Section 2'!$C$18:$X$317,COLUMNS('Section 2'!$C$14:H$14),0)),"",VLOOKUP($A155,'Section 2'!$C$18:$X$317,COLUMNS('Section 2'!$C$14:H$14),0)))</f>
        <v/>
      </c>
      <c r="I155" s="114" t="str">
        <f>IF($C155="","",IF(ISBLANK(VLOOKUP($A155,'Section 2'!$C$18:$X$317,COLUMNS('Section 2'!$C$14:I$14),0)),"",VLOOKUP($A155,'Section 2'!$C$18:$X$317,COLUMNS('Section 2'!$C$14:I$14),0)))</f>
        <v/>
      </c>
      <c r="J155" s="114" t="str">
        <f>IF($C155="","",IF(ISBLANK(VLOOKUP($A155,'Section 2'!$C$18:$X$317,COLUMNS('Section 2'!$C$14:J$14),0)),"",VLOOKUP($A155,'Section 2'!$C$18:$X$317,COLUMNS('Section 2'!$C$14:J$14),0)))</f>
        <v/>
      </c>
      <c r="K155" s="114" t="str">
        <f>IF($C155="","",IF(ISBLANK(VLOOKUP($A155,'Section 2'!$C$18:$X$317,COLUMNS('Section 2'!$C$14:K$14),0)),"",VLOOKUP($A155,'Section 2'!$C$18:$X$317,COLUMNS('Section 2'!$C$14:K$14),0)))</f>
        <v/>
      </c>
      <c r="L155" s="114" t="str">
        <f>IF($C155="","",IF(ISBLANK(VLOOKUP($A155,'Section 2'!$C$18:$X$317,COLUMNS('Section 2'!$C$14:L$14),0)),"",VLOOKUP($A155,'Section 2'!$C$18:$X$317,COLUMNS('Section 2'!$C$14:L$14),0)))</f>
        <v/>
      </c>
      <c r="M155" s="114" t="str">
        <f>IF($C155="","",IF(ISBLANK(VLOOKUP($A155,'Section 2'!$C$18:$X$317,COLUMNS('Section 2'!$C$14:M$14),0)),"",VLOOKUP($A155,'Section 2'!$C$18:$X$317,COLUMNS('Section 2'!$C$14:M$14),0)))</f>
        <v/>
      </c>
      <c r="N155" s="114" t="str">
        <f>IF($C155="","",IF(ISBLANK(VLOOKUP($A155,'Section 2'!$C$18:$X$317,COLUMNS('Section 2'!$C$14:N$14),0)),"",VLOOKUP($A155,'Section 2'!$C$18:$X$317,COLUMNS('Section 2'!$C$14:N$14),0)))</f>
        <v/>
      </c>
      <c r="O155" s="114" t="str">
        <f>IF($C155="","",IF(ISBLANK(VLOOKUP($A155,'Section 2'!$C$18:$X$317,COLUMNS('Section 2'!$C$14:O$14),0)),"",VLOOKUP($A155,'Section 2'!$C$18:$X$317,COLUMNS('Section 2'!$C$14:O$14),0)))</f>
        <v/>
      </c>
      <c r="P155" s="114" t="str">
        <f>IF($C155="","",IF(ISBLANK(VLOOKUP($A155,'Section 2'!$C$18:$X$317,COLUMNS('Section 2'!$C$14:P$14),0)),"",VLOOKUP($A155,'Section 2'!$C$18:$X$317,COLUMNS('Section 2'!$C$14:P$14),0)))</f>
        <v/>
      </c>
      <c r="Q155" s="114" t="str">
        <f>IF($C155="","",IF(ISBLANK(VLOOKUP($A155,'Section 2'!$C$18:$X$317,COLUMNS('Section 2'!$C$14:Q$14),0)),"",VLOOKUP($A155,'Section 2'!$C$18:$X$317,COLUMNS('Section 2'!$C$14:Q$14),0)))</f>
        <v/>
      </c>
      <c r="R155" s="114" t="str">
        <f>IF($C155="","",IF(ISBLANK(VLOOKUP($A155,'Section 2'!$C$18:$X$317,COLUMNS('Section 2'!$C$14:R$14),0)),"",VLOOKUP($A155,'Section 2'!$C$18:$X$317,COLUMNS('Section 2'!$C$14:R$14),0)))</f>
        <v/>
      </c>
      <c r="S155" s="114" t="str">
        <f>IF($C155="","",IF(ISBLANK(VLOOKUP($A155,'Section 2'!$C$18:$X$317,COLUMNS('Section 2'!$C$14:S$14),0)),"",VLOOKUP($A155,'Section 2'!$C$18:$X$317,COLUMNS('Section 2'!$C$14:S$14),0)))</f>
        <v/>
      </c>
      <c r="T155" s="114" t="str">
        <f>IF($C155="","",IF(ISBLANK(VLOOKUP($A155,'Section 2'!$C$18:$X$317,COLUMNS('Section 2'!$C$14:T$14),0)),"",VLOOKUP($A155,'Section 2'!$C$18:$X$317,COLUMNS('Section 2'!$C$14:T$14),0)))</f>
        <v/>
      </c>
      <c r="U155" s="114" t="str">
        <f>IF($C155="","",IF(ISBLANK(VLOOKUP($A155,'Section 2'!$C$18:$X$317,COLUMNS('Section 2'!$C$14:U$14),0)),"",VLOOKUP($A155,'Section 2'!$C$18:$X$317,COLUMNS('Section 2'!$C$14:U$14),0)))</f>
        <v/>
      </c>
      <c r="V155" s="114" t="str">
        <f>IF($C155="","",IF(ISBLANK(VLOOKUP($A155,'Section 2'!$C$18:$X$317,COLUMNS('Section 2'!$C$14:V$14),0)),"",VLOOKUP($A155,'Section 2'!$C$18:$X$317,COLUMNS('Section 2'!$C$14:V$14),0)))</f>
        <v/>
      </c>
      <c r="W155" s="114" t="str">
        <f>IF($C155="","",IF(ISBLANK(PROPER(VLOOKUP($A155,'Section 2'!$C$18:$X$317,COLUMNS('Section 2'!$C$14:W$14),0))),"",PROPER(VLOOKUP($A155,'Section 2'!$C$18:$X$317,COLUMNS('Section 2'!$C$14:W$14),0))))</f>
        <v/>
      </c>
      <c r="X155" s="114" t="str">
        <f>IF($C155="","",IF(ISBLANK(PROPER(VLOOKUP($A155,'Section 2'!$C$18:$X$317,COLUMNS('Section 2'!$C$14:X$14),0))),"",IF(VLOOKUP($A155,'Section 2'!$C$18:$X$317,COLUMNS('Section 2'!$C$14:X$14),0)="Produced/Imported for Consumption","Produced/Imported for Consumption",PROPER(VLOOKUP($A155,'Section 2'!$C$18:$X$317,COLUMNS('Section 2'!$C$14:X$14),0)))))</f>
        <v/>
      </c>
    </row>
    <row r="156" spans="1:24" s="47" customFormat="1" ht="12.75" customHeight="1" x14ac:dyDescent="0.25">
      <c r="A156" s="50">
        <v>155</v>
      </c>
      <c r="B156" s="114" t="str">
        <f t="shared" si="2"/>
        <v/>
      </c>
      <c r="C156" s="114" t="str">
        <f>IFERROR(VLOOKUP($A156,'Section 2'!$C$18:$X$317,COLUMNS('Section 2'!$C$14:$C$14),0),"")</f>
        <v/>
      </c>
      <c r="D156" s="65" t="str">
        <f>IF($C156="","",IF(ISBLANK(VLOOKUP($A156,'Section 2'!$C$18:$X$317,COLUMNS('Section 2'!$C$14:D$14),0)),"",VLOOKUP($A156,'Section 2'!$C$18:$X$317,COLUMNS('Section 2'!$C$14:D$14),0)))</f>
        <v/>
      </c>
      <c r="E156" s="114" t="str">
        <f>IF($C156="","",IF(ISBLANK(VLOOKUP($A156,'Section 2'!$C$18:$X$317,COLUMNS('Section 2'!$C$14:E$14),0)),"",VLOOKUP($A156,'Section 2'!$C$18:$X$317,COLUMNS('Section 2'!$C$14:E$14),0)))</f>
        <v/>
      </c>
      <c r="F156" s="114" t="str">
        <f>IF($C156="","",IF(ISBLANK(VLOOKUP($A156,'Section 2'!$C$18:$X$317,COLUMNS('Section 2'!$C$14:F$14),0)),"",VLOOKUP($A156,'Section 2'!$C$18:$X$317,COLUMNS('Section 2'!$C$14:F$14),0)))</f>
        <v/>
      </c>
      <c r="G156" s="114" t="str">
        <f>IF($C156="","",IF(ISBLANK(VLOOKUP($A156,'Section 2'!$C$18:$X$317,COLUMNS('Section 2'!$C$14:G$14),0)),"",VLOOKUP($A156,'Section 2'!$C$18:$X$317,COLUMNS('Section 2'!$C$14:G$14),0)))</f>
        <v/>
      </c>
      <c r="H156" s="114" t="str">
        <f>IF($C156="","",IF(ISBLANK(VLOOKUP($A156,'Section 2'!$C$18:$X$317,COLUMNS('Section 2'!$C$14:H$14),0)),"",VLOOKUP($A156,'Section 2'!$C$18:$X$317,COLUMNS('Section 2'!$C$14:H$14),0)))</f>
        <v/>
      </c>
      <c r="I156" s="114" t="str">
        <f>IF($C156="","",IF(ISBLANK(VLOOKUP($A156,'Section 2'!$C$18:$X$317,COLUMNS('Section 2'!$C$14:I$14),0)),"",VLOOKUP($A156,'Section 2'!$C$18:$X$317,COLUMNS('Section 2'!$C$14:I$14),0)))</f>
        <v/>
      </c>
      <c r="J156" s="114" t="str">
        <f>IF($C156="","",IF(ISBLANK(VLOOKUP($A156,'Section 2'!$C$18:$X$317,COLUMNS('Section 2'!$C$14:J$14),0)),"",VLOOKUP($A156,'Section 2'!$C$18:$X$317,COLUMNS('Section 2'!$C$14:J$14),0)))</f>
        <v/>
      </c>
      <c r="K156" s="114" t="str">
        <f>IF($C156="","",IF(ISBLANK(VLOOKUP($A156,'Section 2'!$C$18:$X$317,COLUMNS('Section 2'!$C$14:K$14),0)),"",VLOOKUP($A156,'Section 2'!$C$18:$X$317,COLUMNS('Section 2'!$C$14:K$14),0)))</f>
        <v/>
      </c>
      <c r="L156" s="114" t="str">
        <f>IF($C156="","",IF(ISBLANK(VLOOKUP($A156,'Section 2'!$C$18:$X$317,COLUMNS('Section 2'!$C$14:L$14),0)),"",VLOOKUP($A156,'Section 2'!$C$18:$X$317,COLUMNS('Section 2'!$C$14:L$14),0)))</f>
        <v/>
      </c>
      <c r="M156" s="114" t="str">
        <f>IF($C156="","",IF(ISBLANK(VLOOKUP($A156,'Section 2'!$C$18:$X$317,COLUMNS('Section 2'!$C$14:M$14),0)),"",VLOOKUP($A156,'Section 2'!$C$18:$X$317,COLUMNS('Section 2'!$C$14:M$14),0)))</f>
        <v/>
      </c>
      <c r="N156" s="114" t="str">
        <f>IF($C156="","",IF(ISBLANK(VLOOKUP($A156,'Section 2'!$C$18:$X$317,COLUMNS('Section 2'!$C$14:N$14),0)),"",VLOOKUP($A156,'Section 2'!$C$18:$X$317,COLUMNS('Section 2'!$C$14:N$14),0)))</f>
        <v/>
      </c>
      <c r="O156" s="114" t="str">
        <f>IF($C156="","",IF(ISBLANK(VLOOKUP($A156,'Section 2'!$C$18:$X$317,COLUMNS('Section 2'!$C$14:O$14),0)),"",VLOOKUP($A156,'Section 2'!$C$18:$X$317,COLUMNS('Section 2'!$C$14:O$14),0)))</f>
        <v/>
      </c>
      <c r="P156" s="114" t="str">
        <f>IF($C156="","",IF(ISBLANK(VLOOKUP($A156,'Section 2'!$C$18:$X$317,COLUMNS('Section 2'!$C$14:P$14),0)),"",VLOOKUP($A156,'Section 2'!$C$18:$X$317,COLUMNS('Section 2'!$C$14:P$14),0)))</f>
        <v/>
      </c>
      <c r="Q156" s="114" t="str">
        <f>IF($C156="","",IF(ISBLANK(VLOOKUP($A156,'Section 2'!$C$18:$X$317,COLUMNS('Section 2'!$C$14:Q$14),0)),"",VLOOKUP($A156,'Section 2'!$C$18:$X$317,COLUMNS('Section 2'!$C$14:Q$14),0)))</f>
        <v/>
      </c>
      <c r="R156" s="114" t="str">
        <f>IF($C156="","",IF(ISBLANK(VLOOKUP($A156,'Section 2'!$C$18:$X$317,COLUMNS('Section 2'!$C$14:R$14),0)),"",VLOOKUP($A156,'Section 2'!$C$18:$X$317,COLUMNS('Section 2'!$C$14:R$14),0)))</f>
        <v/>
      </c>
      <c r="S156" s="114" t="str">
        <f>IF($C156="","",IF(ISBLANK(VLOOKUP($A156,'Section 2'!$C$18:$X$317,COLUMNS('Section 2'!$C$14:S$14),0)),"",VLOOKUP($A156,'Section 2'!$C$18:$X$317,COLUMNS('Section 2'!$C$14:S$14),0)))</f>
        <v/>
      </c>
      <c r="T156" s="114" t="str">
        <f>IF($C156="","",IF(ISBLANK(VLOOKUP($A156,'Section 2'!$C$18:$X$317,COLUMNS('Section 2'!$C$14:T$14),0)),"",VLOOKUP($A156,'Section 2'!$C$18:$X$317,COLUMNS('Section 2'!$C$14:T$14),0)))</f>
        <v/>
      </c>
      <c r="U156" s="114" t="str">
        <f>IF($C156="","",IF(ISBLANK(VLOOKUP($A156,'Section 2'!$C$18:$X$317,COLUMNS('Section 2'!$C$14:U$14),0)),"",VLOOKUP($A156,'Section 2'!$C$18:$X$317,COLUMNS('Section 2'!$C$14:U$14),0)))</f>
        <v/>
      </c>
      <c r="V156" s="114" t="str">
        <f>IF($C156="","",IF(ISBLANK(VLOOKUP($A156,'Section 2'!$C$18:$X$317,COLUMNS('Section 2'!$C$14:V$14),0)),"",VLOOKUP($A156,'Section 2'!$C$18:$X$317,COLUMNS('Section 2'!$C$14:V$14),0)))</f>
        <v/>
      </c>
      <c r="W156" s="114" t="str">
        <f>IF($C156="","",IF(ISBLANK(PROPER(VLOOKUP($A156,'Section 2'!$C$18:$X$317,COLUMNS('Section 2'!$C$14:W$14),0))),"",PROPER(VLOOKUP($A156,'Section 2'!$C$18:$X$317,COLUMNS('Section 2'!$C$14:W$14),0))))</f>
        <v/>
      </c>
      <c r="X156" s="114" t="str">
        <f>IF($C156="","",IF(ISBLANK(PROPER(VLOOKUP($A156,'Section 2'!$C$18:$X$317,COLUMNS('Section 2'!$C$14:X$14),0))),"",IF(VLOOKUP($A156,'Section 2'!$C$18:$X$317,COLUMNS('Section 2'!$C$14:X$14),0)="Produced/Imported for Consumption","Produced/Imported for Consumption",PROPER(VLOOKUP($A156,'Section 2'!$C$18:$X$317,COLUMNS('Section 2'!$C$14:X$14),0)))))</f>
        <v/>
      </c>
    </row>
    <row r="157" spans="1:24" s="47" customFormat="1" ht="12.75" customHeight="1" x14ac:dyDescent="0.25">
      <c r="A157" s="50">
        <v>156</v>
      </c>
      <c r="B157" s="114" t="str">
        <f t="shared" si="2"/>
        <v/>
      </c>
      <c r="C157" s="114" t="str">
        <f>IFERROR(VLOOKUP($A157,'Section 2'!$C$18:$X$317,COLUMNS('Section 2'!$C$14:$C$14),0),"")</f>
        <v/>
      </c>
      <c r="D157" s="65" t="str">
        <f>IF($C157="","",IF(ISBLANK(VLOOKUP($A157,'Section 2'!$C$18:$X$317,COLUMNS('Section 2'!$C$14:D$14),0)),"",VLOOKUP($A157,'Section 2'!$C$18:$X$317,COLUMNS('Section 2'!$C$14:D$14),0)))</f>
        <v/>
      </c>
      <c r="E157" s="114" t="str">
        <f>IF($C157="","",IF(ISBLANK(VLOOKUP($A157,'Section 2'!$C$18:$X$317,COLUMNS('Section 2'!$C$14:E$14),0)),"",VLOOKUP($A157,'Section 2'!$C$18:$X$317,COLUMNS('Section 2'!$C$14:E$14),0)))</f>
        <v/>
      </c>
      <c r="F157" s="114" t="str">
        <f>IF($C157="","",IF(ISBLANK(VLOOKUP($A157,'Section 2'!$C$18:$X$317,COLUMNS('Section 2'!$C$14:F$14),0)),"",VLOOKUP($A157,'Section 2'!$C$18:$X$317,COLUMNS('Section 2'!$C$14:F$14),0)))</f>
        <v/>
      </c>
      <c r="G157" s="114" t="str">
        <f>IF($C157="","",IF(ISBLANK(VLOOKUP($A157,'Section 2'!$C$18:$X$317,COLUMNS('Section 2'!$C$14:G$14),0)),"",VLOOKUP($A157,'Section 2'!$C$18:$X$317,COLUMNS('Section 2'!$C$14:G$14),0)))</f>
        <v/>
      </c>
      <c r="H157" s="114" t="str">
        <f>IF($C157="","",IF(ISBLANK(VLOOKUP($A157,'Section 2'!$C$18:$X$317,COLUMNS('Section 2'!$C$14:H$14),0)),"",VLOOKUP($A157,'Section 2'!$C$18:$X$317,COLUMNS('Section 2'!$C$14:H$14),0)))</f>
        <v/>
      </c>
      <c r="I157" s="114" t="str">
        <f>IF($C157="","",IF(ISBLANK(VLOOKUP($A157,'Section 2'!$C$18:$X$317,COLUMNS('Section 2'!$C$14:I$14),0)),"",VLOOKUP($A157,'Section 2'!$C$18:$X$317,COLUMNS('Section 2'!$C$14:I$14),0)))</f>
        <v/>
      </c>
      <c r="J157" s="114" t="str">
        <f>IF($C157="","",IF(ISBLANK(VLOOKUP($A157,'Section 2'!$C$18:$X$317,COLUMNS('Section 2'!$C$14:J$14),0)),"",VLOOKUP($A157,'Section 2'!$C$18:$X$317,COLUMNS('Section 2'!$C$14:J$14),0)))</f>
        <v/>
      </c>
      <c r="K157" s="114" t="str">
        <f>IF($C157="","",IF(ISBLANK(VLOOKUP($A157,'Section 2'!$C$18:$X$317,COLUMNS('Section 2'!$C$14:K$14),0)),"",VLOOKUP($A157,'Section 2'!$C$18:$X$317,COLUMNS('Section 2'!$C$14:K$14),0)))</f>
        <v/>
      </c>
      <c r="L157" s="114" t="str">
        <f>IF($C157="","",IF(ISBLANK(VLOOKUP($A157,'Section 2'!$C$18:$X$317,COLUMNS('Section 2'!$C$14:L$14),0)),"",VLOOKUP($A157,'Section 2'!$C$18:$X$317,COLUMNS('Section 2'!$C$14:L$14),0)))</f>
        <v/>
      </c>
      <c r="M157" s="114" t="str">
        <f>IF($C157="","",IF(ISBLANK(VLOOKUP($A157,'Section 2'!$C$18:$X$317,COLUMNS('Section 2'!$C$14:M$14),0)),"",VLOOKUP($A157,'Section 2'!$C$18:$X$317,COLUMNS('Section 2'!$C$14:M$14),0)))</f>
        <v/>
      </c>
      <c r="N157" s="114" t="str">
        <f>IF($C157="","",IF(ISBLANK(VLOOKUP($A157,'Section 2'!$C$18:$X$317,COLUMNS('Section 2'!$C$14:N$14),0)),"",VLOOKUP($A157,'Section 2'!$C$18:$X$317,COLUMNS('Section 2'!$C$14:N$14),0)))</f>
        <v/>
      </c>
      <c r="O157" s="114" t="str">
        <f>IF($C157="","",IF(ISBLANK(VLOOKUP($A157,'Section 2'!$C$18:$X$317,COLUMNS('Section 2'!$C$14:O$14),0)),"",VLOOKUP($A157,'Section 2'!$C$18:$X$317,COLUMNS('Section 2'!$C$14:O$14),0)))</f>
        <v/>
      </c>
      <c r="P157" s="114" t="str">
        <f>IF($C157="","",IF(ISBLANK(VLOOKUP($A157,'Section 2'!$C$18:$X$317,COLUMNS('Section 2'!$C$14:P$14),0)),"",VLOOKUP($A157,'Section 2'!$C$18:$X$317,COLUMNS('Section 2'!$C$14:P$14),0)))</f>
        <v/>
      </c>
      <c r="Q157" s="114" t="str">
        <f>IF($C157="","",IF(ISBLANK(VLOOKUP($A157,'Section 2'!$C$18:$X$317,COLUMNS('Section 2'!$C$14:Q$14),0)),"",VLOOKUP($A157,'Section 2'!$C$18:$X$317,COLUMNS('Section 2'!$C$14:Q$14),0)))</f>
        <v/>
      </c>
      <c r="R157" s="114" t="str">
        <f>IF($C157="","",IF(ISBLANK(VLOOKUP($A157,'Section 2'!$C$18:$X$317,COLUMNS('Section 2'!$C$14:R$14),0)),"",VLOOKUP($A157,'Section 2'!$C$18:$X$317,COLUMNS('Section 2'!$C$14:R$14),0)))</f>
        <v/>
      </c>
      <c r="S157" s="114" t="str">
        <f>IF($C157="","",IF(ISBLANK(VLOOKUP($A157,'Section 2'!$C$18:$X$317,COLUMNS('Section 2'!$C$14:S$14),0)),"",VLOOKUP($A157,'Section 2'!$C$18:$X$317,COLUMNS('Section 2'!$C$14:S$14),0)))</f>
        <v/>
      </c>
      <c r="T157" s="114" t="str">
        <f>IF($C157="","",IF(ISBLANK(VLOOKUP($A157,'Section 2'!$C$18:$X$317,COLUMNS('Section 2'!$C$14:T$14),0)),"",VLOOKUP($A157,'Section 2'!$C$18:$X$317,COLUMNS('Section 2'!$C$14:T$14),0)))</f>
        <v/>
      </c>
      <c r="U157" s="114" t="str">
        <f>IF($C157="","",IF(ISBLANK(VLOOKUP($A157,'Section 2'!$C$18:$X$317,COLUMNS('Section 2'!$C$14:U$14),0)),"",VLOOKUP($A157,'Section 2'!$C$18:$X$317,COLUMNS('Section 2'!$C$14:U$14),0)))</f>
        <v/>
      </c>
      <c r="V157" s="114" t="str">
        <f>IF($C157="","",IF(ISBLANK(VLOOKUP($A157,'Section 2'!$C$18:$X$317,COLUMNS('Section 2'!$C$14:V$14),0)),"",VLOOKUP($A157,'Section 2'!$C$18:$X$317,COLUMNS('Section 2'!$C$14:V$14),0)))</f>
        <v/>
      </c>
      <c r="W157" s="114" t="str">
        <f>IF($C157="","",IF(ISBLANK(PROPER(VLOOKUP($A157,'Section 2'!$C$18:$X$317,COLUMNS('Section 2'!$C$14:W$14),0))),"",PROPER(VLOOKUP($A157,'Section 2'!$C$18:$X$317,COLUMNS('Section 2'!$C$14:W$14),0))))</f>
        <v/>
      </c>
      <c r="X157" s="114" t="str">
        <f>IF($C157="","",IF(ISBLANK(PROPER(VLOOKUP($A157,'Section 2'!$C$18:$X$317,COLUMNS('Section 2'!$C$14:X$14),0))),"",IF(VLOOKUP($A157,'Section 2'!$C$18:$X$317,COLUMNS('Section 2'!$C$14:X$14),0)="Produced/Imported for Consumption","Produced/Imported for Consumption",PROPER(VLOOKUP($A157,'Section 2'!$C$18:$X$317,COLUMNS('Section 2'!$C$14:X$14),0)))))</f>
        <v/>
      </c>
    </row>
    <row r="158" spans="1:24" s="47" customFormat="1" ht="12.75" customHeight="1" x14ac:dyDescent="0.25">
      <c r="A158" s="50">
        <v>157</v>
      </c>
      <c r="B158" s="114" t="str">
        <f t="shared" si="2"/>
        <v/>
      </c>
      <c r="C158" s="114" t="str">
        <f>IFERROR(VLOOKUP($A158,'Section 2'!$C$18:$X$317,COLUMNS('Section 2'!$C$14:$C$14),0),"")</f>
        <v/>
      </c>
      <c r="D158" s="65" t="str">
        <f>IF($C158="","",IF(ISBLANK(VLOOKUP($A158,'Section 2'!$C$18:$X$317,COLUMNS('Section 2'!$C$14:D$14),0)),"",VLOOKUP($A158,'Section 2'!$C$18:$X$317,COLUMNS('Section 2'!$C$14:D$14),0)))</f>
        <v/>
      </c>
      <c r="E158" s="114" t="str">
        <f>IF($C158="","",IF(ISBLANK(VLOOKUP($A158,'Section 2'!$C$18:$X$317,COLUMNS('Section 2'!$C$14:E$14),0)),"",VLOOKUP($A158,'Section 2'!$C$18:$X$317,COLUMNS('Section 2'!$C$14:E$14),0)))</f>
        <v/>
      </c>
      <c r="F158" s="114" t="str">
        <f>IF($C158="","",IF(ISBLANK(VLOOKUP($A158,'Section 2'!$C$18:$X$317,COLUMNS('Section 2'!$C$14:F$14),0)),"",VLOOKUP($A158,'Section 2'!$C$18:$X$317,COLUMNS('Section 2'!$C$14:F$14),0)))</f>
        <v/>
      </c>
      <c r="G158" s="114" t="str">
        <f>IF($C158="","",IF(ISBLANK(VLOOKUP($A158,'Section 2'!$C$18:$X$317,COLUMNS('Section 2'!$C$14:G$14),0)),"",VLOOKUP($A158,'Section 2'!$C$18:$X$317,COLUMNS('Section 2'!$C$14:G$14),0)))</f>
        <v/>
      </c>
      <c r="H158" s="114" t="str">
        <f>IF($C158="","",IF(ISBLANK(VLOOKUP($A158,'Section 2'!$C$18:$X$317,COLUMNS('Section 2'!$C$14:H$14),0)),"",VLOOKUP($A158,'Section 2'!$C$18:$X$317,COLUMNS('Section 2'!$C$14:H$14),0)))</f>
        <v/>
      </c>
      <c r="I158" s="114" t="str">
        <f>IF($C158="","",IF(ISBLANK(VLOOKUP($A158,'Section 2'!$C$18:$X$317,COLUMNS('Section 2'!$C$14:I$14),0)),"",VLOOKUP($A158,'Section 2'!$C$18:$X$317,COLUMNS('Section 2'!$C$14:I$14),0)))</f>
        <v/>
      </c>
      <c r="J158" s="114" t="str">
        <f>IF($C158="","",IF(ISBLANK(VLOOKUP($A158,'Section 2'!$C$18:$X$317,COLUMNS('Section 2'!$C$14:J$14),0)),"",VLOOKUP($A158,'Section 2'!$C$18:$X$317,COLUMNS('Section 2'!$C$14:J$14),0)))</f>
        <v/>
      </c>
      <c r="K158" s="114" t="str">
        <f>IF($C158="","",IF(ISBLANK(VLOOKUP($A158,'Section 2'!$C$18:$X$317,COLUMNS('Section 2'!$C$14:K$14),0)),"",VLOOKUP($A158,'Section 2'!$C$18:$X$317,COLUMNS('Section 2'!$C$14:K$14),0)))</f>
        <v/>
      </c>
      <c r="L158" s="114" t="str">
        <f>IF($C158="","",IF(ISBLANK(VLOOKUP($A158,'Section 2'!$C$18:$X$317,COLUMNS('Section 2'!$C$14:L$14),0)),"",VLOOKUP($A158,'Section 2'!$C$18:$X$317,COLUMNS('Section 2'!$C$14:L$14),0)))</f>
        <v/>
      </c>
      <c r="M158" s="114" t="str">
        <f>IF($C158="","",IF(ISBLANK(VLOOKUP($A158,'Section 2'!$C$18:$X$317,COLUMNS('Section 2'!$C$14:M$14),0)),"",VLOOKUP($A158,'Section 2'!$C$18:$X$317,COLUMNS('Section 2'!$C$14:M$14),0)))</f>
        <v/>
      </c>
      <c r="N158" s="114" t="str">
        <f>IF($C158="","",IF(ISBLANK(VLOOKUP($A158,'Section 2'!$C$18:$X$317,COLUMNS('Section 2'!$C$14:N$14),0)),"",VLOOKUP($A158,'Section 2'!$C$18:$X$317,COLUMNS('Section 2'!$C$14:N$14),0)))</f>
        <v/>
      </c>
      <c r="O158" s="114" t="str">
        <f>IF($C158="","",IF(ISBLANK(VLOOKUP($A158,'Section 2'!$C$18:$X$317,COLUMNS('Section 2'!$C$14:O$14),0)),"",VLOOKUP($A158,'Section 2'!$C$18:$X$317,COLUMNS('Section 2'!$C$14:O$14),0)))</f>
        <v/>
      </c>
      <c r="P158" s="114" t="str">
        <f>IF($C158="","",IF(ISBLANK(VLOOKUP($A158,'Section 2'!$C$18:$X$317,COLUMNS('Section 2'!$C$14:P$14),0)),"",VLOOKUP($A158,'Section 2'!$C$18:$X$317,COLUMNS('Section 2'!$C$14:P$14),0)))</f>
        <v/>
      </c>
      <c r="Q158" s="114" t="str">
        <f>IF($C158="","",IF(ISBLANK(VLOOKUP($A158,'Section 2'!$C$18:$X$317,COLUMNS('Section 2'!$C$14:Q$14),0)),"",VLOOKUP($A158,'Section 2'!$C$18:$X$317,COLUMNS('Section 2'!$C$14:Q$14),0)))</f>
        <v/>
      </c>
      <c r="R158" s="114" t="str">
        <f>IF($C158="","",IF(ISBLANK(VLOOKUP($A158,'Section 2'!$C$18:$X$317,COLUMNS('Section 2'!$C$14:R$14),0)),"",VLOOKUP($A158,'Section 2'!$C$18:$X$317,COLUMNS('Section 2'!$C$14:R$14),0)))</f>
        <v/>
      </c>
      <c r="S158" s="114" t="str">
        <f>IF($C158="","",IF(ISBLANK(VLOOKUP($A158,'Section 2'!$C$18:$X$317,COLUMNS('Section 2'!$C$14:S$14),0)),"",VLOOKUP($A158,'Section 2'!$C$18:$X$317,COLUMNS('Section 2'!$C$14:S$14),0)))</f>
        <v/>
      </c>
      <c r="T158" s="114" t="str">
        <f>IF($C158="","",IF(ISBLANK(VLOOKUP($A158,'Section 2'!$C$18:$X$317,COLUMNS('Section 2'!$C$14:T$14),0)),"",VLOOKUP($A158,'Section 2'!$C$18:$X$317,COLUMNS('Section 2'!$C$14:T$14),0)))</f>
        <v/>
      </c>
      <c r="U158" s="114" t="str">
        <f>IF($C158="","",IF(ISBLANK(VLOOKUP($A158,'Section 2'!$C$18:$X$317,COLUMNS('Section 2'!$C$14:U$14),0)),"",VLOOKUP($A158,'Section 2'!$C$18:$X$317,COLUMNS('Section 2'!$C$14:U$14),0)))</f>
        <v/>
      </c>
      <c r="V158" s="114" t="str">
        <f>IF($C158="","",IF(ISBLANK(VLOOKUP($A158,'Section 2'!$C$18:$X$317,COLUMNS('Section 2'!$C$14:V$14),0)),"",VLOOKUP($A158,'Section 2'!$C$18:$X$317,COLUMNS('Section 2'!$C$14:V$14),0)))</f>
        <v/>
      </c>
      <c r="W158" s="114" t="str">
        <f>IF($C158="","",IF(ISBLANK(PROPER(VLOOKUP($A158,'Section 2'!$C$18:$X$317,COLUMNS('Section 2'!$C$14:W$14),0))),"",PROPER(VLOOKUP($A158,'Section 2'!$C$18:$X$317,COLUMNS('Section 2'!$C$14:W$14),0))))</f>
        <v/>
      </c>
      <c r="X158" s="114" t="str">
        <f>IF($C158="","",IF(ISBLANK(PROPER(VLOOKUP($A158,'Section 2'!$C$18:$X$317,COLUMNS('Section 2'!$C$14:X$14),0))),"",IF(VLOOKUP($A158,'Section 2'!$C$18:$X$317,COLUMNS('Section 2'!$C$14:X$14),0)="Produced/Imported for Consumption","Produced/Imported for Consumption",PROPER(VLOOKUP($A158,'Section 2'!$C$18:$X$317,COLUMNS('Section 2'!$C$14:X$14),0)))))</f>
        <v/>
      </c>
    </row>
    <row r="159" spans="1:24" s="47" customFormat="1" ht="12.75" customHeight="1" x14ac:dyDescent="0.25">
      <c r="A159" s="50">
        <v>158</v>
      </c>
      <c r="B159" s="114" t="str">
        <f t="shared" si="2"/>
        <v/>
      </c>
      <c r="C159" s="114" t="str">
        <f>IFERROR(VLOOKUP($A159,'Section 2'!$C$18:$X$317,COLUMNS('Section 2'!$C$14:$C$14),0),"")</f>
        <v/>
      </c>
      <c r="D159" s="65" t="str">
        <f>IF($C159="","",IF(ISBLANK(VLOOKUP($A159,'Section 2'!$C$18:$X$317,COLUMNS('Section 2'!$C$14:D$14),0)),"",VLOOKUP($A159,'Section 2'!$C$18:$X$317,COLUMNS('Section 2'!$C$14:D$14),0)))</f>
        <v/>
      </c>
      <c r="E159" s="114" t="str">
        <f>IF($C159="","",IF(ISBLANK(VLOOKUP($A159,'Section 2'!$C$18:$X$317,COLUMNS('Section 2'!$C$14:E$14),0)),"",VLOOKUP($A159,'Section 2'!$C$18:$X$317,COLUMNS('Section 2'!$C$14:E$14),0)))</f>
        <v/>
      </c>
      <c r="F159" s="114" t="str">
        <f>IF($C159="","",IF(ISBLANK(VLOOKUP($A159,'Section 2'!$C$18:$X$317,COLUMNS('Section 2'!$C$14:F$14),0)),"",VLOOKUP($A159,'Section 2'!$C$18:$X$317,COLUMNS('Section 2'!$C$14:F$14),0)))</f>
        <v/>
      </c>
      <c r="G159" s="114" t="str">
        <f>IF($C159="","",IF(ISBLANK(VLOOKUP($A159,'Section 2'!$C$18:$X$317,COLUMNS('Section 2'!$C$14:G$14),0)),"",VLOOKUP($A159,'Section 2'!$C$18:$X$317,COLUMNS('Section 2'!$C$14:G$14),0)))</f>
        <v/>
      </c>
      <c r="H159" s="114" t="str">
        <f>IF($C159="","",IF(ISBLANK(VLOOKUP($A159,'Section 2'!$C$18:$X$317,COLUMNS('Section 2'!$C$14:H$14),0)),"",VLOOKUP($A159,'Section 2'!$C$18:$X$317,COLUMNS('Section 2'!$C$14:H$14),0)))</f>
        <v/>
      </c>
      <c r="I159" s="114" t="str">
        <f>IF($C159="","",IF(ISBLANK(VLOOKUP($A159,'Section 2'!$C$18:$X$317,COLUMNS('Section 2'!$C$14:I$14),0)),"",VLOOKUP($A159,'Section 2'!$C$18:$X$317,COLUMNS('Section 2'!$C$14:I$14),0)))</f>
        <v/>
      </c>
      <c r="J159" s="114" t="str">
        <f>IF($C159="","",IF(ISBLANK(VLOOKUP($A159,'Section 2'!$C$18:$X$317,COLUMNS('Section 2'!$C$14:J$14),0)),"",VLOOKUP($A159,'Section 2'!$C$18:$X$317,COLUMNS('Section 2'!$C$14:J$14),0)))</f>
        <v/>
      </c>
      <c r="K159" s="114" t="str">
        <f>IF($C159="","",IF(ISBLANK(VLOOKUP($A159,'Section 2'!$C$18:$X$317,COLUMNS('Section 2'!$C$14:K$14),0)),"",VLOOKUP($A159,'Section 2'!$C$18:$X$317,COLUMNS('Section 2'!$C$14:K$14),0)))</f>
        <v/>
      </c>
      <c r="L159" s="114" t="str">
        <f>IF($C159="","",IF(ISBLANK(VLOOKUP($A159,'Section 2'!$C$18:$X$317,COLUMNS('Section 2'!$C$14:L$14),0)),"",VLOOKUP($A159,'Section 2'!$C$18:$X$317,COLUMNS('Section 2'!$C$14:L$14),0)))</f>
        <v/>
      </c>
      <c r="M159" s="114" t="str">
        <f>IF($C159="","",IF(ISBLANK(VLOOKUP($A159,'Section 2'!$C$18:$X$317,COLUMNS('Section 2'!$C$14:M$14),0)),"",VLOOKUP($A159,'Section 2'!$C$18:$X$317,COLUMNS('Section 2'!$C$14:M$14),0)))</f>
        <v/>
      </c>
      <c r="N159" s="114" t="str">
        <f>IF($C159="","",IF(ISBLANK(VLOOKUP($A159,'Section 2'!$C$18:$X$317,COLUMNS('Section 2'!$C$14:N$14),0)),"",VLOOKUP($A159,'Section 2'!$C$18:$X$317,COLUMNS('Section 2'!$C$14:N$14),0)))</f>
        <v/>
      </c>
      <c r="O159" s="114" t="str">
        <f>IF($C159="","",IF(ISBLANK(VLOOKUP($A159,'Section 2'!$C$18:$X$317,COLUMNS('Section 2'!$C$14:O$14),0)),"",VLOOKUP($A159,'Section 2'!$C$18:$X$317,COLUMNS('Section 2'!$C$14:O$14),0)))</f>
        <v/>
      </c>
      <c r="P159" s="114" t="str">
        <f>IF($C159="","",IF(ISBLANK(VLOOKUP($A159,'Section 2'!$C$18:$X$317,COLUMNS('Section 2'!$C$14:P$14),0)),"",VLOOKUP($A159,'Section 2'!$C$18:$X$317,COLUMNS('Section 2'!$C$14:P$14),0)))</f>
        <v/>
      </c>
      <c r="Q159" s="114" t="str">
        <f>IF($C159="","",IF(ISBLANK(VLOOKUP($A159,'Section 2'!$C$18:$X$317,COLUMNS('Section 2'!$C$14:Q$14),0)),"",VLOOKUP($A159,'Section 2'!$C$18:$X$317,COLUMNS('Section 2'!$C$14:Q$14),0)))</f>
        <v/>
      </c>
      <c r="R159" s="114" t="str">
        <f>IF($C159="","",IF(ISBLANK(VLOOKUP($A159,'Section 2'!$C$18:$X$317,COLUMNS('Section 2'!$C$14:R$14),0)),"",VLOOKUP($A159,'Section 2'!$C$18:$X$317,COLUMNS('Section 2'!$C$14:R$14),0)))</f>
        <v/>
      </c>
      <c r="S159" s="114" t="str">
        <f>IF($C159="","",IF(ISBLANK(VLOOKUP($A159,'Section 2'!$C$18:$X$317,COLUMNS('Section 2'!$C$14:S$14),0)),"",VLOOKUP($A159,'Section 2'!$C$18:$X$317,COLUMNS('Section 2'!$C$14:S$14),0)))</f>
        <v/>
      </c>
      <c r="T159" s="114" t="str">
        <f>IF($C159="","",IF(ISBLANK(VLOOKUP($A159,'Section 2'!$C$18:$X$317,COLUMNS('Section 2'!$C$14:T$14),0)),"",VLOOKUP($A159,'Section 2'!$C$18:$X$317,COLUMNS('Section 2'!$C$14:T$14),0)))</f>
        <v/>
      </c>
      <c r="U159" s="114" t="str">
        <f>IF($C159="","",IF(ISBLANK(VLOOKUP($A159,'Section 2'!$C$18:$X$317,COLUMNS('Section 2'!$C$14:U$14),0)),"",VLOOKUP($A159,'Section 2'!$C$18:$X$317,COLUMNS('Section 2'!$C$14:U$14),0)))</f>
        <v/>
      </c>
      <c r="V159" s="114" t="str">
        <f>IF($C159="","",IF(ISBLANK(VLOOKUP($A159,'Section 2'!$C$18:$X$317,COLUMNS('Section 2'!$C$14:V$14),0)),"",VLOOKUP($A159,'Section 2'!$C$18:$X$317,COLUMNS('Section 2'!$C$14:V$14),0)))</f>
        <v/>
      </c>
      <c r="W159" s="114" t="str">
        <f>IF($C159="","",IF(ISBLANK(PROPER(VLOOKUP($A159,'Section 2'!$C$18:$X$317,COLUMNS('Section 2'!$C$14:W$14),0))),"",PROPER(VLOOKUP($A159,'Section 2'!$C$18:$X$317,COLUMNS('Section 2'!$C$14:W$14),0))))</f>
        <v/>
      </c>
      <c r="X159" s="114" t="str">
        <f>IF($C159="","",IF(ISBLANK(PROPER(VLOOKUP($A159,'Section 2'!$C$18:$X$317,COLUMNS('Section 2'!$C$14:X$14),0))),"",IF(VLOOKUP($A159,'Section 2'!$C$18:$X$317,COLUMNS('Section 2'!$C$14:X$14),0)="Produced/Imported for Consumption","Produced/Imported for Consumption",PROPER(VLOOKUP($A159,'Section 2'!$C$18:$X$317,COLUMNS('Section 2'!$C$14:X$14),0)))))</f>
        <v/>
      </c>
    </row>
    <row r="160" spans="1:24" s="47" customFormat="1" ht="12.75" customHeight="1" x14ac:dyDescent="0.25">
      <c r="A160" s="50">
        <v>159</v>
      </c>
      <c r="B160" s="114" t="str">
        <f t="shared" si="2"/>
        <v/>
      </c>
      <c r="C160" s="114" t="str">
        <f>IFERROR(VLOOKUP($A160,'Section 2'!$C$18:$X$317,COLUMNS('Section 2'!$C$14:$C$14),0),"")</f>
        <v/>
      </c>
      <c r="D160" s="65" t="str">
        <f>IF($C160="","",IF(ISBLANK(VLOOKUP($A160,'Section 2'!$C$18:$X$317,COLUMNS('Section 2'!$C$14:D$14),0)),"",VLOOKUP($A160,'Section 2'!$C$18:$X$317,COLUMNS('Section 2'!$C$14:D$14),0)))</f>
        <v/>
      </c>
      <c r="E160" s="114" t="str">
        <f>IF($C160="","",IF(ISBLANK(VLOOKUP($A160,'Section 2'!$C$18:$X$317,COLUMNS('Section 2'!$C$14:E$14),0)),"",VLOOKUP($A160,'Section 2'!$C$18:$X$317,COLUMNS('Section 2'!$C$14:E$14),0)))</f>
        <v/>
      </c>
      <c r="F160" s="114" t="str">
        <f>IF($C160="","",IF(ISBLANK(VLOOKUP($A160,'Section 2'!$C$18:$X$317,COLUMNS('Section 2'!$C$14:F$14),0)),"",VLOOKUP($A160,'Section 2'!$C$18:$X$317,COLUMNS('Section 2'!$C$14:F$14),0)))</f>
        <v/>
      </c>
      <c r="G160" s="114" t="str">
        <f>IF($C160="","",IF(ISBLANK(VLOOKUP($A160,'Section 2'!$C$18:$X$317,COLUMNS('Section 2'!$C$14:G$14),0)),"",VLOOKUP($A160,'Section 2'!$C$18:$X$317,COLUMNS('Section 2'!$C$14:G$14),0)))</f>
        <v/>
      </c>
      <c r="H160" s="114" t="str">
        <f>IF($C160="","",IF(ISBLANK(VLOOKUP($A160,'Section 2'!$C$18:$X$317,COLUMNS('Section 2'!$C$14:H$14),0)),"",VLOOKUP($A160,'Section 2'!$C$18:$X$317,COLUMNS('Section 2'!$C$14:H$14),0)))</f>
        <v/>
      </c>
      <c r="I160" s="114" t="str">
        <f>IF($C160="","",IF(ISBLANK(VLOOKUP($A160,'Section 2'!$C$18:$X$317,COLUMNS('Section 2'!$C$14:I$14),0)),"",VLOOKUP($A160,'Section 2'!$C$18:$X$317,COLUMNS('Section 2'!$C$14:I$14),0)))</f>
        <v/>
      </c>
      <c r="J160" s="114" t="str">
        <f>IF($C160="","",IF(ISBLANK(VLOOKUP($A160,'Section 2'!$C$18:$X$317,COLUMNS('Section 2'!$C$14:J$14),0)),"",VLOOKUP($A160,'Section 2'!$C$18:$X$317,COLUMNS('Section 2'!$C$14:J$14),0)))</f>
        <v/>
      </c>
      <c r="K160" s="114" t="str">
        <f>IF($C160="","",IF(ISBLANK(VLOOKUP($A160,'Section 2'!$C$18:$X$317,COLUMNS('Section 2'!$C$14:K$14),0)),"",VLOOKUP($A160,'Section 2'!$C$18:$X$317,COLUMNS('Section 2'!$C$14:K$14),0)))</f>
        <v/>
      </c>
      <c r="L160" s="114" t="str">
        <f>IF($C160="","",IF(ISBLANK(VLOOKUP($A160,'Section 2'!$C$18:$X$317,COLUMNS('Section 2'!$C$14:L$14),0)),"",VLOOKUP($A160,'Section 2'!$C$18:$X$317,COLUMNS('Section 2'!$C$14:L$14),0)))</f>
        <v/>
      </c>
      <c r="M160" s="114" t="str">
        <f>IF($C160="","",IF(ISBLANK(VLOOKUP($A160,'Section 2'!$C$18:$X$317,COLUMNS('Section 2'!$C$14:M$14),0)),"",VLOOKUP($A160,'Section 2'!$C$18:$X$317,COLUMNS('Section 2'!$C$14:M$14),0)))</f>
        <v/>
      </c>
      <c r="N160" s="114" t="str">
        <f>IF($C160="","",IF(ISBLANK(VLOOKUP($A160,'Section 2'!$C$18:$X$317,COLUMNS('Section 2'!$C$14:N$14),0)),"",VLOOKUP($A160,'Section 2'!$C$18:$X$317,COLUMNS('Section 2'!$C$14:N$14),0)))</f>
        <v/>
      </c>
      <c r="O160" s="114" t="str">
        <f>IF($C160="","",IF(ISBLANK(VLOOKUP($A160,'Section 2'!$C$18:$X$317,COLUMNS('Section 2'!$C$14:O$14),0)),"",VLOOKUP($A160,'Section 2'!$C$18:$X$317,COLUMNS('Section 2'!$C$14:O$14),0)))</f>
        <v/>
      </c>
      <c r="P160" s="114" t="str">
        <f>IF($C160="","",IF(ISBLANK(VLOOKUP($A160,'Section 2'!$C$18:$X$317,COLUMNS('Section 2'!$C$14:P$14),0)),"",VLOOKUP($A160,'Section 2'!$C$18:$X$317,COLUMNS('Section 2'!$C$14:P$14),0)))</f>
        <v/>
      </c>
      <c r="Q160" s="114" t="str">
        <f>IF($C160="","",IF(ISBLANK(VLOOKUP($A160,'Section 2'!$C$18:$X$317,COLUMNS('Section 2'!$C$14:Q$14),0)),"",VLOOKUP($A160,'Section 2'!$C$18:$X$317,COLUMNS('Section 2'!$C$14:Q$14),0)))</f>
        <v/>
      </c>
      <c r="R160" s="114" t="str">
        <f>IF($C160="","",IF(ISBLANK(VLOOKUP($A160,'Section 2'!$C$18:$X$317,COLUMNS('Section 2'!$C$14:R$14),0)),"",VLOOKUP($A160,'Section 2'!$C$18:$X$317,COLUMNS('Section 2'!$C$14:R$14),0)))</f>
        <v/>
      </c>
      <c r="S160" s="114" t="str">
        <f>IF($C160="","",IF(ISBLANK(VLOOKUP($A160,'Section 2'!$C$18:$X$317,COLUMNS('Section 2'!$C$14:S$14),0)),"",VLOOKUP($A160,'Section 2'!$C$18:$X$317,COLUMNS('Section 2'!$C$14:S$14),0)))</f>
        <v/>
      </c>
      <c r="T160" s="114" t="str">
        <f>IF($C160="","",IF(ISBLANK(VLOOKUP($A160,'Section 2'!$C$18:$X$317,COLUMNS('Section 2'!$C$14:T$14),0)),"",VLOOKUP($A160,'Section 2'!$C$18:$X$317,COLUMNS('Section 2'!$C$14:T$14),0)))</f>
        <v/>
      </c>
      <c r="U160" s="114" t="str">
        <f>IF($C160="","",IF(ISBLANK(VLOOKUP($A160,'Section 2'!$C$18:$X$317,COLUMNS('Section 2'!$C$14:U$14),0)),"",VLOOKUP($A160,'Section 2'!$C$18:$X$317,COLUMNS('Section 2'!$C$14:U$14),0)))</f>
        <v/>
      </c>
      <c r="V160" s="114" t="str">
        <f>IF($C160="","",IF(ISBLANK(VLOOKUP($A160,'Section 2'!$C$18:$X$317,COLUMNS('Section 2'!$C$14:V$14),0)),"",VLOOKUP($A160,'Section 2'!$C$18:$X$317,COLUMNS('Section 2'!$C$14:V$14),0)))</f>
        <v/>
      </c>
      <c r="W160" s="114" t="str">
        <f>IF($C160="","",IF(ISBLANK(PROPER(VLOOKUP($A160,'Section 2'!$C$18:$X$317,COLUMNS('Section 2'!$C$14:W$14),0))),"",PROPER(VLOOKUP($A160,'Section 2'!$C$18:$X$317,COLUMNS('Section 2'!$C$14:W$14),0))))</f>
        <v/>
      </c>
      <c r="X160" s="114" t="str">
        <f>IF($C160="","",IF(ISBLANK(PROPER(VLOOKUP($A160,'Section 2'!$C$18:$X$317,COLUMNS('Section 2'!$C$14:X$14),0))),"",IF(VLOOKUP($A160,'Section 2'!$C$18:$X$317,COLUMNS('Section 2'!$C$14:X$14),0)="Produced/Imported for Consumption","Produced/Imported for Consumption",PROPER(VLOOKUP($A160,'Section 2'!$C$18:$X$317,COLUMNS('Section 2'!$C$14:X$14),0)))))</f>
        <v/>
      </c>
    </row>
    <row r="161" spans="1:24" s="47" customFormat="1" ht="12.75" customHeight="1" x14ac:dyDescent="0.25">
      <c r="A161" s="50">
        <v>160</v>
      </c>
      <c r="B161" s="114" t="str">
        <f t="shared" si="2"/>
        <v/>
      </c>
      <c r="C161" s="114" t="str">
        <f>IFERROR(VLOOKUP($A161,'Section 2'!$C$18:$X$317,COLUMNS('Section 2'!$C$14:$C$14),0),"")</f>
        <v/>
      </c>
      <c r="D161" s="65" t="str">
        <f>IF($C161="","",IF(ISBLANK(VLOOKUP($A161,'Section 2'!$C$18:$X$317,COLUMNS('Section 2'!$C$14:D$14),0)),"",VLOOKUP($A161,'Section 2'!$C$18:$X$317,COLUMNS('Section 2'!$C$14:D$14),0)))</f>
        <v/>
      </c>
      <c r="E161" s="114" t="str">
        <f>IF($C161="","",IF(ISBLANK(VLOOKUP($A161,'Section 2'!$C$18:$X$317,COLUMNS('Section 2'!$C$14:E$14),0)),"",VLOOKUP($A161,'Section 2'!$C$18:$X$317,COLUMNS('Section 2'!$C$14:E$14),0)))</f>
        <v/>
      </c>
      <c r="F161" s="114" t="str">
        <f>IF($C161="","",IF(ISBLANK(VLOOKUP($A161,'Section 2'!$C$18:$X$317,COLUMNS('Section 2'!$C$14:F$14),0)),"",VLOOKUP($A161,'Section 2'!$C$18:$X$317,COLUMNS('Section 2'!$C$14:F$14),0)))</f>
        <v/>
      </c>
      <c r="G161" s="114" t="str">
        <f>IF($C161="","",IF(ISBLANK(VLOOKUP($A161,'Section 2'!$C$18:$X$317,COLUMNS('Section 2'!$C$14:G$14),0)),"",VLOOKUP($A161,'Section 2'!$C$18:$X$317,COLUMNS('Section 2'!$C$14:G$14),0)))</f>
        <v/>
      </c>
      <c r="H161" s="114" t="str">
        <f>IF($C161="","",IF(ISBLANK(VLOOKUP($A161,'Section 2'!$C$18:$X$317,COLUMNS('Section 2'!$C$14:H$14),0)),"",VLOOKUP($A161,'Section 2'!$C$18:$X$317,COLUMNS('Section 2'!$C$14:H$14),0)))</f>
        <v/>
      </c>
      <c r="I161" s="114" t="str">
        <f>IF($C161="","",IF(ISBLANK(VLOOKUP($A161,'Section 2'!$C$18:$X$317,COLUMNS('Section 2'!$C$14:I$14),0)),"",VLOOKUP($A161,'Section 2'!$C$18:$X$317,COLUMNS('Section 2'!$C$14:I$14),0)))</f>
        <v/>
      </c>
      <c r="J161" s="114" t="str">
        <f>IF($C161="","",IF(ISBLANK(VLOOKUP($A161,'Section 2'!$C$18:$X$317,COLUMNS('Section 2'!$C$14:J$14),0)),"",VLOOKUP($A161,'Section 2'!$C$18:$X$317,COLUMNS('Section 2'!$C$14:J$14),0)))</f>
        <v/>
      </c>
      <c r="K161" s="114" t="str">
        <f>IF($C161="","",IF(ISBLANK(VLOOKUP($A161,'Section 2'!$C$18:$X$317,COLUMNS('Section 2'!$C$14:K$14),0)),"",VLOOKUP($A161,'Section 2'!$C$18:$X$317,COLUMNS('Section 2'!$C$14:K$14),0)))</f>
        <v/>
      </c>
      <c r="L161" s="114" t="str">
        <f>IF($C161="","",IF(ISBLANK(VLOOKUP($A161,'Section 2'!$C$18:$X$317,COLUMNS('Section 2'!$C$14:L$14),0)),"",VLOOKUP($A161,'Section 2'!$C$18:$X$317,COLUMNS('Section 2'!$C$14:L$14),0)))</f>
        <v/>
      </c>
      <c r="M161" s="114" t="str">
        <f>IF($C161="","",IF(ISBLANK(VLOOKUP($A161,'Section 2'!$C$18:$X$317,COLUMNS('Section 2'!$C$14:M$14),0)),"",VLOOKUP($A161,'Section 2'!$C$18:$X$317,COLUMNS('Section 2'!$C$14:M$14),0)))</f>
        <v/>
      </c>
      <c r="N161" s="114" t="str">
        <f>IF($C161="","",IF(ISBLANK(VLOOKUP($A161,'Section 2'!$C$18:$X$317,COLUMNS('Section 2'!$C$14:N$14),0)),"",VLOOKUP($A161,'Section 2'!$C$18:$X$317,COLUMNS('Section 2'!$C$14:N$14),0)))</f>
        <v/>
      </c>
      <c r="O161" s="114" t="str">
        <f>IF($C161="","",IF(ISBLANK(VLOOKUP($A161,'Section 2'!$C$18:$X$317,COLUMNS('Section 2'!$C$14:O$14),0)),"",VLOOKUP($A161,'Section 2'!$C$18:$X$317,COLUMNS('Section 2'!$C$14:O$14),0)))</f>
        <v/>
      </c>
      <c r="P161" s="114" t="str">
        <f>IF($C161="","",IF(ISBLANK(VLOOKUP($A161,'Section 2'!$C$18:$X$317,COLUMNS('Section 2'!$C$14:P$14),0)),"",VLOOKUP($A161,'Section 2'!$C$18:$X$317,COLUMNS('Section 2'!$C$14:P$14),0)))</f>
        <v/>
      </c>
      <c r="Q161" s="114" t="str">
        <f>IF($C161="","",IF(ISBLANK(VLOOKUP($A161,'Section 2'!$C$18:$X$317,COLUMNS('Section 2'!$C$14:Q$14),0)),"",VLOOKUP($A161,'Section 2'!$C$18:$X$317,COLUMNS('Section 2'!$C$14:Q$14),0)))</f>
        <v/>
      </c>
      <c r="R161" s="114" t="str">
        <f>IF($C161="","",IF(ISBLANK(VLOOKUP($A161,'Section 2'!$C$18:$X$317,COLUMNS('Section 2'!$C$14:R$14),0)),"",VLOOKUP($A161,'Section 2'!$C$18:$X$317,COLUMNS('Section 2'!$C$14:R$14),0)))</f>
        <v/>
      </c>
      <c r="S161" s="114" t="str">
        <f>IF($C161="","",IF(ISBLANK(VLOOKUP($A161,'Section 2'!$C$18:$X$317,COLUMNS('Section 2'!$C$14:S$14),0)),"",VLOOKUP($A161,'Section 2'!$C$18:$X$317,COLUMNS('Section 2'!$C$14:S$14),0)))</f>
        <v/>
      </c>
      <c r="T161" s="114" t="str">
        <f>IF($C161="","",IF(ISBLANK(VLOOKUP($A161,'Section 2'!$C$18:$X$317,COLUMNS('Section 2'!$C$14:T$14),0)),"",VLOOKUP($A161,'Section 2'!$C$18:$X$317,COLUMNS('Section 2'!$C$14:T$14),0)))</f>
        <v/>
      </c>
      <c r="U161" s="114" t="str">
        <f>IF($C161="","",IF(ISBLANK(VLOOKUP($A161,'Section 2'!$C$18:$X$317,COLUMNS('Section 2'!$C$14:U$14),0)),"",VLOOKUP($A161,'Section 2'!$C$18:$X$317,COLUMNS('Section 2'!$C$14:U$14),0)))</f>
        <v/>
      </c>
      <c r="V161" s="114" t="str">
        <f>IF($C161="","",IF(ISBLANK(VLOOKUP($A161,'Section 2'!$C$18:$X$317,COLUMNS('Section 2'!$C$14:V$14),0)),"",VLOOKUP($A161,'Section 2'!$C$18:$X$317,COLUMNS('Section 2'!$C$14:V$14),0)))</f>
        <v/>
      </c>
      <c r="W161" s="114" t="str">
        <f>IF($C161="","",IF(ISBLANK(PROPER(VLOOKUP($A161,'Section 2'!$C$18:$X$317,COLUMNS('Section 2'!$C$14:W$14),0))),"",PROPER(VLOOKUP($A161,'Section 2'!$C$18:$X$317,COLUMNS('Section 2'!$C$14:W$14),0))))</f>
        <v/>
      </c>
      <c r="X161" s="114" t="str">
        <f>IF($C161="","",IF(ISBLANK(PROPER(VLOOKUP($A161,'Section 2'!$C$18:$X$317,COLUMNS('Section 2'!$C$14:X$14),0))),"",IF(VLOOKUP($A161,'Section 2'!$C$18:$X$317,COLUMNS('Section 2'!$C$14:X$14),0)="Produced/Imported for Consumption","Produced/Imported for Consumption",PROPER(VLOOKUP($A161,'Section 2'!$C$18:$X$317,COLUMNS('Section 2'!$C$14:X$14),0)))))</f>
        <v/>
      </c>
    </row>
    <row r="162" spans="1:24" s="47" customFormat="1" ht="12.75" customHeight="1" x14ac:dyDescent="0.25">
      <c r="A162" s="50">
        <v>161</v>
      </c>
      <c r="B162" s="114" t="str">
        <f t="shared" si="2"/>
        <v/>
      </c>
      <c r="C162" s="114" t="str">
        <f>IFERROR(VLOOKUP($A162,'Section 2'!$C$18:$X$317,COLUMNS('Section 2'!$C$14:$C$14),0),"")</f>
        <v/>
      </c>
      <c r="D162" s="65" t="str">
        <f>IF($C162="","",IF(ISBLANK(VLOOKUP($A162,'Section 2'!$C$18:$X$317,COLUMNS('Section 2'!$C$14:D$14),0)),"",VLOOKUP($A162,'Section 2'!$C$18:$X$317,COLUMNS('Section 2'!$C$14:D$14),0)))</f>
        <v/>
      </c>
      <c r="E162" s="114" t="str">
        <f>IF($C162="","",IF(ISBLANK(VLOOKUP($A162,'Section 2'!$C$18:$X$317,COLUMNS('Section 2'!$C$14:E$14),0)),"",VLOOKUP($A162,'Section 2'!$C$18:$X$317,COLUMNS('Section 2'!$C$14:E$14),0)))</f>
        <v/>
      </c>
      <c r="F162" s="114" t="str">
        <f>IF($C162="","",IF(ISBLANK(VLOOKUP($A162,'Section 2'!$C$18:$X$317,COLUMNS('Section 2'!$C$14:F$14),0)),"",VLOOKUP($A162,'Section 2'!$C$18:$X$317,COLUMNS('Section 2'!$C$14:F$14),0)))</f>
        <v/>
      </c>
      <c r="G162" s="114" t="str">
        <f>IF($C162="","",IF(ISBLANK(VLOOKUP($A162,'Section 2'!$C$18:$X$317,COLUMNS('Section 2'!$C$14:G$14),0)),"",VLOOKUP($A162,'Section 2'!$C$18:$X$317,COLUMNS('Section 2'!$C$14:G$14),0)))</f>
        <v/>
      </c>
      <c r="H162" s="114" t="str">
        <f>IF($C162="","",IF(ISBLANK(VLOOKUP($A162,'Section 2'!$C$18:$X$317,COLUMNS('Section 2'!$C$14:H$14),0)),"",VLOOKUP($A162,'Section 2'!$C$18:$X$317,COLUMNS('Section 2'!$C$14:H$14),0)))</f>
        <v/>
      </c>
      <c r="I162" s="114" t="str">
        <f>IF($C162="","",IF(ISBLANK(VLOOKUP($A162,'Section 2'!$C$18:$X$317,COLUMNS('Section 2'!$C$14:I$14),0)),"",VLOOKUP($A162,'Section 2'!$C$18:$X$317,COLUMNS('Section 2'!$C$14:I$14),0)))</f>
        <v/>
      </c>
      <c r="J162" s="114" t="str">
        <f>IF($C162="","",IF(ISBLANK(VLOOKUP($A162,'Section 2'!$C$18:$X$317,COLUMNS('Section 2'!$C$14:J$14),0)),"",VLOOKUP($A162,'Section 2'!$C$18:$X$317,COLUMNS('Section 2'!$C$14:J$14),0)))</f>
        <v/>
      </c>
      <c r="K162" s="114" t="str">
        <f>IF($C162="","",IF(ISBLANK(VLOOKUP($A162,'Section 2'!$C$18:$X$317,COLUMNS('Section 2'!$C$14:K$14),0)),"",VLOOKUP($A162,'Section 2'!$C$18:$X$317,COLUMNS('Section 2'!$C$14:K$14),0)))</f>
        <v/>
      </c>
      <c r="L162" s="114" t="str">
        <f>IF($C162="","",IF(ISBLANK(VLOOKUP($A162,'Section 2'!$C$18:$X$317,COLUMNS('Section 2'!$C$14:L$14),0)),"",VLOOKUP($A162,'Section 2'!$C$18:$X$317,COLUMNS('Section 2'!$C$14:L$14),0)))</f>
        <v/>
      </c>
      <c r="M162" s="114" t="str">
        <f>IF($C162="","",IF(ISBLANK(VLOOKUP($A162,'Section 2'!$C$18:$X$317,COLUMNS('Section 2'!$C$14:M$14),0)),"",VLOOKUP($A162,'Section 2'!$C$18:$X$317,COLUMNS('Section 2'!$C$14:M$14),0)))</f>
        <v/>
      </c>
      <c r="N162" s="114" t="str">
        <f>IF($C162="","",IF(ISBLANK(VLOOKUP($A162,'Section 2'!$C$18:$X$317,COLUMNS('Section 2'!$C$14:N$14),0)),"",VLOOKUP($A162,'Section 2'!$C$18:$X$317,COLUMNS('Section 2'!$C$14:N$14),0)))</f>
        <v/>
      </c>
      <c r="O162" s="114" t="str">
        <f>IF($C162="","",IF(ISBLANK(VLOOKUP($A162,'Section 2'!$C$18:$X$317,COLUMNS('Section 2'!$C$14:O$14),0)),"",VLOOKUP($A162,'Section 2'!$C$18:$X$317,COLUMNS('Section 2'!$C$14:O$14),0)))</f>
        <v/>
      </c>
      <c r="P162" s="114" t="str">
        <f>IF($C162="","",IF(ISBLANK(VLOOKUP($A162,'Section 2'!$C$18:$X$317,COLUMNS('Section 2'!$C$14:P$14),0)),"",VLOOKUP($A162,'Section 2'!$C$18:$X$317,COLUMNS('Section 2'!$C$14:P$14),0)))</f>
        <v/>
      </c>
      <c r="Q162" s="114" t="str">
        <f>IF($C162="","",IF(ISBLANK(VLOOKUP($A162,'Section 2'!$C$18:$X$317,COLUMNS('Section 2'!$C$14:Q$14),0)),"",VLOOKUP($A162,'Section 2'!$C$18:$X$317,COLUMNS('Section 2'!$C$14:Q$14),0)))</f>
        <v/>
      </c>
      <c r="R162" s="114" t="str">
        <f>IF($C162="","",IF(ISBLANK(VLOOKUP($A162,'Section 2'!$C$18:$X$317,COLUMNS('Section 2'!$C$14:R$14),0)),"",VLOOKUP($A162,'Section 2'!$C$18:$X$317,COLUMNS('Section 2'!$C$14:R$14),0)))</f>
        <v/>
      </c>
      <c r="S162" s="114" t="str">
        <f>IF($C162="","",IF(ISBLANK(VLOOKUP($A162,'Section 2'!$C$18:$X$317,COLUMNS('Section 2'!$C$14:S$14),0)),"",VLOOKUP($A162,'Section 2'!$C$18:$X$317,COLUMNS('Section 2'!$C$14:S$14),0)))</f>
        <v/>
      </c>
      <c r="T162" s="114" t="str">
        <f>IF($C162="","",IF(ISBLANK(VLOOKUP($A162,'Section 2'!$C$18:$X$317,COLUMNS('Section 2'!$C$14:T$14),0)),"",VLOOKUP($A162,'Section 2'!$C$18:$X$317,COLUMNS('Section 2'!$C$14:T$14),0)))</f>
        <v/>
      </c>
      <c r="U162" s="114" t="str">
        <f>IF($C162="","",IF(ISBLANK(VLOOKUP($A162,'Section 2'!$C$18:$X$317,COLUMNS('Section 2'!$C$14:U$14),0)),"",VLOOKUP($A162,'Section 2'!$C$18:$X$317,COLUMNS('Section 2'!$C$14:U$14),0)))</f>
        <v/>
      </c>
      <c r="V162" s="114" t="str">
        <f>IF($C162="","",IF(ISBLANK(VLOOKUP($A162,'Section 2'!$C$18:$X$317,COLUMNS('Section 2'!$C$14:V$14),0)),"",VLOOKUP($A162,'Section 2'!$C$18:$X$317,COLUMNS('Section 2'!$C$14:V$14),0)))</f>
        <v/>
      </c>
      <c r="W162" s="114" t="str">
        <f>IF($C162="","",IF(ISBLANK(PROPER(VLOOKUP($A162,'Section 2'!$C$18:$X$317,COLUMNS('Section 2'!$C$14:W$14),0))),"",PROPER(VLOOKUP($A162,'Section 2'!$C$18:$X$317,COLUMNS('Section 2'!$C$14:W$14),0))))</f>
        <v/>
      </c>
      <c r="X162" s="114" t="str">
        <f>IF($C162="","",IF(ISBLANK(PROPER(VLOOKUP($A162,'Section 2'!$C$18:$X$317,COLUMNS('Section 2'!$C$14:X$14),0))),"",IF(VLOOKUP($A162,'Section 2'!$C$18:$X$317,COLUMNS('Section 2'!$C$14:X$14),0)="Produced/Imported for Consumption","Produced/Imported for Consumption",PROPER(VLOOKUP($A162,'Section 2'!$C$18:$X$317,COLUMNS('Section 2'!$C$14:X$14),0)))))</f>
        <v/>
      </c>
    </row>
    <row r="163" spans="1:24" s="47" customFormat="1" ht="12.75" customHeight="1" x14ac:dyDescent="0.25">
      <c r="A163" s="50">
        <v>162</v>
      </c>
      <c r="B163" s="114" t="str">
        <f t="shared" si="2"/>
        <v/>
      </c>
      <c r="C163" s="114" t="str">
        <f>IFERROR(VLOOKUP($A163,'Section 2'!$C$18:$X$317,COLUMNS('Section 2'!$C$14:$C$14),0),"")</f>
        <v/>
      </c>
      <c r="D163" s="65" t="str">
        <f>IF($C163="","",IF(ISBLANK(VLOOKUP($A163,'Section 2'!$C$18:$X$317,COLUMNS('Section 2'!$C$14:D$14),0)),"",VLOOKUP($A163,'Section 2'!$C$18:$X$317,COLUMNS('Section 2'!$C$14:D$14),0)))</f>
        <v/>
      </c>
      <c r="E163" s="114" t="str">
        <f>IF($C163="","",IF(ISBLANK(VLOOKUP($A163,'Section 2'!$C$18:$X$317,COLUMNS('Section 2'!$C$14:E$14),0)),"",VLOOKUP($A163,'Section 2'!$C$18:$X$317,COLUMNS('Section 2'!$C$14:E$14),0)))</f>
        <v/>
      </c>
      <c r="F163" s="114" t="str">
        <f>IF($C163="","",IF(ISBLANK(VLOOKUP($A163,'Section 2'!$C$18:$X$317,COLUMNS('Section 2'!$C$14:F$14),0)),"",VLOOKUP($A163,'Section 2'!$C$18:$X$317,COLUMNS('Section 2'!$C$14:F$14),0)))</f>
        <v/>
      </c>
      <c r="G163" s="114" t="str">
        <f>IF($C163="","",IF(ISBLANK(VLOOKUP($A163,'Section 2'!$C$18:$X$317,COLUMNS('Section 2'!$C$14:G$14),0)),"",VLOOKUP($A163,'Section 2'!$C$18:$X$317,COLUMNS('Section 2'!$C$14:G$14),0)))</f>
        <v/>
      </c>
      <c r="H163" s="114" t="str">
        <f>IF($C163="","",IF(ISBLANK(VLOOKUP($A163,'Section 2'!$C$18:$X$317,COLUMNS('Section 2'!$C$14:H$14),0)),"",VLOOKUP($A163,'Section 2'!$C$18:$X$317,COLUMNS('Section 2'!$C$14:H$14),0)))</f>
        <v/>
      </c>
      <c r="I163" s="114" t="str">
        <f>IF($C163="","",IF(ISBLANK(VLOOKUP($A163,'Section 2'!$C$18:$X$317,COLUMNS('Section 2'!$C$14:I$14),0)),"",VLOOKUP($A163,'Section 2'!$C$18:$X$317,COLUMNS('Section 2'!$C$14:I$14),0)))</f>
        <v/>
      </c>
      <c r="J163" s="114" t="str">
        <f>IF($C163="","",IF(ISBLANK(VLOOKUP($A163,'Section 2'!$C$18:$X$317,COLUMNS('Section 2'!$C$14:J$14),0)),"",VLOOKUP($A163,'Section 2'!$C$18:$X$317,COLUMNS('Section 2'!$C$14:J$14),0)))</f>
        <v/>
      </c>
      <c r="K163" s="114" t="str">
        <f>IF($C163="","",IF(ISBLANK(VLOOKUP($A163,'Section 2'!$C$18:$X$317,COLUMNS('Section 2'!$C$14:K$14),0)),"",VLOOKUP($A163,'Section 2'!$C$18:$X$317,COLUMNS('Section 2'!$C$14:K$14),0)))</f>
        <v/>
      </c>
      <c r="L163" s="114" t="str">
        <f>IF($C163="","",IF(ISBLANK(VLOOKUP($A163,'Section 2'!$C$18:$X$317,COLUMNS('Section 2'!$C$14:L$14),0)),"",VLOOKUP($A163,'Section 2'!$C$18:$X$317,COLUMNS('Section 2'!$C$14:L$14),0)))</f>
        <v/>
      </c>
      <c r="M163" s="114" t="str">
        <f>IF($C163="","",IF(ISBLANK(VLOOKUP($A163,'Section 2'!$C$18:$X$317,COLUMNS('Section 2'!$C$14:M$14),0)),"",VLOOKUP($A163,'Section 2'!$C$18:$X$317,COLUMNS('Section 2'!$C$14:M$14),0)))</f>
        <v/>
      </c>
      <c r="N163" s="114" t="str">
        <f>IF($C163="","",IF(ISBLANK(VLOOKUP($A163,'Section 2'!$C$18:$X$317,COLUMNS('Section 2'!$C$14:N$14),0)),"",VLOOKUP($A163,'Section 2'!$C$18:$X$317,COLUMNS('Section 2'!$C$14:N$14),0)))</f>
        <v/>
      </c>
      <c r="O163" s="114" t="str">
        <f>IF($C163="","",IF(ISBLANK(VLOOKUP($A163,'Section 2'!$C$18:$X$317,COLUMNS('Section 2'!$C$14:O$14),0)),"",VLOOKUP($A163,'Section 2'!$C$18:$X$317,COLUMNS('Section 2'!$C$14:O$14),0)))</f>
        <v/>
      </c>
      <c r="P163" s="114" t="str">
        <f>IF($C163="","",IF(ISBLANK(VLOOKUP($A163,'Section 2'!$C$18:$X$317,COLUMNS('Section 2'!$C$14:P$14),0)),"",VLOOKUP($A163,'Section 2'!$C$18:$X$317,COLUMNS('Section 2'!$C$14:P$14),0)))</f>
        <v/>
      </c>
      <c r="Q163" s="114" t="str">
        <f>IF($C163="","",IF(ISBLANK(VLOOKUP($A163,'Section 2'!$C$18:$X$317,COLUMNS('Section 2'!$C$14:Q$14),0)),"",VLOOKUP($A163,'Section 2'!$C$18:$X$317,COLUMNS('Section 2'!$C$14:Q$14),0)))</f>
        <v/>
      </c>
      <c r="R163" s="114" t="str">
        <f>IF($C163="","",IF(ISBLANK(VLOOKUP($A163,'Section 2'!$C$18:$X$317,COLUMNS('Section 2'!$C$14:R$14),0)),"",VLOOKUP($A163,'Section 2'!$C$18:$X$317,COLUMNS('Section 2'!$C$14:R$14),0)))</f>
        <v/>
      </c>
      <c r="S163" s="114" t="str">
        <f>IF($C163="","",IF(ISBLANK(VLOOKUP($A163,'Section 2'!$C$18:$X$317,COLUMNS('Section 2'!$C$14:S$14),0)),"",VLOOKUP($A163,'Section 2'!$C$18:$X$317,COLUMNS('Section 2'!$C$14:S$14),0)))</f>
        <v/>
      </c>
      <c r="T163" s="114" t="str">
        <f>IF($C163="","",IF(ISBLANK(VLOOKUP($A163,'Section 2'!$C$18:$X$317,COLUMNS('Section 2'!$C$14:T$14),0)),"",VLOOKUP($A163,'Section 2'!$C$18:$X$317,COLUMNS('Section 2'!$C$14:T$14),0)))</f>
        <v/>
      </c>
      <c r="U163" s="114" t="str">
        <f>IF($C163="","",IF(ISBLANK(VLOOKUP($A163,'Section 2'!$C$18:$X$317,COLUMNS('Section 2'!$C$14:U$14),0)),"",VLOOKUP($A163,'Section 2'!$C$18:$X$317,COLUMNS('Section 2'!$C$14:U$14),0)))</f>
        <v/>
      </c>
      <c r="V163" s="114" t="str">
        <f>IF($C163="","",IF(ISBLANK(VLOOKUP($A163,'Section 2'!$C$18:$X$317,COLUMNS('Section 2'!$C$14:V$14),0)),"",VLOOKUP($A163,'Section 2'!$C$18:$X$317,COLUMNS('Section 2'!$C$14:V$14),0)))</f>
        <v/>
      </c>
      <c r="W163" s="114" t="str">
        <f>IF($C163="","",IF(ISBLANK(PROPER(VLOOKUP($A163,'Section 2'!$C$18:$X$317,COLUMNS('Section 2'!$C$14:W$14),0))),"",PROPER(VLOOKUP($A163,'Section 2'!$C$18:$X$317,COLUMNS('Section 2'!$C$14:W$14),0))))</f>
        <v/>
      </c>
      <c r="X163" s="114" t="str">
        <f>IF($C163="","",IF(ISBLANK(PROPER(VLOOKUP($A163,'Section 2'!$C$18:$X$317,COLUMNS('Section 2'!$C$14:X$14),0))),"",IF(VLOOKUP($A163,'Section 2'!$C$18:$X$317,COLUMNS('Section 2'!$C$14:X$14),0)="Produced/Imported for Consumption","Produced/Imported for Consumption",PROPER(VLOOKUP($A163,'Section 2'!$C$18:$X$317,COLUMNS('Section 2'!$C$14:X$14),0)))))</f>
        <v/>
      </c>
    </row>
    <row r="164" spans="1:24" s="47" customFormat="1" ht="12.75" customHeight="1" x14ac:dyDescent="0.25">
      <c r="A164" s="50">
        <v>163</v>
      </c>
      <c r="B164" s="114" t="str">
        <f t="shared" si="2"/>
        <v/>
      </c>
      <c r="C164" s="114" t="str">
        <f>IFERROR(VLOOKUP($A164,'Section 2'!$C$18:$X$317,COLUMNS('Section 2'!$C$14:$C$14),0),"")</f>
        <v/>
      </c>
      <c r="D164" s="65" t="str">
        <f>IF($C164="","",IF(ISBLANK(VLOOKUP($A164,'Section 2'!$C$18:$X$317,COLUMNS('Section 2'!$C$14:D$14),0)),"",VLOOKUP($A164,'Section 2'!$C$18:$X$317,COLUMNS('Section 2'!$C$14:D$14),0)))</f>
        <v/>
      </c>
      <c r="E164" s="114" t="str">
        <f>IF($C164="","",IF(ISBLANK(VLOOKUP($A164,'Section 2'!$C$18:$X$317,COLUMNS('Section 2'!$C$14:E$14),0)),"",VLOOKUP($A164,'Section 2'!$C$18:$X$317,COLUMNS('Section 2'!$C$14:E$14),0)))</f>
        <v/>
      </c>
      <c r="F164" s="114" t="str">
        <f>IF($C164="","",IF(ISBLANK(VLOOKUP($A164,'Section 2'!$C$18:$X$317,COLUMNS('Section 2'!$C$14:F$14),0)),"",VLOOKUP($A164,'Section 2'!$C$18:$X$317,COLUMNS('Section 2'!$C$14:F$14),0)))</f>
        <v/>
      </c>
      <c r="G164" s="114" t="str">
        <f>IF($C164="","",IF(ISBLANK(VLOOKUP($A164,'Section 2'!$C$18:$X$317,COLUMNS('Section 2'!$C$14:G$14),0)),"",VLOOKUP($A164,'Section 2'!$C$18:$X$317,COLUMNS('Section 2'!$C$14:G$14),0)))</f>
        <v/>
      </c>
      <c r="H164" s="114" t="str">
        <f>IF($C164="","",IF(ISBLANK(VLOOKUP($A164,'Section 2'!$C$18:$X$317,COLUMNS('Section 2'!$C$14:H$14),0)),"",VLOOKUP($A164,'Section 2'!$C$18:$X$317,COLUMNS('Section 2'!$C$14:H$14),0)))</f>
        <v/>
      </c>
      <c r="I164" s="114" t="str">
        <f>IF($C164="","",IF(ISBLANK(VLOOKUP($A164,'Section 2'!$C$18:$X$317,COLUMNS('Section 2'!$C$14:I$14),0)),"",VLOOKUP($A164,'Section 2'!$C$18:$X$317,COLUMNS('Section 2'!$C$14:I$14),0)))</f>
        <v/>
      </c>
      <c r="J164" s="114" t="str">
        <f>IF($C164="","",IF(ISBLANK(VLOOKUP($A164,'Section 2'!$C$18:$X$317,COLUMNS('Section 2'!$C$14:J$14),0)),"",VLOOKUP($A164,'Section 2'!$C$18:$X$317,COLUMNS('Section 2'!$C$14:J$14),0)))</f>
        <v/>
      </c>
      <c r="K164" s="114" t="str">
        <f>IF($C164="","",IF(ISBLANK(VLOOKUP($A164,'Section 2'!$C$18:$X$317,COLUMNS('Section 2'!$C$14:K$14),0)),"",VLOOKUP($A164,'Section 2'!$C$18:$X$317,COLUMNS('Section 2'!$C$14:K$14),0)))</f>
        <v/>
      </c>
      <c r="L164" s="114" t="str">
        <f>IF($C164="","",IF(ISBLANK(VLOOKUP($A164,'Section 2'!$C$18:$X$317,COLUMNS('Section 2'!$C$14:L$14),0)),"",VLOOKUP($A164,'Section 2'!$C$18:$X$317,COLUMNS('Section 2'!$C$14:L$14),0)))</f>
        <v/>
      </c>
      <c r="M164" s="114" t="str">
        <f>IF($C164="","",IF(ISBLANK(VLOOKUP($A164,'Section 2'!$C$18:$X$317,COLUMNS('Section 2'!$C$14:M$14),0)),"",VLOOKUP($A164,'Section 2'!$C$18:$X$317,COLUMNS('Section 2'!$C$14:M$14),0)))</f>
        <v/>
      </c>
      <c r="N164" s="114" t="str">
        <f>IF($C164="","",IF(ISBLANK(VLOOKUP($A164,'Section 2'!$C$18:$X$317,COLUMNS('Section 2'!$C$14:N$14),0)),"",VLOOKUP($A164,'Section 2'!$C$18:$X$317,COLUMNS('Section 2'!$C$14:N$14),0)))</f>
        <v/>
      </c>
      <c r="O164" s="114" t="str">
        <f>IF($C164="","",IF(ISBLANK(VLOOKUP($A164,'Section 2'!$C$18:$X$317,COLUMNS('Section 2'!$C$14:O$14),0)),"",VLOOKUP($A164,'Section 2'!$C$18:$X$317,COLUMNS('Section 2'!$C$14:O$14),0)))</f>
        <v/>
      </c>
      <c r="P164" s="114" t="str">
        <f>IF($C164="","",IF(ISBLANK(VLOOKUP($A164,'Section 2'!$C$18:$X$317,COLUMNS('Section 2'!$C$14:P$14),0)),"",VLOOKUP($A164,'Section 2'!$C$18:$X$317,COLUMNS('Section 2'!$C$14:P$14),0)))</f>
        <v/>
      </c>
      <c r="Q164" s="114" t="str">
        <f>IF($C164="","",IF(ISBLANK(VLOOKUP($A164,'Section 2'!$C$18:$X$317,COLUMNS('Section 2'!$C$14:Q$14),0)),"",VLOOKUP($A164,'Section 2'!$C$18:$X$317,COLUMNS('Section 2'!$C$14:Q$14),0)))</f>
        <v/>
      </c>
      <c r="R164" s="114" t="str">
        <f>IF($C164="","",IF(ISBLANK(VLOOKUP($A164,'Section 2'!$C$18:$X$317,COLUMNS('Section 2'!$C$14:R$14),0)),"",VLOOKUP($A164,'Section 2'!$C$18:$X$317,COLUMNS('Section 2'!$C$14:R$14),0)))</f>
        <v/>
      </c>
      <c r="S164" s="114" t="str">
        <f>IF($C164="","",IF(ISBLANK(VLOOKUP($A164,'Section 2'!$C$18:$X$317,COLUMNS('Section 2'!$C$14:S$14),0)),"",VLOOKUP($A164,'Section 2'!$C$18:$X$317,COLUMNS('Section 2'!$C$14:S$14),0)))</f>
        <v/>
      </c>
      <c r="T164" s="114" t="str">
        <f>IF($C164="","",IF(ISBLANK(VLOOKUP($A164,'Section 2'!$C$18:$X$317,COLUMNS('Section 2'!$C$14:T$14),0)),"",VLOOKUP($A164,'Section 2'!$C$18:$X$317,COLUMNS('Section 2'!$C$14:T$14),0)))</f>
        <v/>
      </c>
      <c r="U164" s="114" t="str">
        <f>IF($C164="","",IF(ISBLANK(VLOOKUP($A164,'Section 2'!$C$18:$X$317,COLUMNS('Section 2'!$C$14:U$14),0)),"",VLOOKUP($A164,'Section 2'!$C$18:$X$317,COLUMNS('Section 2'!$C$14:U$14),0)))</f>
        <v/>
      </c>
      <c r="V164" s="114" t="str">
        <f>IF($C164="","",IF(ISBLANK(VLOOKUP($A164,'Section 2'!$C$18:$X$317,COLUMNS('Section 2'!$C$14:V$14),0)),"",VLOOKUP($A164,'Section 2'!$C$18:$X$317,COLUMNS('Section 2'!$C$14:V$14),0)))</f>
        <v/>
      </c>
      <c r="W164" s="114" t="str">
        <f>IF($C164="","",IF(ISBLANK(PROPER(VLOOKUP($A164,'Section 2'!$C$18:$X$317,COLUMNS('Section 2'!$C$14:W$14),0))),"",PROPER(VLOOKUP($A164,'Section 2'!$C$18:$X$317,COLUMNS('Section 2'!$C$14:W$14),0))))</f>
        <v/>
      </c>
      <c r="X164" s="114" t="str">
        <f>IF($C164="","",IF(ISBLANK(PROPER(VLOOKUP($A164,'Section 2'!$C$18:$X$317,COLUMNS('Section 2'!$C$14:X$14),0))),"",IF(VLOOKUP($A164,'Section 2'!$C$18:$X$317,COLUMNS('Section 2'!$C$14:X$14),0)="Produced/Imported for Consumption","Produced/Imported for Consumption",PROPER(VLOOKUP($A164,'Section 2'!$C$18:$X$317,COLUMNS('Section 2'!$C$14:X$14),0)))))</f>
        <v/>
      </c>
    </row>
    <row r="165" spans="1:24" s="47" customFormat="1" ht="12.75" customHeight="1" x14ac:dyDescent="0.25">
      <c r="A165" s="50">
        <v>164</v>
      </c>
      <c r="B165" s="114" t="str">
        <f t="shared" si="2"/>
        <v/>
      </c>
      <c r="C165" s="114" t="str">
        <f>IFERROR(VLOOKUP($A165,'Section 2'!$C$18:$X$317,COLUMNS('Section 2'!$C$14:$C$14),0),"")</f>
        <v/>
      </c>
      <c r="D165" s="65" t="str">
        <f>IF($C165="","",IF(ISBLANK(VLOOKUP($A165,'Section 2'!$C$18:$X$317,COLUMNS('Section 2'!$C$14:D$14),0)),"",VLOOKUP($A165,'Section 2'!$C$18:$X$317,COLUMNS('Section 2'!$C$14:D$14),0)))</f>
        <v/>
      </c>
      <c r="E165" s="114" t="str">
        <f>IF($C165="","",IF(ISBLANK(VLOOKUP($A165,'Section 2'!$C$18:$X$317,COLUMNS('Section 2'!$C$14:E$14),0)),"",VLOOKUP($A165,'Section 2'!$C$18:$X$317,COLUMNS('Section 2'!$C$14:E$14),0)))</f>
        <v/>
      </c>
      <c r="F165" s="114" t="str">
        <f>IF($C165="","",IF(ISBLANK(VLOOKUP($A165,'Section 2'!$C$18:$X$317,COLUMNS('Section 2'!$C$14:F$14),0)),"",VLOOKUP($A165,'Section 2'!$C$18:$X$317,COLUMNS('Section 2'!$C$14:F$14),0)))</f>
        <v/>
      </c>
      <c r="G165" s="114" t="str">
        <f>IF($C165="","",IF(ISBLANK(VLOOKUP($A165,'Section 2'!$C$18:$X$317,COLUMNS('Section 2'!$C$14:G$14),0)),"",VLOOKUP($A165,'Section 2'!$C$18:$X$317,COLUMNS('Section 2'!$C$14:G$14),0)))</f>
        <v/>
      </c>
      <c r="H165" s="114" t="str">
        <f>IF($C165="","",IF(ISBLANK(VLOOKUP($A165,'Section 2'!$C$18:$X$317,COLUMNS('Section 2'!$C$14:H$14),0)),"",VLOOKUP($A165,'Section 2'!$C$18:$X$317,COLUMNS('Section 2'!$C$14:H$14),0)))</f>
        <v/>
      </c>
      <c r="I165" s="114" t="str">
        <f>IF($C165="","",IF(ISBLANK(VLOOKUP($A165,'Section 2'!$C$18:$X$317,COLUMNS('Section 2'!$C$14:I$14),0)),"",VLOOKUP($A165,'Section 2'!$C$18:$X$317,COLUMNS('Section 2'!$C$14:I$14),0)))</f>
        <v/>
      </c>
      <c r="J165" s="114" t="str">
        <f>IF($C165="","",IF(ISBLANK(VLOOKUP($A165,'Section 2'!$C$18:$X$317,COLUMNS('Section 2'!$C$14:J$14),0)),"",VLOOKUP($A165,'Section 2'!$C$18:$X$317,COLUMNS('Section 2'!$C$14:J$14),0)))</f>
        <v/>
      </c>
      <c r="K165" s="114" t="str">
        <f>IF($C165="","",IF(ISBLANK(VLOOKUP($A165,'Section 2'!$C$18:$X$317,COLUMNS('Section 2'!$C$14:K$14),0)),"",VLOOKUP($A165,'Section 2'!$C$18:$X$317,COLUMNS('Section 2'!$C$14:K$14),0)))</f>
        <v/>
      </c>
      <c r="L165" s="114" t="str">
        <f>IF($C165="","",IF(ISBLANK(VLOOKUP($A165,'Section 2'!$C$18:$X$317,COLUMNS('Section 2'!$C$14:L$14),0)),"",VLOOKUP($A165,'Section 2'!$C$18:$X$317,COLUMNS('Section 2'!$C$14:L$14),0)))</f>
        <v/>
      </c>
      <c r="M165" s="114" t="str">
        <f>IF($C165="","",IF(ISBLANK(VLOOKUP($A165,'Section 2'!$C$18:$X$317,COLUMNS('Section 2'!$C$14:M$14),0)),"",VLOOKUP($A165,'Section 2'!$C$18:$X$317,COLUMNS('Section 2'!$C$14:M$14),0)))</f>
        <v/>
      </c>
      <c r="N165" s="114" t="str">
        <f>IF($C165="","",IF(ISBLANK(VLOOKUP($A165,'Section 2'!$C$18:$X$317,COLUMNS('Section 2'!$C$14:N$14),0)),"",VLOOKUP($A165,'Section 2'!$C$18:$X$317,COLUMNS('Section 2'!$C$14:N$14),0)))</f>
        <v/>
      </c>
      <c r="O165" s="114" t="str">
        <f>IF($C165="","",IF(ISBLANK(VLOOKUP($A165,'Section 2'!$C$18:$X$317,COLUMNS('Section 2'!$C$14:O$14),0)),"",VLOOKUP($A165,'Section 2'!$C$18:$X$317,COLUMNS('Section 2'!$C$14:O$14),0)))</f>
        <v/>
      </c>
      <c r="P165" s="114" t="str">
        <f>IF($C165="","",IF(ISBLANK(VLOOKUP($A165,'Section 2'!$C$18:$X$317,COLUMNS('Section 2'!$C$14:P$14),0)),"",VLOOKUP($A165,'Section 2'!$C$18:$X$317,COLUMNS('Section 2'!$C$14:P$14),0)))</f>
        <v/>
      </c>
      <c r="Q165" s="114" t="str">
        <f>IF($C165="","",IF(ISBLANK(VLOOKUP($A165,'Section 2'!$C$18:$X$317,COLUMNS('Section 2'!$C$14:Q$14),0)),"",VLOOKUP($A165,'Section 2'!$C$18:$X$317,COLUMNS('Section 2'!$C$14:Q$14),0)))</f>
        <v/>
      </c>
      <c r="R165" s="114" t="str">
        <f>IF($C165="","",IF(ISBLANK(VLOOKUP($A165,'Section 2'!$C$18:$X$317,COLUMNS('Section 2'!$C$14:R$14),0)),"",VLOOKUP($A165,'Section 2'!$C$18:$X$317,COLUMNS('Section 2'!$C$14:R$14),0)))</f>
        <v/>
      </c>
      <c r="S165" s="114" t="str">
        <f>IF($C165="","",IF(ISBLANK(VLOOKUP($A165,'Section 2'!$C$18:$X$317,COLUMNS('Section 2'!$C$14:S$14),0)),"",VLOOKUP($A165,'Section 2'!$C$18:$X$317,COLUMNS('Section 2'!$C$14:S$14),0)))</f>
        <v/>
      </c>
      <c r="T165" s="114" t="str">
        <f>IF($C165="","",IF(ISBLANK(VLOOKUP($A165,'Section 2'!$C$18:$X$317,COLUMNS('Section 2'!$C$14:T$14),0)),"",VLOOKUP($A165,'Section 2'!$C$18:$X$317,COLUMNS('Section 2'!$C$14:T$14),0)))</f>
        <v/>
      </c>
      <c r="U165" s="114" t="str">
        <f>IF($C165="","",IF(ISBLANK(VLOOKUP($A165,'Section 2'!$C$18:$X$317,COLUMNS('Section 2'!$C$14:U$14),0)),"",VLOOKUP($A165,'Section 2'!$C$18:$X$317,COLUMNS('Section 2'!$C$14:U$14),0)))</f>
        <v/>
      </c>
      <c r="V165" s="114" t="str">
        <f>IF($C165="","",IF(ISBLANK(VLOOKUP($A165,'Section 2'!$C$18:$X$317,COLUMNS('Section 2'!$C$14:V$14),0)),"",VLOOKUP($A165,'Section 2'!$C$18:$X$317,COLUMNS('Section 2'!$C$14:V$14),0)))</f>
        <v/>
      </c>
      <c r="W165" s="114" t="str">
        <f>IF($C165="","",IF(ISBLANK(PROPER(VLOOKUP($A165,'Section 2'!$C$18:$X$317,COLUMNS('Section 2'!$C$14:W$14),0))),"",PROPER(VLOOKUP($A165,'Section 2'!$C$18:$X$317,COLUMNS('Section 2'!$C$14:W$14),0))))</f>
        <v/>
      </c>
      <c r="X165" s="114" t="str">
        <f>IF($C165="","",IF(ISBLANK(PROPER(VLOOKUP($A165,'Section 2'!$C$18:$X$317,COLUMNS('Section 2'!$C$14:X$14),0))),"",IF(VLOOKUP($A165,'Section 2'!$C$18:$X$317,COLUMNS('Section 2'!$C$14:X$14),0)="Produced/Imported for Consumption","Produced/Imported for Consumption",PROPER(VLOOKUP($A165,'Section 2'!$C$18:$X$317,COLUMNS('Section 2'!$C$14:X$14),0)))))</f>
        <v/>
      </c>
    </row>
    <row r="166" spans="1:24" s="47" customFormat="1" ht="12.75" customHeight="1" x14ac:dyDescent="0.25">
      <c r="A166" s="50">
        <v>165</v>
      </c>
      <c r="B166" s="114" t="str">
        <f t="shared" si="2"/>
        <v/>
      </c>
      <c r="C166" s="114" t="str">
        <f>IFERROR(VLOOKUP($A166,'Section 2'!$C$18:$X$317,COLUMNS('Section 2'!$C$14:$C$14),0),"")</f>
        <v/>
      </c>
      <c r="D166" s="65" t="str">
        <f>IF($C166="","",IF(ISBLANK(VLOOKUP($A166,'Section 2'!$C$18:$X$317,COLUMNS('Section 2'!$C$14:D$14),0)),"",VLOOKUP($A166,'Section 2'!$C$18:$X$317,COLUMNS('Section 2'!$C$14:D$14),0)))</f>
        <v/>
      </c>
      <c r="E166" s="114" t="str">
        <f>IF($C166="","",IF(ISBLANK(VLOOKUP($A166,'Section 2'!$C$18:$X$317,COLUMNS('Section 2'!$C$14:E$14),0)),"",VLOOKUP($A166,'Section 2'!$C$18:$X$317,COLUMNS('Section 2'!$C$14:E$14),0)))</f>
        <v/>
      </c>
      <c r="F166" s="114" t="str">
        <f>IF($C166="","",IF(ISBLANK(VLOOKUP($A166,'Section 2'!$C$18:$X$317,COLUMNS('Section 2'!$C$14:F$14),0)),"",VLOOKUP($A166,'Section 2'!$C$18:$X$317,COLUMNS('Section 2'!$C$14:F$14),0)))</f>
        <v/>
      </c>
      <c r="G166" s="114" t="str">
        <f>IF($C166="","",IF(ISBLANK(VLOOKUP($A166,'Section 2'!$C$18:$X$317,COLUMNS('Section 2'!$C$14:G$14),0)),"",VLOOKUP($A166,'Section 2'!$C$18:$X$317,COLUMNS('Section 2'!$C$14:G$14),0)))</f>
        <v/>
      </c>
      <c r="H166" s="114" t="str">
        <f>IF($C166="","",IF(ISBLANK(VLOOKUP($A166,'Section 2'!$C$18:$X$317,COLUMNS('Section 2'!$C$14:H$14),0)),"",VLOOKUP($A166,'Section 2'!$C$18:$X$317,COLUMNS('Section 2'!$C$14:H$14),0)))</f>
        <v/>
      </c>
      <c r="I166" s="114" t="str">
        <f>IF($C166="","",IF(ISBLANK(VLOOKUP($A166,'Section 2'!$C$18:$X$317,COLUMNS('Section 2'!$C$14:I$14),0)),"",VLOOKUP($A166,'Section 2'!$C$18:$X$317,COLUMNS('Section 2'!$C$14:I$14),0)))</f>
        <v/>
      </c>
      <c r="J166" s="114" t="str">
        <f>IF($C166="","",IF(ISBLANK(VLOOKUP($A166,'Section 2'!$C$18:$X$317,COLUMNS('Section 2'!$C$14:J$14),0)),"",VLOOKUP($A166,'Section 2'!$C$18:$X$317,COLUMNS('Section 2'!$C$14:J$14),0)))</f>
        <v/>
      </c>
      <c r="K166" s="114" t="str">
        <f>IF($C166="","",IF(ISBLANK(VLOOKUP($A166,'Section 2'!$C$18:$X$317,COLUMNS('Section 2'!$C$14:K$14),0)),"",VLOOKUP($A166,'Section 2'!$C$18:$X$317,COLUMNS('Section 2'!$C$14:K$14),0)))</f>
        <v/>
      </c>
      <c r="L166" s="114" t="str">
        <f>IF($C166="","",IF(ISBLANK(VLOOKUP($A166,'Section 2'!$C$18:$X$317,COLUMNS('Section 2'!$C$14:L$14),0)),"",VLOOKUP($A166,'Section 2'!$C$18:$X$317,COLUMNS('Section 2'!$C$14:L$14),0)))</f>
        <v/>
      </c>
      <c r="M166" s="114" t="str">
        <f>IF($C166="","",IF(ISBLANK(VLOOKUP($A166,'Section 2'!$C$18:$X$317,COLUMNS('Section 2'!$C$14:M$14),0)),"",VLOOKUP($A166,'Section 2'!$C$18:$X$317,COLUMNS('Section 2'!$C$14:M$14),0)))</f>
        <v/>
      </c>
      <c r="N166" s="114" t="str">
        <f>IF($C166="","",IF(ISBLANK(VLOOKUP($A166,'Section 2'!$C$18:$X$317,COLUMNS('Section 2'!$C$14:N$14),0)),"",VLOOKUP($A166,'Section 2'!$C$18:$X$317,COLUMNS('Section 2'!$C$14:N$14),0)))</f>
        <v/>
      </c>
      <c r="O166" s="114" t="str">
        <f>IF($C166="","",IF(ISBLANK(VLOOKUP($A166,'Section 2'!$C$18:$X$317,COLUMNS('Section 2'!$C$14:O$14),0)),"",VLOOKUP($A166,'Section 2'!$C$18:$X$317,COLUMNS('Section 2'!$C$14:O$14),0)))</f>
        <v/>
      </c>
      <c r="P166" s="114" t="str">
        <f>IF($C166="","",IF(ISBLANK(VLOOKUP($A166,'Section 2'!$C$18:$X$317,COLUMNS('Section 2'!$C$14:P$14),0)),"",VLOOKUP($A166,'Section 2'!$C$18:$X$317,COLUMNS('Section 2'!$C$14:P$14),0)))</f>
        <v/>
      </c>
      <c r="Q166" s="114" t="str">
        <f>IF($C166="","",IF(ISBLANK(VLOOKUP($A166,'Section 2'!$C$18:$X$317,COLUMNS('Section 2'!$C$14:Q$14),0)),"",VLOOKUP($A166,'Section 2'!$C$18:$X$317,COLUMNS('Section 2'!$C$14:Q$14),0)))</f>
        <v/>
      </c>
      <c r="R166" s="114" t="str">
        <f>IF($C166="","",IF(ISBLANK(VLOOKUP($A166,'Section 2'!$C$18:$X$317,COLUMNS('Section 2'!$C$14:R$14),0)),"",VLOOKUP($A166,'Section 2'!$C$18:$X$317,COLUMNS('Section 2'!$C$14:R$14),0)))</f>
        <v/>
      </c>
      <c r="S166" s="114" t="str">
        <f>IF($C166="","",IF(ISBLANK(VLOOKUP($A166,'Section 2'!$C$18:$X$317,COLUMNS('Section 2'!$C$14:S$14),0)),"",VLOOKUP($A166,'Section 2'!$C$18:$X$317,COLUMNS('Section 2'!$C$14:S$14),0)))</f>
        <v/>
      </c>
      <c r="T166" s="114" t="str">
        <f>IF($C166="","",IF(ISBLANK(VLOOKUP($A166,'Section 2'!$C$18:$X$317,COLUMNS('Section 2'!$C$14:T$14),0)),"",VLOOKUP($A166,'Section 2'!$C$18:$X$317,COLUMNS('Section 2'!$C$14:T$14),0)))</f>
        <v/>
      </c>
      <c r="U166" s="114" t="str">
        <f>IF($C166="","",IF(ISBLANK(VLOOKUP($A166,'Section 2'!$C$18:$X$317,COLUMNS('Section 2'!$C$14:U$14),0)),"",VLOOKUP($A166,'Section 2'!$C$18:$X$317,COLUMNS('Section 2'!$C$14:U$14),0)))</f>
        <v/>
      </c>
      <c r="V166" s="114" t="str">
        <f>IF($C166="","",IF(ISBLANK(VLOOKUP($A166,'Section 2'!$C$18:$X$317,COLUMNS('Section 2'!$C$14:V$14),0)),"",VLOOKUP($A166,'Section 2'!$C$18:$X$317,COLUMNS('Section 2'!$C$14:V$14),0)))</f>
        <v/>
      </c>
      <c r="W166" s="114" t="str">
        <f>IF($C166="","",IF(ISBLANK(PROPER(VLOOKUP($A166,'Section 2'!$C$18:$X$317,COLUMNS('Section 2'!$C$14:W$14),0))),"",PROPER(VLOOKUP($A166,'Section 2'!$C$18:$X$317,COLUMNS('Section 2'!$C$14:W$14),0))))</f>
        <v/>
      </c>
      <c r="X166" s="114" t="str">
        <f>IF($C166="","",IF(ISBLANK(PROPER(VLOOKUP($A166,'Section 2'!$C$18:$X$317,COLUMNS('Section 2'!$C$14:X$14),0))),"",IF(VLOOKUP($A166,'Section 2'!$C$18:$X$317,COLUMNS('Section 2'!$C$14:X$14),0)="Produced/Imported for Consumption","Produced/Imported for Consumption",PROPER(VLOOKUP($A166,'Section 2'!$C$18:$X$317,COLUMNS('Section 2'!$C$14:X$14),0)))))</f>
        <v/>
      </c>
    </row>
    <row r="167" spans="1:24" s="47" customFormat="1" ht="12.75" customHeight="1" x14ac:dyDescent="0.25">
      <c r="A167" s="50">
        <v>166</v>
      </c>
      <c r="B167" s="114" t="str">
        <f t="shared" si="2"/>
        <v/>
      </c>
      <c r="C167" s="114" t="str">
        <f>IFERROR(VLOOKUP($A167,'Section 2'!$C$18:$X$317,COLUMNS('Section 2'!$C$14:$C$14),0),"")</f>
        <v/>
      </c>
      <c r="D167" s="65" t="str">
        <f>IF($C167="","",IF(ISBLANK(VLOOKUP($A167,'Section 2'!$C$18:$X$317,COLUMNS('Section 2'!$C$14:D$14),0)),"",VLOOKUP($A167,'Section 2'!$C$18:$X$317,COLUMNS('Section 2'!$C$14:D$14),0)))</f>
        <v/>
      </c>
      <c r="E167" s="114" t="str">
        <f>IF($C167="","",IF(ISBLANK(VLOOKUP($A167,'Section 2'!$C$18:$X$317,COLUMNS('Section 2'!$C$14:E$14),0)),"",VLOOKUP($A167,'Section 2'!$C$18:$X$317,COLUMNS('Section 2'!$C$14:E$14),0)))</f>
        <v/>
      </c>
      <c r="F167" s="114" t="str">
        <f>IF($C167="","",IF(ISBLANK(VLOOKUP($A167,'Section 2'!$C$18:$X$317,COLUMNS('Section 2'!$C$14:F$14),0)),"",VLOOKUP($A167,'Section 2'!$C$18:$X$317,COLUMNS('Section 2'!$C$14:F$14),0)))</f>
        <v/>
      </c>
      <c r="G167" s="114" t="str">
        <f>IF($C167="","",IF(ISBLANK(VLOOKUP($A167,'Section 2'!$C$18:$X$317,COLUMNS('Section 2'!$C$14:G$14),0)),"",VLOOKUP($A167,'Section 2'!$C$18:$X$317,COLUMNS('Section 2'!$C$14:G$14),0)))</f>
        <v/>
      </c>
      <c r="H167" s="114" t="str">
        <f>IF($C167="","",IF(ISBLANK(VLOOKUP($A167,'Section 2'!$C$18:$X$317,COLUMNS('Section 2'!$C$14:H$14),0)),"",VLOOKUP($A167,'Section 2'!$C$18:$X$317,COLUMNS('Section 2'!$C$14:H$14),0)))</f>
        <v/>
      </c>
      <c r="I167" s="114" t="str">
        <f>IF($C167="","",IF(ISBLANK(VLOOKUP($A167,'Section 2'!$C$18:$X$317,COLUMNS('Section 2'!$C$14:I$14),0)),"",VLOOKUP($A167,'Section 2'!$C$18:$X$317,COLUMNS('Section 2'!$C$14:I$14),0)))</f>
        <v/>
      </c>
      <c r="J167" s="114" t="str">
        <f>IF($C167="","",IF(ISBLANK(VLOOKUP($A167,'Section 2'!$C$18:$X$317,COLUMNS('Section 2'!$C$14:J$14),0)),"",VLOOKUP($A167,'Section 2'!$C$18:$X$317,COLUMNS('Section 2'!$C$14:J$14),0)))</f>
        <v/>
      </c>
      <c r="K167" s="114" t="str">
        <f>IF($C167="","",IF(ISBLANK(VLOOKUP($A167,'Section 2'!$C$18:$X$317,COLUMNS('Section 2'!$C$14:K$14),0)),"",VLOOKUP($A167,'Section 2'!$C$18:$X$317,COLUMNS('Section 2'!$C$14:K$14),0)))</f>
        <v/>
      </c>
      <c r="L167" s="114" t="str">
        <f>IF($C167="","",IF(ISBLANK(VLOOKUP($A167,'Section 2'!$C$18:$X$317,COLUMNS('Section 2'!$C$14:L$14),0)),"",VLOOKUP($A167,'Section 2'!$C$18:$X$317,COLUMNS('Section 2'!$C$14:L$14),0)))</f>
        <v/>
      </c>
      <c r="M167" s="114" t="str">
        <f>IF($C167="","",IF(ISBLANK(VLOOKUP($A167,'Section 2'!$C$18:$X$317,COLUMNS('Section 2'!$C$14:M$14),0)),"",VLOOKUP($A167,'Section 2'!$C$18:$X$317,COLUMNS('Section 2'!$C$14:M$14),0)))</f>
        <v/>
      </c>
      <c r="N167" s="114" t="str">
        <f>IF($C167="","",IF(ISBLANK(VLOOKUP($A167,'Section 2'!$C$18:$X$317,COLUMNS('Section 2'!$C$14:N$14),0)),"",VLOOKUP($A167,'Section 2'!$C$18:$X$317,COLUMNS('Section 2'!$C$14:N$14),0)))</f>
        <v/>
      </c>
      <c r="O167" s="114" t="str">
        <f>IF($C167="","",IF(ISBLANK(VLOOKUP($A167,'Section 2'!$C$18:$X$317,COLUMNS('Section 2'!$C$14:O$14),0)),"",VLOOKUP($A167,'Section 2'!$C$18:$X$317,COLUMNS('Section 2'!$C$14:O$14),0)))</f>
        <v/>
      </c>
      <c r="P167" s="114" t="str">
        <f>IF($C167="","",IF(ISBLANK(VLOOKUP($A167,'Section 2'!$C$18:$X$317,COLUMNS('Section 2'!$C$14:P$14),0)),"",VLOOKUP($A167,'Section 2'!$C$18:$X$317,COLUMNS('Section 2'!$C$14:P$14),0)))</f>
        <v/>
      </c>
      <c r="Q167" s="114" t="str">
        <f>IF($C167="","",IF(ISBLANK(VLOOKUP($A167,'Section 2'!$C$18:$X$317,COLUMNS('Section 2'!$C$14:Q$14),0)),"",VLOOKUP($A167,'Section 2'!$C$18:$X$317,COLUMNS('Section 2'!$C$14:Q$14),0)))</f>
        <v/>
      </c>
      <c r="R167" s="114" t="str">
        <f>IF($C167="","",IF(ISBLANK(VLOOKUP($A167,'Section 2'!$C$18:$X$317,COLUMNS('Section 2'!$C$14:R$14),0)),"",VLOOKUP($A167,'Section 2'!$C$18:$X$317,COLUMNS('Section 2'!$C$14:R$14),0)))</f>
        <v/>
      </c>
      <c r="S167" s="114" t="str">
        <f>IF($C167="","",IF(ISBLANK(VLOOKUP($A167,'Section 2'!$C$18:$X$317,COLUMNS('Section 2'!$C$14:S$14),0)),"",VLOOKUP($A167,'Section 2'!$C$18:$X$317,COLUMNS('Section 2'!$C$14:S$14),0)))</f>
        <v/>
      </c>
      <c r="T167" s="114" t="str">
        <f>IF($C167="","",IF(ISBLANK(VLOOKUP($A167,'Section 2'!$C$18:$X$317,COLUMNS('Section 2'!$C$14:T$14),0)),"",VLOOKUP($A167,'Section 2'!$C$18:$X$317,COLUMNS('Section 2'!$C$14:T$14),0)))</f>
        <v/>
      </c>
      <c r="U167" s="114" t="str">
        <f>IF($C167="","",IF(ISBLANK(VLOOKUP($A167,'Section 2'!$C$18:$X$317,COLUMNS('Section 2'!$C$14:U$14),0)),"",VLOOKUP($A167,'Section 2'!$C$18:$X$317,COLUMNS('Section 2'!$C$14:U$14),0)))</f>
        <v/>
      </c>
      <c r="V167" s="114" t="str">
        <f>IF($C167="","",IF(ISBLANK(VLOOKUP($A167,'Section 2'!$C$18:$X$317,COLUMNS('Section 2'!$C$14:V$14),0)),"",VLOOKUP($A167,'Section 2'!$C$18:$X$317,COLUMNS('Section 2'!$C$14:V$14),0)))</f>
        <v/>
      </c>
      <c r="W167" s="114" t="str">
        <f>IF($C167="","",IF(ISBLANK(PROPER(VLOOKUP($A167,'Section 2'!$C$18:$X$317,COLUMNS('Section 2'!$C$14:W$14),0))),"",PROPER(VLOOKUP($A167,'Section 2'!$C$18:$X$317,COLUMNS('Section 2'!$C$14:W$14),0))))</f>
        <v/>
      </c>
      <c r="X167" s="114" t="str">
        <f>IF($C167="","",IF(ISBLANK(PROPER(VLOOKUP($A167,'Section 2'!$C$18:$X$317,COLUMNS('Section 2'!$C$14:X$14),0))),"",IF(VLOOKUP($A167,'Section 2'!$C$18:$X$317,COLUMNS('Section 2'!$C$14:X$14),0)="Produced/Imported for Consumption","Produced/Imported for Consumption",PROPER(VLOOKUP($A167,'Section 2'!$C$18:$X$317,COLUMNS('Section 2'!$C$14:X$14),0)))))</f>
        <v/>
      </c>
    </row>
    <row r="168" spans="1:24" s="47" customFormat="1" ht="12.75" customHeight="1" x14ac:dyDescent="0.25">
      <c r="A168" s="50">
        <v>167</v>
      </c>
      <c r="B168" s="114" t="str">
        <f t="shared" si="2"/>
        <v/>
      </c>
      <c r="C168" s="114" t="str">
        <f>IFERROR(VLOOKUP($A168,'Section 2'!$C$18:$X$317,COLUMNS('Section 2'!$C$14:$C$14),0),"")</f>
        <v/>
      </c>
      <c r="D168" s="65" t="str">
        <f>IF($C168="","",IF(ISBLANK(VLOOKUP($A168,'Section 2'!$C$18:$X$317,COLUMNS('Section 2'!$C$14:D$14),0)),"",VLOOKUP($A168,'Section 2'!$C$18:$X$317,COLUMNS('Section 2'!$C$14:D$14),0)))</f>
        <v/>
      </c>
      <c r="E168" s="114" t="str">
        <f>IF($C168="","",IF(ISBLANK(VLOOKUP($A168,'Section 2'!$C$18:$X$317,COLUMNS('Section 2'!$C$14:E$14),0)),"",VLOOKUP($A168,'Section 2'!$C$18:$X$317,COLUMNS('Section 2'!$C$14:E$14),0)))</f>
        <v/>
      </c>
      <c r="F168" s="114" t="str">
        <f>IF($C168="","",IF(ISBLANK(VLOOKUP($A168,'Section 2'!$C$18:$X$317,COLUMNS('Section 2'!$C$14:F$14),0)),"",VLOOKUP($A168,'Section 2'!$C$18:$X$317,COLUMNS('Section 2'!$C$14:F$14),0)))</f>
        <v/>
      </c>
      <c r="G168" s="114" t="str">
        <f>IF($C168="","",IF(ISBLANK(VLOOKUP($A168,'Section 2'!$C$18:$X$317,COLUMNS('Section 2'!$C$14:G$14),0)),"",VLOOKUP($A168,'Section 2'!$C$18:$X$317,COLUMNS('Section 2'!$C$14:G$14),0)))</f>
        <v/>
      </c>
      <c r="H168" s="114" t="str">
        <f>IF($C168="","",IF(ISBLANK(VLOOKUP($A168,'Section 2'!$C$18:$X$317,COLUMNS('Section 2'!$C$14:H$14),0)),"",VLOOKUP($A168,'Section 2'!$C$18:$X$317,COLUMNS('Section 2'!$C$14:H$14),0)))</f>
        <v/>
      </c>
      <c r="I168" s="114" t="str">
        <f>IF($C168="","",IF(ISBLANK(VLOOKUP($A168,'Section 2'!$C$18:$X$317,COLUMNS('Section 2'!$C$14:I$14),0)),"",VLOOKUP($A168,'Section 2'!$C$18:$X$317,COLUMNS('Section 2'!$C$14:I$14),0)))</f>
        <v/>
      </c>
      <c r="J168" s="114" t="str">
        <f>IF($C168="","",IF(ISBLANK(VLOOKUP($A168,'Section 2'!$C$18:$X$317,COLUMNS('Section 2'!$C$14:J$14),0)),"",VLOOKUP($A168,'Section 2'!$C$18:$X$317,COLUMNS('Section 2'!$C$14:J$14),0)))</f>
        <v/>
      </c>
      <c r="K168" s="114" t="str">
        <f>IF($C168="","",IF(ISBLANK(VLOOKUP($A168,'Section 2'!$C$18:$X$317,COLUMNS('Section 2'!$C$14:K$14),0)),"",VLOOKUP($A168,'Section 2'!$C$18:$X$317,COLUMNS('Section 2'!$C$14:K$14),0)))</f>
        <v/>
      </c>
      <c r="L168" s="114" t="str">
        <f>IF($C168="","",IF(ISBLANK(VLOOKUP($A168,'Section 2'!$C$18:$X$317,COLUMNS('Section 2'!$C$14:L$14),0)),"",VLOOKUP($A168,'Section 2'!$C$18:$X$317,COLUMNS('Section 2'!$C$14:L$14),0)))</f>
        <v/>
      </c>
      <c r="M168" s="114" t="str">
        <f>IF($C168="","",IF(ISBLANK(VLOOKUP($A168,'Section 2'!$C$18:$X$317,COLUMNS('Section 2'!$C$14:M$14),0)),"",VLOOKUP($A168,'Section 2'!$C$18:$X$317,COLUMNS('Section 2'!$C$14:M$14),0)))</f>
        <v/>
      </c>
      <c r="N168" s="114" t="str">
        <f>IF($C168="","",IF(ISBLANK(VLOOKUP($A168,'Section 2'!$C$18:$X$317,COLUMNS('Section 2'!$C$14:N$14),0)),"",VLOOKUP($A168,'Section 2'!$C$18:$X$317,COLUMNS('Section 2'!$C$14:N$14),0)))</f>
        <v/>
      </c>
      <c r="O168" s="114" t="str">
        <f>IF($C168="","",IF(ISBLANK(VLOOKUP($A168,'Section 2'!$C$18:$X$317,COLUMNS('Section 2'!$C$14:O$14),0)),"",VLOOKUP($A168,'Section 2'!$C$18:$X$317,COLUMNS('Section 2'!$C$14:O$14),0)))</f>
        <v/>
      </c>
      <c r="P168" s="114" t="str">
        <f>IF($C168="","",IF(ISBLANK(VLOOKUP($A168,'Section 2'!$C$18:$X$317,COLUMNS('Section 2'!$C$14:P$14),0)),"",VLOOKUP($A168,'Section 2'!$C$18:$X$317,COLUMNS('Section 2'!$C$14:P$14),0)))</f>
        <v/>
      </c>
      <c r="Q168" s="114" t="str">
        <f>IF($C168="","",IF(ISBLANK(VLOOKUP($A168,'Section 2'!$C$18:$X$317,COLUMNS('Section 2'!$C$14:Q$14),0)),"",VLOOKUP($A168,'Section 2'!$C$18:$X$317,COLUMNS('Section 2'!$C$14:Q$14),0)))</f>
        <v/>
      </c>
      <c r="R168" s="114" t="str">
        <f>IF($C168="","",IF(ISBLANK(VLOOKUP($A168,'Section 2'!$C$18:$X$317,COLUMNS('Section 2'!$C$14:R$14),0)),"",VLOOKUP($A168,'Section 2'!$C$18:$X$317,COLUMNS('Section 2'!$C$14:R$14),0)))</f>
        <v/>
      </c>
      <c r="S168" s="114" t="str">
        <f>IF($C168="","",IF(ISBLANK(VLOOKUP($A168,'Section 2'!$C$18:$X$317,COLUMNS('Section 2'!$C$14:S$14),0)),"",VLOOKUP($A168,'Section 2'!$C$18:$X$317,COLUMNS('Section 2'!$C$14:S$14),0)))</f>
        <v/>
      </c>
      <c r="T168" s="114" t="str">
        <f>IF($C168="","",IF(ISBLANK(VLOOKUP($A168,'Section 2'!$C$18:$X$317,COLUMNS('Section 2'!$C$14:T$14),0)),"",VLOOKUP($A168,'Section 2'!$C$18:$X$317,COLUMNS('Section 2'!$C$14:T$14),0)))</f>
        <v/>
      </c>
      <c r="U168" s="114" t="str">
        <f>IF($C168="","",IF(ISBLANK(VLOOKUP($A168,'Section 2'!$C$18:$X$317,COLUMNS('Section 2'!$C$14:U$14),0)),"",VLOOKUP($A168,'Section 2'!$C$18:$X$317,COLUMNS('Section 2'!$C$14:U$14),0)))</f>
        <v/>
      </c>
      <c r="V168" s="114" t="str">
        <f>IF($C168="","",IF(ISBLANK(VLOOKUP($A168,'Section 2'!$C$18:$X$317,COLUMNS('Section 2'!$C$14:V$14),0)),"",VLOOKUP($A168,'Section 2'!$C$18:$X$317,COLUMNS('Section 2'!$C$14:V$14),0)))</f>
        <v/>
      </c>
      <c r="W168" s="114" t="str">
        <f>IF($C168="","",IF(ISBLANK(PROPER(VLOOKUP($A168,'Section 2'!$C$18:$X$317,COLUMNS('Section 2'!$C$14:W$14),0))),"",PROPER(VLOOKUP($A168,'Section 2'!$C$18:$X$317,COLUMNS('Section 2'!$C$14:W$14),0))))</f>
        <v/>
      </c>
      <c r="X168" s="114" t="str">
        <f>IF($C168="","",IF(ISBLANK(PROPER(VLOOKUP($A168,'Section 2'!$C$18:$X$317,COLUMNS('Section 2'!$C$14:X$14),0))),"",IF(VLOOKUP($A168,'Section 2'!$C$18:$X$317,COLUMNS('Section 2'!$C$14:X$14),0)="Produced/Imported for Consumption","Produced/Imported for Consumption",PROPER(VLOOKUP($A168,'Section 2'!$C$18:$X$317,COLUMNS('Section 2'!$C$14:X$14),0)))))</f>
        <v/>
      </c>
    </row>
    <row r="169" spans="1:24" s="47" customFormat="1" ht="12.75" customHeight="1" x14ac:dyDescent="0.25">
      <c r="A169" s="50">
        <v>168</v>
      </c>
      <c r="B169" s="114" t="str">
        <f t="shared" si="2"/>
        <v/>
      </c>
      <c r="C169" s="114" t="str">
        <f>IFERROR(VLOOKUP($A169,'Section 2'!$C$18:$X$317,COLUMNS('Section 2'!$C$14:$C$14),0),"")</f>
        <v/>
      </c>
      <c r="D169" s="65" t="str">
        <f>IF($C169="","",IF(ISBLANK(VLOOKUP($A169,'Section 2'!$C$18:$X$317,COLUMNS('Section 2'!$C$14:D$14),0)),"",VLOOKUP($A169,'Section 2'!$C$18:$X$317,COLUMNS('Section 2'!$C$14:D$14),0)))</f>
        <v/>
      </c>
      <c r="E169" s="114" t="str">
        <f>IF($C169="","",IF(ISBLANK(VLOOKUP($A169,'Section 2'!$C$18:$X$317,COLUMNS('Section 2'!$C$14:E$14),0)),"",VLOOKUP($A169,'Section 2'!$C$18:$X$317,COLUMNS('Section 2'!$C$14:E$14),0)))</f>
        <v/>
      </c>
      <c r="F169" s="114" t="str">
        <f>IF($C169="","",IF(ISBLANK(VLOOKUP($A169,'Section 2'!$C$18:$X$317,COLUMNS('Section 2'!$C$14:F$14),0)),"",VLOOKUP($A169,'Section 2'!$C$18:$X$317,COLUMNS('Section 2'!$C$14:F$14),0)))</f>
        <v/>
      </c>
      <c r="G169" s="114" t="str">
        <f>IF($C169="","",IF(ISBLANK(VLOOKUP($A169,'Section 2'!$C$18:$X$317,COLUMNS('Section 2'!$C$14:G$14),0)),"",VLOOKUP($A169,'Section 2'!$C$18:$X$317,COLUMNS('Section 2'!$C$14:G$14),0)))</f>
        <v/>
      </c>
      <c r="H169" s="114" t="str">
        <f>IF($C169="","",IF(ISBLANK(VLOOKUP($A169,'Section 2'!$C$18:$X$317,COLUMNS('Section 2'!$C$14:H$14),0)),"",VLOOKUP($A169,'Section 2'!$C$18:$X$317,COLUMNS('Section 2'!$C$14:H$14),0)))</f>
        <v/>
      </c>
      <c r="I169" s="114" t="str">
        <f>IF($C169="","",IF(ISBLANK(VLOOKUP($A169,'Section 2'!$C$18:$X$317,COLUMNS('Section 2'!$C$14:I$14),0)),"",VLOOKUP($A169,'Section 2'!$C$18:$X$317,COLUMNS('Section 2'!$C$14:I$14),0)))</f>
        <v/>
      </c>
      <c r="J169" s="114" t="str">
        <f>IF($C169="","",IF(ISBLANK(VLOOKUP($A169,'Section 2'!$C$18:$X$317,COLUMNS('Section 2'!$C$14:J$14),0)),"",VLOOKUP($A169,'Section 2'!$C$18:$X$317,COLUMNS('Section 2'!$C$14:J$14),0)))</f>
        <v/>
      </c>
      <c r="K169" s="114" t="str">
        <f>IF($C169="","",IF(ISBLANK(VLOOKUP($A169,'Section 2'!$C$18:$X$317,COLUMNS('Section 2'!$C$14:K$14),0)),"",VLOOKUP($A169,'Section 2'!$C$18:$X$317,COLUMNS('Section 2'!$C$14:K$14),0)))</f>
        <v/>
      </c>
      <c r="L169" s="114" t="str">
        <f>IF($C169="","",IF(ISBLANK(VLOOKUP($A169,'Section 2'!$C$18:$X$317,COLUMNS('Section 2'!$C$14:L$14),0)),"",VLOOKUP($A169,'Section 2'!$C$18:$X$317,COLUMNS('Section 2'!$C$14:L$14),0)))</f>
        <v/>
      </c>
      <c r="M169" s="114" t="str">
        <f>IF($C169="","",IF(ISBLANK(VLOOKUP($A169,'Section 2'!$C$18:$X$317,COLUMNS('Section 2'!$C$14:M$14),0)),"",VLOOKUP($A169,'Section 2'!$C$18:$X$317,COLUMNS('Section 2'!$C$14:M$14),0)))</f>
        <v/>
      </c>
      <c r="N169" s="114" t="str">
        <f>IF($C169="","",IF(ISBLANK(VLOOKUP($A169,'Section 2'!$C$18:$X$317,COLUMNS('Section 2'!$C$14:N$14),0)),"",VLOOKUP($A169,'Section 2'!$C$18:$X$317,COLUMNS('Section 2'!$C$14:N$14),0)))</f>
        <v/>
      </c>
      <c r="O169" s="114" t="str">
        <f>IF($C169="","",IF(ISBLANK(VLOOKUP($A169,'Section 2'!$C$18:$X$317,COLUMNS('Section 2'!$C$14:O$14),0)),"",VLOOKUP($A169,'Section 2'!$C$18:$X$317,COLUMNS('Section 2'!$C$14:O$14),0)))</f>
        <v/>
      </c>
      <c r="P169" s="114" t="str">
        <f>IF($C169="","",IF(ISBLANK(VLOOKUP($A169,'Section 2'!$C$18:$X$317,COLUMNS('Section 2'!$C$14:P$14),0)),"",VLOOKUP($A169,'Section 2'!$C$18:$X$317,COLUMNS('Section 2'!$C$14:P$14),0)))</f>
        <v/>
      </c>
      <c r="Q169" s="114" t="str">
        <f>IF($C169="","",IF(ISBLANK(VLOOKUP($A169,'Section 2'!$C$18:$X$317,COLUMNS('Section 2'!$C$14:Q$14),0)),"",VLOOKUP($A169,'Section 2'!$C$18:$X$317,COLUMNS('Section 2'!$C$14:Q$14),0)))</f>
        <v/>
      </c>
      <c r="R169" s="114" t="str">
        <f>IF($C169="","",IF(ISBLANK(VLOOKUP($A169,'Section 2'!$C$18:$X$317,COLUMNS('Section 2'!$C$14:R$14),0)),"",VLOOKUP($A169,'Section 2'!$C$18:$X$317,COLUMNS('Section 2'!$C$14:R$14),0)))</f>
        <v/>
      </c>
      <c r="S169" s="114" t="str">
        <f>IF($C169="","",IF(ISBLANK(VLOOKUP($A169,'Section 2'!$C$18:$X$317,COLUMNS('Section 2'!$C$14:S$14),0)),"",VLOOKUP($A169,'Section 2'!$C$18:$X$317,COLUMNS('Section 2'!$C$14:S$14),0)))</f>
        <v/>
      </c>
      <c r="T169" s="114" t="str">
        <f>IF($C169="","",IF(ISBLANK(VLOOKUP($A169,'Section 2'!$C$18:$X$317,COLUMNS('Section 2'!$C$14:T$14),0)),"",VLOOKUP($A169,'Section 2'!$C$18:$X$317,COLUMNS('Section 2'!$C$14:T$14),0)))</f>
        <v/>
      </c>
      <c r="U169" s="114" t="str">
        <f>IF($C169="","",IF(ISBLANK(VLOOKUP($A169,'Section 2'!$C$18:$X$317,COLUMNS('Section 2'!$C$14:U$14),0)),"",VLOOKUP($A169,'Section 2'!$C$18:$X$317,COLUMNS('Section 2'!$C$14:U$14),0)))</f>
        <v/>
      </c>
      <c r="V169" s="114" t="str">
        <f>IF($C169="","",IF(ISBLANK(VLOOKUP($A169,'Section 2'!$C$18:$X$317,COLUMNS('Section 2'!$C$14:V$14),0)),"",VLOOKUP($A169,'Section 2'!$C$18:$X$317,COLUMNS('Section 2'!$C$14:V$14),0)))</f>
        <v/>
      </c>
      <c r="W169" s="114" t="str">
        <f>IF($C169="","",IF(ISBLANK(PROPER(VLOOKUP($A169,'Section 2'!$C$18:$X$317,COLUMNS('Section 2'!$C$14:W$14),0))),"",PROPER(VLOOKUP($A169,'Section 2'!$C$18:$X$317,COLUMNS('Section 2'!$C$14:W$14),0))))</f>
        <v/>
      </c>
      <c r="X169" s="114" t="str">
        <f>IF($C169="","",IF(ISBLANK(PROPER(VLOOKUP($A169,'Section 2'!$C$18:$X$317,COLUMNS('Section 2'!$C$14:X$14),0))),"",IF(VLOOKUP($A169,'Section 2'!$C$18:$X$317,COLUMNS('Section 2'!$C$14:X$14),0)="Produced/Imported for Consumption","Produced/Imported for Consumption",PROPER(VLOOKUP($A169,'Section 2'!$C$18:$X$317,COLUMNS('Section 2'!$C$14:X$14),0)))))</f>
        <v/>
      </c>
    </row>
    <row r="170" spans="1:24" s="47" customFormat="1" ht="12.75" customHeight="1" x14ac:dyDescent="0.25">
      <c r="A170" s="50">
        <v>169</v>
      </c>
      <c r="B170" s="114" t="str">
        <f t="shared" si="2"/>
        <v/>
      </c>
      <c r="C170" s="114" t="str">
        <f>IFERROR(VLOOKUP($A170,'Section 2'!$C$18:$X$317,COLUMNS('Section 2'!$C$14:$C$14),0),"")</f>
        <v/>
      </c>
      <c r="D170" s="65" t="str">
        <f>IF($C170="","",IF(ISBLANK(VLOOKUP($A170,'Section 2'!$C$18:$X$317,COLUMNS('Section 2'!$C$14:D$14),0)),"",VLOOKUP($A170,'Section 2'!$C$18:$X$317,COLUMNS('Section 2'!$C$14:D$14),0)))</f>
        <v/>
      </c>
      <c r="E170" s="114" t="str">
        <f>IF($C170="","",IF(ISBLANK(VLOOKUP($A170,'Section 2'!$C$18:$X$317,COLUMNS('Section 2'!$C$14:E$14),0)),"",VLOOKUP($A170,'Section 2'!$C$18:$X$317,COLUMNS('Section 2'!$C$14:E$14),0)))</f>
        <v/>
      </c>
      <c r="F170" s="114" t="str">
        <f>IF($C170="","",IF(ISBLANK(VLOOKUP($A170,'Section 2'!$C$18:$X$317,COLUMNS('Section 2'!$C$14:F$14),0)),"",VLOOKUP($A170,'Section 2'!$C$18:$X$317,COLUMNS('Section 2'!$C$14:F$14),0)))</f>
        <v/>
      </c>
      <c r="G170" s="114" t="str">
        <f>IF($C170="","",IF(ISBLANK(VLOOKUP($A170,'Section 2'!$C$18:$X$317,COLUMNS('Section 2'!$C$14:G$14),0)),"",VLOOKUP($A170,'Section 2'!$C$18:$X$317,COLUMNS('Section 2'!$C$14:G$14),0)))</f>
        <v/>
      </c>
      <c r="H170" s="114" t="str">
        <f>IF($C170="","",IF(ISBLANK(VLOOKUP($A170,'Section 2'!$C$18:$X$317,COLUMNS('Section 2'!$C$14:H$14),0)),"",VLOOKUP($A170,'Section 2'!$C$18:$X$317,COLUMNS('Section 2'!$C$14:H$14),0)))</f>
        <v/>
      </c>
      <c r="I170" s="114" t="str">
        <f>IF($C170="","",IF(ISBLANK(VLOOKUP($A170,'Section 2'!$C$18:$X$317,COLUMNS('Section 2'!$C$14:I$14),0)),"",VLOOKUP($A170,'Section 2'!$C$18:$X$317,COLUMNS('Section 2'!$C$14:I$14),0)))</f>
        <v/>
      </c>
      <c r="J170" s="114" t="str">
        <f>IF($C170="","",IF(ISBLANK(VLOOKUP($A170,'Section 2'!$C$18:$X$317,COLUMNS('Section 2'!$C$14:J$14),0)),"",VLOOKUP($A170,'Section 2'!$C$18:$X$317,COLUMNS('Section 2'!$C$14:J$14),0)))</f>
        <v/>
      </c>
      <c r="K170" s="114" t="str">
        <f>IF($C170="","",IF(ISBLANK(VLOOKUP($A170,'Section 2'!$C$18:$X$317,COLUMNS('Section 2'!$C$14:K$14),0)),"",VLOOKUP($A170,'Section 2'!$C$18:$X$317,COLUMNS('Section 2'!$C$14:K$14),0)))</f>
        <v/>
      </c>
      <c r="L170" s="114" t="str">
        <f>IF($C170="","",IF(ISBLANK(VLOOKUP($A170,'Section 2'!$C$18:$X$317,COLUMNS('Section 2'!$C$14:L$14),0)),"",VLOOKUP($A170,'Section 2'!$C$18:$X$317,COLUMNS('Section 2'!$C$14:L$14),0)))</f>
        <v/>
      </c>
      <c r="M170" s="114" t="str">
        <f>IF($C170="","",IF(ISBLANK(VLOOKUP($A170,'Section 2'!$C$18:$X$317,COLUMNS('Section 2'!$C$14:M$14),0)),"",VLOOKUP($A170,'Section 2'!$C$18:$X$317,COLUMNS('Section 2'!$C$14:M$14),0)))</f>
        <v/>
      </c>
      <c r="N170" s="114" t="str">
        <f>IF($C170="","",IF(ISBLANK(VLOOKUP($A170,'Section 2'!$C$18:$X$317,COLUMNS('Section 2'!$C$14:N$14),0)),"",VLOOKUP($A170,'Section 2'!$C$18:$X$317,COLUMNS('Section 2'!$C$14:N$14),0)))</f>
        <v/>
      </c>
      <c r="O170" s="114" t="str">
        <f>IF($C170="","",IF(ISBLANK(VLOOKUP($A170,'Section 2'!$C$18:$X$317,COLUMNS('Section 2'!$C$14:O$14),0)),"",VLOOKUP($A170,'Section 2'!$C$18:$X$317,COLUMNS('Section 2'!$C$14:O$14),0)))</f>
        <v/>
      </c>
      <c r="P170" s="114" t="str">
        <f>IF($C170="","",IF(ISBLANK(VLOOKUP($A170,'Section 2'!$C$18:$X$317,COLUMNS('Section 2'!$C$14:P$14),0)),"",VLOOKUP($A170,'Section 2'!$C$18:$X$317,COLUMNS('Section 2'!$C$14:P$14),0)))</f>
        <v/>
      </c>
      <c r="Q170" s="114" t="str">
        <f>IF($C170="","",IF(ISBLANK(VLOOKUP($A170,'Section 2'!$C$18:$X$317,COLUMNS('Section 2'!$C$14:Q$14),0)),"",VLOOKUP($A170,'Section 2'!$C$18:$X$317,COLUMNS('Section 2'!$C$14:Q$14),0)))</f>
        <v/>
      </c>
      <c r="R170" s="114" t="str">
        <f>IF($C170="","",IF(ISBLANK(VLOOKUP($A170,'Section 2'!$C$18:$X$317,COLUMNS('Section 2'!$C$14:R$14),0)),"",VLOOKUP($A170,'Section 2'!$C$18:$X$317,COLUMNS('Section 2'!$C$14:R$14),0)))</f>
        <v/>
      </c>
      <c r="S170" s="114" t="str">
        <f>IF($C170="","",IF(ISBLANK(VLOOKUP($A170,'Section 2'!$C$18:$X$317,COLUMNS('Section 2'!$C$14:S$14),0)),"",VLOOKUP($A170,'Section 2'!$C$18:$X$317,COLUMNS('Section 2'!$C$14:S$14),0)))</f>
        <v/>
      </c>
      <c r="T170" s="114" t="str">
        <f>IF($C170="","",IF(ISBLANK(VLOOKUP($A170,'Section 2'!$C$18:$X$317,COLUMNS('Section 2'!$C$14:T$14),0)),"",VLOOKUP($A170,'Section 2'!$C$18:$X$317,COLUMNS('Section 2'!$C$14:T$14),0)))</f>
        <v/>
      </c>
      <c r="U170" s="114" t="str">
        <f>IF($C170="","",IF(ISBLANK(VLOOKUP($A170,'Section 2'!$C$18:$X$317,COLUMNS('Section 2'!$C$14:U$14),0)),"",VLOOKUP($A170,'Section 2'!$C$18:$X$317,COLUMNS('Section 2'!$C$14:U$14),0)))</f>
        <v/>
      </c>
      <c r="V170" s="114" t="str">
        <f>IF($C170="","",IF(ISBLANK(VLOOKUP($A170,'Section 2'!$C$18:$X$317,COLUMNS('Section 2'!$C$14:V$14),0)),"",VLOOKUP($A170,'Section 2'!$C$18:$X$317,COLUMNS('Section 2'!$C$14:V$14),0)))</f>
        <v/>
      </c>
      <c r="W170" s="114" t="str">
        <f>IF($C170="","",IF(ISBLANK(PROPER(VLOOKUP($A170,'Section 2'!$C$18:$X$317,COLUMNS('Section 2'!$C$14:W$14),0))),"",PROPER(VLOOKUP($A170,'Section 2'!$C$18:$X$317,COLUMNS('Section 2'!$C$14:W$14),0))))</f>
        <v/>
      </c>
      <c r="X170" s="114" t="str">
        <f>IF($C170="","",IF(ISBLANK(PROPER(VLOOKUP($A170,'Section 2'!$C$18:$X$317,COLUMNS('Section 2'!$C$14:X$14),0))),"",IF(VLOOKUP($A170,'Section 2'!$C$18:$X$317,COLUMNS('Section 2'!$C$14:X$14),0)="Produced/Imported for Consumption","Produced/Imported for Consumption",PROPER(VLOOKUP($A170,'Section 2'!$C$18:$X$317,COLUMNS('Section 2'!$C$14:X$14),0)))))</f>
        <v/>
      </c>
    </row>
    <row r="171" spans="1:24" s="47" customFormat="1" ht="12.75" customHeight="1" x14ac:dyDescent="0.25">
      <c r="A171" s="50">
        <v>170</v>
      </c>
      <c r="B171" s="114" t="str">
        <f t="shared" si="2"/>
        <v/>
      </c>
      <c r="C171" s="114" t="str">
        <f>IFERROR(VLOOKUP($A171,'Section 2'!$C$18:$X$317,COLUMNS('Section 2'!$C$14:$C$14),0),"")</f>
        <v/>
      </c>
      <c r="D171" s="65" t="str">
        <f>IF($C171="","",IF(ISBLANK(VLOOKUP($A171,'Section 2'!$C$18:$X$317,COLUMNS('Section 2'!$C$14:D$14),0)),"",VLOOKUP($A171,'Section 2'!$C$18:$X$317,COLUMNS('Section 2'!$C$14:D$14),0)))</f>
        <v/>
      </c>
      <c r="E171" s="114" t="str">
        <f>IF($C171="","",IF(ISBLANK(VLOOKUP($A171,'Section 2'!$C$18:$X$317,COLUMNS('Section 2'!$C$14:E$14),0)),"",VLOOKUP($A171,'Section 2'!$C$18:$X$317,COLUMNS('Section 2'!$C$14:E$14),0)))</f>
        <v/>
      </c>
      <c r="F171" s="114" t="str">
        <f>IF($C171="","",IF(ISBLANK(VLOOKUP($A171,'Section 2'!$C$18:$X$317,COLUMNS('Section 2'!$C$14:F$14),0)),"",VLOOKUP($A171,'Section 2'!$C$18:$X$317,COLUMNS('Section 2'!$C$14:F$14),0)))</f>
        <v/>
      </c>
      <c r="G171" s="114" t="str">
        <f>IF($C171="","",IF(ISBLANK(VLOOKUP($A171,'Section 2'!$C$18:$X$317,COLUMNS('Section 2'!$C$14:G$14),0)),"",VLOOKUP($A171,'Section 2'!$C$18:$X$317,COLUMNS('Section 2'!$C$14:G$14),0)))</f>
        <v/>
      </c>
      <c r="H171" s="114" t="str">
        <f>IF($C171="","",IF(ISBLANK(VLOOKUP($A171,'Section 2'!$C$18:$X$317,COLUMNS('Section 2'!$C$14:H$14),0)),"",VLOOKUP($A171,'Section 2'!$C$18:$X$317,COLUMNS('Section 2'!$C$14:H$14),0)))</f>
        <v/>
      </c>
      <c r="I171" s="114" t="str">
        <f>IF($C171="","",IF(ISBLANK(VLOOKUP($A171,'Section 2'!$C$18:$X$317,COLUMNS('Section 2'!$C$14:I$14),0)),"",VLOOKUP($A171,'Section 2'!$C$18:$X$317,COLUMNS('Section 2'!$C$14:I$14),0)))</f>
        <v/>
      </c>
      <c r="J171" s="114" t="str">
        <f>IF($C171="","",IF(ISBLANK(VLOOKUP($A171,'Section 2'!$C$18:$X$317,COLUMNS('Section 2'!$C$14:J$14),0)),"",VLOOKUP($A171,'Section 2'!$C$18:$X$317,COLUMNS('Section 2'!$C$14:J$14),0)))</f>
        <v/>
      </c>
      <c r="K171" s="114" t="str">
        <f>IF($C171="","",IF(ISBLANK(VLOOKUP($A171,'Section 2'!$C$18:$X$317,COLUMNS('Section 2'!$C$14:K$14),0)),"",VLOOKUP($A171,'Section 2'!$C$18:$X$317,COLUMNS('Section 2'!$C$14:K$14),0)))</f>
        <v/>
      </c>
      <c r="L171" s="114" t="str">
        <f>IF($C171="","",IF(ISBLANK(VLOOKUP($A171,'Section 2'!$C$18:$X$317,COLUMNS('Section 2'!$C$14:L$14),0)),"",VLOOKUP($A171,'Section 2'!$C$18:$X$317,COLUMNS('Section 2'!$C$14:L$14),0)))</f>
        <v/>
      </c>
      <c r="M171" s="114" t="str">
        <f>IF($C171="","",IF(ISBLANK(VLOOKUP($A171,'Section 2'!$C$18:$X$317,COLUMNS('Section 2'!$C$14:M$14),0)),"",VLOOKUP($A171,'Section 2'!$C$18:$X$317,COLUMNS('Section 2'!$C$14:M$14),0)))</f>
        <v/>
      </c>
      <c r="N171" s="114" t="str">
        <f>IF($C171="","",IF(ISBLANK(VLOOKUP($A171,'Section 2'!$C$18:$X$317,COLUMNS('Section 2'!$C$14:N$14),0)),"",VLOOKUP($A171,'Section 2'!$C$18:$X$317,COLUMNS('Section 2'!$C$14:N$14),0)))</f>
        <v/>
      </c>
      <c r="O171" s="114" t="str">
        <f>IF($C171="","",IF(ISBLANK(VLOOKUP($A171,'Section 2'!$C$18:$X$317,COLUMNS('Section 2'!$C$14:O$14),0)),"",VLOOKUP($A171,'Section 2'!$C$18:$X$317,COLUMNS('Section 2'!$C$14:O$14),0)))</f>
        <v/>
      </c>
      <c r="P171" s="114" t="str">
        <f>IF($C171="","",IF(ISBLANK(VLOOKUP($A171,'Section 2'!$C$18:$X$317,COLUMNS('Section 2'!$C$14:P$14),0)),"",VLOOKUP($A171,'Section 2'!$C$18:$X$317,COLUMNS('Section 2'!$C$14:P$14),0)))</f>
        <v/>
      </c>
      <c r="Q171" s="114" t="str">
        <f>IF($C171="","",IF(ISBLANK(VLOOKUP($A171,'Section 2'!$C$18:$X$317,COLUMNS('Section 2'!$C$14:Q$14),0)),"",VLOOKUP($A171,'Section 2'!$C$18:$X$317,COLUMNS('Section 2'!$C$14:Q$14),0)))</f>
        <v/>
      </c>
      <c r="R171" s="114" t="str">
        <f>IF($C171="","",IF(ISBLANK(VLOOKUP($A171,'Section 2'!$C$18:$X$317,COLUMNS('Section 2'!$C$14:R$14),0)),"",VLOOKUP($A171,'Section 2'!$C$18:$X$317,COLUMNS('Section 2'!$C$14:R$14),0)))</f>
        <v/>
      </c>
      <c r="S171" s="114" t="str">
        <f>IF($C171="","",IF(ISBLANK(VLOOKUP($A171,'Section 2'!$C$18:$X$317,COLUMNS('Section 2'!$C$14:S$14),0)),"",VLOOKUP($A171,'Section 2'!$C$18:$X$317,COLUMNS('Section 2'!$C$14:S$14),0)))</f>
        <v/>
      </c>
      <c r="T171" s="114" t="str">
        <f>IF($C171="","",IF(ISBLANK(VLOOKUP($A171,'Section 2'!$C$18:$X$317,COLUMNS('Section 2'!$C$14:T$14),0)),"",VLOOKUP($A171,'Section 2'!$C$18:$X$317,COLUMNS('Section 2'!$C$14:T$14),0)))</f>
        <v/>
      </c>
      <c r="U171" s="114" t="str">
        <f>IF($C171="","",IF(ISBLANK(VLOOKUP($A171,'Section 2'!$C$18:$X$317,COLUMNS('Section 2'!$C$14:U$14),0)),"",VLOOKUP($A171,'Section 2'!$C$18:$X$317,COLUMNS('Section 2'!$C$14:U$14),0)))</f>
        <v/>
      </c>
      <c r="V171" s="114" t="str">
        <f>IF($C171="","",IF(ISBLANK(VLOOKUP($A171,'Section 2'!$C$18:$X$317,COLUMNS('Section 2'!$C$14:V$14),0)),"",VLOOKUP($A171,'Section 2'!$C$18:$X$317,COLUMNS('Section 2'!$C$14:V$14),0)))</f>
        <v/>
      </c>
      <c r="W171" s="114" t="str">
        <f>IF($C171="","",IF(ISBLANK(PROPER(VLOOKUP($A171,'Section 2'!$C$18:$X$317,COLUMNS('Section 2'!$C$14:W$14),0))),"",PROPER(VLOOKUP($A171,'Section 2'!$C$18:$X$317,COLUMNS('Section 2'!$C$14:W$14),0))))</f>
        <v/>
      </c>
      <c r="X171" s="114" t="str">
        <f>IF($C171="","",IF(ISBLANK(PROPER(VLOOKUP($A171,'Section 2'!$C$18:$X$317,COLUMNS('Section 2'!$C$14:X$14),0))),"",IF(VLOOKUP($A171,'Section 2'!$C$18:$X$317,COLUMNS('Section 2'!$C$14:X$14),0)="Produced/Imported for Consumption","Produced/Imported for Consumption",PROPER(VLOOKUP($A171,'Section 2'!$C$18:$X$317,COLUMNS('Section 2'!$C$14:X$14),0)))))</f>
        <v/>
      </c>
    </row>
    <row r="172" spans="1:24" s="47" customFormat="1" ht="12.75" customHeight="1" x14ac:dyDescent="0.25">
      <c r="A172" s="50">
        <v>171</v>
      </c>
      <c r="B172" s="114" t="str">
        <f t="shared" si="2"/>
        <v/>
      </c>
      <c r="C172" s="114" t="str">
        <f>IFERROR(VLOOKUP($A172,'Section 2'!$C$18:$X$317,COLUMNS('Section 2'!$C$14:$C$14),0),"")</f>
        <v/>
      </c>
      <c r="D172" s="65" t="str">
        <f>IF($C172="","",IF(ISBLANK(VLOOKUP($A172,'Section 2'!$C$18:$X$317,COLUMNS('Section 2'!$C$14:D$14),0)),"",VLOOKUP($A172,'Section 2'!$C$18:$X$317,COLUMNS('Section 2'!$C$14:D$14),0)))</f>
        <v/>
      </c>
      <c r="E172" s="114" t="str">
        <f>IF($C172="","",IF(ISBLANK(VLOOKUP($A172,'Section 2'!$C$18:$X$317,COLUMNS('Section 2'!$C$14:E$14),0)),"",VLOOKUP($A172,'Section 2'!$C$18:$X$317,COLUMNS('Section 2'!$C$14:E$14),0)))</f>
        <v/>
      </c>
      <c r="F172" s="114" t="str">
        <f>IF($C172="","",IF(ISBLANK(VLOOKUP($A172,'Section 2'!$C$18:$X$317,COLUMNS('Section 2'!$C$14:F$14),0)),"",VLOOKUP($A172,'Section 2'!$C$18:$X$317,COLUMNS('Section 2'!$C$14:F$14),0)))</f>
        <v/>
      </c>
      <c r="G172" s="114" t="str">
        <f>IF($C172="","",IF(ISBLANK(VLOOKUP($A172,'Section 2'!$C$18:$X$317,COLUMNS('Section 2'!$C$14:G$14),0)),"",VLOOKUP($A172,'Section 2'!$C$18:$X$317,COLUMNS('Section 2'!$C$14:G$14),0)))</f>
        <v/>
      </c>
      <c r="H172" s="114" t="str">
        <f>IF($C172="","",IF(ISBLANK(VLOOKUP($A172,'Section 2'!$C$18:$X$317,COLUMNS('Section 2'!$C$14:H$14),0)),"",VLOOKUP($A172,'Section 2'!$C$18:$X$317,COLUMNS('Section 2'!$C$14:H$14),0)))</f>
        <v/>
      </c>
      <c r="I172" s="114" t="str">
        <f>IF($C172="","",IF(ISBLANK(VLOOKUP($A172,'Section 2'!$C$18:$X$317,COLUMNS('Section 2'!$C$14:I$14),0)),"",VLOOKUP($A172,'Section 2'!$C$18:$X$317,COLUMNS('Section 2'!$C$14:I$14),0)))</f>
        <v/>
      </c>
      <c r="J172" s="114" t="str">
        <f>IF($C172="","",IF(ISBLANK(VLOOKUP($A172,'Section 2'!$C$18:$X$317,COLUMNS('Section 2'!$C$14:J$14),0)),"",VLOOKUP($A172,'Section 2'!$C$18:$X$317,COLUMNS('Section 2'!$C$14:J$14),0)))</f>
        <v/>
      </c>
      <c r="K172" s="114" t="str">
        <f>IF($C172="","",IF(ISBLANK(VLOOKUP($A172,'Section 2'!$C$18:$X$317,COLUMNS('Section 2'!$C$14:K$14),0)),"",VLOOKUP($A172,'Section 2'!$C$18:$X$317,COLUMNS('Section 2'!$C$14:K$14),0)))</f>
        <v/>
      </c>
      <c r="L172" s="114" t="str">
        <f>IF($C172="","",IF(ISBLANK(VLOOKUP($A172,'Section 2'!$C$18:$X$317,COLUMNS('Section 2'!$C$14:L$14),0)),"",VLOOKUP($A172,'Section 2'!$C$18:$X$317,COLUMNS('Section 2'!$C$14:L$14),0)))</f>
        <v/>
      </c>
      <c r="M172" s="114" t="str">
        <f>IF($C172="","",IF(ISBLANK(VLOOKUP($A172,'Section 2'!$C$18:$X$317,COLUMNS('Section 2'!$C$14:M$14),0)),"",VLOOKUP($A172,'Section 2'!$C$18:$X$317,COLUMNS('Section 2'!$C$14:M$14),0)))</f>
        <v/>
      </c>
      <c r="N172" s="114" t="str">
        <f>IF($C172="","",IF(ISBLANK(VLOOKUP($A172,'Section 2'!$C$18:$X$317,COLUMNS('Section 2'!$C$14:N$14),0)),"",VLOOKUP($A172,'Section 2'!$C$18:$X$317,COLUMNS('Section 2'!$C$14:N$14),0)))</f>
        <v/>
      </c>
      <c r="O172" s="114" t="str">
        <f>IF($C172="","",IF(ISBLANK(VLOOKUP($A172,'Section 2'!$C$18:$X$317,COLUMNS('Section 2'!$C$14:O$14),0)),"",VLOOKUP($A172,'Section 2'!$C$18:$X$317,COLUMNS('Section 2'!$C$14:O$14),0)))</f>
        <v/>
      </c>
      <c r="P172" s="114" t="str">
        <f>IF($C172="","",IF(ISBLANK(VLOOKUP($A172,'Section 2'!$C$18:$X$317,COLUMNS('Section 2'!$C$14:P$14),0)),"",VLOOKUP($A172,'Section 2'!$C$18:$X$317,COLUMNS('Section 2'!$C$14:P$14),0)))</f>
        <v/>
      </c>
      <c r="Q172" s="114" t="str">
        <f>IF($C172="","",IF(ISBLANK(VLOOKUP($A172,'Section 2'!$C$18:$X$317,COLUMNS('Section 2'!$C$14:Q$14),0)),"",VLOOKUP($A172,'Section 2'!$C$18:$X$317,COLUMNS('Section 2'!$C$14:Q$14),0)))</f>
        <v/>
      </c>
      <c r="R172" s="114" t="str">
        <f>IF($C172="","",IF(ISBLANK(VLOOKUP($A172,'Section 2'!$C$18:$X$317,COLUMNS('Section 2'!$C$14:R$14),0)),"",VLOOKUP($A172,'Section 2'!$C$18:$X$317,COLUMNS('Section 2'!$C$14:R$14),0)))</f>
        <v/>
      </c>
      <c r="S172" s="114" t="str">
        <f>IF($C172="","",IF(ISBLANK(VLOOKUP($A172,'Section 2'!$C$18:$X$317,COLUMNS('Section 2'!$C$14:S$14),0)),"",VLOOKUP($A172,'Section 2'!$C$18:$X$317,COLUMNS('Section 2'!$C$14:S$14),0)))</f>
        <v/>
      </c>
      <c r="T172" s="114" t="str">
        <f>IF($C172="","",IF(ISBLANK(VLOOKUP($A172,'Section 2'!$C$18:$X$317,COLUMNS('Section 2'!$C$14:T$14),0)),"",VLOOKUP($A172,'Section 2'!$C$18:$X$317,COLUMNS('Section 2'!$C$14:T$14),0)))</f>
        <v/>
      </c>
      <c r="U172" s="114" t="str">
        <f>IF($C172="","",IF(ISBLANK(VLOOKUP($A172,'Section 2'!$C$18:$X$317,COLUMNS('Section 2'!$C$14:U$14),0)),"",VLOOKUP($A172,'Section 2'!$C$18:$X$317,COLUMNS('Section 2'!$C$14:U$14),0)))</f>
        <v/>
      </c>
      <c r="V172" s="114" t="str">
        <f>IF($C172="","",IF(ISBLANK(VLOOKUP($A172,'Section 2'!$C$18:$X$317,COLUMNS('Section 2'!$C$14:V$14),0)),"",VLOOKUP($A172,'Section 2'!$C$18:$X$317,COLUMNS('Section 2'!$C$14:V$14),0)))</f>
        <v/>
      </c>
      <c r="W172" s="114" t="str">
        <f>IF($C172="","",IF(ISBLANK(PROPER(VLOOKUP($A172,'Section 2'!$C$18:$X$317,COLUMNS('Section 2'!$C$14:W$14),0))),"",PROPER(VLOOKUP($A172,'Section 2'!$C$18:$X$317,COLUMNS('Section 2'!$C$14:W$14),0))))</f>
        <v/>
      </c>
      <c r="X172" s="114" t="str">
        <f>IF($C172="","",IF(ISBLANK(PROPER(VLOOKUP($A172,'Section 2'!$C$18:$X$317,COLUMNS('Section 2'!$C$14:X$14),0))),"",IF(VLOOKUP($A172,'Section 2'!$C$18:$X$317,COLUMNS('Section 2'!$C$14:X$14),0)="Produced/Imported for Consumption","Produced/Imported for Consumption",PROPER(VLOOKUP($A172,'Section 2'!$C$18:$X$317,COLUMNS('Section 2'!$C$14:X$14),0)))))</f>
        <v/>
      </c>
    </row>
    <row r="173" spans="1:24" s="47" customFormat="1" ht="12.75" customHeight="1" x14ac:dyDescent="0.25">
      <c r="A173" s="50">
        <v>172</v>
      </c>
      <c r="B173" s="114" t="str">
        <f t="shared" si="2"/>
        <v/>
      </c>
      <c r="C173" s="114" t="str">
        <f>IFERROR(VLOOKUP($A173,'Section 2'!$C$18:$X$317,COLUMNS('Section 2'!$C$14:$C$14),0),"")</f>
        <v/>
      </c>
      <c r="D173" s="65" t="str">
        <f>IF($C173="","",IF(ISBLANK(VLOOKUP($A173,'Section 2'!$C$18:$X$317,COLUMNS('Section 2'!$C$14:D$14),0)),"",VLOOKUP($A173,'Section 2'!$C$18:$X$317,COLUMNS('Section 2'!$C$14:D$14),0)))</f>
        <v/>
      </c>
      <c r="E173" s="114" t="str">
        <f>IF($C173="","",IF(ISBLANK(VLOOKUP($A173,'Section 2'!$C$18:$X$317,COLUMNS('Section 2'!$C$14:E$14),0)),"",VLOOKUP($A173,'Section 2'!$C$18:$X$317,COLUMNS('Section 2'!$C$14:E$14),0)))</f>
        <v/>
      </c>
      <c r="F173" s="114" t="str">
        <f>IF($C173="","",IF(ISBLANK(VLOOKUP($A173,'Section 2'!$C$18:$X$317,COLUMNS('Section 2'!$C$14:F$14),0)),"",VLOOKUP($A173,'Section 2'!$C$18:$X$317,COLUMNS('Section 2'!$C$14:F$14),0)))</f>
        <v/>
      </c>
      <c r="G173" s="114" t="str">
        <f>IF($C173="","",IF(ISBLANK(VLOOKUP($A173,'Section 2'!$C$18:$X$317,COLUMNS('Section 2'!$C$14:G$14),0)),"",VLOOKUP($A173,'Section 2'!$C$18:$X$317,COLUMNS('Section 2'!$C$14:G$14),0)))</f>
        <v/>
      </c>
      <c r="H173" s="114" t="str">
        <f>IF($C173="","",IF(ISBLANK(VLOOKUP($A173,'Section 2'!$C$18:$X$317,COLUMNS('Section 2'!$C$14:H$14),0)),"",VLOOKUP($A173,'Section 2'!$C$18:$X$317,COLUMNS('Section 2'!$C$14:H$14),0)))</f>
        <v/>
      </c>
      <c r="I173" s="114" t="str">
        <f>IF($C173="","",IF(ISBLANK(VLOOKUP($A173,'Section 2'!$C$18:$X$317,COLUMNS('Section 2'!$C$14:I$14),0)),"",VLOOKUP($A173,'Section 2'!$C$18:$X$317,COLUMNS('Section 2'!$C$14:I$14),0)))</f>
        <v/>
      </c>
      <c r="J173" s="114" t="str">
        <f>IF($C173="","",IF(ISBLANK(VLOOKUP($A173,'Section 2'!$C$18:$X$317,COLUMNS('Section 2'!$C$14:J$14),0)),"",VLOOKUP($A173,'Section 2'!$C$18:$X$317,COLUMNS('Section 2'!$C$14:J$14),0)))</f>
        <v/>
      </c>
      <c r="K173" s="114" t="str">
        <f>IF($C173="","",IF(ISBLANK(VLOOKUP($A173,'Section 2'!$C$18:$X$317,COLUMNS('Section 2'!$C$14:K$14),0)),"",VLOOKUP($A173,'Section 2'!$C$18:$X$317,COLUMNS('Section 2'!$C$14:K$14),0)))</f>
        <v/>
      </c>
      <c r="L173" s="114" t="str">
        <f>IF($C173="","",IF(ISBLANK(VLOOKUP($A173,'Section 2'!$C$18:$X$317,COLUMNS('Section 2'!$C$14:L$14),0)),"",VLOOKUP($A173,'Section 2'!$C$18:$X$317,COLUMNS('Section 2'!$C$14:L$14),0)))</f>
        <v/>
      </c>
      <c r="M173" s="114" t="str">
        <f>IF($C173="","",IF(ISBLANK(VLOOKUP($A173,'Section 2'!$C$18:$X$317,COLUMNS('Section 2'!$C$14:M$14),0)),"",VLOOKUP($A173,'Section 2'!$C$18:$X$317,COLUMNS('Section 2'!$C$14:M$14),0)))</f>
        <v/>
      </c>
      <c r="N173" s="114" t="str">
        <f>IF($C173="","",IF(ISBLANK(VLOOKUP($A173,'Section 2'!$C$18:$X$317,COLUMNS('Section 2'!$C$14:N$14),0)),"",VLOOKUP($A173,'Section 2'!$C$18:$X$317,COLUMNS('Section 2'!$C$14:N$14),0)))</f>
        <v/>
      </c>
      <c r="O173" s="114" t="str">
        <f>IF($C173="","",IF(ISBLANK(VLOOKUP($A173,'Section 2'!$C$18:$X$317,COLUMNS('Section 2'!$C$14:O$14),0)),"",VLOOKUP($A173,'Section 2'!$C$18:$X$317,COLUMNS('Section 2'!$C$14:O$14),0)))</f>
        <v/>
      </c>
      <c r="P173" s="114" t="str">
        <f>IF($C173="","",IF(ISBLANK(VLOOKUP($A173,'Section 2'!$C$18:$X$317,COLUMNS('Section 2'!$C$14:P$14),0)),"",VLOOKUP($A173,'Section 2'!$C$18:$X$317,COLUMNS('Section 2'!$C$14:P$14),0)))</f>
        <v/>
      </c>
      <c r="Q173" s="114" t="str">
        <f>IF($C173="","",IF(ISBLANK(VLOOKUP($A173,'Section 2'!$C$18:$X$317,COLUMNS('Section 2'!$C$14:Q$14),0)),"",VLOOKUP($A173,'Section 2'!$C$18:$X$317,COLUMNS('Section 2'!$C$14:Q$14),0)))</f>
        <v/>
      </c>
      <c r="R173" s="114" t="str">
        <f>IF($C173="","",IF(ISBLANK(VLOOKUP($A173,'Section 2'!$C$18:$X$317,COLUMNS('Section 2'!$C$14:R$14),0)),"",VLOOKUP($A173,'Section 2'!$C$18:$X$317,COLUMNS('Section 2'!$C$14:R$14),0)))</f>
        <v/>
      </c>
      <c r="S173" s="114" t="str">
        <f>IF($C173="","",IF(ISBLANK(VLOOKUP($A173,'Section 2'!$C$18:$X$317,COLUMNS('Section 2'!$C$14:S$14),0)),"",VLOOKUP($A173,'Section 2'!$C$18:$X$317,COLUMNS('Section 2'!$C$14:S$14),0)))</f>
        <v/>
      </c>
      <c r="T173" s="114" t="str">
        <f>IF($C173="","",IF(ISBLANK(VLOOKUP($A173,'Section 2'!$C$18:$X$317,COLUMNS('Section 2'!$C$14:T$14),0)),"",VLOOKUP($A173,'Section 2'!$C$18:$X$317,COLUMNS('Section 2'!$C$14:T$14),0)))</f>
        <v/>
      </c>
      <c r="U173" s="114" t="str">
        <f>IF($C173="","",IF(ISBLANK(VLOOKUP($A173,'Section 2'!$C$18:$X$317,COLUMNS('Section 2'!$C$14:U$14),0)),"",VLOOKUP($A173,'Section 2'!$C$18:$X$317,COLUMNS('Section 2'!$C$14:U$14),0)))</f>
        <v/>
      </c>
      <c r="V173" s="114" t="str">
        <f>IF($C173="","",IF(ISBLANK(VLOOKUP($A173,'Section 2'!$C$18:$X$317,COLUMNS('Section 2'!$C$14:V$14),0)),"",VLOOKUP($A173,'Section 2'!$C$18:$X$317,COLUMNS('Section 2'!$C$14:V$14),0)))</f>
        <v/>
      </c>
      <c r="W173" s="114" t="str">
        <f>IF($C173="","",IF(ISBLANK(PROPER(VLOOKUP($A173,'Section 2'!$C$18:$X$317,COLUMNS('Section 2'!$C$14:W$14),0))),"",PROPER(VLOOKUP($A173,'Section 2'!$C$18:$X$317,COLUMNS('Section 2'!$C$14:W$14),0))))</f>
        <v/>
      </c>
      <c r="X173" s="114" t="str">
        <f>IF($C173="","",IF(ISBLANK(PROPER(VLOOKUP($A173,'Section 2'!$C$18:$X$317,COLUMNS('Section 2'!$C$14:X$14),0))),"",IF(VLOOKUP($A173,'Section 2'!$C$18:$X$317,COLUMNS('Section 2'!$C$14:X$14),0)="Produced/Imported for Consumption","Produced/Imported for Consumption",PROPER(VLOOKUP($A173,'Section 2'!$C$18:$X$317,COLUMNS('Section 2'!$C$14:X$14),0)))))</f>
        <v/>
      </c>
    </row>
    <row r="174" spans="1:24" s="47" customFormat="1" ht="12.75" customHeight="1" x14ac:dyDescent="0.25">
      <c r="A174" s="50">
        <v>173</v>
      </c>
      <c r="B174" s="114" t="str">
        <f t="shared" si="2"/>
        <v/>
      </c>
      <c r="C174" s="114" t="str">
        <f>IFERROR(VLOOKUP($A174,'Section 2'!$C$18:$X$317,COLUMNS('Section 2'!$C$14:$C$14),0),"")</f>
        <v/>
      </c>
      <c r="D174" s="65" t="str">
        <f>IF($C174="","",IF(ISBLANK(VLOOKUP($A174,'Section 2'!$C$18:$X$317,COLUMNS('Section 2'!$C$14:D$14),0)),"",VLOOKUP($A174,'Section 2'!$C$18:$X$317,COLUMNS('Section 2'!$C$14:D$14),0)))</f>
        <v/>
      </c>
      <c r="E174" s="114" t="str">
        <f>IF($C174="","",IF(ISBLANK(VLOOKUP($A174,'Section 2'!$C$18:$X$317,COLUMNS('Section 2'!$C$14:E$14),0)),"",VLOOKUP($A174,'Section 2'!$C$18:$X$317,COLUMNS('Section 2'!$C$14:E$14),0)))</f>
        <v/>
      </c>
      <c r="F174" s="114" t="str">
        <f>IF($C174="","",IF(ISBLANK(VLOOKUP($A174,'Section 2'!$C$18:$X$317,COLUMNS('Section 2'!$C$14:F$14),0)),"",VLOOKUP($A174,'Section 2'!$C$18:$X$317,COLUMNS('Section 2'!$C$14:F$14),0)))</f>
        <v/>
      </c>
      <c r="G174" s="114" t="str">
        <f>IF($C174="","",IF(ISBLANK(VLOOKUP($A174,'Section 2'!$C$18:$X$317,COLUMNS('Section 2'!$C$14:G$14),0)),"",VLOOKUP($A174,'Section 2'!$C$18:$X$317,COLUMNS('Section 2'!$C$14:G$14),0)))</f>
        <v/>
      </c>
      <c r="H174" s="114" t="str">
        <f>IF($C174="","",IF(ISBLANK(VLOOKUP($A174,'Section 2'!$C$18:$X$317,COLUMNS('Section 2'!$C$14:H$14),0)),"",VLOOKUP($A174,'Section 2'!$C$18:$X$317,COLUMNS('Section 2'!$C$14:H$14),0)))</f>
        <v/>
      </c>
      <c r="I174" s="114" t="str">
        <f>IF($C174="","",IF(ISBLANK(VLOOKUP($A174,'Section 2'!$C$18:$X$317,COLUMNS('Section 2'!$C$14:I$14),0)),"",VLOOKUP($A174,'Section 2'!$C$18:$X$317,COLUMNS('Section 2'!$C$14:I$14),0)))</f>
        <v/>
      </c>
      <c r="J174" s="114" t="str">
        <f>IF($C174="","",IF(ISBLANK(VLOOKUP($A174,'Section 2'!$C$18:$X$317,COLUMNS('Section 2'!$C$14:J$14),0)),"",VLOOKUP($A174,'Section 2'!$C$18:$X$317,COLUMNS('Section 2'!$C$14:J$14),0)))</f>
        <v/>
      </c>
      <c r="K174" s="114" t="str">
        <f>IF($C174="","",IF(ISBLANK(VLOOKUP($A174,'Section 2'!$C$18:$X$317,COLUMNS('Section 2'!$C$14:K$14),0)),"",VLOOKUP($A174,'Section 2'!$C$18:$X$317,COLUMNS('Section 2'!$C$14:K$14),0)))</f>
        <v/>
      </c>
      <c r="L174" s="114" t="str">
        <f>IF($C174="","",IF(ISBLANK(VLOOKUP($A174,'Section 2'!$C$18:$X$317,COLUMNS('Section 2'!$C$14:L$14),0)),"",VLOOKUP($A174,'Section 2'!$C$18:$X$317,COLUMNS('Section 2'!$C$14:L$14),0)))</f>
        <v/>
      </c>
      <c r="M174" s="114" t="str">
        <f>IF($C174="","",IF(ISBLANK(VLOOKUP($A174,'Section 2'!$C$18:$X$317,COLUMNS('Section 2'!$C$14:M$14),0)),"",VLOOKUP($A174,'Section 2'!$C$18:$X$317,COLUMNS('Section 2'!$C$14:M$14),0)))</f>
        <v/>
      </c>
      <c r="N174" s="114" t="str">
        <f>IF($C174="","",IF(ISBLANK(VLOOKUP($A174,'Section 2'!$C$18:$X$317,COLUMNS('Section 2'!$C$14:N$14),0)),"",VLOOKUP($A174,'Section 2'!$C$18:$X$317,COLUMNS('Section 2'!$C$14:N$14),0)))</f>
        <v/>
      </c>
      <c r="O174" s="114" t="str">
        <f>IF($C174="","",IF(ISBLANK(VLOOKUP($A174,'Section 2'!$C$18:$X$317,COLUMNS('Section 2'!$C$14:O$14),0)),"",VLOOKUP($A174,'Section 2'!$C$18:$X$317,COLUMNS('Section 2'!$C$14:O$14),0)))</f>
        <v/>
      </c>
      <c r="P174" s="114" t="str">
        <f>IF($C174="","",IF(ISBLANK(VLOOKUP($A174,'Section 2'!$C$18:$X$317,COLUMNS('Section 2'!$C$14:P$14),0)),"",VLOOKUP($A174,'Section 2'!$C$18:$X$317,COLUMNS('Section 2'!$C$14:P$14),0)))</f>
        <v/>
      </c>
      <c r="Q174" s="114" t="str">
        <f>IF($C174="","",IF(ISBLANK(VLOOKUP($A174,'Section 2'!$C$18:$X$317,COLUMNS('Section 2'!$C$14:Q$14),0)),"",VLOOKUP($A174,'Section 2'!$C$18:$X$317,COLUMNS('Section 2'!$C$14:Q$14),0)))</f>
        <v/>
      </c>
      <c r="R174" s="114" t="str">
        <f>IF($C174="","",IF(ISBLANK(VLOOKUP($A174,'Section 2'!$C$18:$X$317,COLUMNS('Section 2'!$C$14:R$14),0)),"",VLOOKUP($A174,'Section 2'!$C$18:$X$317,COLUMNS('Section 2'!$C$14:R$14),0)))</f>
        <v/>
      </c>
      <c r="S174" s="114" t="str">
        <f>IF($C174="","",IF(ISBLANK(VLOOKUP($A174,'Section 2'!$C$18:$X$317,COLUMNS('Section 2'!$C$14:S$14),0)),"",VLOOKUP($A174,'Section 2'!$C$18:$X$317,COLUMNS('Section 2'!$C$14:S$14),0)))</f>
        <v/>
      </c>
      <c r="T174" s="114" t="str">
        <f>IF($C174="","",IF(ISBLANK(VLOOKUP($A174,'Section 2'!$C$18:$X$317,COLUMNS('Section 2'!$C$14:T$14),0)),"",VLOOKUP($A174,'Section 2'!$C$18:$X$317,COLUMNS('Section 2'!$C$14:T$14),0)))</f>
        <v/>
      </c>
      <c r="U174" s="114" t="str">
        <f>IF($C174="","",IF(ISBLANK(VLOOKUP($A174,'Section 2'!$C$18:$X$317,COLUMNS('Section 2'!$C$14:U$14),0)),"",VLOOKUP($A174,'Section 2'!$C$18:$X$317,COLUMNS('Section 2'!$C$14:U$14),0)))</f>
        <v/>
      </c>
      <c r="V174" s="114" t="str">
        <f>IF($C174="","",IF(ISBLANK(VLOOKUP($A174,'Section 2'!$C$18:$X$317,COLUMNS('Section 2'!$C$14:V$14),0)),"",VLOOKUP($A174,'Section 2'!$C$18:$X$317,COLUMNS('Section 2'!$C$14:V$14),0)))</f>
        <v/>
      </c>
      <c r="W174" s="114" t="str">
        <f>IF($C174="","",IF(ISBLANK(PROPER(VLOOKUP($A174,'Section 2'!$C$18:$X$317,COLUMNS('Section 2'!$C$14:W$14),0))),"",PROPER(VLOOKUP($A174,'Section 2'!$C$18:$X$317,COLUMNS('Section 2'!$C$14:W$14),0))))</f>
        <v/>
      </c>
      <c r="X174" s="114" t="str">
        <f>IF($C174="","",IF(ISBLANK(PROPER(VLOOKUP($A174,'Section 2'!$C$18:$X$317,COLUMNS('Section 2'!$C$14:X$14),0))),"",IF(VLOOKUP($A174,'Section 2'!$C$18:$X$317,COLUMNS('Section 2'!$C$14:X$14),0)="Produced/Imported for Consumption","Produced/Imported for Consumption",PROPER(VLOOKUP($A174,'Section 2'!$C$18:$X$317,COLUMNS('Section 2'!$C$14:X$14),0)))))</f>
        <v/>
      </c>
    </row>
    <row r="175" spans="1:24" s="47" customFormat="1" ht="12.75" customHeight="1" x14ac:dyDescent="0.25">
      <c r="A175" s="50">
        <v>174</v>
      </c>
      <c r="B175" s="114" t="str">
        <f t="shared" si="2"/>
        <v/>
      </c>
      <c r="C175" s="114" t="str">
        <f>IFERROR(VLOOKUP($A175,'Section 2'!$C$18:$X$317,COLUMNS('Section 2'!$C$14:$C$14),0),"")</f>
        <v/>
      </c>
      <c r="D175" s="65" t="str">
        <f>IF($C175="","",IF(ISBLANK(VLOOKUP($A175,'Section 2'!$C$18:$X$317,COLUMNS('Section 2'!$C$14:D$14),0)),"",VLOOKUP($A175,'Section 2'!$C$18:$X$317,COLUMNS('Section 2'!$C$14:D$14),0)))</f>
        <v/>
      </c>
      <c r="E175" s="114" t="str">
        <f>IF($C175="","",IF(ISBLANK(VLOOKUP($A175,'Section 2'!$C$18:$X$317,COLUMNS('Section 2'!$C$14:E$14),0)),"",VLOOKUP($A175,'Section 2'!$C$18:$X$317,COLUMNS('Section 2'!$C$14:E$14),0)))</f>
        <v/>
      </c>
      <c r="F175" s="114" t="str">
        <f>IF($C175="","",IF(ISBLANK(VLOOKUP($A175,'Section 2'!$C$18:$X$317,COLUMNS('Section 2'!$C$14:F$14),0)),"",VLOOKUP($A175,'Section 2'!$C$18:$X$317,COLUMNS('Section 2'!$C$14:F$14),0)))</f>
        <v/>
      </c>
      <c r="G175" s="114" t="str">
        <f>IF($C175="","",IF(ISBLANK(VLOOKUP($A175,'Section 2'!$C$18:$X$317,COLUMNS('Section 2'!$C$14:G$14),0)),"",VLOOKUP($A175,'Section 2'!$C$18:$X$317,COLUMNS('Section 2'!$C$14:G$14),0)))</f>
        <v/>
      </c>
      <c r="H175" s="114" t="str">
        <f>IF($C175="","",IF(ISBLANK(VLOOKUP($A175,'Section 2'!$C$18:$X$317,COLUMNS('Section 2'!$C$14:H$14),0)),"",VLOOKUP($A175,'Section 2'!$C$18:$X$317,COLUMNS('Section 2'!$C$14:H$14),0)))</f>
        <v/>
      </c>
      <c r="I175" s="114" t="str">
        <f>IF($C175="","",IF(ISBLANK(VLOOKUP($A175,'Section 2'!$C$18:$X$317,COLUMNS('Section 2'!$C$14:I$14),0)),"",VLOOKUP($A175,'Section 2'!$C$18:$X$317,COLUMNS('Section 2'!$C$14:I$14),0)))</f>
        <v/>
      </c>
      <c r="J175" s="114" t="str">
        <f>IF($C175="","",IF(ISBLANK(VLOOKUP($A175,'Section 2'!$C$18:$X$317,COLUMNS('Section 2'!$C$14:J$14),0)),"",VLOOKUP($A175,'Section 2'!$C$18:$X$317,COLUMNS('Section 2'!$C$14:J$14),0)))</f>
        <v/>
      </c>
      <c r="K175" s="114" t="str">
        <f>IF($C175="","",IF(ISBLANK(VLOOKUP($A175,'Section 2'!$C$18:$X$317,COLUMNS('Section 2'!$C$14:K$14),0)),"",VLOOKUP($A175,'Section 2'!$C$18:$X$317,COLUMNS('Section 2'!$C$14:K$14),0)))</f>
        <v/>
      </c>
      <c r="L175" s="114" t="str">
        <f>IF($C175="","",IF(ISBLANK(VLOOKUP($A175,'Section 2'!$C$18:$X$317,COLUMNS('Section 2'!$C$14:L$14),0)),"",VLOOKUP($A175,'Section 2'!$C$18:$X$317,COLUMNS('Section 2'!$C$14:L$14),0)))</f>
        <v/>
      </c>
      <c r="M175" s="114" t="str">
        <f>IF($C175="","",IF(ISBLANK(VLOOKUP($A175,'Section 2'!$C$18:$X$317,COLUMNS('Section 2'!$C$14:M$14),0)),"",VLOOKUP($A175,'Section 2'!$C$18:$X$317,COLUMNS('Section 2'!$C$14:M$14),0)))</f>
        <v/>
      </c>
      <c r="N175" s="114" t="str">
        <f>IF($C175="","",IF(ISBLANK(VLOOKUP($A175,'Section 2'!$C$18:$X$317,COLUMNS('Section 2'!$C$14:N$14),0)),"",VLOOKUP($A175,'Section 2'!$C$18:$X$317,COLUMNS('Section 2'!$C$14:N$14),0)))</f>
        <v/>
      </c>
      <c r="O175" s="114" t="str">
        <f>IF($C175="","",IF(ISBLANK(VLOOKUP($A175,'Section 2'!$C$18:$X$317,COLUMNS('Section 2'!$C$14:O$14),0)),"",VLOOKUP($A175,'Section 2'!$C$18:$X$317,COLUMNS('Section 2'!$C$14:O$14),0)))</f>
        <v/>
      </c>
      <c r="P175" s="114" t="str">
        <f>IF($C175="","",IF(ISBLANK(VLOOKUP($A175,'Section 2'!$C$18:$X$317,COLUMNS('Section 2'!$C$14:P$14),0)),"",VLOOKUP($A175,'Section 2'!$C$18:$X$317,COLUMNS('Section 2'!$C$14:P$14),0)))</f>
        <v/>
      </c>
      <c r="Q175" s="114" t="str">
        <f>IF($C175="","",IF(ISBLANK(VLOOKUP($A175,'Section 2'!$C$18:$X$317,COLUMNS('Section 2'!$C$14:Q$14),0)),"",VLOOKUP($A175,'Section 2'!$C$18:$X$317,COLUMNS('Section 2'!$C$14:Q$14),0)))</f>
        <v/>
      </c>
      <c r="R175" s="114" t="str">
        <f>IF($C175="","",IF(ISBLANK(VLOOKUP($A175,'Section 2'!$C$18:$X$317,COLUMNS('Section 2'!$C$14:R$14),0)),"",VLOOKUP($A175,'Section 2'!$C$18:$X$317,COLUMNS('Section 2'!$C$14:R$14),0)))</f>
        <v/>
      </c>
      <c r="S175" s="114" t="str">
        <f>IF($C175="","",IF(ISBLANK(VLOOKUP($A175,'Section 2'!$C$18:$X$317,COLUMNS('Section 2'!$C$14:S$14),0)),"",VLOOKUP($A175,'Section 2'!$C$18:$X$317,COLUMNS('Section 2'!$C$14:S$14),0)))</f>
        <v/>
      </c>
      <c r="T175" s="114" t="str">
        <f>IF($C175="","",IF(ISBLANK(VLOOKUP($A175,'Section 2'!$C$18:$X$317,COLUMNS('Section 2'!$C$14:T$14),0)),"",VLOOKUP($A175,'Section 2'!$C$18:$X$317,COLUMNS('Section 2'!$C$14:T$14),0)))</f>
        <v/>
      </c>
      <c r="U175" s="114" t="str">
        <f>IF($C175="","",IF(ISBLANK(VLOOKUP($A175,'Section 2'!$C$18:$X$317,COLUMNS('Section 2'!$C$14:U$14),0)),"",VLOOKUP($A175,'Section 2'!$C$18:$X$317,COLUMNS('Section 2'!$C$14:U$14),0)))</f>
        <v/>
      </c>
      <c r="V175" s="114" t="str">
        <f>IF($C175="","",IF(ISBLANK(VLOOKUP($A175,'Section 2'!$C$18:$X$317,COLUMNS('Section 2'!$C$14:V$14),0)),"",VLOOKUP($A175,'Section 2'!$C$18:$X$317,COLUMNS('Section 2'!$C$14:V$14),0)))</f>
        <v/>
      </c>
      <c r="W175" s="114" t="str">
        <f>IF($C175="","",IF(ISBLANK(PROPER(VLOOKUP($A175,'Section 2'!$C$18:$X$317,COLUMNS('Section 2'!$C$14:W$14),0))),"",PROPER(VLOOKUP($A175,'Section 2'!$C$18:$X$317,COLUMNS('Section 2'!$C$14:W$14),0))))</f>
        <v/>
      </c>
      <c r="X175" s="114" t="str">
        <f>IF($C175="","",IF(ISBLANK(PROPER(VLOOKUP($A175,'Section 2'!$C$18:$X$317,COLUMNS('Section 2'!$C$14:X$14),0))),"",IF(VLOOKUP($A175,'Section 2'!$C$18:$X$317,COLUMNS('Section 2'!$C$14:X$14),0)="Produced/Imported for Consumption","Produced/Imported for Consumption",PROPER(VLOOKUP($A175,'Section 2'!$C$18:$X$317,COLUMNS('Section 2'!$C$14:X$14),0)))))</f>
        <v/>
      </c>
    </row>
    <row r="176" spans="1:24" s="47" customFormat="1" ht="12.75" customHeight="1" x14ac:dyDescent="0.25">
      <c r="A176" s="50">
        <v>175</v>
      </c>
      <c r="B176" s="114" t="str">
        <f t="shared" si="2"/>
        <v/>
      </c>
      <c r="C176" s="114" t="str">
        <f>IFERROR(VLOOKUP($A176,'Section 2'!$C$18:$X$317,COLUMNS('Section 2'!$C$14:$C$14),0),"")</f>
        <v/>
      </c>
      <c r="D176" s="65" t="str">
        <f>IF($C176="","",IF(ISBLANK(VLOOKUP($A176,'Section 2'!$C$18:$X$317,COLUMNS('Section 2'!$C$14:D$14),0)),"",VLOOKUP($A176,'Section 2'!$C$18:$X$317,COLUMNS('Section 2'!$C$14:D$14),0)))</f>
        <v/>
      </c>
      <c r="E176" s="114" t="str">
        <f>IF($C176="","",IF(ISBLANK(VLOOKUP($A176,'Section 2'!$C$18:$X$317,COLUMNS('Section 2'!$C$14:E$14),0)),"",VLOOKUP($A176,'Section 2'!$C$18:$X$317,COLUMNS('Section 2'!$C$14:E$14),0)))</f>
        <v/>
      </c>
      <c r="F176" s="114" t="str">
        <f>IF($C176="","",IF(ISBLANK(VLOOKUP($A176,'Section 2'!$C$18:$X$317,COLUMNS('Section 2'!$C$14:F$14),0)),"",VLOOKUP($A176,'Section 2'!$C$18:$X$317,COLUMNS('Section 2'!$C$14:F$14),0)))</f>
        <v/>
      </c>
      <c r="G176" s="114" t="str">
        <f>IF($C176="","",IF(ISBLANK(VLOOKUP($A176,'Section 2'!$C$18:$X$317,COLUMNS('Section 2'!$C$14:G$14),0)),"",VLOOKUP($A176,'Section 2'!$C$18:$X$317,COLUMNS('Section 2'!$C$14:G$14),0)))</f>
        <v/>
      </c>
      <c r="H176" s="114" t="str">
        <f>IF($C176="","",IF(ISBLANK(VLOOKUP($A176,'Section 2'!$C$18:$X$317,COLUMNS('Section 2'!$C$14:H$14),0)),"",VLOOKUP($A176,'Section 2'!$C$18:$X$317,COLUMNS('Section 2'!$C$14:H$14),0)))</f>
        <v/>
      </c>
      <c r="I176" s="114" t="str">
        <f>IF($C176="","",IF(ISBLANK(VLOOKUP($A176,'Section 2'!$C$18:$X$317,COLUMNS('Section 2'!$C$14:I$14),0)),"",VLOOKUP($A176,'Section 2'!$C$18:$X$317,COLUMNS('Section 2'!$C$14:I$14),0)))</f>
        <v/>
      </c>
      <c r="J176" s="114" t="str">
        <f>IF($C176="","",IF(ISBLANK(VLOOKUP($A176,'Section 2'!$C$18:$X$317,COLUMNS('Section 2'!$C$14:J$14),0)),"",VLOOKUP($A176,'Section 2'!$C$18:$X$317,COLUMNS('Section 2'!$C$14:J$14),0)))</f>
        <v/>
      </c>
      <c r="K176" s="114" t="str">
        <f>IF($C176="","",IF(ISBLANK(VLOOKUP($A176,'Section 2'!$C$18:$X$317,COLUMNS('Section 2'!$C$14:K$14),0)),"",VLOOKUP($A176,'Section 2'!$C$18:$X$317,COLUMNS('Section 2'!$C$14:K$14),0)))</f>
        <v/>
      </c>
      <c r="L176" s="114" t="str">
        <f>IF($C176="","",IF(ISBLANK(VLOOKUP($A176,'Section 2'!$C$18:$X$317,COLUMNS('Section 2'!$C$14:L$14),0)),"",VLOOKUP($A176,'Section 2'!$C$18:$X$317,COLUMNS('Section 2'!$C$14:L$14),0)))</f>
        <v/>
      </c>
      <c r="M176" s="114" t="str">
        <f>IF($C176="","",IF(ISBLANK(VLOOKUP($A176,'Section 2'!$C$18:$X$317,COLUMNS('Section 2'!$C$14:M$14),0)),"",VLOOKUP($A176,'Section 2'!$C$18:$X$317,COLUMNS('Section 2'!$C$14:M$14),0)))</f>
        <v/>
      </c>
      <c r="N176" s="114" t="str">
        <f>IF($C176="","",IF(ISBLANK(VLOOKUP($A176,'Section 2'!$C$18:$X$317,COLUMNS('Section 2'!$C$14:N$14),0)),"",VLOOKUP($A176,'Section 2'!$C$18:$X$317,COLUMNS('Section 2'!$C$14:N$14),0)))</f>
        <v/>
      </c>
      <c r="O176" s="114" t="str">
        <f>IF($C176="","",IF(ISBLANK(VLOOKUP($A176,'Section 2'!$C$18:$X$317,COLUMNS('Section 2'!$C$14:O$14),0)),"",VLOOKUP($A176,'Section 2'!$C$18:$X$317,COLUMNS('Section 2'!$C$14:O$14),0)))</f>
        <v/>
      </c>
      <c r="P176" s="114" t="str">
        <f>IF($C176="","",IF(ISBLANK(VLOOKUP($A176,'Section 2'!$C$18:$X$317,COLUMNS('Section 2'!$C$14:P$14),0)),"",VLOOKUP($A176,'Section 2'!$C$18:$X$317,COLUMNS('Section 2'!$C$14:P$14),0)))</f>
        <v/>
      </c>
      <c r="Q176" s="114" t="str">
        <f>IF($C176="","",IF(ISBLANK(VLOOKUP($A176,'Section 2'!$C$18:$X$317,COLUMNS('Section 2'!$C$14:Q$14),0)),"",VLOOKUP($A176,'Section 2'!$C$18:$X$317,COLUMNS('Section 2'!$C$14:Q$14),0)))</f>
        <v/>
      </c>
      <c r="R176" s="114" t="str">
        <f>IF($C176="","",IF(ISBLANK(VLOOKUP($A176,'Section 2'!$C$18:$X$317,COLUMNS('Section 2'!$C$14:R$14),0)),"",VLOOKUP($A176,'Section 2'!$C$18:$X$317,COLUMNS('Section 2'!$C$14:R$14),0)))</f>
        <v/>
      </c>
      <c r="S176" s="114" t="str">
        <f>IF($C176="","",IF(ISBLANK(VLOOKUP($A176,'Section 2'!$C$18:$X$317,COLUMNS('Section 2'!$C$14:S$14),0)),"",VLOOKUP($A176,'Section 2'!$C$18:$X$317,COLUMNS('Section 2'!$C$14:S$14),0)))</f>
        <v/>
      </c>
      <c r="T176" s="114" t="str">
        <f>IF($C176="","",IF(ISBLANK(VLOOKUP($A176,'Section 2'!$C$18:$X$317,COLUMNS('Section 2'!$C$14:T$14),0)),"",VLOOKUP($A176,'Section 2'!$C$18:$X$317,COLUMNS('Section 2'!$C$14:T$14),0)))</f>
        <v/>
      </c>
      <c r="U176" s="114" t="str">
        <f>IF($C176="","",IF(ISBLANK(VLOOKUP($A176,'Section 2'!$C$18:$X$317,COLUMNS('Section 2'!$C$14:U$14),0)),"",VLOOKUP($A176,'Section 2'!$C$18:$X$317,COLUMNS('Section 2'!$C$14:U$14),0)))</f>
        <v/>
      </c>
      <c r="V176" s="114" t="str">
        <f>IF($C176="","",IF(ISBLANK(VLOOKUP($A176,'Section 2'!$C$18:$X$317,COLUMNS('Section 2'!$C$14:V$14),0)),"",VLOOKUP($A176,'Section 2'!$C$18:$X$317,COLUMNS('Section 2'!$C$14:V$14),0)))</f>
        <v/>
      </c>
      <c r="W176" s="114" t="str">
        <f>IF($C176="","",IF(ISBLANK(PROPER(VLOOKUP($A176,'Section 2'!$C$18:$X$317,COLUMNS('Section 2'!$C$14:W$14),0))),"",PROPER(VLOOKUP($A176,'Section 2'!$C$18:$X$317,COLUMNS('Section 2'!$C$14:W$14),0))))</f>
        <v/>
      </c>
      <c r="X176" s="114" t="str">
        <f>IF($C176="","",IF(ISBLANK(PROPER(VLOOKUP($A176,'Section 2'!$C$18:$X$317,COLUMNS('Section 2'!$C$14:X$14),0))),"",IF(VLOOKUP($A176,'Section 2'!$C$18:$X$317,COLUMNS('Section 2'!$C$14:X$14),0)="Produced/Imported for Consumption","Produced/Imported for Consumption",PROPER(VLOOKUP($A176,'Section 2'!$C$18:$X$317,COLUMNS('Section 2'!$C$14:X$14),0)))))</f>
        <v/>
      </c>
    </row>
    <row r="177" spans="1:24" s="47" customFormat="1" ht="12.75" customHeight="1" x14ac:dyDescent="0.25">
      <c r="A177" s="50">
        <v>176</v>
      </c>
      <c r="B177" s="114" t="str">
        <f t="shared" si="2"/>
        <v/>
      </c>
      <c r="C177" s="114" t="str">
        <f>IFERROR(VLOOKUP($A177,'Section 2'!$C$18:$X$317,COLUMNS('Section 2'!$C$14:$C$14),0),"")</f>
        <v/>
      </c>
      <c r="D177" s="65" t="str">
        <f>IF($C177="","",IF(ISBLANK(VLOOKUP($A177,'Section 2'!$C$18:$X$317,COLUMNS('Section 2'!$C$14:D$14),0)),"",VLOOKUP($A177,'Section 2'!$C$18:$X$317,COLUMNS('Section 2'!$C$14:D$14),0)))</f>
        <v/>
      </c>
      <c r="E177" s="114" t="str">
        <f>IF($C177="","",IF(ISBLANK(VLOOKUP($A177,'Section 2'!$C$18:$X$317,COLUMNS('Section 2'!$C$14:E$14),0)),"",VLOOKUP($A177,'Section 2'!$C$18:$X$317,COLUMNS('Section 2'!$C$14:E$14),0)))</f>
        <v/>
      </c>
      <c r="F177" s="114" t="str">
        <f>IF($C177="","",IF(ISBLANK(VLOOKUP($A177,'Section 2'!$C$18:$X$317,COLUMNS('Section 2'!$C$14:F$14),0)),"",VLOOKUP($A177,'Section 2'!$C$18:$X$317,COLUMNS('Section 2'!$C$14:F$14),0)))</f>
        <v/>
      </c>
      <c r="G177" s="114" t="str">
        <f>IF($C177="","",IF(ISBLANK(VLOOKUP($A177,'Section 2'!$C$18:$X$317,COLUMNS('Section 2'!$C$14:G$14),0)),"",VLOOKUP($A177,'Section 2'!$C$18:$X$317,COLUMNS('Section 2'!$C$14:G$14),0)))</f>
        <v/>
      </c>
      <c r="H177" s="114" t="str">
        <f>IF($C177="","",IF(ISBLANK(VLOOKUP($A177,'Section 2'!$C$18:$X$317,COLUMNS('Section 2'!$C$14:H$14),0)),"",VLOOKUP($A177,'Section 2'!$C$18:$X$317,COLUMNS('Section 2'!$C$14:H$14),0)))</f>
        <v/>
      </c>
      <c r="I177" s="114" t="str">
        <f>IF($C177="","",IF(ISBLANK(VLOOKUP($A177,'Section 2'!$C$18:$X$317,COLUMNS('Section 2'!$C$14:I$14),0)),"",VLOOKUP($A177,'Section 2'!$C$18:$X$317,COLUMNS('Section 2'!$C$14:I$14),0)))</f>
        <v/>
      </c>
      <c r="J177" s="114" t="str">
        <f>IF($C177="","",IF(ISBLANK(VLOOKUP($A177,'Section 2'!$C$18:$X$317,COLUMNS('Section 2'!$C$14:J$14),0)),"",VLOOKUP($A177,'Section 2'!$C$18:$X$317,COLUMNS('Section 2'!$C$14:J$14),0)))</f>
        <v/>
      </c>
      <c r="K177" s="114" t="str">
        <f>IF($C177="","",IF(ISBLANK(VLOOKUP($A177,'Section 2'!$C$18:$X$317,COLUMNS('Section 2'!$C$14:K$14),0)),"",VLOOKUP($A177,'Section 2'!$C$18:$X$317,COLUMNS('Section 2'!$C$14:K$14),0)))</f>
        <v/>
      </c>
      <c r="L177" s="114" t="str">
        <f>IF($C177="","",IF(ISBLANK(VLOOKUP($A177,'Section 2'!$C$18:$X$317,COLUMNS('Section 2'!$C$14:L$14),0)),"",VLOOKUP($A177,'Section 2'!$C$18:$X$317,COLUMNS('Section 2'!$C$14:L$14),0)))</f>
        <v/>
      </c>
      <c r="M177" s="114" t="str">
        <f>IF($C177="","",IF(ISBLANK(VLOOKUP($A177,'Section 2'!$C$18:$X$317,COLUMNS('Section 2'!$C$14:M$14),0)),"",VLOOKUP($A177,'Section 2'!$C$18:$X$317,COLUMNS('Section 2'!$C$14:M$14),0)))</f>
        <v/>
      </c>
      <c r="N177" s="114" t="str">
        <f>IF($C177="","",IF(ISBLANK(VLOOKUP($A177,'Section 2'!$C$18:$X$317,COLUMNS('Section 2'!$C$14:N$14),0)),"",VLOOKUP($A177,'Section 2'!$C$18:$X$317,COLUMNS('Section 2'!$C$14:N$14),0)))</f>
        <v/>
      </c>
      <c r="O177" s="114" t="str">
        <f>IF($C177="","",IF(ISBLANK(VLOOKUP($A177,'Section 2'!$C$18:$X$317,COLUMNS('Section 2'!$C$14:O$14),0)),"",VLOOKUP($A177,'Section 2'!$C$18:$X$317,COLUMNS('Section 2'!$C$14:O$14),0)))</f>
        <v/>
      </c>
      <c r="P177" s="114" t="str">
        <f>IF($C177="","",IF(ISBLANK(VLOOKUP($A177,'Section 2'!$C$18:$X$317,COLUMNS('Section 2'!$C$14:P$14),0)),"",VLOOKUP($A177,'Section 2'!$C$18:$X$317,COLUMNS('Section 2'!$C$14:P$14),0)))</f>
        <v/>
      </c>
      <c r="Q177" s="114" t="str">
        <f>IF($C177="","",IF(ISBLANK(VLOOKUP($A177,'Section 2'!$C$18:$X$317,COLUMNS('Section 2'!$C$14:Q$14),0)),"",VLOOKUP($A177,'Section 2'!$C$18:$X$317,COLUMNS('Section 2'!$C$14:Q$14),0)))</f>
        <v/>
      </c>
      <c r="R177" s="114" t="str">
        <f>IF($C177="","",IF(ISBLANK(VLOOKUP($A177,'Section 2'!$C$18:$X$317,COLUMNS('Section 2'!$C$14:R$14),0)),"",VLOOKUP($A177,'Section 2'!$C$18:$X$317,COLUMNS('Section 2'!$C$14:R$14),0)))</f>
        <v/>
      </c>
      <c r="S177" s="114" t="str">
        <f>IF($C177="","",IF(ISBLANK(VLOOKUP($A177,'Section 2'!$C$18:$X$317,COLUMNS('Section 2'!$C$14:S$14),0)),"",VLOOKUP($A177,'Section 2'!$C$18:$X$317,COLUMNS('Section 2'!$C$14:S$14),0)))</f>
        <v/>
      </c>
      <c r="T177" s="114" t="str">
        <f>IF($C177="","",IF(ISBLANK(VLOOKUP($A177,'Section 2'!$C$18:$X$317,COLUMNS('Section 2'!$C$14:T$14),0)),"",VLOOKUP($A177,'Section 2'!$C$18:$X$317,COLUMNS('Section 2'!$C$14:T$14),0)))</f>
        <v/>
      </c>
      <c r="U177" s="114" t="str">
        <f>IF($C177="","",IF(ISBLANK(VLOOKUP($A177,'Section 2'!$C$18:$X$317,COLUMNS('Section 2'!$C$14:U$14),0)),"",VLOOKUP($A177,'Section 2'!$C$18:$X$317,COLUMNS('Section 2'!$C$14:U$14),0)))</f>
        <v/>
      </c>
      <c r="V177" s="114" t="str">
        <f>IF($C177="","",IF(ISBLANK(VLOOKUP($A177,'Section 2'!$C$18:$X$317,COLUMNS('Section 2'!$C$14:V$14),0)),"",VLOOKUP($A177,'Section 2'!$C$18:$X$317,COLUMNS('Section 2'!$C$14:V$14),0)))</f>
        <v/>
      </c>
      <c r="W177" s="114" t="str">
        <f>IF($C177="","",IF(ISBLANK(PROPER(VLOOKUP($A177,'Section 2'!$C$18:$X$317,COLUMNS('Section 2'!$C$14:W$14),0))),"",PROPER(VLOOKUP($A177,'Section 2'!$C$18:$X$317,COLUMNS('Section 2'!$C$14:W$14),0))))</f>
        <v/>
      </c>
      <c r="X177" s="114" t="str">
        <f>IF($C177="","",IF(ISBLANK(PROPER(VLOOKUP($A177,'Section 2'!$C$18:$X$317,COLUMNS('Section 2'!$C$14:X$14),0))),"",IF(VLOOKUP($A177,'Section 2'!$C$18:$X$317,COLUMNS('Section 2'!$C$14:X$14),0)="Produced/Imported for Consumption","Produced/Imported for Consumption",PROPER(VLOOKUP($A177,'Section 2'!$C$18:$X$317,COLUMNS('Section 2'!$C$14:X$14),0)))))</f>
        <v/>
      </c>
    </row>
    <row r="178" spans="1:24" s="47" customFormat="1" ht="12.75" customHeight="1" x14ac:dyDescent="0.25">
      <c r="A178" s="50">
        <v>177</v>
      </c>
      <c r="B178" s="114" t="str">
        <f t="shared" si="2"/>
        <v/>
      </c>
      <c r="C178" s="114" t="str">
        <f>IFERROR(VLOOKUP($A178,'Section 2'!$C$18:$X$317,COLUMNS('Section 2'!$C$14:$C$14),0),"")</f>
        <v/>
      </c>
      <c r="D178" s="65" t="str">
        <f>IF($C178="","",IF(ISBLANK(VLOOKUP($A178,'Section 2'!$C$18:$X$317,COLUMNS('Section 2'!$C$14:D$14),0)),"",VLOOKUP($A178,'Section 2'!$C$18:$X$317,COLUMNS('Section 2'!$C$14:D$14),0)))</f>
        <v/>
      </c>
      <c r="E178" s="114" t="str">
        <f>IF($C178="","",IF(ISBLANK(VLOOKUP($A178,'Section 2'!$C$18:$X$317,COLUMNS('Section 2'!$C$14:E$14),0)),"",VLOOKUP($A178,'Section 2'!$C$18:$X$317,COLUMNS('Section 2'!$C$14:E$14),0)))</f>
        <v/>
      </c>
      <c r="F178" s="114" t="str">
        <f>IF($C178="","",IF(ISBLANK(VLOOKUP($A178,'Section 2'!$C$18:$X$317,COLUMNS('Section 2'!$C$14:F$14),0)),"",VLOOKUP($A178,'Section 2'!$C$18:$X$317,COLUMNS('Section 2'!$C$14:F$14),0)))</f>
        <v/>
      </c>
      <c r="G178" s="114" t="str">
        <f>IF($C178="","",IF(ISBLANK(VLOOKUP($A178,'Section 2'!$C$18:$X$317,COLUMNS('Section 2'!$C$14:G$14),0)),"",VLOOKUP($A178,'Section 2'!$C$18:$X$317,COLUMNS('Section 2'!$C$14:G$14),0)))</f>
        <v/>
      </c>
      <c r="H178" s="114" t="str">
        <f>IF($C178="","",IF(ISBLANK(VLOOKUP($A178,'Section 2'!$C$18:$X$317,COLUMNS('Section 2'!$C$14:H$14),0)),"",VLOOKUP($A178,'Section 2'!$C$18:$X$317,COLUMNS('Section 2'!$C$14:H$14),0)))</f>
        <v/>
      </c>
      <c r="I178" s="114" t="str">
        <f>IF($C178="","",IF(ISBLANK(VLOOKUP($A178,'Section 2'!$C$18:$X$317,COLUMNS('Section 2'!$C$14:I$14),0)),"",VLOOKUP($A178,'Section 2'!$C$18:$X$317,COLUMNS('Section 2'!$C$14:I$14),0)))</f>
        <v/>
      </c>
      <c r="J178" s="114" t="str">
        <f>IF($C178="","",IF(ISBLANK(VLOOKUP($A178,'Section 2'!$C$18:$X$317,COLUMNS('Section 2'!$C$14:J$14),0)),"",VLOOKUP($A178,'Section 2'!$C$18:$X$317,COLUMNS('Section 2'!$C$14:J$14),0)))</f>
        <v/>
      </c>
      <c r="K178" s="114" t="str">
        <f>IF($C178="","",IF(ISBLANK(VLOOKUP($A178,'Section 2'!$C$18:$X$317,COLUMNS('Section 2'!$C$14:K$14),0)),"",VLOOKUP($A178,'Section 2'!$C$18:$X$317,COLUMNS('Section 2'!$C$14:K$14),0)))</f>
        <v/>
      </c>
      <c r="L178" s="114" t="str">
        <f>IF($C178="","",IF(ISBLANK(VLOOKUP($A178,'Section 2'!$C$18:$X$317,COLUMNS('Section 2'!$C$14:L$14),0)),"",VLOOKUP($A178,'Section 2'!$C$18:$X$317,COLUMNS('Section 2'!$C$14:L$14),0)))</f>
        <v/>
      </c>
      <c r="M178" s="114" t="str">
        <f>IF($C178="","",IF(ISBLANK(VLOOKUP($A178,'Section 2'!$C$18:$X$317,COLUMNS('Section 2'!$C$14:M$14),0)),"",VLOOKUP($A178,'Section 2'!$C$18:$X$317,COLUMNS('Section 2'!$C$14:M$14),0)))</f>
        <v/>
      </c>
      <c r="N178" s="114" t="str">
        <f>IF($C178="","",IF(ISBLANK(VLOOKUP($A178,'Section 2'!$C$18:$X$317,COLUMNS('Section 2'!$C$14:N$14),0)),"",VLOOKUP($A178,'Section 2'!$C$18:$X$317,COLUMNS('Section 2'!$C$14:N$14),0)))</f>
        <v/>
      </c>
      <c r="O178" s="114" t="str">
        <f>IF($C178="","",IF(ISBLANK(VLOOKUP($A178,'Section 2'!$C$18:$X$317,COLUMNS('Section 2'!$C$14:O$14),0)),"",VLOOKUP($A178,'Section 2'!$C$18:$X$317,COLUMNS('Section 2'!$C$14:O$14),0)))</f>
        <v/>
      </c>
      <c r="P178" s="114" t="str">
        <f>IF($C178="","",IF(ISBLANK(VLOOKUP($A178,'Section 2'!$C$18:$X$317,COLUMNS('Section 2'!$C$14:P$14),0)),"",VLOOKUP($A178,'Section 2'!$C$18:$X$317,COLUMNS('Section 2'!$C$14:P$14),0)))</f>
        <v/>
      </c>
      <c r="Q178" s="114" t="str">
        <f>IF($C178="","",IF(ISBLANK(VLOOKUP($A178,'Section 2'!$C$18:$X$317,COLUMNS('Section 2'!$C$14:Q$14),0)),"",VLOOKUP($A178,'Section 2'!$C$18:$X$317,COLUMNS('Section 2'!$C$14:Q$14),0)))</f>
        <v/>
      </c>
      <c r="R178" s="114" t="str">
        <f>IF($C178="","",IF(ISBLANK(VLOOKUP($A178,'Section 2'!$C$18:$X$317,COLUMNS('Section 2'!$C$14:R$14),0)),"",VLOOKUP($A178,'Section 2'!$C$18:$X$317,COLUMNS('Section 2'!$C$14:R$14),0)))</f>
        <v/>
      </c>
      <c r="S178" s="114" t="str">
        <f>IF($C178="","",IF(ISBLANK(VLOOKUP($A178,'Section 2'!$C$18:$X$317,COLUMNS('Section 2'!$C$14:S$14),0)),"",VLOOKUP($A178,'Section 2'!$C$18:$X$317,COLUMNS('Section 2'!$C$14:S$14),0)))</f>
        <v/>
      </c>
      <c r="T178" s="114" t="str">
        <f>IF($C178="","",IF(ISBLANK(VLOOKUP($A178,'Section 2'!$C$18:$X$317,COLUMNS('Section 2'!$C$14:T$14),0)),"",VLOOKUP($A178,'Section 2'!$C$18:$X$317,COLUMNS('Section 2'!$C$14:T$14),0)))</f>
        <v/>
      </c>
      <c r="U178" s="114" t="str">
        <f>IF($C178="","",IF(ISBLANK(VLOOKUP($A178,'Section 2'!$C$18:$X$317,COLUMNS('Section 2'!$C$14:U$14),0)),"",VLOOKUP($A178,'Section 2'!$C$18:$X$317,COLUMNS('Section 2'!$C$14:U$14),0)))</f>
        <v/>
      </c>
      <c r="V178" s="114" t="str">
        <f>IF($C178="","",IF(ISBLANK(VLOOKUP($A178,'Section 2'!$C$18:$X$317,COLUMNS('Section 2'!$C$14:V$14),0)),"",VLOOKUP($A178,'Section 2'!$C$18:$X$317,COLUMNS('Section 2'!$C$14:V$14),0)))</f>
        <v/>
      </c>
      <c r="W178" s="114" t="str">
        <f>IF($C178="","",IF(ISBLANK(PROPER(VLOOKUP($A178,'Section 2'!$C$18:$X$317,COLUMNS('Section 2'!$C$14:W$14),0))),"",PROPER(VLOOKUP($A178,'Section 2'!$C$18:$X$317,COLUMNS('Section 2'!$C$14:W$14),0))))</f>
        <v/>
      </c>
      <c r="X178" s="114" t="str">
        <f>IF($C178="","",IF(ISBLANK(PROPER(VLOOKUP($A178,'Section 2'!$C$18:$X$317,COLUMNS('Section 2'!$C$14:X$14),0))),"",IF(VLOOKUP($A178,'Section 2'!$C$18:$X$317,COLUMNS('Section 2'!$C$14:X$14),0)="Produced/Imported for Consumption","Produced/Imported for Consumption",PROPER(VLOOKUP($A178,'Section 2'!$C$18:$X$317,COLUMNS('Section 2'!$C$14:X$14),0)))))</f>
        <v/>
      </c>
    </row>
    <row r="179" spans="1:24" s="47" customFormat="1" ht="12.75" customHeight="1" x14ac:dyDescent="0.25">
      <c r="A179" s="50">
        <v>178</v>
      </c>
      <c r="B179" s="114" t="str">
        <f t="shared" si="2"/>
        <v/>
      </c>
      <c r="C179" s="114" t="str">
        <f>IFERROR(VLOOKUP($A179,'Section 2'!$C$18:$X$317,COLUMNS('Section 2'!$C$14:$C$14),0),"")</f>
        <v/>
      </c>
      <c r="D179" s="65" t="str">
        <f>IF($C179="","",IF(ISBLANK(VLOOKUP($A179,'Section 2'!$C$18:$X$317,COLUMNS('Section 2'!$C$14:D$14),0)),"",VLOOKUP($A179,'Section 2'!$C$18:$X$317,COLUMNS('Section 2'!$C$14:D$14),0)))</f>
        <v/>
      </c>
      <c r="E179" s="114" t="str">
        <f>IF($C179="","",IF(ISBLANK(VLOOKUP($A179,'Section 2'!$C$18:$X$317,COLUMNS('Section 2'!$C$14:E$14),0)),"",VLOOKUP($A179,'Section 2'!$C$18:$X$317,COLUMNS('Section 2'!$C$14:E$14),0)))</f>
        <v/>
      </c>
      <c r="F179" s="114" t="str">
        <f>IF($C179="","",IF(ISBLANK(VLOOKUP($A179,'Section 2'!$C$18:$X$317,COLUMNS('Section 2'!$C$14:F$14),0)),"",VLOOKUP($A179,'Section 2'!$C$18:$X$317,COLUMNS('Section 2'!$C$14:F$14),0)))</f>
        <v/>
      </c>
      <c r="G179" s="114" t="str">
        <f>IF($C179="","",IF(ISBLANK(VLOOKUP($A179,'Section 2'!$C$18:$X$317,COLUMNS('Section 2'!$C$14:G$14),0)),"",VLOOKUP($A179,'Section 2'!$C$18:$X$317,COLUMNS('Section 2'!$C$14:G$14),0)))</f>
        <v/>
      </c>
      <c r="H179" s="114" t="str">
        <f>IF($C179="","",IF(ISBLANK(VLOOKUP($A179,'Section 2'!$C$18:$X$317,COLUMNS('Section 2'!$C$14:H$14),0)),"",VLOOKUP($A179,'Section 2'!$C$18:$X$317,COLUMNS('Section 2'!$C$14:H$14),0)))</f>
        <v/>
      </c>
      <c r="I179" s="114" t="str">
        <f>IF($C179="","",IF(ISBLANK(VLOOKUP($A179,'Section 2'!$C$18:$X$317,COLUMNS('Section 2'!$C$14:I$14),0)),"",VLOOKUP($A179,'Section 2'!$C$18:$X$317,COLUMNS('Section 2'!$C$14:I$14),0)))</f>
        <v/>
      </c>
      <c r="J179" s="114" t="str">
        <f>IF($C179="","",IF(ISBLANK(VLOOKUP($A179,'Section 2'!$C$18:$X$317,COLUMNS('Section 2'!$C$14:J$14),0)),"",VLOOKUP($A179,'Section 2'!$C$18:$X$317,COLUMNS('Section 2'!$C$14:J$14),0)))</f>
        <v/>
      </c>
      <c r="K179" s="114" t="str">
        <f>IF($C179="","",IF(ISBLANK(VLOOKUP($A179,'Section 2'!$C$18:$X$317,COLUMNS('Section 2'!$C$14:K$14),0)),"",VLOOKUP($A179,'Section 2'!$C$18:$X$317,COLUMNS('Section 2'!$C$14:K$14),0)))</f>
        <v/>
      </c>
      <c r="L179" s="114" t="str">
        <f>IF($C179="","",IF(ISBLANK(VLOOKUP($A179,'Section 2'!$C$18:$X$317,COLUMNS('Section 2'!$C$14:L$14),0)),"",VLOOKUP($A179,'Section 2'!$C$18:$X$317,COLUMNS('Section 2'!$C$14:L$14),0)))</f>
        <v/>
      </c>
      <c r="M179" s="114" t="str">
        <f>IF($C179="","",IF(ISBLANK(VLOOKUP($A179,'Section 2'!$C$18:$X$317,COLUMNS('Section 2'!$C$14:M$14),0)),"",VLOOKUP($A179,'Section 2'!$C$18:$X$317,COLUMNS('Section 2'!$C$14:M$14),0)))</f>
        <v/>
      </c>
      <c r="N179" s="114" t="str">
        <f>IF($C179="","",IF(ISBLANK(VLOOKUP($A179,'Section 2'!$C$18:$X$317,COLUMNS('Section 2'!$C$14:N$14),0)),"",VLOOKUP($A179,'Section 2'!$C$18:$X$317,COLUMNS('Section 2'!$C$14:N$14),0)))</f>
        <v/>
      </c>
      <c r="O179" s="114" t="str">
        <f>IF($C179="","",IF(ISBLANK(VLOOKUP($A179,'Section 2'!$C$18:$X$317,COLUMNS('Section 2'!$C$14:O$14),0)),"",VLOOKUP($A179,'Section 2'!$C$18:$X$317,COLUMNS('Section 2'!$C$14:O$14),0)))</f>
        <v/>
      </c>
      <c r="P179" s="114" t="str">
        <f>IF($C179="","",IF(ISBLANK(VLOOKUP($A179,'Section 2'!$C$18:$X$317,COLUMNS('Section 2'!$C$14:P$14),0)),"",VLOOKUP($A179,'Section 2'!$C$18:$X$317,COLUMNS('Section 2'!$C$14:P$14),0)))</f>
        <v/>
      </c>
      <c r="Q179" s="114" t="str">
        <f>IF($C179="","",IF(ISBLANK(VLOOKUP($A179,'Section 2'!$C$18:$X$317,COLUMNS('Section 2'!$C$14:Q$14),0)),"",VLOOKUP($A179,'Section 2'!$C$18:$X$317,COLUMNS('Section 2'!$C$14:Q$14),0)))</f>
        <v/>
      </c>
      <c r="R179" s="114" t="str">
        <f>IF($C179="","",IF(ISBLANK(VLOOKUP($A179,'Section 2'!$C$18:$X$317,COLUMNS('Section 2'!$C$14:R$14),0)),"",VLOOKUP($A179,'Section 2'!$C$18:$X$317,COLUMNS('Section 2'!$C$14:R$14),0)))</f>
        <v/>
      </c>
      <c r="S179" s="114" t="str">
        <f>IF($C179="","",IF(ISBLANK(VLOOKUP($A179,'Section 2'!$C$18:$X$317,COLUMNS('Section 2'!$C$14:S$14),0)),"",VLOOKUP($A179,'Section 2'!$C$18:$X$317,COLUMNS('Section 2'!$C$14:S$14),0)))</f>
        <v/>
      </c>
      <c r="T179" s="114" t="str">
        <f>IF($C179="","",IF(ISBLANK(VLOOKUP($A179,'Section 2'!$C$18:$X$317,COLUMNS('Section 2'!$C$14:T$14),0)),"",VLOOKUP($A179,'Section 2'!$C$18:$X$317,COLUMNS('Section 2'!$C$14:T$14),0)))</f>
        <v/>
      </c>
      <c r="U179" s="114" t="str">
        <f>IF($C179="","",IF(ISBLANK(VLOOKUP($A179,'Section 2'!$C$18:$X$317,COLUMNS('Section 2'!$C$14:U$14),0)),"",VLOOKUP($A179,'Section 2'!$C$18:$X$317,COLUMNS('Section 2'!$C$14:U$14),0)))</f>
        <v/>
      </c>
      <c r="V179" s="114" t="str">
        <f>IF($C179="","",IF(ISBLANK(VLOOKUP($A179,'Section 2'!$C$18:$X$317,COLUMNS('Section 2'!$C$14:V$14),0)),"",VLOOKUP($A179,'Section 2'!$C$18:$X$317,COLUMNS('Section 2'!$C$14:V$14),0)))</f>
        <v/>
      </c>
      <c r="W179" s="114" t="str">
        <f>IF($C179="","",IF(ISBLANK(PROPER(VLOOKUP($A179,'Section 2'!$C$18:$X$317,COLUMNS('Section 2'!$C$14:W$14),0))),"",PROPER(VLOOKUP($A179,'Section 2'!$C$18:$X$317,COLUMNS('Section 2'!$C$14:W$14),0))))</f>
        <v/>
      </c>
      <c r="X179" s="114" t="str">
        <f>IF($C179="","",IF(ISBLANK(PROPER(VLOOKUP($A179,'Section 2'!$C$18:$X$317,COLUMNS('Section 2'!$C$14:X$14),0))),"",IF(VLOOKUP($A179,'Section 2'!$C$18:$X$317,COLUMNS('Section 2'!$C$14:X$14),0)="Produced/Imported for Consumption","Produced/Imported for Consumption",PROPER(VLOOKUP($A179,'Section 2'!$C$18:$X$317,COLUMNS('Section 2'!$C$14:X$14),0)))))</f>
        <v/>
      </c>
    </row>
    <row r="180" spans="1:24" s="47" customFormat="1" ht="12.75" customHeight="1" x14ac:dyDescent="0.25">
      <c r="A180" s="50">
        <v>179</v>
      </c>
      <c r="B180" s="114" t="str">
        <f t="shared" si="2"/>
        <v/>
      </c>
      <c r="C180" s="114" t="str">
        <f>IFERROR(VLOOKUP($A180,'Section 2'!$C$18:$X$317,COLUMNS('Section 2'!$C$14:$C$14),0),"")</f>
        <v/>
      </c>
      <c r="D180" s="65" t="str">
        <f>IF($C180="","",IF(ISBLANK(VLOOKUP($A180,'Section 2'!$C$18:$X$317,COLUMNS('Section 2'!$C$14:D$14),0)),"",VLOOKUP($A180,'Section 2'!$C$18:$X$317,COLUMNS('Section 2'!$C$14:D$14),0)))</f>
        <v/>
      </c>
      <c r="E180" s="114" t="str">
        <f>IF($C180="","",IF(ISBLANK(VLOOKUP($A180,'Section 2'!$C$18:$X$317,COLUMNS('Section 2'!$C$14:E$14),0)),"",VLOOKUP($A180,'Section 2'!$C$18:$X$317,COLUMNS('Section 2'!$C$14:E$14),0)))</f>
        <v/>
      </c>
      <c r="F180" s="114" t="str">
        <f>IF($C180="","",IF(ISBLANK(VLOOKUP($A180,'Section 2'!$C$18:$X$317,COLUMNS('Section 2'!$C$14:F$14),0)),"",VLOOKUP($A180,'Section 2'!$C$18:$X$317,COLUMNS('Section 2'!$C$14:F$14),0)))</f>
        <v/>
      </c>
      <c r="G180" s="114" t="str">
        <f>IF($C180="","",IF(ISBLANK(VLOOKUP($A180,'Section 2'!$C$18:$X$317,COLUMNS('Section 2'!$C$14:G$14),0)),"",VLOOKUP($A180,'Section 2'!$C$18:$X$317,COLUMNS('Section 2'!$C$14:G$14),0)))</f>
        <v/>
      </c>
      <c r="H180" s="114" t="str">
        <f>IF($C180="","",IF(ISBLANK(VLOOKUP($A180,'Section 2'!$C$18:$X$317,COLUMNS('Section 2'!$C$14:H$14),0)),"",VLOOKUP($A180,'Section 2'!$C$18:$X$317,COLUMNS('Section 2'!$C$14:H$14),0)))</f>
        <v/>
      </c>
      <c r="I180" s="114" t="str">
        <f>IF($C180="","",IF(ISBLANK(VLOOKUP($A180,'Section 2'!$C$18:$X$317,COLUMNS('Section 2'!$C$14:I$14),0)),"",VLOOKUP($A180,'Section 2'!$C$18:$X$317,COLUMNS('Section 2'!$C$14:I$14),0)))</f>
        <v/>
      </c>
      <c r="J180" s="114" t="str">
        <f>IF($C180="","",IF(ISBLANK(VLOOKUP($A180,'Section 2'!$C$18:$X$317,COLUMNS('Section 2'!$C$14:J$14),0)),"",VLOOKUP($A180,'Section 2'!$C$18:$X$317,COLUMNS('Section 2'!$C$14:J$14),0)))</f>
        <v/>
      </c>
      <c r="K180" s="114" t="str">
        <f>IF($C180="","",IF(ISBLANK(VLOOKUP($A180,'Section 2'!$C$18:$X$317,COLUMNS('Section 2'!$C$14:K$14),0)),"",VLOOKUP($A180,'Section 2'!$C$18:$X$317,COLUMNS('Section 2'!$C$14:K$14),0)))</f>
        <v/>
      </c>
      <c r="L180" s="114" t="str">
        <f>IF($C180="","",IF(ISBLANK(VLOOKUP($A180,'Section 2'!$C$18:$X$317,COLUMNS('Section 2'!$C$14:L$14),0)),"",VLOOKUP($A180,'Section 2'!$C$18:$X$317,COLUMNS('Section 2'!$C$14:L$14),0)))</f>
        <v/>
      </c>
      <c r="M180" s="114" t="str">
        <f>IF($C180="","",IF(ISBLANK(VLOOKUP($A180,'Section 2'!$C$18:$X$317,COLUMNS('Section 2'!$C$14:M$14),0)),"",VLOOKUP($A180,'Section 2'!$C$18:$X$317,COLUMNS('Section 2'!$C$14:M$14),0)))</f>
        <v/>
      </c>
      <c r="N180" s="114" t="str">
        <f>IF($C180="","",IF(ISBLANK(VLOOKUP($A180,'Section 2'!$C$18:$X$317,COLUMNS('Section 2'!$C$14:N$14),0)),"",VLOOKUP($A180,'Section 2'!$C$18:$X$317,COLUMNS('Section 2'!$C$14:N$14),0)))</f>
        <v/>
      </c>
      <c r="O180" s="114" t="str">
        <f>IF($C180="","",IF(ISBLANK(VLOOKUP($A180,'Section 2'!$C$18:$X$317,COLUMNS('Section 2'!$C$14:O$14),0)),"",VLOOKUP($A180,'Section 2'!$C$18:$X$317,COLUMNS('Section 2'!$C$14:O$14),0)))</f>
        <v/>
      </c>
      <c r="P180" s="114" t="str">
        <f>IF($C180="","",IF(ISBLANK(VLOOKUP($A180,'Section 2'!$C$18:$X$317,COLUMNS('Section 2'!$C$14:P$14),0)),"",VLOOKUP($A180,'Section 2'!$C$18:$X$317,COLUMNS('Section 2'!$C$14:P$14),0)))</f>
        <v/>
      </c>
      <c r="Q180" s="114" t="str">
        <f>IF($C180="","",IF(ISBLANK(VLOOKUP($A180,'Section 2'!$C$18:$X$317,COLUMNS('Section 2'!$C$14:Q$14),0)),"",VLOOKUP($A180,'Section 2'!$C$18:$X$317,COLUMNS('Section 2'!$C$14:Q$14),0)))</f>
        <v/>
      </c>
      <c r="R180" s="114" t="str">
        <f>IF($C180="","",IF(ISBLANK(VLOOKUP($A180,'Section 2'!$C$18:$X$317,COLUMNS('Section 2'!$C$14:R$14),0)),"",VLOOKUP($A180,'Section 2'!$C$18:$X$317,COLUMNS('Section 2'!$C$14:R$14),0)))</f>
        <v/>
      </c>
      <c r="S180" s="114" t="str">
        <f>IF($C180="","",IF(ISBLANK(VLOOKUP($A180,'Section 2'!$C$18:$X$317,COLUMNS('Section 2'!$C$14:S$14),0)),"",VLOOKUP($A180,'Section 2'!$C$18:$X$317,COLUMNS('Section 2'!$C$14:S$14),0)))</f>
        <v/>
      </c>
      <c r="T180" s="114" t="str">
        <f>IF($C180="","",IF(ISBLANK(VLOOKUP($A180,'Section 2'!$C$18:$X$317,COLUMNS('Section 2'!$C$14:T$14),0)),"",VLOOKUP($A180,'Section 2'!$C$18:$X$317,COLUMNS('Section 2'!$C$14:T$14),0)))</f>
        <v/>
      </c>
      <c r="U180" s="114" t="str">
        <f>IF($C180="","",IF(ISBLANK(VLOOKUP($A180,'Section 2'!$C$18:$X$317,COLUMNS('Section 2'!$C$14:U$14),0)),"",VLOOKUP($A180,'Section 2'!$C$18:$X$317,COLUMNS('Section 2'!$C$14:U$14),0)))</f>
        <v/>
      </c>
      <c r="V180" s="114" t="str">
        <f>IF($C180="","",IF(ISBLANK(VLOOKUP($A180,'Section 2'!$C$18:$X$317,COLUMNS('Section 2'!$C$14:V$14),0)),"",VLOOKUP($A180,'Section 2'!$C$18:$X$317,COLUMNS('Section 2'!$C$14:V$14),0)))</f>
        <v/>
      </c>
      <c r="W180" s="114" t="str">
        <f>IF($C180="","",IF(ISBLANK(PROPER(VLOOKUP($A180,'Section 2'!$C$18:$X$317,COLUMNS('Section 2'!$C$14:W$14),0))),"",PROPER(VLOOKUP($A180,'Section 2'!$C$18:$X$317,COLUMNS('Section 2'!$C$14:W$14),0))))</f>
        <v/>
      </c>
      <c r="X180" s="114" t="str">
        <f>IF($C180="","",IF(ISBLANK(PROPER(VLOOKUP($A180,'Section 2'!$C$18:$X$317,COLUMNS('Section 2'!$C$14:X$14),0))),"",IF(VLOOKUP($A180,'Section 2'!$C$18:$X$317,COLUMNS('Section 2'!$C$14:X$14),0)="Produced/Imported for Consumption","Produced/Imported for Consumption",PROPER(VLOOKUP($A180,'Section 2'!$C$18:$X$317,COLUMNS('Section 2'!$C$14:X$14),0)))))</f>
        <v/>
      </c>
    </row>
    <row r="181" spans="1:24" s="47" customFormat="1" ht="12.75" customHeight="1" x14ac:dyDescent="0.25">
      <c r="A181" s="50">
        <v>180</v>
      </c>
      <c r="B181" s="114" t="str">
        <f t="shared" si="2"/>
        <v/>
      </c>
      <c r="C181" s="114" t="str">
        <f>IFERROR(VLOOKUP($A181,'Section 2'!$C$18:$X$317,COLUMNS('Section 2'!$C$14:$C$14),0),"")</f>
        <v/>
      </c>
      <c r="D181" s="65" t="str">
        <f>IF($C181="","",IF(ISBLANK(VLOOKUP($A181,'Section 2'!$C$18:$X$317,COLUMNS('Section 2'!$C$14:D$14),0)),"",VLOOKUP($A181,'Section 2'!$C$18:$X$317,COLUMNS('Section 2'!$C$14:D$14),0)))</f>
        <v/>
      </c>
      <c r="E181" s="114" t="str">
        <f>IF($C181="","",IF(ISBLANK(VLOOKUP($A181,'Section 2'!$C$18:$X$317,COLUMNS('Section 2'!$C$14:E$14),0)),"",VLOOKUP($A181,'Section 2'!$C$18:$X$317,COLUMNS('Section 2'!$C$14:E$14),0)))</f>
        <v/>
      </c>
      <c r="F181" s="114" t="str">
        <f>IF($C181="","",IF(ISBLANK(VLOOKUP($A181,'Section 2'!$C$18:$X$317,COLUMNS('Section 2'!$C$14:F$14),0)),"",VLOOKUP($A181,'Section 2'!$C$18:$X$317,COLUMNS('Section 2'!$C$14:F$14),0)))</f>
        <v/>
      </c>
      <c r="G181" s="114" t="str">
        <f>IF($C181="","",IF(ISBLANK(VLOOKUP($A181,'Section 2'!$C$18:$X$317,COLUMNS('Section 2'!$C$14:G$14),0)),"",VLOOKUP($A181,'Section 2'!$C$18:$X$317,COLUMNS('Section 2'!$C$14:G$14),0)))</f>
        <v/>
      </c>
      <c r="H181" s="114" t="str">
        <f>IF($C181="","",IF(ISBLANK(VLOOKUP($A181,'Section 2'!$C$18:$X$317,COLUMNS('Section 2'!$C$14:H$14),0)),"",VLOOKUP($A181,'Section 2'!$C$18:$X$317,COLUMNS('Section 2'!$C$14:H$14),0)))</f>
        <v/>
      </c>
      <c r="I181" s="114" t="str">
        <f>IF($C181="","",IF(ISBLANK(VLOOKUP($A181,'Section 2'!$C$18:$X$317,COLUMNS('Section 2'!$C$14:I$14),0)),"",VLOOKUP($A181,'Section 2'!$C$18:$X$317,COLUMNS('Section 2'!$C$14:I$14),0)))</f>
        <v/>
      </c>
      <c r="J181" s="114" t="str">
        <f>IF($C181="","",IF(ISBLANK(VLOOKUP($A181,'Section 2'!$C$18:$X$317,COLUMNS('Section 2'!$C$14:J$14),0)),"",VLOOKUP($A181,'Section 2'!$C$18:$X$317,COLUMNS('Section 2'!$C$14:J$14),0)))</f>
        <v/>
      </c>
      <c r="K181" s="114" t="str">
        <f>IF($C181="","",IF(ISBLANK(VLOOKUP($A181,'Section 2'!$C$18:$X$317,COLUMNS('Section 2'!$C$14:K$14),0)),"",VLOOKUP($A181,'Section 2'!$C$18:$X$317,COLUMNS('Section 2'!$C$14:K$14),0)))</f>
        <v/>
      </c>
      <c r="L181" s="114" t="str">
        <f>IF($C181="","",IF(ISBLANK(VLOOKUP($A181,'Section 2'!$C$18:$X$317,COLUMNS('Section 2'!$C$14:L$14),0)),"",VLOOKUP($A181,'Section 2'!$C$18:$X$317,COLUMNS('Section 2'!$C$14:L$14),0)))</f>
        <v/>
      </c>
      <c r="M181" s="114" t="str">
        <f>IF($C181="","",IF(ISBLANK(VLOOKUP($A181,'Section 2'!$C$18:$X$317,COLUMNS('Section 2'!$C$14:M$14),0)),"",VLOOKUP($A181,'Section 2'!$C$18:$X$317,COLUMNS('Section 2'!$C$14:M$14),0)))</f>
        <v/>
      </c>
      <c r="N181" s="114" t="str">
        <f>IF($C181="","",IF(ISBLANK(VLOOKUP($A181,'Section 2'!$C$18:$X$317,COLUMNS('Section 2'!$C$14:N$14),0)),"",VLOOKUP($A181,'Section 2'!$C$18:$X$317,COLUMNS('Section 2'!$C$14:N$14),0)))</f>
        <v/>
      </c>
      <c r="O181" s="114" t="str">
        <f>IF($C181="","",IF(ISBLANK(VLOOKUP($A181,'Section 2'!$C$18:$X$317,COLUMNS('Section 2'!$C$14:O$14),0)),"",VLOOKUP($A181,'Section 2'!$C$18:$X$317,COLUMNS('Section 2'!$C$14:O$14),0)))</f>
        <v/>
      </c>
      <c r="P181" s="114" t="str">
        <f>IF($C181="","",IF(ISBLANK(VLOOKUP($A181,'Section 2'!$C$18:$X$317,COLUMNS('Section 2'!$C$14:P$14),0)),"",VLOOKUP($A181,'Section 2'!$C$18:$X$317,COLUMNS('Section 2'!$C$14:P$14),0)))</f>
        <v/>
      </c>
      <c r="Q181" s="114" t="str">
        <f>IF($C181="","",IF(ISBLANK(VLOOKUP($A181,'Section 2'!$C$18:$X$317,COLUMNS('Section 2'!$C$14:Q$14),0)),"",VLOOKUP($A181,'Section 2'!$C$18:$X$317,COLUMNS('Section 2'!$C$14:Q$14),0)))</f>
        <v/>
      </c>
      <c r="R181" s="114" t="str">
        <f>IF($C181="","",IF(ISBLANK(VLOOKUP($A181,'Section 2'!$C$18:$X$317,COLUMNS('Section 2'!$C$14:R$14),0)),"",VLOOKUP($A181,'Section 2'!$C$18:$X$317,COLUMNS('Section 2'!$C$14:R$14),0)))</f>
        <v/>
      </c>
      <c r="S181" s="114" t="str">
        <f>IF($C181="","",IF(ISBLANK(VLOOKUP($A181,'Section 2'!$C$18:$X$317,COLUMNS('Section 2'!$C$14:S$14),0)),"",VLOOKUP($A181,'Section 2'!$C$18:$X$317,COLUMNS('Section 2'!$C$14:S$14),0)))</f>
        <v/>
      </c>
      <c r="T181" s="114" t="str">
        <f>IF($C181="","",IF(ISBLANK(VLOOKUP($A181,'Section 2'!$C$18:$X$317,COLUMNS('Section 2'!$C$14:T$14),0)),"",VLOOKUP($A181,'Section 2'!$C$18:$X$317,COLUMNS('Section 2'!$C$14:T$14),0)))</f>
        <v/>
      </c>
      <c r="U181" s="114" t="str">
        <f>IF($C181="","",IF(ISBLANK(VLOOKUP($A181,'Section 2'!$C$18:$X$317,COLUMNS('Section 2'!$C$14:U$14),0)),"",VLOOKUP($A181,'Section 2'!$C$18:$X$317,COLUMNS('Section 2'!$C$14:U$14),0)))</f>
        <v/>
      </c>
      <c r="V181" s="114" t="str">
        <f>IF($C181="","",IF(ISBLANK(VLOOKUP($A181,'Section 2'!$C$18:$X$317,COLUMNS('Section 2'!$C$14:V$14),0)),"",VLOOKUP($A181,'Section 2'!$C$18:$X$317,COLUMNS('Section 2'!$C$14:V$14),0)))</f>
        <v/>
      </c>
      <c r="W181" s="114" t="str">
        <f>IF($C181="","",IF(ISBLANK(PROPER(VLOOKUP($A181,'Section 2'!$C$18:$X$317,COLUMNS('Section 2'!$C$14:W$14),0))),"",PROPER(VLOOKUP($A181,'Section 2'!$C$18:$X$317,COLUMNS('Section 2'!$C$14:W$14),0))))</f>
        <v/>
      </c>
      <c r="X181" s="114" t="str">
        <f>IF($C181="","",IF(ISBLANK(PROPER(VLOOKUP($A181,'Section 2'!$C$18:$X$317,COLUMNS('Section 2'!$C$14:X$14),0))),"",IF(VLOOKUP($A181,'Section 2'!$C$18:$X$317,COLUMNS('Section 2'!$C$14:X$14),0)="Produced/Imported for Consumption","Produced/Imported for Consumption",PROPER(VLOOKUP($A181,'Section 2'!$C$18:$X$317,COLUMNS('Section 2'!$C$14:X$14),0)))))</f>
        <v/>
      </c>
    </row>
    <row r="182" spans="1:24" s="47" customFormat="1" ht="12.75" customHeight="1" x14ac:dyDescent="0.25">
      <c r="A182" s="50">
        <v>181</v>
      </c>
      <c r="B182" s="114" t="str">
        <f t="shared" si="2"/>
        <v/>
      </c>
      <c r="C182" s="114" t="str">
        <f>IFERROR(VLOOKUP($A182,'Section 2'!$C$18:$X$317,COLUMNS('Section 2'!$C$14:$C$14),0),"")</f>
        <v/>
      </c>
      <c r="D182" s="65" t="str">
        <f>IF($C182="","",IF(ISBLANK(VLOOKUP($A182,'Section 2'!$C$18:$X$317,COLUMNS('Section 2'!$C$14:D$14),0)),"",VLOOKUP($A182,'Section 2'!$C$18:$X$317,COLUMNS('Section 2'!$C$14:D$14),0)))</f>
        <v/>
      </c>
      <c r="E182" s="114" t="str">
        <f>IF($C182="","",IF(ISBLANK(VLOOKUP($A182,'Section 2'!$C$18:$X$317,COLUMNS('Section 2'!$C$14:E$14),0)),"",VLOOKUP($A182,'Section 2'!$C$18:$X$317,COLUMNS('Section 2'!$C$14:E$14),0)))</f>
        <v/>
      </c>
      <c r="F182" s="114" t="str">
        <f>IF($C182="","",IF(ISBLANK(VLOOKUP($A182,'Section 2'!$C$18:$X$317,COLUMNS('Section 2'!$C$14:F$14),0)),"",VLOOKUP($A182,'Section 2'!$C$18:$X$317,COLUMNS('Section 2'!$C$14:F$14),0)))</f>
        <v/>
      </c>
      <c r="G182" s="114" t="str">
        <f>IF($C182="","",IF(ISBLANK(VLOOKUP($A182,'Section 2'!$C$18:$X$317,COLUMNS('Section 2'!$C$14:G$14),0)),"",VLOOKUP($A182,'Section 2'!$C$18:$X$317,COLUMNS('Section 2'!$C$14:G$14),0)))</f>
        <v/>
      </c>
      <c r="H182" s="114" t="str">
        <f>IF($C182="","",IF(ISBLANK(VLOOKUP($A182,'Section 2'!$C$18:$X$317,COLUMNS('Section 2'!$C$14:H$14),0)),"",VLOOKUP($A182,'Section 2'!$C$18:$X$317,COLUMNS('Section 2'!$C$14:H$14),0)))</f>
        <v/>
      </c>
      <c r="I182" s="114" t="str">
        <f>IF($C182="","",IF(ISBLANK(VLOOKUP($A182,'Section 2'!$C$18:$X$317,COLUMNS('Section 2'!$C$14:I$14),0)),"",VLOOKUP($A182,'Section 2'!$C$18:$X$317,COLUMNS('Section 2'!$C$14:I$14),0)))</f>
        <v/>
      </c>
      <c r="J182" s="114" t="str">
        <f>IF($C182="","",IF(ISBLANK(VLOOKUP($A182,'Section 2'!$C$18:$X$317,COLUMNS('Section 2'!$C$14:J$14),0)),"",VLOOKUP($A182,'Section 2'!$C$18:$X$317,COLUMNS('Section 2'!$C$14:J$14),0)))</f>
        <v/>
      </c>
      <c r="K182" s="114" t="str">
        <f>IF($C182="","",IF(ISBLANK(VLOOKUP($A182,'Section 2'!$C$18:$X$317,COLUMNS('Section 2'!$C$14:K$14),0)),"",VLOOKUP($A182,'Section 2'!$C$18:$X$317,COLUMNS('Section 2'!$C$14:K$14),0)))</f>
        <v/>
      </c>
      <c r="L182" s="114" t="str">
        <f>IF($C182="","",IF(ISBLANK(VLOOKUP($A182,'Section 2'!$C$18:$X$317,COLUMNS('Section 2'!$C$14:L$14),0)),"",VLOOKUP($A182,'Section 2'!$C$18:$X$317,COLUMNS('Section 2'!$C$14:L$14),0)))</f>
        <v/>
      </c>
      <c r="M182" s="114" t="str">
        <f>IF($C182="","",IF(ISBLANK(VLOOKUP($A182,'Section 2'!$C$18:$X$317,COLUMNS('Section 2'!$C$14:M$14),0)),"",VLOOKUP($A182,'Section 2'!$C$18:$X$317,COLUMNS('Section 2'!$C$14:M$14),0)))</f>
        <v/>
      </c>
      <c r="N182" s="114" t="str">
        <f>IF($C182="","",IF(ISBLANK(VLOOKUP($A182,'Section 2'!$C$18:$X$317,COLUMNS('Section 2'!$C$14:N$14),0)),"",VLOOKUP($A182,'Section 2'!$C$18:$X$317,COLUMNS('Section 2'!$C$14:N$14),0)))</f>
        <v/>
      </c>
      <c r="O182" s="114" t="str">
        <f>IF($C182="","",IF(ISBLANK(VLOOKUP($A182,'Section 2'!$C$18:$X$317,COLUMNS('Section 2'!$C$14:O$14),0)),"",VLOOKUP($A182,'Section 2'!$C$18:$X$317,COLUMNS('Section 2'!$C$14:O$14),0)))</f>
        <v/>
      </c>
      <c r="P182" s="114" t="str">
        <f>IF($C182="","",IF(ISBLANK(VLOOKUP($A182,'Section 2'!$C$18:$X$317,COLUMNS('Section 2'!$C$14:P$14),0)),"",VLOOKUP($A182,'Section 2'!$C$18:$X$317,COLUMNS('Section 2'!$C$14:P$14),0)))</f>
        <v/>
      </c>
      <c r="Q182" s="114" t="str">
        <f>IF($C182="","",IF(ISBLANK(VLOOKUP($A182,'Section 2'!$C$18:$X$317,COLUMNS('Section 2'!$C$14:Q$14),0)),"",VLOOKUP($A182,'Section 2'!$C$18:$X$317,COLUMNS('Section 2'!$C$14:Q$14),0)))</f>
        <v/>
      </c>
      <c r="R182" s="114" t="str">
        <f>IF($C182="","",IF(ISBLANK(VLOOKUP($A182,'Section 2'!$C$18:$X$317,COLUMNS('Section 2'!$C$14:R$14),0)),"",VLOOKUP($A182,'Section 2'!$C$18:$X$317,COLUMNS('Section 2'!$C$14:R$14),0)))</f>
        <v/>
      </c>
      <c r="S182" s="114" t="str">
        <f>IF($C182="","",IF(ISBLANK(VLOOKUP($A182,'Section 2'!$C$18:$X$317,COLUMNS('Section 2'!$C$14:S$14),0)),"",VLOOKUP($A182,'Section 2'!$C$18:$X$317,COLUMNS('Section 2'!$C$14:S$14),0)))</f>
        <v/>
      </c>
      <c r="T182" s="114" t="str">
        <f>IF($C182="","",IF(ISBLANK(VLOOKUP($A182,'Section 2'!$C$18:$X$317,COLUMNS('Section 2'!$C$14:T$14),0)),"",VLOOKUP($A182,'Section 2'!$C$18:$X$317,COLUMNS('Section 2'!$C$14:T$14),0)))</f>
        <v/>
      </c>
      <c r="U182" s="114" t="str">
        <f>IF($C182="","",IF(ISBLANK(VLOOKUP($A182,'Section 2'!$C$18:$X$317,COLUMNS('Section 2'!$C$14:U$14),0)),"",VLOOKUP($A182,'Section 2'!$C$18:$X$317,COLUMNS('Section 2'!$C$14:U$14),0)))</f>
        <v/>
      </c>
      <c r="V182" s="114" t="str">
        <f>IF($C182="","",IF(ISBLANK(VLOOKUP($A182,'Section 2'!$C$18:$X$317,COLUMNS('Section 2'!$C$14:V$14),0)),"",VLOOKUP($A182,'Section 2'!$C$18:$X$317,COLUMNS('Section 2'!$C$14:V$14),0)))</f>
        <v/>
      </c>
      <c r="W182" s="114" t="str">
        <f>IF($C182="","",IF(ISBLANK(PROPER(VLOOKUP($A182,'Section 2'!$C$18:$X$317,COLUMNS('Section 2'!$C$14:W$14),0))),"",PROPER(VLOOKUP($A182,'Section 2'!$C$18:$X$317,COLUMNS('Section 2'!$C$14:W$14),0))))</f>
        <v/>
      </c>
      <c r="X182" s="114" t="str">
        <f>IF($C182="","",IF(ISBLANK(PROPER(VLOOKUP($A182,'Section 2'!$C$18:$X$317,COLUMNS('Section 2'!$C$14:X$14),0))),"",IF(VLOOKUP($A182,'Section 2'!$C$18:$X$317,COLUMNS('Section 2'!$C$14:X$14),0)="Produced/Imported for Consumption","Produced/Imported for Consumption",PROPER(VLOOKUP($A182,'Section 2'!$C$18:$X$317,COLUMNS('Section 2'!$C$14:X$14),0)))))</f>
        <v/>
      </c>
    </row>
    <row r="183" spans="1:24" s="47" customFormat="1" ht="12.75" customHeight="1" x14ac:dyDescent="0.25">
      <c r="A183" s="50">
        <v>182</v>
      </c>
      <c r="B183" s="114" t="str">
        <f t="shared" si="2"/>
        <v/>
      </c>
      <c r="C183" s="114" t="str">
        <f>IFERROR(VLOOKUP($A183,'Section 2'!$C$18:$X$317,COLUMNS('Section 2'!$C$14:$C$14),0),"")</f>
        <v/>
      </c>
      <c r="D183" s="65" t="str">
        <f>IF($C183="","",IF(ISBLANK(VLOOKUP($A183,'Section 2'!$C$18:$X$317,COLUMNS('Section 2'!$C$14:D$14),0)),"",VLOOKUP($A183,'Section 2'!$C$18:$X$317,COLUMNS('Section 2'!$C$14:D$14),0)))</f>
        <v/>
      </c>
      <c r="E183" s="114" t="str">
        <f>IF($C183="","",IF(ISBLANK(VLOOKUP($A183,'Section 2'!$C$18:$X$317,COLUMNS('Section 2'!$C$14:E$14),0)),"",VLOOKUP($A183,'Section 2'!$C$18:$X$317,COLUMNS('Section 2'!$C$14:E$14),0)))</f>
        <v/>
      </c>
      <c r="F183" s="114" t="str">
        <f>IF($C183="","",IF(ISBLANK(VLOOKUP($A183,'Section 2'!$C$18:$X$317,COLUMNS('Section 2'!$C$14:F$14),0)),"",VLOOKUP($A183,'Section 2'!$C$18:$X$317,COLUMNS('Section 2'!$C$14:F$14),0)))</f>
        <v/>
      </c>
      <c r="G183" s="114" t="str">
        <f>IF($C183="","",IF(ISBLANK(VLOOKUP($A183,'Section 2'!$C$18:$X$317,COLUMNS('Section 2'!$C$14:G$14),0)),"",VLOOKUP($A183,'Section 2'!$C$18:$X$317,COLUMNS('Section 2'!$C$14:G$14),0)))</f>
        <v/>
      </c>
      <c r="H183" s="114" t="str">
        <f>IF($C183="","",IF(ISBLANK(VLOOKUP($A183,'Section 2'!$C$18:$X$317,COLUMNS('Section 2'!$C$14:H$14),0)),"",VLOOKUP($A183,'Section 2'!$C$18:$X$317,COLUMNS('Section 2'!$C$14:H$14),0)))</f>
        <v/>
      </c>
      <c r="I183" s="114" t="str">
        <f>IF($C183="","",IF(ISBLANK(VLOOKUP($A183,'Section 2'!$C$18:$X$317,COLUMNS('Section 2'!$C$14:I$14),0)),"",VLOOKUP($A183,'Section 2'!$C$18:$X$317,COLUMNS('Section 2'!$C$14:I$14),0)))</f>
        <v/>
      </c>
      <c r="J183" s="114" t="str">
        <f>IF($C183="","",IF(ISBLANK(VLOOKUP($A183,'Section 2'!$C$18:$X$317,COLUMNS('Section 2'!$C$14:J$14),0)),"",VLOOKUP($A183,'Section 2'!$C$18:$X$317,COLUMNS('Section 2'!$C$14:J$14),0)))</f>
        <v/>
      </c>
      <c r="K183" s="114" t="str">
        <f>IF($C183="","",IF(ISBLANK(VLOOKUP($A183,'Section 2'!$C$18:$X$317,COLUMNS('Section 2'!$C$14:K$14),0)),"",VLOOKUP($A183,'Section 2'!$C$18:$X$317,COLUMNS('Section 2'!$C$14:K$14),0)))</f>
        <v/>
      </c>
      <c r="L183" s="114" t="str">
        <f>IF($C183="","",IF(ISBLANK(VLOOKUP($A183,'Section 2'!$C$18:$X$317,COLUMNS('Section 2'!$C$14:L$14),0)),"",VLOOKUP($A183,'Section 2'!$C$18:$X$317,COLUMNS('Section 2'!$C$14:L$14),0)))</f>
        <v/>
      </c>
      <c r="M183" s="114" t="str">
        <f>IF($C183="","",IF(ISBLANK(VLOOKUP($A183,'Section 2'!$C$18:$X$317,COLUMNS('Section 2'!$C$14:M$14),0)),"",VLOOKUP($A183,'Section 2'!$C$18:$X$317,COLUMNS('Section 2'!$C$14:M$14),0)))</f>
        <v/>
      </c>
      <c r="N183" s="114" t="str">
        <f>IF($C183="","",IF(ISBLANK(VLOOKUP($A183,'Section 2'!$C$18:$X$317,COLUMNS('Section 2'!$C$14:N$14),0)),"",VLOOKUP($A183,'Section 2'!$C$18:$X$317,COLUMNS('Section 2'!$C$14:N$14),0)))</f>
        <v/>
      </c>
      <c r="O183" s="114" t="str">
        <f>IF($C183="","",IF(ISBLANK(VLOOKUP($A183,'Section 2'!$C$18:$X$317,COLUMNS('Section 2'!$C$14:O$14),0)),"",VLOOKUP($A183,'Section 2'!$C$18:$X$317,COLUMNS('Section 2'!$C$14:O$14),0)))</f>
        <v/>
      </c>
      <c r="P183" s="114" t="str">
        <f>IF($C183="","",IF(ISBLANK(VLOOKUP($A183,'Section 2'!$C$18:$X$317,COLUMNS('Section 2'!$C$14:P$14),0)),"",VLOOKUP($A183,'Section 2'!$C$18:$X$317,COLUMNS('Section 2'!$C$14:P$14),0)))</f>
        <v/>
      </c>
      <c r="Q183" s="114" t="str">
        <f>IF($C183="","",IF(ISBLANK(VLOOKUP($A183,'Section 2'!$C$18:$X$317,COLUMNS('Section 2'!$C$14:Q$14),0)),"",VLOOKUP($A183,'Section 2'!$C$18:$X$317,COLUMNS('Section 2'!$C$14:Q$14),0)))</f>
        <v/>
      </c>
      <c r="R183" s="114" t="str">
        <f>IF($C183="","",IF(ISBLANK(VLOOKUP($A183,'Section 2'!$C$18:$X$317,COLUMNS('Section 2'!$C$14:R$14),0)),"",VLOOKUP($A183,'Section 2'!$C$18:$X$317,COLUMNS('Section 2'!$C$14:R$14),0)))</f>
        <v/>
      </c>
      <c r="S183" s="114" t="str">
        <f>IF($C183="","",IF(ISBLANK(VLOOKUP($A183,'Section 2'!$C$18:$X$317,COLUMNS('Section 2'!$C$14:S$14),0)),"",VLOOKUP($A183,'Section 2'!$C$18:$X$317,COLUMNS('Section 2'!$C$14:S$14),0)))</f>
        <v/>
      </c>
      <c r="T183" s="114" t="str">
        <f>IF($C183="","",IF(ISBLANK(VLOOKUP($A183,'Section 2'!$C$18:$X$317,COLUMNS('Section 2'!$C$14:T$14),0)),"",VLOOKUP($A183,'Section 2'!$C$18:$X$317,COLUMNS('Section 2'!$C$14:T$14),0)))</f>
        <v/>
      </c>
      <c r="U183" s="114" t="str">
        <f>IF($C183="","",IF(ISBLANK(VLOOKUP($A183,'Section 2'!$C$18:$X$317,COLUMNS('Section 2'!$C$14:U$14),0)),"",VLOOKUP($A183,'Section 2'!$C$18:$X$317,COLUMNS('Section 2'!$C$14:U$14),0)))</f>
        <v/>
      </c>
      <c r="V183" s="114" t="str">
        <f>IF($C183="","",IF(ISBLANK(VLOOKUP($A183,'Section 2'!$C$18:$X$317,COLUMNS('Section 2'!$C$14:V$14),0)),"",VLOOKUP($A183,'Section 2'!$C$18:$X$317,COLUMNS('Section 2'!$C$14:V$14),0)))</f>
        <v/>
      </c>
      <c r="W183" s="114" t="str">
        <f>IF($C183="","",IF(ISBLANK(PROPER(VLOOKUP($A183,'Section 2'!$C$18:$X$317,COLUMNS('Section 2'!$C$14:W$14),0))),"",PROPER(VLOOKUP($A183,'Section 2'!$C$18:$X$317,COLUMNS('Section 2'!$C$14:W$14),0))))</f>
        <v/>
      </c>
      <c r="X183" s="114" t="str">
        <f>IF($C183="","",IF(ISBLANK(PROPER(VLOOKUP($A183,'Section 2'!$C$18:$X$317,COLUMNS('Section 2'!$C$14:X$14),0))),"",IF(VLOOKUP($A183,'Section 2'!$C$18:$X$317,COLUMNS('Section 2'!$C$14:X$14),0)="Produced/Imported for Consumption","Produced/Imported for Consumption",PROPER(VLOOKUP($A183,'Section 2'!$C$18:$X$317,COLUMNS('Section 2'!$C$14:X$14),0)))))</f>
        <v/>
      </c>
    </row>
    <row r="184" spans="1:24" s="47" customFormat="1" ht="12.75" customHeight="1" x14ac:dyDescent="0.25">
      <c r="A184" s="50">
        <v>183</v>
      </c>
      <c r="B184" s="114" t="str">
        <f t="shared" si="2"/>
        <v/>
      </c>
      <c r="C184" s="114" t="str">
        <f>IFERROR(VLOOKUP($A184,'Section 2'!$C$18:$X$317,COLUMNS('Section 2'!$C$14:$C$14),0),"")</f>
        <v/>
      </c>
      <c r="D184" s="65" t="str">
        <f>IF($C184="","",IF(ISBLANK(VLOOKUP($A184,'Section 2'!$C$18:$X$317,COLUMNS('Section 2'!$C$14:D$14),0)),"",VLOOKUP($A184,'Section 2'!$C$18:$X$317,COLUMNS('Section 2'!$C$14:D$14),0)))</f>
        <v/>
      </c>
      <c r="E184" s="114" t="str">
        <f>IF($C184="","",IF(ISBLANK(VLOOKUP($A184,'Section 2'!$C$18:$X$317,COLUMNS('Section 2'!$C$14:E$14),0)),"",VLOOKUP($A184,'Section 2'!$C$18:$X$317,COLUMNS('Section 2'!$C$14:E$14),0)))</f>
        <v/>
      </c>
      <c r="F184" s="114" t="str">
        <f>IF($C184="","",IF(ISBLANK(VLOOKUP($A184,'Section 2'!$C$18:$X$317,COLUMNS('Section 2'!$C$14:F$14),0)),"",VLOOKUP($A184,'Section 2'!$C$18:$X$317,COLUMNS('Section 2'!$C$14:F$14),0)))</f>
        <v/>
      </c>
      <c r="G184" s="114" t="str">
        <f>IF($C184="","",IF(ISBLANK(VLOOKUP($A184,'Section 2'!$C$18:$X$317,COLUMNS('Section 2'!$C$14:G$14),0)),"",VLOOKUP($A184,'Section 2'!$C$18:$X$317,COLUMNS('Section 2'!$C$14:G$14),0)))</f>
        <v/>
      </c>
      <c r="H184" s="114" t="str">
        <f>IF($C184="","",IF(ISBLANK(VLOOKUP($A184,'Section 2'!$C$18:$X$317,COLUMNS('Section 2'!$C$14:H$14),0)),"",VLOOKUP($A184,'Section 2'!$C$18:$X$317,COLUMNS('Section 2'!$C$14:H$14),0)))</f>
        <v/>
      </c>
      <c r="I184" s="114" t="str">
        <f>IF($C184="","",IF(ISBLANK(VLOOKUP($A184,'Section 2'!$C$18:$X$317,COLUMNS('Section 2'!$C$14:I$14),0)),"",VLOOKUP($A184,'Section 2'!$C$18:$X$317,COLUMNS('Section 2'!$C$14:I$14),0)))</f>
        <v/>
      </c>
      <c r="J184" s="114" t="str">
        <f>IF($C184="","",IF(ISBLANK(VLOOKUP($A184,'Section 2'!$C$18:$X$317,COLUMNS('Section 2'!$C$14:J$14),0)),"",VLOOKUP($A184,'Section 2'!$C$18:$X$317,COLUMNS('Section 2'!$C$14:J$14),0)))</f>
        <v/>
      </c>
      <c r="K184" s="114" t="str">
        <f>IF($C184="","",IF(ISBLANK(VLOOKUP($A184,'Section 2'!$C$18:$X$317,COLUMNS('Section 2'!$C$14:K$14),0)),"",VLOOKUP($A184,'Section 2'!$C$18:$X$317,COLUMNS('Section 2'!$C$14:K$14),0)))</f>
        <v/>
      </c>
      <c r="L184" s="114" t="str">
        <f>IF($C184="","",IF(ISBLANK(VLOOKUP($A184,'Section 2'!$C$18:$X$317,COLUMNS('Section 2'!$C$14:L$14),0)),"",VLOOKUP($A184,'Section 2'!$C$18:$X$317,COLUMNS('Section 2'!$C$14:L$14),0)))</f>
        <v/>
      </c>
      <c r="M184" s="114" t="str">
        <f>IF($C184="","",IF(ISBLANK(VLOOKUP($A184,'Section 2'!$C$18:$X$317,COLUMNS('Section 2'!$C$14:M$14),0)),"",VLOOKUP($A184,'Section 2'!$C$18:$X$317,COLUMNS('Section 2'!$C$14:M$14),0)))</f>
        <v/>
      </c>
      <c r="N184" s="114" t="str">
        <f>IF($C184="","",IF(ISBLANK(VLOOKUP($A184,'Section 2'!$C$18:$X$317,COLUMNS('Section 2'!$C$14:N$14),0)),"",VLOOKUP($A184,'Section 2'!$C$18:$X$317,COLUMNS('Section 2'!$C$14:N$14),0)))</f>
        <v/>
      </c>
      <c r="O184" s="114" t="str">
        <f>IF($C184="","",IF(ISBLANK(VLOOKUP($A184,'Section 2'!$C$18:$X$317,COLUMNS('Section 2'!$C$14:O$14),0)),"",VLOOKUP($A184,'Section 2'!$C$18:$X$317,COLUMNS('Section 2'!$C$14:O$14),0)))</f>
        <v/>
      </c>
      <c r="P184" s="114" t="str">
        <f>IF($C184="","",IF(ISBLANK(VLOOKUP($A184,'Section 2'!$C$18:$X$317,COLUMNS('Section 2'!$C$14:P$14),0)),"",VLOOKUP($A184,'Section 2'!$C$18:$X$317,COLUMNS('Section 2'!$C$14:P$14),0)))</f>
        <v/>
      </c>
      <c r="Q184" s="114" t="str">
        <f>IF($C184="","",IF(ISBLANK(VLOOKUP($A184,'Section 2'!$C$18:$X$317,COLUMNS('Section 2'!$C$14:Q$14),0)),"",VLOOKUP($A184,'Section 2'!$C$18:$X$317,COLUMNS('Section 2'!$C$14:Q$14),0)))</f>
        <v/>
      </c>
      <c r="R184" s="114" t="str">
        <f>IF($C184="","",IF(ISBLANK(VLOOKUP($A184,'Section 2'!$C$18:$X$317,COLUMNS('Section 2'!$C$14:R$14),0)),"",VLOOKUP($A184,'Section 2'!$C$18:$X$317,COLUMNS('Section 2'!$C$14:R$14),0)))</f>
        <v/>
      </c>
      <c r="S184" s="114" t="str">
        <f>IF($C184="","",IF(ISBLANK(VLOOKUP($A184,'Section 2'!$C$18:$X$317,COLUMNS('Section 2'!$C$14:S$14),0)),"",VLOOKUP($A184,'Section 2'!$C$18:$X$317,COLUMNS('Section 2'!$C$14:S$14),0)))</f>
        <v/>
      </c>
      <c r="T184" s="114" t="str">
        <f>IF($C184="","",IF(ISBLANK(VLOOKUP($A184,'Section 2'!$C$18:$X$317,COLUMNS('Section 2'!$C$14:T$14),0)),"",VLOOKUP($A184,'Section 2'!$C$18:$X$317,COLUMNS('Section 2'!$C$14:T$14),0)))</f>
        <v/>
      </c>
      <c r="U184" s="114" t="str">
        <f>IF($C184="","",IF(ISBLANK(VLOOKUP($A184,'Section 2'!$C$18:$X$317,COLUMNS('Section 2'!$C$14:U$14),0)),"",VLOOKUP($A184,'Section 2'!$C$18:$X$317,COLUMNS('Section 2'!$C$14:U$14),0)))</f>
        <v/>
      </c>
      <c r="V184" s="114" t="str">
        <f>IF($C184="","",IF(ISBLANK(VLOOKUP($A184,'Section 2'!$C$18:$X$317,COLUMNS('Section 2'!$C$14:V$14),0)),"",VLOOKUP($A184,'Section 2'!$C$18:$X$317,COLUMNS('Section 2'!$C$14:V$14),0)))</f>
        <v/>
      </c>
      <c r="W184" s="114" t="str">
        <f>IF($C184="","",IF(ISBLANK(PROPER(VLOOKUP($A184,'Section 2'!$C$18:$X$317,COLUMNS('Section 2'!$C$14:W$14),0))),"",PROPER(VLOOKUP($A184,'Section 2'!$C$18:$X$317,COLUMNS('Section 2'!$C$14:W$14),0))))</f>
        <v/>
      </c>
      <c r="X184" s="114" t="str">
        <f>IF($C184="","",IF(ISBLANK(PROPER(VLOOKUP($A184,'Section 2'!$C$18:$X$317,COLUMNS('Section 2'!$C$14:X$14),0))),"",IF(VLOOKUP($A184,'Section 2'!$C$18:$X$317,COLUMNS('Section 2'!$C$14:X$14),0)="Produced/Imported for Consumption","Produced/Imported for Consumption",PROPER(VLOOKUP($A184,'Section 2'!$C$18:$X$317,COLUMNS('Section 2'!$C$14:X$14),0)))))</f>
        <v/>
      </c>
    </row>
    <row r="185" spans="1:24" s="47" customFormat="1" ht="12.75" customHeight="1" x14ac:dyDescent="0.25">
      <c r="A185" s="50">
        <v>184</v>
      </c>
      <c r="B185" s="114" t="str">
        <f t="shared" si="2"/>
        <v/>
      </c>
      <c r="C185" s="114" t="str">
        <f>IFERROR(VLOOKUP($A185,'Section 2'!$C$18:$X$317,COLUMNS('Section 2'!$C$14:$C$14),0),"")</f>
        <v/>
      </c>
      <c r="D185" s="65" t="str">
        <f>IF($C185="","",IF(ISBLANK(VLOOKUP($A185,'Section 2'!$C$18:$X$317,COLUMNS('Section 2'!$C$14:D$14),0)),"",VLOOKUP($A185,'Section 2'!$C$18:$X$317,COLUMNS('Section 2'!$C$14:D$14),0)))</f>
        <v/>
      </c>
      <c r="E185" s="114" t="str">
        <f>IF($C185="","",IF(ISBLANK(VLOOKUP($A185,'Section 2'!$C$18:$X$317,COLUMNS('Section 2'!$C$14:E$14),0)),"",VLOOKUP($A185,'Section 2'!$C$18:$X$317,COLUMNS('Section 2'!$C$14:E$14),0)))</f>
        <v/>
      </c>
      <c r="F185" s="114" t="str">
        <f>IF($C185="","",IF(ISBLANK(VLOOKUP($A185,'Section 2'!$C$18:$X$317,COLUMNS('Section 2'!$C$14:F$14),0)),"",VLOOKUP($A185,'Section 2'!$C$18:$X$317,COLUMNS('Section 2'!$C$14:F$14),0)))</f>
        <v/>
      </c>
      <c r="G185" s="114" t="str">
        <f>IF($C185="","",IF(ISBLANK(VLOOKUP($A185,'Section 2'!$C$18:$X$317,COLUMNS('Section 2'!$C$14:G$14),0)),"",VLOOKUP($A185,'Section 2'!$C$18:$X$317,COLUMNS('Section 2'!$C$14:G$14),0)))</f>
        <v/>
      </c>
      <c r="H185" s="114" t="str">
        <f>IF($C185="","",IF(ISBLANK(VLOOKUP($A185,'Section 2'!$C$18:$X$317,COLUMNS('Section 2'!$C$14:H$14),0)),"",VLOOKUP($A185,'Section 2'!$C$18:$X$317,COLUMNS('Section 2'!$C$14:H$14),0)))</f>
        <v/>
      </c>
      <c r="I185" s="114" t="str">
        <f>IF($C185="","",IF(ISBLANK(VLOOKUP($A185,'Section 2'!$C$18:$X$317,COLUMNS('Section 2'!$C$14:I$14),0)),"",VLOOKUP($A185,'Section 2'!$C$18:$X$317,COLUMNS('Section 2'!$C$14:I$14),0)))</f>
        <v/>
      </c>
      <c r="J185" s="114" t="str">
        <f>IF($C185="","",IF(ISBLANK(VLOOKUP($A185,'Section 2'!$C$18:$X$317,COLUMNS('Section 2'!$C$14:J$14),0)),"",VLOOKUP($A185,'Section 2'!$C$18:$X$317,COLUMNS('Section 2'!$C$14:J$14),0)))</f>
        <v/>
      </c>
      <c r="K185" s="114" t="str">
        <f>IF($C185="","",IF(ISBLANK(VLOOKUP($A185,'Section 2'!$C$18:$X$317,COLUMNS('Section 2'!$C$14:K$14),0)),"",VLOOKUP($A185,'Section 2'!$C$18:$X$317,COLUMNS('Section 2'!$C$14:K$14),0)))</f>
        <v/>
      </c>
      <c r="L185" s="114" t="str">
        <f>IF($C185="","",IF(ISBLANK(VLOOKUP($A185,'Section 2'!$C$18:$X$317,COLUMNS('Section 2'!$C$14:L$14),0)),"",VLOOKUP($A185,'Section 2'!$C$18:$X$317,COLUMNS('Section 2'!$C$14:L$14),0)))</f>
        <v/>
      </c>
      <c r="M185" s="114" t="str">
        <f>IF($C185="","",IF(ISBLANK(VLOOKUP($A185,'Section 2'!$C$18:$X$317,COLUMNS('Section 2'!$C$14:M$14),0)),"",VLOOKUP($A185,'Section 2'!$C$18:$X$317,COLUMNS('Section 2'!$C$14:M$14),0)))</f>
        <v/>
      </c>
      <c r="N185" s="114" t="str">
        <f>IF($C185="","",IF(ISBLANK(VLOOKUP($A185,'Section 2'!$C$18:$X$317,COLUMNS('Section 2'!$C$14:N$14),0)),"",VLOOKUP($A185,'Section 2'!$C$18:$X$317,COLUMNS('Section 2'!$C$14:N$14),0)))</f>
        <v/>
      </c>
      <c r="O185" s="114" t="str">
        <f>IF($C185="","",IF(ISBLANK(VLOOKUP($A185,'Section 2'!$C$18:$X$317,COLUMNS('Section 2'!$C$14:O$14),0)),"",VLOOKUP($A185,'Section 2'!$C$18:$X$317,COLUMNS('Section 2'!$C$14:O$14),0)))</f>
        <v/>
      </c>
      <c r="P185" s="114" t="str">
        <f>IF($C185="","",IF(ISBLANK(VLOOKUP($A185,'Section 2'!$C$18:$X$317,COLUMNS('Section 2'!$C$14:P$14),0)),"",VLOOKUP($A185,'Section 2'!$C$18:$X$317,COLUMNS('Section 2'!$C$14:P$14),0)))</f>
        <v/>
      </c>
      <c r="Q185" s="114" t="str">
        <f>IF($C185="","",IF(ISBLANK(VLOOKUP($A185,'Section 2'!$C$18:$X$317,COLUMNS('Section 2'!$C$14:Q$14),0)),"",VLOOKUP($A185,'Section 2'!$C$18:$X$317,COLUMNS('Section 2'!$C$14:Q$14),0)))</f>
        <v/>
      </c>
      <c r="R185" s="114" t="str">
        <f>IF($C185="","",IF(ISBLANK(VLOOKUP($A185,'Section 2'!$C$18:$X$317,COLUMNS('Section 2'!$C$14:R$14),0)),"",VLOOKUP($A185,'Section 2'!$C$18:$X$317,COLUMNS('Section 2'!$C$14:R$14),0)))</f>
        <v/>
      </c>
      <c r="S185" s="114" t="str">
        <f>IF($C185="","",IF(ISBLANK(VLOOKUP($A185,'Section 2'!$C$18:$X$317,COLUMNS('Section 2'!$C$14:S$14),0)),"",VLOOKUP($A185,'Section 2'!$C$18:$X$317,COLUMNS('Section 2'!$C$14:S$14),0)))</f>
        <v/>
      </c>
      <c r="T185" s="114" t="str">
        <f>IF($C185="","",IF(ISBLANK(VLOOKUP($A185,'Section 2'!$C$18:$X$317,COLUMNS('Section 2'!$C$14:T$14),0)),"",VLOOKUP($A185,'Section 2'!$C$18:$X$317,COLUMNS('Section 2'!$C$14:T$14),0)))</f>
        <v/>
      </c>
      <c r="U185" s="114" t="str">
        <f>IF($C185="","",IF(ISBLANK(VLOOKUP($A185,'Section 2'!$C$18:$X$317,COLUMNS('Section 2'!$C$14:U$14),0)),"",VLOOKUP($A185,'Section 2'!$C$18:$X$317,COLUMNS('Section 2'!$C$14:U$14),0)))</f>
        <v/>
      </c>
      <c r="V185" s="114" t="str">
        <f>IF($C185="","",IF(ISBLANK(VLOOKUP($A185,'Section 2'!$C$18:$X$317,COLUMNS('Section 2'!$C$14:V$14),0)),"",VLOOKUP($A185,'Section 2'!$C$18:$X$317,COLUMNS('Section 2'!$C$14:V$14),0)))</f>
        <v/>
      </c>
      <c r="W185" s="114" t="str">
        <f>IF($C185="","",IF(ISBLANK(PROPER(VLOOKUP($A185,'Section 2'!$C$18:$X$317,COLUMNS('Section 2'!$C$14:W$14),0))),"",PROPER(VLOOKUP($A185,'Section 2'!$C$18:$X$317,COLUMNS('Section 2'!$C$14:W$14),0))))</f>
        <v/>
      </c>
      <c r="X185" s="114" t="str">
        <f>IF($C185="","",IF(ISBLANK(PROPER(VLOOKUP($A185,'Section 2'!$C$18:$X$317,COLUMNS('Section 2'!$C$14:X$14),0))),"",IF(VLOOKUP($A185,'Section 2'!$C$18:$X$317,COLUMNS('Section 2'!$C$14:X$14),0)="Produced/Imported for Consumption","Produced/Imported for Consumption",PROPER(VLOOKUP($A185,'Section 2'!$C$18:$X$317,COLUMNS('Section 2'!$C$14:X$14),0)))))</f>
        <v/>
      </c>
    </row>
    <row r="186" spans="1:24" s="47" customFormat="1" ht="12.75" customHeight="1" x14ac:dyDescent="0.25">
      <c r="A186" s="50">
        <v>185</v>
      </c>
      <c r="B186" s="114" t="str">
        <f t="shared" si="2"/>
        <v/>
      </c>
      <c r="C186" s="114" t="str">
        <f>IFERROR(VLOOKUP($A186,'Section 2'!$C$18:$X$317,COLUMNS('Section 2'!$C$14:$C$14),0),"")</f>
        <v/>
      </c>
      <c r="D186" s="65" t="str">
        <f>IF($C186="","",IF(ISBLANK(VLOOKUP($A186,'Section 2'!$C$18:$X$317,COLUMNS('Section 2'!$C$14:D$14),0)),"",VLOOKUP($A186,'Section 2'!$C$18:$X$317,COLUMNS('Section 2'!$C$14:D$14),0)))</f>
        <v/>
      </c>
      <c r="E186" s="114" t="str">
        <f>IF($C186="","",IF(ISBLANK(VLOOKUP($A186,'Section 2'!$C$18:$X$317,COLUMNS('Section 2'!$C$14:E$14),0)),"",VLOOKUP($A186,'Section 2'!$C$18:$X$317,COLUMNS('Section 2'!$C$14:E$14),0)))</f>
        <v/>
      </c>
      <c r="F186" s="114" t="str">
        <f>IF($C186="","",IF(ISBLANK(VLOOKUP($A186,'Section 2'!$C$18:$X$317,COLUMNS('Section 2'!$C$14:F$14),0)),"",VLOOKUP($A186,'Section 2'!$C$18:$X$317,COLUMNS('Section 2'!$C$14:F$14),0)))</f>
        <v/>
      </c>
      <c r="G186" s="114" t="str">
        <f>IF($C186="","",IF(ISBLANK(VLOOKUP($A186,'Section 2'!$C$18:$X$317,COLUMNS('Section 2'!$C$14:G$14),0)),"",VLOOKUP($A186,'Section 2'!$C$18:$X$317,COLUMNS('Section 2'!$C$14:G$14),0)))</f>
        <v/>
      </c>
      <c r="H186" s="114" t="str">
        <f>IF($C186="","",IF(ISBLANK(VLOOKUP($A186,'Section 2'!$C$18:$X$317,COLUMNS('Section 2'!$C$14:H$14),0)),"",VLOOKUP($A186,'Section 2'!$C$18:$X$317,COLUMNS('Section 2'!$C$14:H$14),0)))</f>
        <v/>
      </c>
      <c r="I186" s="114" t="str">
        <f>IF($C186="","",IF(ISBLANK(VLOOKUP($A186,'Section 2'!$C$18:$X$317,COLUMNS('Section 2'!$C$14:I$14),0)),"",VLOOKUP($A186,'Section 2'!$C$18:$X$317,COLUMNS('Section 2'!$C$14:I$14),0)))</f>
        <v/>
      </c>
      <c r="J186" s="114" t="str">
        <f>IF($C186="","",IF(ISBLANK(VLOOKUP($A186,'Section 2'!$C$18:$X$317,COLUMNS('Section 2'!$C$14:J$14),0)),"",VLOOKUP($A186,'Section 2'!$C$18:$X$317,COLUMNS('Section 2'!$C$14:J$14),0)))</f>
        <v/>
      </c>
      <c r="K186" s="114" t="str">
        <f>IF($C186="","",IF(ISBLANK(VLOOKUP($A186,'Section 2'!$C$18:$X$317,COLUMNS('Section 2'!$C$14:K$14),0)),"",VLOOKUP($A186,'Section 2'!$C$18:$X$317,COLUMNS('Section 2'!$C$14:K$14),0)))</f>
        <v/>
      </c>
      <c r="L186" s="114" t="str">
        <f>IF($C186="","",IF(ISBLANK(VLOOKUP($A186,'Section 2'!$C$18:$X$317,COLUMNS('Section 2'!$C$14:L$14),0)),"",VLOOKUP($A186,'Section 2'!$C$18:$X$317,COLUMNS('Section 2'!$C$14:L$14),0)))</f>
        <v/>
      </c>
      <c r="M186" s="114" t="str">
        <f>IF($C186="","",IF(ISBLANK(VLOOKUP($A186,'Section 2'!$C$18:$X$317,COLUMNS('Section 2'!$C$14:M$14),0)),"",VLOOKUP($A186,'Section 2'!$C$18:$X$317,COLUMNS('Section 2'!$C$14:M$14),0)))</f>
        <v/>
      </c>
      <c r="N186" s="114" t="str">
        <f>IF($C186="","",IF(ISBLANK(VLOOKUP($A186,'Section 2'!$C$18:$X$317,COLUMNS('Section 2'!$C$14:N$14),0)),"",VLOOKUP($A186,'Section 2'!$C$18:$X$317,COLUMNS('Section 2'!$C$14:N$14),0)))</f>
        <v/>
      </c>
      <c r="O186" s="114" t="str">
        <f>IF($C186="","",IF(ISBLANK(VLOOKUP($A186,'Section 2'!$C$18:$X$317,COLUMNS('Section 2'!$C$14:O$14),0)),"",VLOOKUP($A186,'Section 2'!$C$18:$X$317,COLUMNS('Section 2'!$C$14:O$14),0)))</f>
        <v/>
      </c>
      <c r="P186" s="114" t="str">
        <f>IF($C186="","",IF(ISBLANK(VLOOKUP($A186,'Section 2'!$C$18:$X$317,COLUMNS('Section 2'!$C$14:P$14),0)),"",VLOOKUP($A186,'Section 2'!$C$18:$X$317,COLUMNS('Section 2'!$C$14:P$14),0)))</f>
        <v/>
      </c>
      <c r="Q186" s="114" t="str">
        <f>IF($C186="","",IF(ISBLANK(VLOOKUP($A186,'Section 2'!$C$18:$X$317,COLUMNS('Section 2'!$C$14:Q$14),0)),"",VLOOKUP($A186,'Section 2'!$C$18:$X$317,COLUMNS('Section 2'!$C$14:Q$14),0)))</f>
        <v/>
      </c>
      <c r="R186" s="114" t="str">
        <f>IF($C186="","",IF(ISBLANK(VLOOKUP($A186,'Section 2'!$C$18:$X$317,COLUMNS('Section 2'!$C$14:R$14),0)),"",VLOOKUP($A186,'Section 2'!$C$18:$X$317,COLUMNS('Section 2'!$C$14:R$14),0)))</f>
        <v/>
      </c>
      <c r="S186" s="114" t="str">
        <f>IF($C186="","",IF(ISBLANK(VLOOKUP($A186,'Section 2'!$C$18:$X$317,COLUMNS('Section 2'!$C$14:S$14),0)),"",VLOOKUP($A186,'Section 2'!$C$18:$X$317,COLUMNS('Section 2'!$C$14:S$14),0)))</f>
        <v/>
      </c>
      <c r="T186" s="114" t="str">
        <f>IF($C186="","",IF(ISBLANK(VLOOKUP($A186,'Section 2'!$C$18:$X$317,COLUMNS('Section 2'!$C$14:T$14),0)),"",VLOOKUP($A186,'Section 2'!$C$18:$X$317,COLUMNS('Section 2'!$C$14:T$14),0)))</f>
        <v/>
      </c>
      <c r="U186" s="114" t="str">
        <f>IF($C186="","",IF(ISBLANK(VLOOKUP($A186,'Section 2'!$C$18:$X$317,COLUMNS('Section 2'!$C$14:U$14),0)),"",VLOOKUP($A186,'Section 2'!$C$18:$X$317,COLUMNS('Section 2'!$C$14:U$14),0)))</f>
        <v/>
      </c>
      <c r="V186" s="114" t="str">
        <f>IF($C186="","",IF(ISBLANK(VLOOKUP($A186,'Section 2'!$C$18:$X$317,COLUMNS('Section 2'!$C$14:V$14),0)),"",VLOOKUP($A186,'Section 2'!$C$18:$X$317,COLUMNS('Section 2'!$C$14:V$14),0)))</f>
        <v/>
      </c>
      <c r="W186" s="114" t="str">
        <f>IF($C186="","",IF(ISBLANK(PROPER(VLOOKUP($A186,'Section 2'!$C$18:$X$317,COLUMNS('Section 2'!$C$14:W$14),0))),"",PROPER(VLOOKUP($A186,'Section 2'!$C$18:$X$317,COLUMNS('Section 2'!$C$14:W$14),0))))</f>
        <v/>
      </c>
      <c r="X186" s="114" t="str">
        <f>IF($C186="","",IF(ISBLANK(PROPER(VLOOKUP($A186,'Section 2'!$C$18:$X$317,COLUMNS('Section 2'!$C$14:X$14),0))),"",IF(VLOOKUP($A186,'Section 2'!$C$18:$X$317,COLUMNS('Section 2'!$C$14:X$14),0)="Produced/Imported for Consumption","Produced/Imported for Consumption",PROPER(VLOOKUP($A186,'Section 2'!$C$18:$X$317,COLUMNS('Section 2'!$C$14:X$14),0)))))</f>
        <v/>
      </c>
    </row>
    <row r="187" spans="1:24" s="47" customFormat="1" ht="12.75" customHeight="1" x14ac:dyDescent="0.25">
      <c r="A187" s="50">
        <v>186</v>
      </c>
      <c r="B187" s="114" t="str">
        <f t="shared" si="2"/>
        <v/>
      </c>
      <c r="C187" s="114" t="str">
        <f>IFERROR(VLOOKUP($A187,'Section 2'!$C$18:$X$317,COLUMNS('Section 2'!$C$14:$C$14),0),"")</f>
        <v/>
      </c>
      <c r="D187" s="65" t="str">
        <f>IF($C187="","",IF(ISBLANK(VLOOKUP($A187,'Section 2'!$C$18:$X$317,COLUMNS('Section 2'!$C$14:D$14),0)),"",VLOOKUP($A187,'Section 2'!$C$18:$X$317,COLUMNS('Section 2'!$C$14:D$14),0)))</f>
        <v/>
      </c>
      <c r="E187" s="114" t="str">
        <f>IF($C187="","",IF(ISBLANK(VLOOKUP($A187,'Section 2'!$C$18:$X$317,COLUMNS('Section 2'!$C$14:E$14),0)),"",VLOOKUP($A187,'Section 2'!$C$18:$X$317,COLUMNS('Section 2'!$C$14:E$14),0)))</f>
        <v/>
      </c>
      <c r="F187" s="114" t="str">
        <f>IF($C187="","",IF(ISBLANK(VLOOKUP($A187,'Section 2'!$C$18:$X$317,COLUMNS('Section 2'!$C$14:F$14),0)),"",VLOOKUP($A187,'Section 2'!$C$18:$X$317,COLUMNS('Section 2'!$C$14:F$14),0)))</f>
        <v/>
      </c>
      <c r="G187" s="114" t="str">
        <f>IF($C187="","",IF(ISBLANK(VLOOKUP($A187,'Section 2'!$C$18:$X$317,COLUMNS('Section 2'!$C$14:G$14),0)),"",VLOOKUP($A187,'Section 2'!$C$18:$X$317,COLUMNS('Section 2'!$C$14:G$14),0)))</f>
        <v/>
      </c>
      <c r="H187" s="114" t="str">
        <f>IF($C187="","",IF(ISBLANK(VLOOKUP($A187,'Section 2'!$C$18:$X$317,COLUMNS('Section 2'!$C$14:H$14),0)),"",VLOOKUP($A187,'Section 2'!$C$18:$X$317,COLUMNS('Section 2'!$C$14:H$14),0)))</f>
        <v/>
      </c>
      <c r="I187" s="114" t="str">
        <f>IF($C187="","",IF(ISBLANK(VLOOKUP($A187,'Section 2'!$C$18:$X$317,COLUMNS('Section 2'!$C$14:I$14),0)),"",VLOOKUP($A187,'Section 2'!$C$18:$X$317,COLUMNS('Section 2'!$C$14:I$14),0)))</f>
        <v/>
      </c>
      <c r="J187" s="114" t="str">
        <f>IF($C187="","",IF(ISBLANK(VLOOKUP($A187,'Section 2'!$C$18:$X$317,COLUMNS('Section 2'!$C$14:J$14),0)),"",VLOOKUP($A187,'Section 2'!$C$18:$X$317,COLUMNS('Section 2'!$C$14:J$14),0)))</f>
        <v/>
      </c>
      <c r="K187" s="114" t="str">
        <f>IF($C187="","",IF(ISBLANK(VLOOKUP($A187,'Section 2'!$C$18:$X$317,COLUMNS('Section 2'!$C$14:K$14),0)),"",VLOOKUP($A187,'Section 2'!$C$18:$X$317,COLUMNS('Section 2'!$C$14:K$14),0)))</f>
        <v/>
      </c>
      <c r="L187" s="114" t="str">
        <f>IF($C187="","",IF(ISBLANK(VLOOKUP($A187,'Section 2'!$C$18:$X$317,COLUMNS('Section 2'!$C$14:L$14),0)),"",VLOOKUP($A187,'Section 2'!$C$18:$X$317,COLUMNS('Section 2'!$C$14:L$14),0)))</f>
        <v/>
      </c>
      <c r="M187" s="114" t="str">
        <f>IF($C187="","",IF(ISBLANK(VLOOKUP($A187,'Section 2'!$C$18:$X$317,COLUMNS('Section 2'!$C$14:M$14),0)),"",VLOOKUP($A187,'Section 2'!$C$18:$X$317,COLUMNS('Section 2'!$C$14:M$14),0)))</f>
        <v/>
      </c>
      <c r="N187" s="114" t="str">
        <f>IF($C187="","",IF(ISBLANK(VLOOKUP($A187,'Section 2'!$C$18:$X$317,COLUMNS('Section 2'!$C$14:N$14),0)),"",VLOOKUP($A187,'Section 2'!$C$18:$X$317,COLUMNS('Section 2'!$C$14:N$14),0)))</f>
        <v/>
      </c>
      <c r="O187" s="114" t="str">
        <f>IF($C187="","",IF(ISBLANK(VLOOKUP($A187,'Section 2'!$C$18:$X$317,COLUMNS('Section 2'!$C$14:O$14),0)),"",VLOOKUP($A187,'Section 2'!$C$18:$X$317,COLUMNS('Section 2'!$C$14:O$14),0)))</f>
        <v/>
      </c>
      <c r="P187" s="114" t="str">
        <f>IF($C187="","",IF(ISBLANK(VLOOKUP($A187,'Section 2'!$C$18:$X$317,COLUMNS('Section 2'!$C$14:P$14),0)),"",VLOOKUP($A187,'Section 2'!$C$18:$X$317,COLUMNS('Section 2'!$C$14:P$14),0)))</f>
        <v/>
      </c>
      <c r="Q187" s="114" t="str">
        <f>IF($C187="","",IF(ISBLANK(VLOOKUP($A187,'Section 2'!$C$18:$X$317,COLUMNS('Section 2'!$C$14:Q$14),0)),"",VLOOKUP($A187,'Section 2'!$C$18:$X$317,COLUMNS('Section 2'!$C$14:Q$14),0)))</f>
        <v/>
      </c>
      <c r="R187" s="114" t="str">
        <f>IF($C187="","",IF(ISBLANK(VLOOKUP($A187,'Section 2'!$C$18:$X$317,COLUMNS('Section 2'!$C$14:R$14),0)),"",VLOOKUP($A187,'Section 2'!$C$18:$X$317,COLUMNS('Section 2'!$C$14:R$14),0)))</f>
        <v/>
      </c>
      <c r="S187" s="114" t="str">
        <f>IF($C187="","",IF(ISBLANK(VLOOKUP($A187,'Section 2'!$C$18:$X$317,COLUMNS('Section 2'!$C$14:S$14),0)),"",VLOOKUP($A187,'Section 2'!$C$18:$X$317,COLUMNS('Section 2'!$C$14:S$14),0)))</f>
        <v/>
      </c>
      <c r="T187" s="114" t="str">
        <f>IF($C187="","",IF(ISBLANK(VLOOKUP($A187,'Section 2'!$C$18:$X$317,COLUMNS('Section 2'!$C$14:T$14),0)),"",VLOOKUP($A187,'Section 2'!$C$18:$X$317,COLUMNS('Section 2'!$C$14:T$14),0)))</f>
        <v/>
      </c>
      <c r="U187" s="114" t="str">
        <f>IF($C187="","",IF(ISBLANK(VLOOKUP($A187,'Section 2'!$C$18:$X$317,COLUMNS('Section 2'!$C$14:U$14),0)),"",VLOOKUP($A187,'Section 2'!$C$18:$X$317,COLUMNS('Section 2'!$C$14:U$14),0)))</f>
        <v/>
      </c>
      <c r="V187" s="114" t="str">
        <f>IF($C187="","",IF(ISBLANK(VLOOKUP($A187,'Section 2'!$C$18:$X$317,COLUMNS('Section 2'!$C$14:V$14),0)),"",VLOOKUP($A187,'Section 2'!$C$18:$X$317,COLUMNS('Section 2'!$C$14:V$14),0)))</f>
        <v/>
      </c>
      <c r="W187" s="114" t="str">
        <f>IF($C187="","",IF(ISBLANK(PROPER(VLOOKUP($A187,'Section 2'!$C$18:$X$317,COLUMNS('Section 2'!$C$14:W$14),0))),"",PROPER(VLOOKUP($A187,'Section 2'!$C$18:$X$317,COLUMNS('Section 2'!$C$14:W$14),0))))</f>
        <v/>
      </c>
      <c r="X187" s="114" t="str">
        <f>IF($C187="","",IF(ISBLANK(PROPER(VLOOKUP($A187,'Section 2'!$C$18:$X$317,COLUMNS('Section 2'!$C$14:X$14),0))),"",IF(VLOOKUP($A187,'Section 2'!$C$18:$X$317,COLUMNS('Section 2'!$C$14:X$14),0)="Produced/Imported for Consumption","Produced/Imported for Consumption",PROPER(VLOOKUP($A187,'Section 2'!$C$18:$X$317,COLUMNS('Section 2'!$C$14:X$14),0)))))</f>
        <v/>
      </c>
    </row>
    <row r="188" spans="1:24" s="47" customFormat="1" ht="12.75" customHeight="1" x14ac:dyDescent="0.25">
      <c r="A188" s="50">
        <v>187</v>
      </c>
      <c r="B188" s="114" t="str">
        <f t="shared" si="2"/>
        <v/>
      </c>
      <c r="C188" s="114" t="str">
        <f>IFERROR(VLOOKUP($A188,'Section 2'!$C$18:$X$317,COLUMNS('Section 2'!$C$14:$C$14),0),"")</f>
        <v/>
      </c>
      <c r="D188" s="65" t="str">
        <f>IF($C188="","",IF(ISBLANK(VLOOKUP($A188,'Section 2'!$C$18:$X$317,COLUMNS('Section 2'!$C$14:D$14),0)),"",VLOOKUP($A188,'Section 2'!$C$18:$X$317,COLUMNS('Section 2'!$C$14:D$14),0)))</f>
        <v/>
      </c>
      <c r="E188" s="114" t="str">
        <f>IF($C188="","",IF(ISBLANK(VLOOKUP($A188,'Section 2'!$C$18:$X$317,COLUMNS('Section 2'!$C$14:E$14),0)),"",VLOOKUP($A188,'Section 2'!$C$18:$X$317,COLUMNS('Section 2'!$C$14:E$14),0)))</f>
        <v/>
      </c>
      <c r="F188" s="114" t="str">
        <f>IF($C188="","",IF(ISBLANK(VLOOKUP($A188,'Section 2'!$C$18:$X$317,COLUMNS('Section 2'!$C$14:F$14),0)),"",VLOOKUP($A188,'Section 2'!$C$18:$X$317,COLUMNS('Section 2'!$C$14:F$14),0)))</f>
        <v/>
      </c>
      <c r="G188" s="114" t="str">
        <f>IF($C188="","",IF(ISBLANK(VLOOKUP($A188,'Section 2'!$C$18:$X$317,COLUMNS('Section 2'!$C$14:G$14),0)),"",VLOOKUP($A188,'Section 2'!$C$18:$X$317,COLUMNS('Section 2'!$C$14:G$14),0)))</f>
        <v/>
      </c>
      <c r="H188" s="114" t="str">
        <f>IF($C188="","",IF(ISBLANK(VLOOKUP($A188,'Section 2'!$C$18:$X$317,COLUMNS('Section 2'!$C$14:H$14),0)),"",VLOOKUP($A188,'Section 2'!$C$18:$X$317,COLUMNS('Section 2'!$C$14:H$14),0)))</f>
        <v/>
      </c>
      <c r="I188" s="114" t="str">
        <f>IF($C188="","",IF(ISBLANK(VLOOKUP($A188,'Section 2'!$C$18:$X$317,COLUMNS('Section 2'!$C$14:I$14),0)),"",VLOOKUP($A188,'Section 2'!$C$18:$X$317,COLUMNS('Section 2'!$C$14:I$14),0)))</f>
        <v/>
      </c>
      <c r="J188" s="114" t="str">
        <f>IF($C188="","",IF(ISBLANK(VLOOKUP($A188,'Section 2'!$C$18:$X$317,COLUMNS('Section 2'!$C$14:J$14),0)),"",VLOOKUP($A188,'Section 2'!$C$18:$X$317,COLUMNS('Section 2'!$C$14:J$14),0)))</f>
        <v/>
      </c>
      <c r="K188" s="114" t="str">
        <f>IF($C188="","",IF(ISBLANK(VLOOKUP($A188,'Section 2'!$C$18:$X$317,COLUMNS('Section 2'!$C$14:K$14),0)),"",VLOOKUP($A188,'Section 2'!$C$18:$X$317,COLUMNS('Section 2'!$C$14:K$14),0)))</f>
        <v/>
      </c>
      <c r="L188" s="114" t="str">
        <f>IF($C188="","",IF(ISBLANK(VLOOKUP($A188,'Section 2'!$C$18:$X$317,COLUMNS('Section 2'!$C$14:L$14),0)),"",VLOOKUP($A188,'Section 2'!$C$18:$X$317,COLUMNS('Section 2'!$C$14:L$14),0)))</f>
        <v/>
      </c>
      <c r="M188" s="114" t="str">
        <f>IF($C188="","",IF(ISBLANK(VLOOKUP($A188,'Section 2'!$C$18:$X$317,COLUMNS('Section 2'!$C$14:M$14),0)),"",VLOOKUP($A188,'Section 2'!$C$18:$X$317,COLUMNS('Section 2'!$C$14:M$14),0)))</f>
        <v/>
      </c>
      <c r="N188" s="114" t="str">
        <f>IF($C188="","",IF(ISBLANK(VLOOKUP($A188,'Section 2'!$C$18:$X$317,COLUMNS('Section 2'!$C$14:N$14),0)),"",VLOOKUP($A188,'Section 2'!$C$18:$X$317,COLUMNS('Section 2'!$C$14:N$14),0)))</f>
        <v/>
      </c>
      <c r="O188" s="114" t="str">
        <f>IF($C188="","",IF(ISBLANK(VLOOKUP($A188,'Section 2'!$C$18:$X$317,COLUMNS('Section 2'!$C$14:O$14),0)),"",VLOOKUP($A188,'Section 2'!$C$18:$X$317,COLUMNS('Section 2'!$C$14:O$14),0)))</f>
        <v/>
      </c>
      <c r="P188" s="114" t="str">
        <f>IF($C188="","",IF(ISBLANK(VLOOKUP($A188,'Section 2'!$C$18:$X$317,COLUMNS('Section 2'!$C$14:P$14),0)),"",VLOOKUP($A188,'Section 2'!$C$18:$X$317,COLUMNS('Section 2'!$C$14:P$14),0)))</f>
        <v/>
      </c>
      <c r="Q188" s="114" t="str">
        <f>IF($C188="","",IF(ISBLANK(VLOOKUP($A188,'Section 2'!$C$18:$X$317,COLUMNS('Section 2'!$C$14:Q$14),0)),"",VLOOKUP($A188,'Section 2'!$C$18:$X$317,COLUMNS('Section 2'!$C$14:Q$14),0)))</f>
        <v/>
      </c>
      <c r="R188" s="114" t="str">
        <f>IF($C188="","",IF(ISBLANK(VLOOKUP($A188,'Section 2'!$C$18:$X$317,COLUMNS('Section 2'!$C$14:R$14),0)),"",VLOOKUP($A188,'Section 2'!$C$18:$X$317,COLUMNS('Section 2'!$C$14:R$14),0)))</f>
        <v/>
      </c>
      <c r="S188" s="114" t="str">
        <f>IF($C188="","",IF(ISBLANK(VLOOKUP($A188,'Section 2'!$C$18:$X$317,COLUMNS('Section 2'!$C$14:S$14),0)),"",VLOOKUP($A188,'Section 2'!$C$18:$X$317,COLUMNS('Section 2'!$C$14:S$14),0)))</f>
        <v/>
      </c>
      <c r="T188" s="114" t="str">
        <f>IF($C188="","",IF(ISBLANK(VLOOKUP($A188,'Section 2'!$C$18:$X$317,COLUMNS('Section 2'!$C$14:T$14),0)),"",VLOOKUP($A188,'Section 2'!$C$18:$X$317,COLUMNS('Section 2'!$C$14:T$14),0)))</f>
        <v/>
      </c>
      <c r="U188" s="114" t="str">
        <f>IF($C188="","",IF(ISBLANK(VLOOKUP($A188,'Section 2'!$C$18:$X$317,COLUMNS('Section 2'!$C$14:U$14),0)),"",VLOOKUP($A188,'Section 2'!$C$18:$X$317,COLUMNS('Section 2'!$C$14:U$14),0)))</f>
        <v/>
      </c>
      <c r="V188" s="114" t="str">
        <f>IF($C188="","",IF(ISBLANK(VLOOKUP($A188,'Section 2'!$C$18:$X$317,COLUMNS('Section 2'!$C$14:V$14),0)),"",VLOOKUP($A188,'Section 2'!$C$18:$X$317,COLUMNS('Section 2'!$C$14:V$14),0)))</f>
        <v/>
      </c>
      <c r="W188" s="114" t="str">
        <f>IF($C188="","",IF(ISBLANK(PROPER(VLOOKUP($A188,'Section 2'!$C$18:$X$317,COLUMNS('Section 2'!$C$14:W$14),0))),"",PROPER(VLOOKUP($A188,'Section 2'!$C$18:$X$317,COLUMNS('Section 2'!$C$14:W$14),0))))</f>
        <v/>
      </c>
      <c r="X188" s="114" t="str">
        <f>IF($C188="","",IF(ISBLANK(PROPER(VLOOKUP($A188,'Section 2'!$C$18:$X$317,COLUMNS('Section 2'!$C$14:X$14),0))),"",IF(VLOOKUP($A188,'Section 2'!$C$18:$X$317,COLUMNS('Section 2'!$C$14:X$14),0)="Produced/Imported for Consumption","Produced/Imported for Consumption",PROPER(VLOOKUP($A188,'Section 2'!$C$18:$X$317,COLUMNS('Section 2'!$C$14:X$14),0)))))</f>
        <v/>
      </c>
    </row>
    <row r="189" spans="1:24" s="47" customFormat="1" ht="12.75" customHeight="1" x14ac:dyDescent="0.25">
      <c r="A189" s="50">
        <v>188</v>
      </c>
      <c r="B189" s="114" t="str">
        <f t="shared" si="2"/>
        <v/>
      </c>
      <c r="C189" s="114" t="str">
        <f>IFERROR(VLOOKUP($A189,'Section 2'!$C$18:$X$317,COLUMNS('Section 2'!$C$14:$C$14),0),"")</f>
        <v/>
      </c>
      <c r="D189" s="65" t="str">
        <f>IF($C189="","",IF(ISBLANK(VLOOKUP($A189,'Section 2'!$C$18:$X$317,COLUMNS('Section 2'!$C$14:D$14),0)),"",VLOOKUP($A189,'Section 2'!$C$18:$X$317,COLUMNS('Section 2'!$C$14:D$14),0)))</f>
        <v/>
      </c>
      <c r="E189" s="114" t="str">
        <f>IF($C189="","",IF(ISBLANK(VLOOKUP($A189,'Section 2'!$C$18:$X$317,COLUMNS('Section 2'!$C$14:E$14),0)),"",VLOOKUP($A189,'Section 2'!$C$18:$X$317,COLUMNS('Section 2'!$C$14:E$14),0)))</f>
        <v/>
      </c>
      <c r="F189" s="114" t="str">
        <f>IF($C189="","",IF(ISBLANK(VLOOKUP($A189,'Section 2'!$C$18:$X$317,COLUMNS('Section 2'!$C$14:F$14),0)),"",VLOOKUP($A189,'Section 2'!$C$18:$X$317,COLUMNS('Section 2'!$C$14:F$14),0)))</f>
        <v/>
      </c>
      <c r="G189" s="114" t="str">
        <f>IF($C189="","",IF(ISBLANK(VLOOKUP($A189,'Section 2'!$C$18:$X$317,COLUMNS('Section 2'!$C$14:G$14),0)),"",VLOOKUP($A189,'Section 2'!$C$18:$X$317,COLUMNS('Section 2'!$C$14:G$14),0)))</f>
        <v/>
      </c>
      <c r="H189" s="114" t="str">
        <f>IF($C189="","",IF(ISBLANK(VLOOKUP($A189,'Section 2'!$C$18:$X$317,COLUMNS('Section 2'!$C$14:H$14),0)),"",VLOOKUP($A189,'Section 2'!$C$18:$X$317,COLUMNS('Section 2'!$C$14:H$14),0)))</f>
        <v/>
      </c>
      <c r="I189" s="114" t="str">
        <f>IF($C189="","",IF(ISBLANK(VLOOKUP($A189,'Section 2'!$C$18:$X$317,COLUMNS('Section 2'!$C$14:I$14),0)),"",VLOOKUP($A189,'Section 2'!$C$18:$X$317,COLUMNS('Section 2'!$C$14:I$14),0)))</f>
        <v/>
      </c>
      <c r="J189" s="114" t="str">
        <f>IF($C189="","",IF(ISBLANK(VLOOKUP($A189,'Section 2'!$C$18:$X$317,COLUMNS('Section 2'!$C$14:J$14),0)),"",VLOOKUP($A189,'Section 2'!$C$18:$X$317,COLUMNS('Section 2'!$C$14:J$14),0)))</f>
        <v/>
      </c>
      <c r="K189" s="114" t="str">
        <f>IF($C189="","",IF(ISBLANK(VLOOKUP($A189,'Section 2'!$C$18:$X$317,COLUMNS('Section 2'!$C$14:K$14),0)),"",VLOOKUP($A189,'Section 2'!$C$18:$X$317,COLUMNS('Section 2'!$C$14:K$14),0)))</f>
        <v/>
      </c>
      <c r="L189" s="114" t="str">
        <f>IF($C189="","",IF(ISBLANK(VLOOKUP($A189,'Section 2'!$C$18:$X$317,COLUMNS('Section 2'!$C$14:L$14),0)),"",VLOOKUP($A189,'Section 2'!$C$18:$X$317,COLUMNS('Section 2'!$C$14:L$14),0)))</f>
        <v/>
      </c>
      <c r="M189" s="114" t="str">
        <f>IF($C189="","",IF(ISBLANK(VLOOKUP($A189,'Section 2'!$C$18:$X$317,COLUMNS('Section 2'!$C$14:M$14),0)),"",VLOOKUP($A189,'Section 2'!$C$18:$X$317,COLUMNS('Section 2'!$C$14:M$14),0)))</f>
        <v/>
      </c>
      <c r="N189" s="114" t="str">
        <f>IF($C189="","",IF(ISBLANK(VLOOKUP($A189,'Section 2'!$C$18:$X$317,COLUMNS('Section 2'!$C$14:N$14),0)),"",VLOOKUP($A189,'Section 2'!$C$18:$X$317,COLUMNS('Section 2'!$C$14:N$14),0)))</f>
        <v/>
      </c>
      <c r="O189" s="114" t="str">
        <f>IF($C189="","",IF(ISBLANK(VLOOKUP($A189,'Section 2'!$C$18:$X$317,COLUMNS('Section 2'!$C$14:O$14),0)),"",VLOOKUP($A189,'Section 2'!$C$18:$X$317,COLUMNS('Section 2'!$C$14:O$14),0)))</f>
        <v/>
      </c>
      <c r="P189" s="114" t="str">
        <f>IF($C189="","",IF(ISBLANK(VLOOKUP($A189,'Section 2'!$C$18:$X$317,COLUMNS('Section 2'!$C$14:P$14),0)),"",VLOOKUP($A189,'Section 2'!$C$18:$X$317,COLUMNS('Section 2'!$C$14:P$14),0)))</f>
        <v/>
      </c>
      <c r="Q189" s="114" t="str">
        <f>IF($C189="","",IF(ISBLANK(VLOOKUP($A189,'Section 2'!$C$18:$X$317,COLUMNS('Section 2'!$C$14:Q$14),0)),"",VLOOKUP($A189,'Section 2'!$C$18:$X$317,COLUMNS('Section 2'!$C$14:Q$14),0)))</f>
        <v/>
      </c>
      <c r="R189" s="114" t="str">
        <f>IF($C189="","",IF(ISBLANK(VLOOKUP($A189,'Section 2'!$C$18:$X$317,COLUMNS('Section 2'!$C$14:R$14),0)),"",VLOOKUP($A189,'Section 2'!$C$18:$X$317,COLUMNS('Section 2'!$C$14:R$14),0)))</f>
        <v/>
      </c>
      <c r="S189" s="114" t="str">
        <f>IF($C189="","",IF(ISBLANK(VLOOKUP($A189,'Section 2'!$C$18:$X$317,COLUMNS('Section 2'!$C$14:S$14),0)),"",VLOOKUP($A189,'Section 2'!$C$18:$X$317,COLUMNS('Section 2'!$C$14:S$14),0)))</f>
        <v/>
      </c>
      <c r="T189" s="114" t="str">
        <f>IF($C189="","",IF(ISBLANK(VLOOKUP($A189,'Section 2'!$C$18:$X$317,COLUMNS('Section 2'!$C$14:T$14),0)),"",VLOOKUP($A189,'Section 2'!$C$18:$X$317,COLUMNS('Section 2'!$C$14:T$14),0)))</f>
        <v/>
      </c>
      <c r="U189" s="114" t="str">
        <f>IF($C189="","",IF(ISBLANK(VLOOKUP($A189,'Section 2'!$C$18:$X$317,COLUMNS('Section 2'!$C$14:U$14),0)),"",VLOOKUP($A189,'Section 2'!$C$18:$X$317,COLUMNS('Section 2'!$C$14:U$14),0)))</f>
        <v/>
      </c>
      <c r="V189" s="114" t="str">
        <f>IF($C189="","",IF(ISBLANK(VLOOKUP($A189,'Section 2'!$C$18:$X$317,COLUMNS('Section 2'!$C$14:V$14),0)),"",VLOOKUP($A189,'Section 2'!$C$18:$X$317,COLUMNS('Section 2'!$C$14:V$14),0)))</f>
        <v/>
      </c>
      <c r="W189" s="114" t="str">
        <f>IF($C189="","",IF(ISBLANK(PROPER(VLOOKUP($A189,'Section 2'!$C$18:$X$317,COLUMNS('Section 2'!$C$14:W$14),0))),"",PROPER(VLOOKUP($A189,'Section 2'!$C$18:$X$317,COLUMNS('Section 2'!$C$14:W$14),0))))</f>
        <v/>
      </c>
      <c r="X189" s="114" t="str">
        <f>IF($C189="","",IF(ISBLANK(PROPER(VLOOKUP($A189,'Section 2'!$C$18:$X$317,COLUMNS('Section 2'!$C$14:X$14),0))),"",IF(VLOOKUP($A189,'Section 2'!$C$18:$X$317,COLUMNS('Section 2'!$C$14:X$14),0)="Produced/Imported for Consumption","Produced/Imported for Consumption",PROPER(VLOOKUP($A189,'Section 2'!$C$18:$X$317,COLUMNS('Section 2'!$C$14:X$14),0)))))</f>
        <v/>
      </c>
    </row>
    <row r="190" spans="1:24" s="47" customFormat="1" ht="12.75" customHeight="1" x14ac:dyDescent="0.25">
      <c r="A190" s="50">
        <v>189</v>
      </c>
      <c r="B190" s="114" t="str">
        <f t="shared" si="2"/>
        <v/>
      </c>
      <c r="C190" s="114" t="str">
        <f>IFERROR(VLOOKUP($A190,'Section 2'!$C$18:$X$317,COLUMNS('Section 2'!$C$14:$C$14),0),"")</f>
        <v/>
      </c>
      <c r="D190" s="65" t="str">
        <f>IF($C190="","",IF(ISBLANK(VLOOKUP($A190,'Section 2'!$C$18:$X$317,COLUMNS('Section 2'!$C$14:D$14),0)),"",VLOOKUP($A190,'Section 2'!$C$18:$X$317,COLUMNS('Section 2'!$C$14:D$14),0)))</f>
        <v/>
      </c>
      <c r="E190" s="114" t="str">
        <f>IF($C190="","",IF(ISBLANK(VLOOKUP($A190,'Section 2'!$C$18:$X$317,COLUMNS('Section 2'!$C$14:E$14),0)),"",VLOOKUP($A190,'Section 2'!$C$18:$X$317,COLUMNS('Section 2'!$C$14:E$14),0)))</f>
        <v/>
      </c>
      <c r="F190" s="114" t="str">
        <f>IF($C190="","",IF(ISBLANK(VLOOKUP($A190,'Section 2'!$C$18:$X$317,COLUMNS('Section 2'!$C$14:F$14),0)),"",VLOOKUP($A190,'Section 2'!$C$18:$X$317,COLUMNS('Section 2'!$C$14:F$14),0)))</f>
        <v/>
      </c>
      <c r="G190" s="114" t="str">
        <f>IF($C190="","",IF(ISBLANK(VLOOKUP($A190,'Section 2'!$C$18:$X$317,COLUMNS('Section 2'!$C$14:G$14),0)),"",VLOOKUP($A190,'Section 2'!$C$18:$X$317,COLUMNS('Section 2'!$C$14:G$14),0)))</f>
        <v/>
      </c>
      <c r="H190" s="114" t="str">
        <f>IF($C190="","",IF(ISBLANK(VLOOKUP($A190,'Section 2'!$C$18:$X$317,COLUMNS('Section 2'!$C$14:H$14),0)),"",VLOOKUP($A190,'Section 2'!$C$18:$X$317,COLUMNS('Section 2'!$C$14:H$14),0)))</f>
        <v/>
      </c>
      <c r="I190" s="114" t="str">
        <f>IF($C190="","",IF(ISBLANK(VLOOKUP($A190,'Section 2'!$C$18:$X$317,COLUMNS('Section 2'!$C$14:I$14),0)),"",VLOOKUP($A190,'Section 2'!$C$18:$X$317,COLUMNS('Section 2'!$C$14:I$14),0)))</f>
        <v/>
      </c>
      <c r="J190" s="114" t="str">
        <f>IF($C190="","",IF(ISBLANK(VLOOKUP($A190,'Section 2'!$C$18:$X$317,COLUMNS('Section 2'!$C$14:J$14),0)),"",VLOOKUP($A190,'Section 2'!$C$18:$X$317,COLUMNS('Section 2'!$C$14:J$14),0)))</f>
        <v/>
      </c>
      <c r="K190" s="114" t="str">
        <f>IF($C190="","",IF(ISBLANK(VLOOKUP($A190,'Section 2'!$C$18:$X$317,COLUMNS('Section 2'!$C$14:K$14),0)),"",VLOOKUP($A190,'Section 2'!$C$18:$X$317,COLUMNS('Section 2'!$C$14:K$14),0)))</f>
        <v/>
      </c>
      <c r="L190" s="114" t="str">
        <f>IF($C190="","",IF(ISBLANK(VLOOKUP($A190,'Section 2'!$C$18:$X$317,COLUMNS('Section 2'!$C$14:L$14),0)),"",VLOOKUP($A190,'Section 2'!$C$18:$X$317,COLUMNS('Section 2'!$C$14:L$14),0)))</f>
        <v/>
      </c>
      <c r="M190" s="114" t="str">
        <f>IF($C190="","",IF(ISBLANK(VLOOKUP($A190,'Section 2'!$C$18:$X$317,COLUMNS('Section 2'!$C$14:M$14),0)),"",VLOOKUP($A190,'Section 2'!$C$18:$X$317,COLUMNS('Section 2'!$C$14:M$14),0)))</f>
        <v/>
      </c>
      <c r="N190" s="114" t="str">
        <f>IF($C190="","",IF(ISBLANK(VLOOKUP($A190,'Section 2'!$C$18:$X$317,COLUMNS('Section 2'!$C$14:N$14),0)),"",VLOOKUP($A190,'Section 2'!$C$18:$X$317,COLUMNS('Section 2'!$C$14:N$14),0)))</f>
        <v/>
      </c>
      <c r="O190" s="114" t="str">
        <f>IF($C190="","",IF(ISBLANK(VLOOKUP($A190,'Section 2'!$C$18:$X$317,COLUMNS('Section 2'!$C$14:O$14),0)),"",VLOOKUP($A190,'Section 2'!$C$18:$X$317,COLUMNS('Section 2'!$C$14:O$14),0)))</f>
        <v/>
      </c>
      <c r="P190" s="114" t="str">
        <f>IF($C190="","",IF(ISBLANK(VLOOKUP($A190,'Section 2'!$C$18:$X$317,COLUMNS('Section 2'!$C$14:P$14),0)),"",VLOOKUP($A190,'Section 2'!$C$18:$X$317,COLUMNS('Section 2'!$C$14:P$14),0)))</f>
        <v/>
      </c>
      <c r="Q190" s="114" t="str">
        <f>IF($C190="","",IF(ISBLANK(VLOOKUP($A190,'Section 2'!$C$18:$X$317,COLUMNS('Section 2'!$C$14:Q$14),0)),"",VLOOKUP($A190,'Section 2'!$C$18:$X$317,COLUMNS('Section 2'!$C$14:Q$14),0)))</f>
        <v/>
      </c>
      <c r="R190" s="114" t="str">
        <f>IF($C190="","",IF(ISBLANK(VLOOKUP($A190,'Section 2'!$C$18:$X$317,COLUMNS('Section 2'!$C$14:R$14),0)),"",VLOOKUP($A190,'Section 2'!$C$18:$X$317,COLUMNS('Section 2'!$C$14:R$14),0)))</f>
        <v/>
      </c>
      <c r="S190" s="114" t="str">
        <f>IF($C190="","",IF(ISBLANK(VLOOKUP($A190,'Section 2'!$C$18:$X$317,COLUMNS('Section 2'!$C$14:S$14),0)),"",VLOOKUP($A190,'Section 2'!$C$18:$X$317,COLUMNS('Section 2'!$C$14:S$14),0)))</f>
        <v/>
      </c>
      <c r="T190" s="114" t="str">
        <f>IF($C190="","",IF(ISBLANK(VLOOKUP($A190,'Section 2'!$C$18:$X$317,COLUMNS('Section 2'!$C$14:T$14),0)),"",VLOOKUP($A190,'Section 2'!$C$18:$X$317,COLUMNS('Section 2'!$C$14:T$14),0)))</f>
        <v/>
      </c>
      <c r="U190" s="114" t="str">
        <f>IF($C190="","",IF(ISBLANK(VLOOKUP($A190,'Section 2'!$C$18:$X$317,COLUMNS('Section 2'!$C$14:U$14),0)),"",VLOOKUP($A190,'Section 2'!$C$18:$X$317,COLUMNS('Section 2'!$C$14:U$14),0)))</f>
        <v/>
      </c>
      <c r="V190" s="114" t="str">
        <f>IF($C190="","",IF(ISBLANK(VLOOKUP($A190,'Section 2'!$C$18:$X$317,COLUMNS('Section 2'!$C$14:V$14),0)),"",VLOOKUP($A190,'Section 2'!$C$18:$X$317,COLUMNS('Section 2'!$C$14:V$14),0)))</f>
        <v/>
      </c>
      <c r="W190" s="114" t="str">
        <f>IF($C190="","",IF(ISBLANK(PROPER(VLOOKUP($A190,'Section 2'!$C$18:$X$317,COLUMNS('Section 2'!$C$14:W$14),0))),"",PROPER(VLOOKUP($A190,'Section 2'!$C$18:$X$317,COLUMNS('Section 2'!$C$14:W$14),0))))</f>
        <v/>
      </c>
      <c r="X190" s="114" t="str">
        <f>IF($C190="","",IF(ISBLANK(PROPER(VLOOKUP($A190,'Section 2'!$C$18:$X$317,COLUMNS('Section 2'!$C$14:X$14),0))),"",IF(VLOOKUP($A190,'Section 2'!$C$18:$X$317,COLUMNS('Section 2'!$C$14:X$14),0)="Produced/Imported for Consumption","Produced/Imported for Consumption",PROPER(VLOOKUP($A190,'Section 2'!$C$18:$X$317,COLUMNS('Section 2'!$C$14:X$14),0)))))</f>
        <v/>
      </c>
    </row>
    <row r="191" spans="1:24" s="47" customFormat="1" ht="12.75" customHeight="1" x14ac:dyDescent="0.25">
      <c r="A191" s="50">
        <v>190</v>
      </c>
      <c r="B191" s="114" t="str">
        <f t="shared" si="2"/>
        <v/>
      </c>
      <c r="C191" s="114" t="str">
        <f>IFERROR(VLOOKUP($A191,'Section 2'!$C$18:$X$317,COLUMNS('Section 2'!$C$14:$C$14),0),"")</f>
        <v/>
      </c>
      <c r="D191" s="65" t="str">
        <f>IF($C191="","",IF(ISBLANK(VLOOKUP($A191,'Section 2'!$C$18:$X$317,COLUMNS('Section 2'!$C$14:D$14),0)),"",VLOOKUP($A191,'Section 2'!$C$18:$X$317,COLUMNS('Section 2'!$C$14:D$14),0)))</f>
        <v/>
      </c>
      <c r="E191" s="114" t="str">
        <f>IF($C191="","",IF(ISBLANK(VLOOKUP($A191,'Section 2'!$C$18:$X$317,COLUMNS('Section 2'!$C$14:E$14),0)),"",VLOOKUP($A191,'Section 2'!$C$18:$X$317,COLUMNS('Section 2'!$C$14:E$14),0)))</f>
        <v/>
      </c>
      <c r="F191" s="114" t="str">
        <f>IF($C191="","",IF(ISBLANK(VLOOKUP($A191,'Section 2'!$C$18:$X$317,COLUMNS('Section 2'!$C$14:F$14),0)),"",VLOOKUP($A191,'Section 2'!$C$18:$X$317,COLUMNS('Section 2'!$C$14:F$14),0)))</f>
        <v/>
      </c>
      <c r="G191" s="114" t="str">
        <f>IF($C191="","",IF(ISBLANK(VLOOKUP($A191,'Section 2'!$C$18:$X$317,COLUMNS('Section 2'!$C$14:G$14),0)),"",VLOOKUP($A191,'Section 2'!$C$18:$X$317,COLUMNS('Section 2'!$C$14:G$14),0)))</f>
        <v/>
      </c>
      <c r="H191" s="114" t="str">
        <f>IF($C191="","",IF(ISBLANK(VLOOKUP($A191,'Section 2'!$C$18:$X$317,COLUMNS('Section 2'!$C$14:H$14),0)),"",VLOOKUP($A191,'Section 2'!$C$18:$X$317,COLUMNS('Section 2'!$C$14:H$14),0)))</f>
        <v/>
      </c>
      <c r="I191" s="114" t="str">
        <f>IF($C191="","",IF(ISBLANK(VLOOKUP($A191,'Section 2'!$C$18:$X$317,COLUMNS('Section 2'!$C$14:I$14),0)),"",VLOOKUP($A191,'Section 2'!$C$18:$X$317,COLUMNS('Section 2'!$C$14:I$14),0)))</f>
        <v/>
      </c>
      <c r="J191" s="114" t="str">
        <f>IF($C191="","",IF(ISBLANK(VLOOKUP($A191,'Section 2'!$C$18:$X$317,COLUMNS('Section 2'!$C$14:J$14),0)),"",VLOOKUP($A191,'Section 2'!$C$18:$X$317,COLUMNS('Section 2'!$C$14:J$14),0)))</f>
        <v/>
      </c>
      <c r="K191" s="114" t="str">
        <f>IF($C191="","",IF(ISBLANK(VLOOKUP($A191,'Section 2'!$C$18:$X$317,COLUMNS('Section 2'!$C$14:K$14),0)),"",VLOOKUP($A191,'Section 2'!$C$18:$X$317,COLUMNS('Section 2'!$C$14:K$14),0)))</f>
        <v/>
      </c>
      <c r="L191" s="114" t="str">
        <f>IF($C191="","",IF(ISBLANK(VLOOKUP($A191,'Section 2'!$C$18:$X$317,COLUMNS('Section 2'!$C$14:L$14),0)),"",VLOOKUP($A191,'Section 2'!$C$18:$X$317,COLUMNS('Section 2'!$C$14:L$14),0)))</f>
        <v/>
      </c>
      <c r="M191" s="114" t="str">
        <f>IF($C191="","",IF(ISBLANK(VLOOKUP($A191,'Section 2'!$C$18:$X$317,COLUMNS('Section 2'!$C$14:M$14),0)),"",VLOOKUP($A191,'Section 2'!$C$18:$X$317,COLUMNS('Section 2'!$C$14:M$14),0)))</f>
        <v/>
      </c>
      <c r="N191" s="114" t="str">
        <f>IF($C191="","",IF(ISBLANK(VLOOKUP($A191,'Section 2'!$C$18:$X$317,COLUMNS('Section 2'!$C$14:N$14),0)),"",VLOOKUP($A191,'Section 2'!$C$18:$X$317,COLUMNS('Section 2'!$C$14:N$14),0)))</f>
        <v/>
      </c>
      <c r="O191" s="114" t="str">
        <f>IF($C191="","",IF(ISBLANK(VLOOKUP($A191,'Section 2'!$C$18:$X$317,COLUMNS('Section 2'!$C$14:O$14),0)),"",VLOOKUP($A191,'Section 2'!$C$18:$X$317,COLUMNS('Section 2'!$C$14:O$14),0)))</f>
        <v/>
      </c>
      <c r="P191" s="114" t="str">
        <f>IF($C191="","",IF(ISBLANK(VLOOKUP($A191,'Section 2'!$C$18:$X$317,COLUMNS('Section 2'!$C$14:P$14),0)),"",VLOOKUP($A191,'Section 2'!$C$18:$X$317,COLUMNS('Section 2'!$C$14:P$14),0)))</f>
        <v/>
      </c>
      <c r="Q191" s="114" t="str">
        <f>IF($C191="","",IF(ISBLANK(VLOOKUP($A191,'Section 2'!$C$18:$X$317,COLUMNS('Section 2'!$C$14:Q$14),0)),"",VLOOKUP($A191,'Section 2'!$C$18:$X$317,COLUMNS('Section 2'!$C$14:Q$14),0)))</f>
        <v/>
      </c>
      <c r="R191" s="114" t="str">
        <f>IF($C191="","",IF(ISBLANK(VLOOKUP($A191,'Section 2'!$C$18:$X$317,COLUMNS('Section 2'!$C$14:R$14),0)),"",VLOOKUP($A191,'Section 2'!$C$18:$X$317,COLUMNS('Section 2'!$C$14:R$14),0)))</f>
        <v/>
      </c>
      <c r="S191" s="114" t="str">
        <f>IF($C191="","",IF(ISBLANK(VLOOKUP($A191,'Section 2'!$C$18:$X$317,COLUMNS('Section 2'!$C$14:S$14),0)),"",VLOOKUP($A191,'Section 2'!$C$18:$X$317,COLUMNS('Section 2'!$C$14:S$14),0)))</f>
        <v/>
      </c>
      <c r="T191" s="114" t="str">
        <f>IF($C191="","",IF(ISBLANK(VLOOKUP($A191,'Section 2'!$C$18:$X$317,COLUMNS('Section 2'!$C$14:T$14),0)),"",VLOOKUP($A191,'Section 2'!$C$18:$X$317,COLUMNS('Section 2'!$C$14:T$14),0)))</f>
        <v/>
      </c>
      <c r="U191" s="114" t="str">
        <f>IF($C191="","",IF(ISBLANK(VLOOKUP($A191,'Section 2'!$C$18:$X$317,COLUMNS('Section 2'!$C$14:U$14),0)),"",VLOOKUP($A191,'Section 2'!$C$18:$X$317,COLUMNS('Section 2'!$C$14:U$14),0)))</f>
        <v/>
      </c>
      <c r="V191" s="114" t="str">
        <f>IF($C191="","",IF(ISBLANK(VLOOKUP($A191,'Section 2'!$C$18:$X$317,COLUMNS('Section 2'!$C$14:V$14),0)),"",VLOOKUP($A191,'Section 2'!$C$18:$X$317,COLUMNS('Section 2'!$C$14:V$14),0)))</f>
        <v/>
      </c>
      <c r="W191" s="114" t="str">
        <f>IF($C191="","",IF(ISBLANK(PROPER(VLOOKUP($A191,'Section 2'!$C$18:$X$317,COLUMNS('Section 2'!$C$14:W$14),0))),"",PROPER(VLOOKUP($A191,'Section 2'!$C$18:$X$317,COLUMNS('Section 2'!$C$14:W$14),0))))</f>
        <v/>
      </c>
      <c r="X191" s="114" t="str">
        <f>IF($C191="","",IF(ISBLANK(PROPER(VLOOKUP($A191,'Section 2'!$C$18:$X$317,COLUMNS('Section 2'!$C$14:X$14),0))),"",IF(VLOOKUP($A191,'Section 2'!$C$18:$X$317,COLUMNS('Section 2'!$C$14:X$14),0)="Produced/Imported for Consumption","Produced/Imported for Consumption",PROPER(VLOOKUP($A191,'Section 2'!$C$18:$X$317,COLUMNS('Section 2'!$C$14:X$14),0)))))</f>
        <v/>
      </c>
    </row>
    <row r="192" spans="1:24" s="47" customFormat="1" ht="12.75" customHeight="1" x14ac:dyDescent="0.25">
      <c r="A192" s="50">
        <v>191</v>
      </c>
      <c r="B192" s="114" t="str">
        <f t="shared" si="2"/>
        <v/>
      </c>
      <c r="C192" s="114" t="str">
        <f>IFERROR(VLOOKUP($A192,'Section 2'!$C$18:$X$317,COLUMNS('Section 2'!$C$14:$C$14),0),"")</f>
        <v/>
      </c>
      <c r="D192" s="65" t="str">
        <f>IF($C192="","",IF(ISBLANK(VLOOKUP($A192,'Section 2'!$C$18:$X$317,COLUMNS('Section 2'!$C$14:D$14),0)),"",VLOOKUP($A192,'Section 2'!$C$18:$X$317,COLUMNS('Section 2'!$C$14:D$14),0)))</f>
        <v/>
      </c>
      <c r="E192" s="114" t="str">
        <f>IF($C192="","",IF(ISBLANK(VLOOKUP($A192,'Section 2'!$C$18:$X$317,COLUMNS('Section 2'!$C$14:E$14),0)),"",VLOOKUP($A192,'Section 2'!$C$18:$X$317,COLUMNS('Section 2'!$C$14:E$14),0)))</f>
        <v/>
      </c>
      <c r="F192" s="114" t="str">
        <f>IF($C192="","",IF(ISBLANK(VLOOKUP($A192,'Section 2'!$C$18:$X$317,COLUMNS('Section 2'!$C$14:F$14),0)),"",VLOOKUP($A192,'Section 2'!$C$18:$X$317,COLUMNS('Section 2'!$C$14:F$14),0)))</f>
        <v/>
      </c>
      <c r="G192" s="114" t="str">
        <f>IF($C192="","",IF(ISBLANK(VLOOKUP($A192,'Section 2'!$C$18:$X$317,COLUMNS('Section 2'!$C$14:G$14),0)),"",VLOOKUP($A192,'Section 2'!$C$18:$X$317,COLUMNS('Section 2'!$C$14:G$14),0)))</f>
        <v/>
      </c>
      <c r="H192" s="114" t="str">
        <f>IF($C192="","",IF(ISBLANK(VLOOKUP($A192,'Section 2'!$C$18:$X$317,COLUMNS('Section 2'!$C$14:H$14),0)),"",VLOOKUP($A192,'Section 2'!$C$18:$X$317,COLUMNS('Section 2'!$C$14:H$14),0)))</f>
        <v/>
      </c>
      <c r="I192" s="114" t="str">
        <f>IF($C192="","",IF(ISBLANK(VLOOKUP($A192,'Section 2'!$C$18:$X$317,COLUMNS('Section 2'!$C$14:I$14),0)),"",VLOOKUP($A192,'Section 2'!$C$18:$X$317,COLUMNS('Section 2'!$C$14:I$14),0)))</f>
        <v/>
      </c>
      <c r="J192" s="114" t="str">
        <f>IF($C192="","",IF(ISBLANK(VLOOKUP($A192,'Section 2'!$C$18:$X$317,COLUMNS('Section 2'!$C$14:J$14),0)),"",VLOOKUP($A192,'Section 2'!$C$18:$X$317,COLUMNS('Section 2'!$C$14:J$14),0)))</f>
        <v/>
      </c>
      <c r="K192" s="114" t="str">
        <f>IF($C192="","",IF(ISBLANK(VLOOKUP($A192,'Section 2'!$C$18:$X$317,COLUMNS('Section 2'!$C$14:K$14),0)),"",VLOOKUP($A192,'Section 2'!$C$18:$X$317,COLUMNS('Section 2'!$C$14:K$14),0)))</f>
        <v/>
      </c>
      <c r="L192" s="114" t="str">
        <f>IF($C192="","",IF(ISBLANK(VLOOKUP($A192,'Section 2'!$C$18:$X$317,COLUMNS('Section 2'!$C$14:L$14),0)),"",VLOOKUP($A192,'Section 2'!$C$18:$X$317,COLUMNS('Section 2'!$C$14:L$14),0)))</f>
        <v/>
      </c>
      <c r="M192" s="114" t="str">
        <f>IF($C192="","",IF(ISBLANK(VLOOKUP($A192,'Section 2'!$C$18:$X$317,COLUMNS('Section 2'!$C$14:M$14),0)),"",VLOOKUP($A192,'Section 2'!$C$18:$X$317,COLUMNS('Section 2'!$C$14:M$14),0)))</f>
        <v/>
      </c>
      <c r="N192" s="114" t="str">
        <f>IF($C192="","",IF(ISBLANK(VLOOKUP($A192,'Section 2'!$C$18:$X$317,COLUMNS('Section 2'!$C$14:N$14),0)),"",VLOOKUP($A192,'Section 2'!$C$18:$X$317,COLUMNS('Section 2'!$C$14:N$14),0)))</f>
        <v/>
      </c>
      <c r="O192" s="114" t="str">
        <f>IF($C192="","",IF(ISBLANK(VLOOKUP($A192,'Section 2'!$C$18:$X$317,COLUMNS('Section 2'!$C$14:O$14),0)),"",VLOOKUP($A192,'Section 2'!$C$18:$X$317,COLUMNS('Section 2'!$C$14:O$14),0)))</f>
        <v/>
      </c>
      <c r="P192" s="114" t="str">
        <f>IF($C192="","",IF(ISBLANK(VLOOKUP($A192,'Section 2'!$C$18:$X$317,COLUMNS('Section 2'!$C$14:P$14),0)),"",VLOOKUP($A192,'Section 2'!$C$18:$X$317,COLUMNS('Section 2'!$C$14:P$14),0)))</f>
        <v/>
      </c>
      <c r="Q192" s="114" t="str">
        <f>IF($C192="","",IF(ISBLANK(VLOOKUP($A192,'Section 2'!$C$18:$X$317,COLUMNS('Section 2'!$C$14:Q$14),0)),"",VLOOKUP($A192,'Section 2'!$C$18:$X$317,COLUMNS('Section 2'!$C$14:Q$14),0)))</f>
        <v/>
      </c>
      <c r="R192" s="114" t="str">
        <f>IF($C192="","",IF(ISBLANK(VLOOKUP($A192,'Section 2'!$C$18:$X$317,COLUMNS('Section 2'!$C$14:R$14),0)),"",VLOOKUP($A192,'Section 2'!$C$18:$X$317,COLUMNS('Section 2'!$C$14:R$14),0)))</f>
        <v/>
      </c>
      <c r="S192" s="114" t="str">
        <f>IF($C192="","",IF(ISBLANK(VLOOKUP($A192,'Section 2'!$C$18:$X$317,COLUMNS('Section 2'!$C$14:S$14),0)),"",VLOOKUP($A192,'Section 2'!$C$18:$X$317,COLUMNS('Section 2'!$C$14:S$14),0)))</f>
        <v/>
      </c>
      <c r="T192" s="114" t="str">
        <f>IF($C192="","",IF(ISBLANK(VLOOKUP($A192,'Section 2'!$C$18:$X$317,COLUMNS('Section 2'!$C$14:T$14),0)),"",VLOOKUP($A192,'Section 2'!$C$18:$X$317,COLUMNS('Section 2'!$C$14:T$14),0)))</f>
        <v/>
      </c>
      <c r="U192" s="114" t="str">
        <f>IF($C192="","",IF(ISBLANK(VLOOKUP($A192,'Section 2'!$C$18:$X$317,COLUMNS('Section 2'!$C$14:U$14),0)),"",VLOOKUP($A192,'Section 2'!$C$18:$X$317,COLUMNS('Section 2'!$C$14:U$14),0)))</f>
        <v/>
      </c>
      <c r="V192" s="114" t="str">
        <f>IF($C192="","",IF(ISBLANK(VLOOKUP($A192,'Section 2'!$C$18:$X$317,COLUMNS('Section 2'!$C$14:V$14),0)),"",VLOOKUP($A192,'Section 2'!$C$18:$X$317,COLUMNS('Section 2'!$C$14:V$14),0)))</f>
        <v/>
      </c>
      <c r="W192" s="114" t="str">
        <f>IF($C192="","",IF(ISBLANK(PROPER(VLOOKUP($A192,'Section 2'!$C$18:$X$317,COLUMNS('Section 2'!$C$14:W$14),0))),"",PROPER(VLOOKUP($A192,'Section 2'!$C$18:$X$317,COLUMNS('Section 2'!$C$14:W$14),0))))</f>
        <v/>
      </c>
      <c r="X192" s="114" t="str">
        <f>IF($C192="","",IF(ISBLANK(PROPER(VLOOKUP($A192,'Section 2'!$C$18:$X$317,COLUMNS('Section 2'!$C$14:X$14),0))),"",IF(VLOOKUP($A192,'Section 2'!$C$18:$X$317,COLUMNS('Section 2'!$C$14:X$14),0)="Produced/Imported for Consumption","Produced/Imported for Consumption",PROPER(VLOOKUP($A192,'Section 2'!$C$18:$X$317,COLUMNS('Section 2'!$C$14:X$14),0)))))</f>
        <v/>
      </c>
    </row>
    <row r="193" spans="1:24" s="47" customFormat="1" ht="12.75" customHeight="1" x14ac:dyDescent="0.25">
      <c r="A193" s="50">
        <v>192</v>
      </c>
      <c r="B193" s="114" t="str">
        <f t="shared" si="2"/>
        <v/>
      </c>
      <c r="C193" s="114" t="str">
        <f>IFERROR(VLOOKUP($A193,'Section 2'!$C$18:$X$317,COLUMNS('Section 2'!$C$14:$C$14),0),"")</f>
        <v/>
      </c>
      <c r="D193" s="65" t="str">
        <f>IF($C193="","",IF(ISBLANK(VLOOKUP($A193,'Section 2'!$C$18:$X$317,COLUMNS('Section 2'!$C$14:D$14),0)),"",VLOOKUP($A193,'Section 2'!$C$18:$X$317,COLUMNS('Section 2'!$C$14:D$14),0)))</f>
        <v/>
      </c>
      <c r="E193" s="114" t="str">
        <f>IF($C193="","",IF(ISBLANK(VLOOKUP($A193,'Section 2'!$C$18:$X$317,COLUMNS('Section 2'!$C$14:E$14),0)),"",VLOOKUP($A193,'Section 2'!$C$18:$X$317,COLUMNS('Section 2'!$C$14:E$14),0)))</f>
        <v/>
      </c>
      <c r="F193" s="114" t="str">
        <f>IF($C193="","",IF(ISBLANK(VLOOKUP($A193,'Section 2'!$C$18:$X$317,COLUMNS('Section 2'!$C$14:F$14),0)),"",VLOOKUP($A193,'Section 2'!$C$18:$X$317,COLUMNS('Section 2'!$C$14:F$14),0)))</f>
        <v/>
      </c>
      <c r="G193" s="114" t="str">
        <f>IF($C193="","",IF(ISBLANK(VLOOKUP($A193,'Section 2'!$C$18:$X$317,COLUMNS('Section 2'!$C$14:G$14),0)),"",VLOOKUP($A193,'Section 2'!$C$18:$X$317,COLUMNS('Section 2'!$C$14:G$14),0)))</f>
        <v/>
      </c>
      <c r="H193" s="114" t="str">
        <f>IF($C193="","",IF(ISBLANK(VLOOKUP($A193,'Section 2'!$C$18:$X$317,COLUMNS('Section 2'!$C$14:H$14),0)),"",VLOOKUP($A193,'Section 2'!$C$18:$X$317,COLUMNS('Section 2'!$C$14:H$14),0)))</f>
        <v/>
      </c>
      <c r="I193" s="114" t="str">
        <f>IF($C193="","",IF(ISBLANK(VLOOKUP($A193,'Section 2'!$C$18:$X$317,COLUMNS('Section 2'!$C$14:I$14),0)),"",VLOOKUP($A193,'Section 2'!$C$18:$X$317,COLUMNS('Section 2'!$C$14:I$14),0)))</f>
        <v/>
      </c>
      <c r="J193" s="114" t="str">
        <f>IF($C193="","",IF(ISBLANK(VLOOKUP($A193,'Section 2'!$C$18:$X$317,COLUMNS('Section 2'!$C$14:J$14),0)),"",VLOOKUP($A193,'Section 2'!$C$18:$X$317,COLUMNS('Section 2'!$C$14:J$14),0)))</f>
        <v/>
      </c>
      <c r="K193" s="114" t="str">
        <f>IF($C193="","",IF(ISBLANK(VLOOKUP($A193,'Section 2'!$C$18:$X$317,COLUMNS('Section 2'!$C$14:K$14),0)),"",VLOOKUP($A193,'Section 2'!$C$18:$X$317,COLUMNS('Section 2'!$C$14:K$14),0)))</f>
        <v/>
      </c>
      <c r="L193" s="114" t="str">
        <f>IF($C193="","",IF(ISBLANK(VLOOKUP($A193,'Section 2'!$C$18:$X$317,COLUMNS('Section 2'!$C$14:L$14),0)),"",VLOOKUP($A193,'Section 2'!$C$18:$X$317,COLUMNS('Section 2'!$C$14:L$14),0)))</f>
        <v/>
      </c>
      <c r="M193" s="114" t="str">
        <f>IF($C193="","",IF(ISBLANK(VLOOKUP($A193,'Section 2'!$C$18:$X$317,COLUMNS('Section 2'!$C$14:M$14),0)),"",VLOOKUP($A193,'Section 2'!$C$18:$X$317,COLUMNS('Section 2'!$C$14:M$14),0)))</f>
        <v/>
      </c>
      <c r="N193" s="114" t="str">
        <f>IF($C193="","",IF(ISBLANK(VLOOKUP($A193,'Section 2'!$C$18:$X$317,COLUMNS('Section 2'!$C$14:N$14),0)),"",VLOOKUP($A193,'Section 2'!$C$18:$X$317,COLUMNS('Section 2'!$C$14:N$14),0)))</f>
        <v/>
      </c>
      <c r="O193" s="114" t="str">
        <f>IF($C193="","",IF(ISBLANK(VLOOKUP($A193,'Section 2'!$C$18:$X$317,COLUMNS('Section 2'!$C$14:O$14),0)),"",VLOOKUP($A193,'Section 2'!$C$18:$X$317,COLUMNS('Section 2'!$C$14:O$14),0)))</f>
        <v/>
      </c>
      <c r="P193" s="114" t="str">
        <f>IF($C193="","",IF(ISBLANK(VLOOKUP($A193,'Section 2'!$C$18:$X$317,COLUMNS('Section 2'!$C$14:P$14),0)),"",VLOOKUP($A193,'Section 2'!$C$18:$X$317,COLUMNS('Section 2'!$C$14:P$14),0)))</f>
        <v/>
      </c>
      <c r="Q193" s="114" t="str">
        <f>IF($C193="","",IF(ISBLANK(VLOOKUP($A193,'Section 2'!$C$18:$X$317,COLUMNS('Section 2'!$C$14:Q$14),0)),"",VLOOKUP($A193,'Section 2'!$C$18:$X$317,COLUMNS('Section 2'!$C$14:Q$14),0)))</f>
        <v/>
      </c>
      <c r="R193" s="114" t="str">
        <f>IF($C193="","",IF(ISBLANK(VLOOKUP($A193,'Section 2'!$C$18:$X$317,COLUMNS('Section 2'!$C$14:R$14),0)),"",VLOOKUP($A193,'Section 2'!$C$18:$X$317,COLUMNS('Section 2'!$C$14:R$14),0)))</f>
        <v/>
      </c>
      <c r="S193" s="114" t="str">
        <f>IF($C193="","",IF(ISBLANK(VLOOKUP($A193,'Section 2'!$C$18:$X$317,COLUMNS('Section 2'!$C$14:S$14),0)),"",VLOOKUP($A193,'Section 2'!$C$18:$X$317,COLUMNS('Section 2'!$C$14:S$14),0)))</f>
        <v/>
      </c>
      <c r="T193" s="114" t="str">
        <f>IF($C193="","",IF(ISBLANK(VLOOKUP($A193,'Section 2'!$C$18:$X$317,COLUMNS('Section 2'!$C$14:T$14),0)),"",VLOOKUP($A193,'Section 2'!$C$18:$X$317,COLUMNS('Section 2'!$C$14:T$14),0)))</f>
        <v/>
      </c>
      <c r="U193" s="114" t="str">
        <f>IF($C193="","",IF(ISBLANK(VLOOKUP($A193,'Section 2'!$C$18:$X$317,COLUMNS('Section 2'!$C$14:U$14),0)),"",VLOOKUP($A193,'Section 2'!$C$18:$X$317,COLUMNS('Section 2'!$C$14:U$14),0)))</f>
        <v/>
      </c>
      <c r="V193" s="114" t="str">
        <f>IF($C193="","",IF(ISBLANK(VLOOKUP($A193,'Section 2'!$C$18:$X$317,COLUMNS('Section 2'!$C$14:V$14),0)),"",VLOOKUP($A193,'Section 2'!$C$18:$X$317,COLUMNS('Section 2'!$C$14:V$14),0)))</f>
        <v/>
      </c>
      <c r="W193" s="114" t="str">
        <f>IF($C193="","",IF(ISBLANK(PROPER(VLOOKUP($A193,'Section 2'!$C$18:$X$317,COLUMNS('Section 2'!$C$14:W$14),0))),"",PROPER(VLOOKUP($A193,'Section 2'!$C$18:$X$317,COLUMNS('Section 2'!$C$14:W$14),0))))</f>
        <v/>
      </c>
      <c r="X193" s="114" t="str">
        <f>IF($C193="","",IF(ISBLANK(PROPER(VLOOKUP($A193,'Section 2'!$C$18:$X$317,COLUMNS('Section 2'!$C$14:X$14),0))),"",IF(VLOOKUP($A193,'Section 2'!$C$18:$X$317,COLUMNS('Section 2'!$C$14:X$14),0)="Produced/Imported for Consumption","Produced/Imported for Consumption",PROPER(VLOOKUP($A193,'Section 2'!$C$18:$X$317,COLUMNS('Section 2'!$C$14:X$14),0)))))</f>
        <v/>
      </c>
    </row>
    <row r="194" spans="1:24" s="47" customFormat="1" ht="12.75" customHeight="1" x14ac:dyDescent="0.25">
      <c r="A194" s="50">
        <v>193</v>
      </c>
      <c r="B194" s="114" t="str">
        <f t="shared" si="2"/>
        <v/>
      </c>
      <c r="C194" s="114" t="str">
        <f>IFERROR(VLOOKUP($A194,'Section 2'!$C$18:$X$317,COLUMNS('Section 2'!$C$14:$C$14),0),"")</f>
        <v/>
      </c>
      <c r="D194" s="65" t="str">
        <f>IF($C194="","",IF(ISBLANK(VLOOKUP($A194,'Section 2'!$C$18:$X$317,COLUMNS('Section 2'!$C$14:D$14),0)),"",VLOOKUP($A194,'Section 2'!$C$18:$X$317,COLUMNS('Section 2'!$C$14:D$14),0)))</f>
        <v/>
      </c>
      <c r="E194" s="114" t="str">
        <f>IF($C194="","",IF(ISBLANK(VLOOKUP($A194,'Section 2'!$C$18:$X$317,COLUMNS('Section 2'!$C$14:E$14),0)),"",VLOOKUP($A194,'Section 2'!$C$18:$X$317,COLUMNS('Section 2'!$C$14:E$14),0)))</f>
        <v/>
      </c>
      <c r="F194" s="114" t="str">
        <f>IF($C194="","",IF(ISBLANK(VLOOKUP($A194,'Section 2'!$C$18:$X$317,COLUMNS('Section 2'!$C$14:F$14),0)),"",VLOOKUP($A194,'Section 2'!$C$18:$X$317,COLUMNS('Section 2'!$C$14:F$14),0)))</f>
        <v/>
      </c>
      <c r="G194" s="114" t="str">
        <f>IF($C194="","",IF(ISBLANK(VLOOKUP($A194,'Section 2'!$C$18:$X$317,COLUMNS('Section 2'!$C$14:G$14),0)),"",VLOOKUP($A194,'Section 2'!$C$18:$X$317,COLUMNS('Section 2'!$C$14:G$14),0)))</f>
        <v/>
      </c>
      <c r="H194" s="114" t="str">
        <f>IF($C194="","",IF(ISBLANK(VLOOKUP($A194,'Section 2'!$C$18:$X$317,COLUMNS('Section 2'!$C$14:H$14),0)),"",VLOOKUP($A194,'Section 2'!$C$18:$X$317,COLUMNS('Section 2'!$C$14:H$14),0)))</f>
        <v/>
      </c>
      <c r="I194" s="114" t="str">
        <f>IF($C194="","",IF(ISBLANK(VLOOKUP($A194,'Section 2'!$C$18:$X$317,COLUMNS('Section 2'!$C$14:I$14),0)),"",VLOOKUP($A194,'Section 2'!$C$18:$X$317,COLUMNS('Section 2'!$C$14:I$14),0)))</f>
        <v/>
      </c>
      <c r="J194" s="114" t="str">
        <f>IF($C194="","",IF(ISBLANK(VLOOKUP($A194,'Section 2'!$C$18:$X$317,COLUMNS('Section 2'!$C$14:J$14),0)),"",VLOOKUP($A194,'Section 2'!$C$18:$X$317,COLUMNS('Section 2'!$C$14:J$14),0)))</f>
        <v/>
      </c>
      <c r="K194" s="114" t="str">
        <f>IF($C194="","",IF(ISBLANK(VLOOKUP($A194,'Section 2'!$C$18:$X$317,COLUMNS('Section 2'!$C$14:K$14),0)),"",VLOOKUP($A194,'Section 2'!$C$18:$X$317,COLUMNS('Section 2'!$C$14:K$14),0)))</f>
        <v/>
      </c>
      <c r="L194" s="114" t="str">
        <f>IF($C194="","",IF(ISBLANK(VLOOKUP($A194,'Section 2'!$C$18:$X$317,COLUMNS('Section 2'!$C$14:L$14),0)),"",VLOOKUP($A194,'Section 2'!$C$18:$X$317,COLUMNS('Section 2'!$C$14:L$14),0)))</f>
        <v/>
      </c>
      <c r="M194" s="114" t="str">
        <f>IF($C194="","",IF(ISBLANK(VLOOKUP($A194,'Section 2'!$C$18:$X$317,COLUMNS('Section 2'!$C$14:M$14),0)),"",VLOOKUP($A194,'Section 2'!$C$18:$X$317,COLUMNS('Section 2'!$C$14:M$14),0)))</f>
        <v/>
      </c>
      <c r="N194" s="114" t="str">
        <f>IF($C194="","",IF(ISBLANK(VLOOKUP($A194,'Section 2'!$C$18:$X$317,COLUMNS('Section 2'!$C$14:N$14),0)),"",VLOOKUP($A194,'Section 2'!$C$18:$X$317,COLUMNS('Section 2'!$C$14:N$14),0)))</f>
        <v/>
      </c>
      <c r="O194" s="114" t="str">
        <f>IF($C194="","",IF(ISBLANK(VLOOKUP($A194,'Section 2'!$C$18:$X$317,COLUMNS('Section 2'!$C$14:O$14),0)),"",VLOOKUP($A194,'Section 2'!$C$18:$X$317,COLUMNS('Section 2'!$C$14:O$14),0)))</f>
        <v/>
      </c>
      <c r="P194" s="114" t="str">
        <f>IF($C194="","",IF(ISBLANK(VLOOKUP($A194,'Section 2'!$C$18:$X$317,COLUMNS('Section 2'!$C$14:P$14),0)),"",VLOOKUP($A194,'Section 2'!$C$18:$X$317,COLUMNS('Section 2'!$C$14:P$14),0)))</f>
        <v/>
      </c>
      <c r="Q194" s="114" t="str">
        <f>IF($C194="","",IF(ISBLANK(VLOOKUP($A194,'Section 2'!$C$18:$X$317,COLUMNS('Section 2'!$C$14:Q$14),0)),"",VLOOKUP($A194,'Section 2'!$C$18:$X$317,COLUMNS('Section 2'!$C$14:Q$14),0)))</f>
        <v/>
      </c>
      <c r="R194" s="114" t="str">
        <f>IF($C194="","",IF(ISBLANK(VLOOKUP($A194,'Section 2'!$C$18:$X$317,COLUMNS('Section 2'!$C$14:R$14),0)),"",VLOOKUP($A194,'Section 2'!$C$18:$X$317,COLUMNS('Section 2'!$C$14:R$14),0)))</f>
        <v/>
      </c>
      <c r="S194" s="114" t="str">
        <f>IF($C194="","",IF(ISBLANK(VLOOKUP($A194,'Section 2'!$C$18:$X$317,COLUMNS('Section 2'!$C$14:S$14),0)),"",VLOOKUP($A194,'Section 2'!$C$18:$X$317,COLUMNS('Section 2'!$C$14:S$14),0)))</f>
        <v/>
      </c>
      <c r="T194" s="114" t="str">
        <f>IF($C194="","",IF(ISBLANK(VLOOKUP($A194,'Section 2'!$C$18:$X$317,COLUMNS('Section 2'!$C$14:T$14),0)),"",VLOOKUP($A194,'Section 2'!$C$18:$X$317,COLUMNS('Section 2'!$C$14:T$14),0)))</f>
        <v/>
      </c>
      <c r="U194" s="114" t="str">
        <f>IF($C194="","",IF(ISBLANK(VLOOKUP($A194,'Section 2'!$C$18:$X$317,COLUMNS('Section 2'!$C$14:U$14),0)),"",VLOOKUP($A194,'Section 2'!$C$18:$X$317,COLUMNS('Section 2'!$C$14:U$14),0)))</f>
        <v/>
      </c>
      <c r="V194" s="114" t="str">
        <f>IF($C194="","",IF(ISBLANK(VLOOKUP($A194,'Section 2'!$C$18:$X$317,COLUMNS('Section 2'!$C$14:V$14),0)),"",VLOOKUP($A194,'Section 2'!$C$18:$X$317,COLUMNS('Section 2'!$C$14:V$14),0)))</f>
        <v/>
      </c>
      <c r="W194" s="114" t="str">
        <f>IF($C194="","",IF(ISBLANK(PROPER(VLOOKUP($A194,'Section 2'!$C$18:$X$317,COLUMNS('Section 2'!$C$14:W$14),0))),"",PROPER(VLOOKUP($A194,'Section 2'!$C$18:$X$317,COLUMNS('Section 2'!$C$14:W$14),0))))</f>
        <v/>
      </c>
      <c r="X194" s="114" t="str">
        <f>IF($C194="","",IF(ISBLANK(PROPER(VLOOKUP($A194,'Section 2'!$C$18:$X$317,COLUMNS('Section 2'!$C$14:X$14),0))),"",IF(VLOOKUP($A194,'Section 2'!$C$18:$X$317,COLUMNS('Section 2'!$C$14:X$14),0)="Produced/Imported for Consumption","Produced/Imported for Consumption",PROPER(VLOOKUP($A194,'Section 2'!$C$18:$X$317,COLUMNS('Section 2'!$C$14:X$14),0)))))</f>
        <v/>
      </c>
    </row>
    <row r="195" spans="1:24" s="47" customFormat="1" ht="12.75" customHeight="1" x14ac:dyDescent="0.25">
      <c r="A195" s="50">
        <v>194</v>
      </c>
      <c r="B195" s="114" t="str">
        <f t="shared" ref="B195:B258" si="3">IF(C195="","",2)</f>
        <v/>
      </c>
      <c r="C195" s="114" t="str">
        <f>IFERROR(VLOOKUP($A195,'Section 2'!$C$18:$X$317,COLUMNS('Section 2'!$C$14:$C$14),0),"")</f>
        <v/>
      </c>
      <c r="D195" s="65" t="str">
        <f>IF($C195="","",IF(ISBLANK(VLOOKUP($A195,'Section 2'!$C$18:$X$317,COLUMNS('Section 2'!$C$14:D$14),0)),"",VLOOKUP($A195,'Section 2'!$C$18:$X$317,COLUMNS('Section 2'!$C$14:D$14),0)))</f>
        <v/>
      </c>
      <c r="E195" s="114" t="str">
        <f>IF($C195="","",IF(ISBLANK(VLOOKUP($A195,'Section 2'!$C$18:$X$317,COLUMNS('Section 2'!$C$14:E$14),0)),"",VLOOKUP($A195,'Section 2'!$C$18:$X$317,COLUMNS('Section 2'!$C$14:E$14),0)))</f>
        <v/>
      </c>
      <c r="F195" s="114" t="str">
        <f>IF($C195="","",IF(ISBLANK(VLOOKUP($A195,'Section 2'!$C$18:$X$317,COLUMNS('Section 2'!$C$14:F$14),0)),"",VLOOKUP($A195,'Section 2'!$C$18:$X$317,COLUMNS('Section 2'!$C$14:F$14),0)))</f>
        <v/>
      </c>
      <c r="G195" s="114" t="str">
        <f>IF($C195="","",IF(ISBLANK(VLOOKUP($A195,'Section 2'!$C$18:$X$317,COLUMNS('Section 2'!$C$14:G$14),0)),"",VLOOKUP($A195,'Section 2'!$C$18:$X$317,COLUMNS('Section 2'!$C$14:G$14),0)))</f>
        <v/>
      </c>
      <c r="H195" s="114" t="str">
        <f>IF($C195="","",IF(ISBLANK(VLOOKUP($A195,'Section 2'!$C$18:$X$317,COLUMNS('Section 2'!$C$14:H$14),0)),"",VLOOKUP($A195,'Section 2'!$C$18:$X$317,COLUMNS('Section 2'!$C$14:H$14),0)))</f>
        <v/>
      </c>
      <c r="I195" s="114" t="str">
        <f>IF($C195="","",IF(ISBLANK(VLOOKUP($A195,'Section 2'!$C$18:$X$317,COLUMNS('Section 2'!$C$14:I$14),0)),"",VLOOKUP($A195,'Section 2'!$C$18:$X$317,COLUMNS('Section 2'!$C$14:I$14),0)))</f>
        <v/>
      </c>
      <c r="J195" s="114" t="str">
        <f>IF($C195="","",IF(ISBLANK(VLOOKUP($A195,'Section 2'!$C$18:$X$317,COLUMNS('Section 2'!$C$14:J$14),0)),"",VLOOKUP($A195,'Section 2'!$C$18:$X$317,COLUMNS('Section 2'!$C$14:J$14),0)))</f>
        <v/>
      </c>
      <c r="K195" s="114" t="str">
        <f>IF($C195="","",IF(ISBLANK(VLOOKUP($A195,'Section 2'!$C$18:$X$317,COLUMNS('Section 2'!$C$14:K$14),0)),"",VLOOKUP($A195,'Section 2'!$C$18:$X$317,COLUMNS('Section 2'!$C$14:K$14),0)))</f>
        <v/>
      </c>
      <c r="L195" s="114" t="str">
        <f>IF($C195="","",IF(ISBLANK(VLOOKUP($A195,'Section 2'!$C$18:$X$317,COLUMNS('Section 2'!$C$14:L$14),0)),"",VLOOKUP($A195,'Section 2'!$C$18:$X$317,COLUMNS('Section 2'!$C$14:L$14),0)))</f>
        <v/>
      </c>
      <c r="M195" s="114" t="str">
        <f>IF($C195="","",IF(ISBLANK(VLOOKUP($A195,'Section 2'!$C$18:$X$317,COLUMNS('Section 2'!$C$14:M$14),0)),"",VLOOKUP($A195,'Section 2'!$C$18:$X$317,COLUMNS('Section 2'!$C$14:M$14),0)))</f>
        <v/>
      </c>
      <c r="N195" s="114" t="str">
        <f>IF($C195="","",IF(ISBLANK(VLOOKUP($A195,'Section 2'!$C$18:$X$317,COLUMNS('Section 2'!$C$14:N$14),0)),"",VLOOKUP($A195,'Section 2'!$C$18:$X$317,COLUMNS('Section 2'!$C$14:N$14),0)))</f>
        <v/>
      </c>
      <c r="O195" s="114" t="str">
        <f>IF($C195="","",IF(ISBLANK(VLOOKUP($A195,'Section 2'!$C$18:$X$317,COLUMNS('Section 2'!$C$14:O$14),0)),"",VLOOKUP($A195,'Section 2'!$C$18:$X$317,COLUMNS('Section 2'!$C$14:O$14),0)))</f>
        <v/>
      </c>
      <c r="P195" s="114" t="str">
        <f>IF($C195="","",IF(ISBLANK(VLOOKUP($A195,'Section 2'!$C$18:$X$317,COLUMNS('Section 2'!$C$14:P$14),0)),"",VLOOKUP($A195,'Section 2'!$C$18:$X$317,COLUMNS('Section 2'!$C$14:P$14),0)))</f>
        <v/>
      </c>
      <c r="Q195" s="114" t="str">
        <f>IF($C195="","",IF(ISBLANK(VLOOKUP($A195,'Section 2'!$C$18:$X$317,COLUMNS('Section 2'!$C$14:Q$14),0)),"",VLOOKUP($A195,'Section 2'!$C$18:$X$317,COLUMNS('Section 2'!$C$14:Q$14),0)))</f>
        <v/>
      </c>
      <c r="R195" s="114" t="str">
        <f>IF($C195="","",IF(ISBLANK(VLOOKUP($A195,'Section 2'!$C$18:$X$317,COLUMNS('Section 2'!$C$14:R$14),0)),"",VLOOKUP($A195,'Section 2'!$C$18:$X$317,COLUMNS('Section 2'!$C$14:R$14),0)))</f>
        <v/>
      </c>
      <c r="S195" s="114" t="str">
        <f>IF($C195="","",IF(ISBLANK(VLOOKUP($A195,'Section 2'!$C$18:$X$317,COLUMNS('Section 2'!$C$14:S$14),0)),"",VLOOKUP($A195,'Section 2'!$C$18:$X$317,COLUMNS('Section 2'!$C$14:S$14),0)))</f>
        <v/>
      </c>
      <c r="T195" s="114" t="str">
        <f>IF($C195="","",IF(ISBLANK(VLOOKUP($A195,'Section 2'!$C$18:$X$317,COLUMNS('Section 2'!$C$14:T$14),0)),"",VLOOKUP($A195,'Section 2'!$C$18:$X$317,COLUMNS('Section 2'!$C$14:T$14),0)))</f>
        <v/>
      </c>
      <c r="U195" s="114" t="str">
        <f>IF($C195="","",IF(ISBLANK(VLOOKUP($A195,'Section 2'!$C$18:$X$317,COLUMNS('Section 2'!$C$14:U$14),0)),"",VLOOKUP($A195,'Section 2'!$C$18:$X$317,COLUMNS('Section 2'!$C$14:U$14),0)))</f>
        <v/>
      </c>
      <c r="V195" s="114" t="str">
        <f>IF($C195="","",IF(ISBLANK(VLOOKUP($A195,'Section 2'!$C$18:$X$317,COLUMNS('Section 2'!$C$14:V$14),0)),"",VLOOKUP($A195,'Section 2'!$C$18:$X$317,COLUMNS('Section 2'!$C$14:V$14),0)))</f>
        <v/>
      </c>
      <c r="W195" s="114" t="str">
        <f>IF($C195="","",IF(ISBLANK(PROPER(VLOOKUP($A195,'Section 2'!$C$18:$X$317,COLUMNS('Section 2'!$C$14:W$14),0))),"",PROPER(VLOOKUP($A195,'Section 2'!$C$18:$X$317,COLUMNS('Section 2'!$C$14:W$14),0))))</f>
        <v/>
      </c>
      <c r="X195" s="114" t="str">
        <f>IF($C195="","",IF(ISBLANK(PROPER(VLOOKUP($A195,'Section 2'!$C$18:$X$317,COLUMNS('Section 2'!$C$14:X$14),0))),"",IF(VLOOKUP($A195,'Section 2'!$C$18:$X$317,COLUMNS('Section 2'!$C$14:X$14),0)="Produced/Imported for Consumption","Produced/Imported for Consumption",PROPER(VLOOKUP($A195,'Section 2'!$C$18:$X$317,COLUMNS('Section 2'!$C$14:X$14),0)))))</f>
        <v/>
      </c>
    </row>
    <row r="196" spans="1:24" s="47" customFormat="1" ht="12.75" customHeight="1" x14ac:dyDescent="0.25">
      <c r="A196" s="50">
        <v>195</v>
      </c>
      <c r="B196" s="114" t="str">
        <f t="shared" si="3"/>
        <v/>
      </c>
      <c r="C196" s="114" t="str">
        <f>IFERROR(VLOOKUP($A196,'Section 2'!$C$18:$X$317,COLUMNS('Section 2'!$C$14:$C$14),0),"")</f>
        <v/>
      </c>
      <c r="D196" s="65" t="str">
        <f>IF($C196="","",IF(ISBLANK(VLOOKUP($A196,'Section 2'!$C$18:$X$317,COLUMNS('Section 2'!$C$14:D$14),0)),"",VLOOKUP($A196,'Section 2'!$C$18:$X$317,COLUMNS('Section 2'!$C$14:D$14),0)))</f>
        <v/>
      </c>
      <c r="E196" s="114" t="str">
        <f>IF($C196="","",IF(ISBLANK(VLOOKUP($A196,'Section 2'!$C$18:$X$317,COLUMNS('Section 2'!$C$14:E$14),0)),"",VLOOKUP($A196,'Section 2'!$C$18:$X$317,COLUMNS('Section 2'!$C$14:E$14),0)))</f>
        <v/>
      </c>
      <c r="F196" s="114" t="str">
        <f>IF($C196="","",IF(ISBLANK(VLOOKUP($A196,'Section 2'!$C$18:$X$317,COLUMNS('Section 2'!$C$14:F$14),0)),"",VLOOKUP($A196,'Section 2'!$C$18:$X$317,COLUMNS('Section 2'!$C$14:F$14),0)))</f>
        <v/>
      </c>
      <c r="G196" s="114" t="str">
        <f>IF($C196="","",IF(ISBLANK(VLOOKUP($A196,'Section 2'!$C$18:$X$317,COLUMNS('Section 2'!$C$14:G$14),0)),"",VLOOKUP($A196,'Section 2'!$C$18:$X$317,COLUMNS('Section 2'!$C$14:G$14),0)))</f>
        <v/>
      </c>
      <c r="H196" s="114" t="str">
        <f>IF($C196="","",IF(ISBLANK(VLOOKUP($A196,'Section 2'!$C$18:$X$317,COLUMNS('Section 2'!$C$14:H$14),0)),"",VLOOKUP($A196,'Section 2'!$C$18:$X$317,COLUMNS('Section 2'!$C$14:H$14),0)))</f>
        <v/>
      </c>
      <c r="I196" s="114" t="str">
        <f>IF($C196="","",IF(ISBLANK(VLOOKUP($A196,'Section 2'!$C$18:$X$317,COLUMNS('Section 2'!$C$14:I$14),0)),"",VLOOKUP($A196,'Section 2'!$C$18:$X$317,COLUMNS('Section 2'!$C$14:I$14),0)))</f>
        <v/>
      </c>
      <c r="J196" s="114" t="str">
        <f>IF($C196="","",IF(ISBLANK(VLOOKUP($A196,'Section 2'!$C$18:$X$317,COLUMNS('Section 2'!$C$14:J$14),0)),"",VLOOKUP($A196,'Section 2'!$C$18:$X$317,COLUMNS('Section 2'!$C$14:J$14),0)))</f>
        <v/>
      </c>
      <c r="K196" s="114" t="str">
        <f>IF($C196="","",IF(ISBLANK(VLOOKUP($A196,'Section 2'!$C$18:$X$317,COLUMNS('Section 2'!$C$14:K$14),0)),"",VLOOKUP($A196,'Section 2'!$C$18:$X$317,COLUMNS('Section 2'!$C$14:K$14),0)))</f>
        <v/>
      </c>
      <c r="L196" s="114" t="str">
        <f>IF($C196="","",IF(ISBLANK(VLOOKUP($A196,'Section 2'!$C$18:$X$317,COLUMNS('Section 2'!$C$14:L$14),0)),"",VLOOKUP($A196,'Section 2'!$C$18:$X$317,COLUMNS('Section 2'!$C$14:L$14),0)))</f>
        <v/>
      </c>
      <c r="M196" s="114" t="str">
        <f>IF($C196="","",IF(ISBLANK(VLOOKUP($A196,'Section 2'!$C$18:$X$317,COLUMNS('Section 2'!$C$14:M$14),0)),"",VLOOKUP($A196,'Section 2'!$C$18:$X$317,COLUMNS('Section 2'!$C$14:M$14),0)))</f>
        <v/>
      </c>
      <c r="N196" s="114" t="str">
        <f>IF($C196="","",IF(ISBLANK(VLOOKUP($A196,'Section 2'!$C$18:$X$317,COLUMNS('Section 2'!$C$14:N$14),0)),"",VLOOKUP($A196,'Section 2'!$C$18:$X$317,COLUMNS('Section 2'!$C$14:N$14),0)))</f>
        <v/>
      </c>
      <c r="O196" s="114" t="str">
        <f>IF($C196="","",IF(ISBLANK(VLOOKUP($A196,'Section 2'!$C$18:$X$317,COLUMNS('Section 2'!$C$14:O$14),0)),"",VLOOKUP($A196,'Section 2'!$C$18:$X$317,COLUMNS('Section 2'!$C$14:O$14),0)))</f>
        <v/>
      </c>
      <c r="P196" s="114" t="str">
        <f>IF($C196="","",IF(ISBLANK(VLOOKUP($A196,'Section 2'!$C$18:$X$317,COLUMNS('Section 2'!$C$14:P$14),0)),"",VLOOKUP($A196,'Section 2'!$C$18:$X$317,COLUMNS('Section 2'!$C$14:P$14),0)))</f>
        <v/>
      </c>
      <c r="Q196" s="114" t="str">
        <f>IF($C196="","",IF(ISBLANK(VLOOKUP($A196,'Section 2'!$C$18:$X$317,COLUMNS('Section 2'!$C$14:Q$14),0)),"",VLOOKUP($A196,'Section 2'!$C$18:$X$317,COLUMNS('Section 2'!$C$14:Q$14),0)))</f>
        <v/>
      </c>
      <c r="R196" s="114" t="str">
        <f>IF($C196="","",IF(ISBLANK(VLOOKUP($A196,'Section 2'!$C$18:$X$317,COLUMNS('Section 2'!$C$14:R$14),0)),"",VLOOKUP($A196,'Section 2'!$C$18:$X$317,COLUMNS('Section 2'!$C$14:R$14),0)))</f>
        <v/>
      </c>
      <c r="S196" s="114" t="str">
        <f>IF($C196="","",IF(ISBLANK(VLOOKUP($A196,'Section 2'!$C$18:$X$317,COLUMNS('Section 2'!$C$14:S$14),0)),"",VLOOKUP($A196,'Section 2'!$C$18:$X$317,COLUMNS('Section 2'!$C$14:S$14),0)))</f>
        <v/>
      </c>
      <c r="T196" s="114" t="str">
        <f>IF($C196="","",IF(ISBLANK(VLOOKUP($A196,'Section 2'!$C$18:$X$317,COLUMNS('Section 2'!$C$14:T$14),0)),"",VLOOKUP($A196,'Section 2'!$C$18:$X$317,COLUMNS('Section 2'!$C$14:T$14),0)))</f>
        <v/>
      </c>
      <c r="U196" s="114" t="str">
        <f>IF($C196="","",IF(ISBLANK(VLOOKUP($A196,'Section 2'!$C$18:$X$317,COLUMNS('Section 2'!$C$14:U$14),0)),"",VLOOKUP($A196,'Section 2'!$C$18:$X$317,COLUMNS('Section 2'!$C$14:U$14),0)))</f>
        <v/>
      </c>
      <c r="V196" s="114" t="str">
        <f>IF($C196="","",IF(ISBLANK(VLOOKUP($A196,'Section 2'!$C$18:$X$317,COLUMNS('Section 2'!$C$14:V$14),0)),"",VLOOKUP($A196,'Section 2'!$C$18:$X$317,COLUMNS('Section 2'!$C$14:V$14),0)))</f>
        <v/>
      </c>
      <c r="W196" s="114" t="str">
        <f>IF($C196="","",IF(ISBLANK(PROPER(VLOOKUP($A196,'Section 2'!$C$18:$X$317,COLUMNS('Section 2'!$C$14:W$14),0))),"",PROPER(VLOOKUP($A196,'Section 2'!$C$18:$X$317,COLUMNS('Section 2'!$C$14:W$14),0))))</f>
        <v/>
      </c>
      <c r="X196" s="114" t="str">
        <f>IF($C196="","",IF(ISBLANK(PROPER(VLOOKUP($A196,'Section 2'!$C$18:$X$317,COLUMNS('Section 2'!$C$14:X$14),0))),"",IF(VLOOKUP($A196,'Section 2'!$C$18:$X$317,COLUMNS('Section 2'!$C$14:X$14),0)="Produced/Imported for Consumption","Produced/Imported for Consumption",PROPER(VLOOKUP($A196,'Section 2'!$C$18:$X$317,COLUMNS('Section 2'!$C$14:X$14),0)))))</f>
        <v/>
      </c>
    </row>
    <row r="197" spans="1:24" s="47" customFormat="1" ht="12.75" customHeight="1" x14ac:dyDescent="0.25">
      <c r="A197" s="50">
        <v>196</v>
      </c>
      <c r="B197" s="114" t="str">
        <f t="shared" si="3"/>
        <v/>
      </c>
      <c r="C197" s="114" t="str">
        <f>IFERROR(VLOOKUP($A197,'Section 2'!$C$18:$X$317,COLUMNS('Section 2'!$C$14:$C$14),0),"")</f>
        <v/>
      </c>
      <c r="D197" s="65" t="str">
        <f>IF($C197="","",IF(ISBLANK(VLOOKUP($A197,'Section 2'!$C$18:$X$317,COLUMNS('Section 2'!$C$14:D$14),0)),"",VLOOKUP($A197,'Section 2'!$C$18:$X$317,COLUMNS('Section 2'!$C$14:D$14),0)))</f>
        <v/>
      </c>
      <c r="E197" s="114" t="str">
        <f>IF($C197="","",IF(ISBLANK(VLOOKUP($A197,'Section 2'!$C$18:$X$317,COLUMNS('Section 2'!$C$14:E$14),0)),"",VLOOKUP($A197,'Section 2'!$C$18:$X$317,COLUMNS('Section 2'!$C$14:E$14),0)))</f>
        <v/>
      </c>
      <c r="F197" s="114" t="str">
        <f>IF($C197="","",IF(ISBLANK(VLOOKUP($A197,'Section 2'!$C$18:$X$317,COLUMNS('Section 2'!$C$14:F$14),0)),"",VLOOKUP($A197,'Section 2'!$C$18:$X$317,COLUMNS('Section 2'!$C$14:F$14),0)))</f>
        <v/>
      </c>
      <c r="G197" s="114" t="str">
        <f>IF($C197="","",IF(ISBLANK(VLOOKUP($A197,'Section 2'!$C$18:$X$317,COLUMNS('Section 2'!$C$14:G$14),0)),"",VLOOKUP($A197,'Section 2'!$C$18:$X$317,COLUMNS('Section 2'!$C$14:G$14),0)))</f>
        <v/>
      </c>
      <c r="H197" s="114" t="str">
        <f>IF($C197="","",IF(ISBLANK(VLOOKUP($A197,'Section 2'!$C$18:$X$317,COLUMNS('Section 2'!$C$14:H$14),0)),"",VLOOKUP($A197,'Section 2'!$C$18:$X$317,COLUMNS('Section 2'!$C$14:H$14),0)))</f>
        <v/>
      </c>
      <c r="I197" s="114" t="str">
        <f>IF($C197="","",IF(ISBLANK(VLOOKUP($A197,'Section 2'!$C$18:$X$317,COLUMNS('Section 2'!$C$14:I$14),0)),"",VLOOKUP($A197,'Section 2'!$C$18:$X$317,COLUMNS('Section 2'!$C$14:I$14),0)))</f>
        <v/>
      </c>
      <c r="J197" s="114" t="str">
        <f>IF($C197="","",IF(ISBLANK(VLOOKUP($A197,'Section 2'!$C$18:$X$317,COLUMNS('Section 2'!$C$14:J$14),0)),"",VLOOKUP($A197,'Section 2'!$C$18:$X$317,COLUMNS('Section 2'!$C$14:J$14),0)))</f>
        <v/>
      </c>
      <c r="K197" s="114" t="str">
        <f>IF($C197="","",IF(ISBLANK(VLOOKUP($A197,'Section 2'!$C$18:$X$317,COLUMNS('Section 2'!$C$14:K$14),0)),"",VLOOKUP($A197,'Section 2'!$C$18:$X$317,COLUMNS('Section 2'!$C$14:K$14),0)))</f>
        <v/>
      </c>
      <c r="L197" s="114" t="str">
        <f>IF($C197="","",IF(ISBLANK(VLOOKUP($A197,'Section 2'!$C$18:$X$317,COLUMNS('Section 2'!$C$14:L$14),0)),"",VLOOKUP($A197,'Section 2'!$C$18:$X$317,COLUMNS('Section 2'!$C$14:L$14),0)))</f>
        <v/>
      </c>
      <c r="M197" s="114" t="str">
        <f>IF($C197="","",IF(ISBLANK(VLOOKUP($A197,'Section 2'!$C$18:$X$317,COLUMNS('Section 2'!$C$14:M$14),0)),"",VLOOKUP($A197,'Section 2'!$C$18:$X$317,COLUMNS('Section 2'!$C$14:M$14),0)))</f>
        <v/>
      </c>
      <c r="N197" s="114" t="str">
        <f>IF($C197="","",IF(ISBLANK(VLOOKUP($A197,'Section 2'!$C$18:$X$317,COLUMNS('Section 2'!$C$14:N$14),0)),"",VLOOKUP($A197,'Section 2'!$C$18:$X$317,COLUMNS('Section 2'!$C$14:N$14),0)))</f>
        <v/>
      </c>
      <c r="O197" s="114" t="str">
        <f>IF($C197="","",IF(ISBLANK(VLOOKUP($A197,'Section 2'!$C$18:$X$317,COLUMNS('Section 2'!$C$14:O$14),0)),"",VLOOKUP($A197,'Section 2'!$C$18:$X$317,COLUMNS('Section 2'!$C$14:O$14),0)))</f>
        <v/>
      </c>
      <c r="P197" s="114" t="str">
        <f>IF($C197="","",IF(ISBLANK(VLOOKUP($A197,'Section 2'!$C$18:$X$317,COLUMNS('Section 2'!$C$14:P$14),0)),"",VLOOKUP($A197,'Section 2'!$C$18:$X$317,COLUMNS('Section 2'!$C$14:P$14),0)))</f>
        <v/>
      </c>
      <c r="Q197" s="114" t="str">
        <f>IF($C197="","",IF(ISBLANK(VLOOKUP($A197,'Section 2'!$C$18:$X$317,COLUMNS('Section 2'!$C$14:Q$14),0)),"",VLOOKUP($A197,'Section 2'!$C$18:$X$317,COLUMNS('Section 2'!$C$14:Q$14),0)))</f>
        <v/>
      </c>
      <c r="R197" s="114" t="str">
        <f>IF($C197="","",IF(ISBLANK(VLOOKUP($A197,'Section 2'!$C$18:$X$317,COLUMNS('Section 2'!$C$14:R$14),0)),"",VLOOKUP($A197,'Section 2'!$C$18:$X$317,COLUMNS('Section 2'!$C$14:R$14),0)))</f>
        <v/>
      </c>
      <c r="S197" s="114" t="str">
        <f>IF($C197="","",IF(ISBLANK(VLOOKUP($A197,'Section 2'!$C$18:$X$317,COLUMNS('Section 2'!$C$14:S$14),0)),"",VLOOKUP($A197,'Section 2'!$C$18:$X$317,COLUMNS('Section 2'!$C$14:S$14),0)))</f>
        <v/>
      </c>
      <c r="T197" s="114" t="str">
        <f>IF($C197="","",IF(ISBLANK(VLOOKUP($A197,'Section 2'!$C$18:$X$317,COLUMNS('Section 2'!$C$14:T$14),0)),"",VLOOKUP($A197,'Section 2'!$C$18:$X$317,COLUMNS('Section 2'!$C$14:T$14),0)))</f>
        <v/>
      </c>
      <c r="U197" s="114" t="str">
        <f>IF($C197="","",IF(ISBLANK(VLOOKUP($A197,'Section 2'!$C$18:$X$317,COLUMNS('Section 2'!$C$14:U$14),0)),"",VLOOKUP($A197,'Section 2'!$C$18:$X$317,COLUMNS('Section 2'!$C$14:U$14),0)))</f>
        <v/>
      </c>
      <c r="V197" s="114" t="str">
        <f>IF($C197="","",IF(ISBLANK(VLOOKUP($A197,'Section 2'!$C$18:$X$317,COLUMNS('Section 2'!$C$14:V$14),0)),"",VLOOKUP($A197,'Section 2'!$C$18:$X$317,COLUMNS('Section 2'!$C$14:V$14),0)))</f>
        <v/>
      </c>
      <c r="W197" s="114" t="str">
        <f>IF($C197="","",IF(ISBLANK(PROPER(VLOOKUP($A197,'Section 2'!$C$18:$X$317,COLUMNS('Section 2'!$C$14:W$14),0))),"",PROPER(VLOOKUP($A197,'Section 2'!$C$18:$X$317,COLUMNS('Section 2'!$C$14:W$14),0))))</f>
        <v/>
      </c>
      <c r="X197" s="114" t="str">
        <f>IF($C197="","",IF(ISBLANK(PROPER(VLOOKUP($A197,'Section 2'!$C$18:$X$317,COLUMNS('Section 2'!$C$14:X$14),0))),"",IF(VLOOKUP($A197,'Section 2'!$C$18:$X$317,COLUMNS('Section 2'!$C$14:X$14),0)="Produced/Imported for Consumption","Produced/Imported for Consumption",PROPER(VLOOKUP($A197,'Section 2'!$C$18:$X$317,COLUMNS('Section 2'!$C$14:X$14),0)))))</f>
        <v/>
      </c>
    </row>
    <row r="198" spans="1:24" s="47" customFormat="1" ht="12.75" customHeight="1" x14ac:dyDescent="0.25">
      <c r="A198" s="50">
        <v>197</v>
      </c>
      <c r="B198" s="114" t="str">
        <f t="shared" si="3"/>
        <v/>
      </c>
      <c r="C198" s="114" t="str">
        <f>IFERROR(VLOOKUP($A198,'Section 2'!$C$18:$X$317,COLUMNS('Section 2'!$C$14:$C$14),0),"")</f>
        <v/>
      </c>
      <c r="D198" s="65" t="str">
        <f>IF($C198="","",IF(ISBLANK(VLOOKUP($A198,'Section 2'!$C$18:$X$317,COLUMNS('Section 2'!$C$14:D$14),0)),"",VLOOKUP($A198,'Section 2'!$C$18:$X$317,COLUMNS('Section 2'!$C$14:D$14),0)))</f>
        <v/>
      </c>
      <c r="E198" s="114" t="str">
        <f>IF($C198="","",IF(ISBLANK(VLOOKUP($A198,'Section 2'!$C$18:$X$317,COLUMNS('Section 2'!$C$14:E$14),0)),"",VLOOKUP($A198,'Section 2'!$C$18:$X$317,COLUMNS('Section 2'!$C$14:E$14),0)))</f>
        <v/>
      </c>
      <c r="F198" s="114" t="str">
        <f>IF($C198="","",IF(ISBLANK(VLOOKUP($A198,'Section 2'!$C$18:$X$317,COLUMNS('Section 2'!$C$14:F$14),0)),"",VLOOKUP($A198,'Section 2'!$C$18:$X$317,COLUMNS('Section 2'!$C$14:F$14),0)))</f>
        <v/>
      </c>
      <c r="G198" s="114" t="str">
        <f>IF($C198="","",IF(ISBLANK(VLOOKUP($A198,'Section 2'!$C$18:$X$317,COLUMNS('Section 2'!$C$14:G$14),0)),"",VLOOKUP($A198,'Section 2'!$C$18:$X$317,COLUMNS('Section 2'!$C$14:G$14),0)))</f>
        <v/>
      </c>
      <c r="H198" s="114" t="str">
        <f>IF($C198="","",IF(ISBLANK(VLOOKUP($A198,'Section 2'!$C$18:$X$317,COLUMNS('Section 2'!$C$14:H$14),0)),"",VLOOKUP($A198,'Section 2'!$C$18:$X$317,COLUMNS('Section 2'!$C$14:H$14),0)))</f>
        <v/>
      </c>
      <c r="I198" s="114" t="str">
        <f>IF($C198="","",IF(ISBLANK(VLOOKUP($A198,'Section 2'!$C$18:$X$317,COLUMNS('Section 2'!$C$14:I$14),0)),"",VLOOKUP($A198,'Section 2'!$C$18:$X$317,COLUMNS('Section 2'!$C$14:I$14),0)))</f>
        <v/>
      </c>
      <c r="J198" s="114" t="str">
        <f>IF($C198="","",IF(ISBLANK(VLOOKUP($A198,'Section 2'!$C$18:$X$317,COLUMNS('Section 2'!$C$14:J$14),0)),"",VLOOKUP($A198,'Section 2'!$C$18:$X$317,COLUMNS('Section 2'!$C$14:J$14),0)))</f>
        <v/>
      </c>
      <c r="K198" s="114" t="str">
        <f>IF($C198="","",IF(ISBLANK(VLOOKUP($A198,'Section 2'!$C$18:$X$317,COLUMNS('Section 2'!$C$14:K$14),0)),"",VLOOKUP($A198,'Section 2'!$C$18:$X$317,COLUMNS('Section 2'!$C$14:K$14),0)))</f>
        <v/>
      </c>
      <c r="L198" s="114" t="str">
        <f>IF($C198="","",IF(ISBLANK(VLOOKUP($A198,'Section 2'!$C$18:$X$317,COLUMNS('Section 2'!$C$14:L$14),0)),"",VLOOKUP($A198,'Section 2'!$C$18:$X$317,COLUMNS('Section 2'!$C$14:L$14),0)))</f>
        <v/>
      </c>
      <c r="M198" s="114" t="str">
        <f>IF($C198="","",IF(ISBLANK(VLOOKUP($A198,'Section 2'!$C$18:$X$317,COLUMNS('Section 2'!$C$14:M$14),0)),"",VLOOKUP($A198,'Section 2'!$C$18:$X$317,COLUMNS('Section 2'!$C$14:M$14),0)))</f>
        <v/>
      </c>
      <c r="N198" s="114" t="str">
        <f>IF($C198="","",IF(ISBLANK(VLOOKUP($A198,'Section 2'!$C$18:$X$317,COLUMNS('Section 2'!$C$14:N$14),0)),"",VLOOKUP($A198,'Section 2'!$C$18:$X$317,COLUMNS('Section 2'!$C$14:N$14),0)))</f>
        <v/>
      </c>
      <c r="O198" s="114" t="str">
        <f>IF($C198="","",IF(ISBLANK(VLOOKUP($A198,'Section 2'!$C$18:$X$317,COLUMNS('Section 2'!$C$14:O$14),0)),"",VLOOKUP($A198,'Section 2'!$C$18:$X$317,COLUMNS('Section 2'!$C$14:O$14),0)))</f>
        <v/>
      </c>
      <c r="P198" s="114" t="str">
        <f>IF($C198="","",IF(ISBLANK(VLOOKUP($A198,'Section 2'!$C$18:$X$317,COLUMNS('Section 2'!$C$14:P$14),0)),"",VLOOKUP($A198,'Section 2'!$C$18:$X$317,COLUMNS('Section 2'!$C$14:P$14),0)))</f>
        <v/>
      </c>
      <c r="Q198" s="114" t="str">
        <f>IF($C198="","",IF(ISBLANK(VLOOKUP($A198,'Section 2'!$C$18:$X$317,COLUMNS('Section 2'!$C$14:Q$14),0)),"",VLOOKUP($A198,'Section 2'!$C$18:$X$317,COLUMNS('Section 2'!$C$14:Q$14),0)))</f>
        <v/>
      </c>
      <c r="R198" s="114" t="str">
        <f>IF($C198="","",IF(ISBLANK(VLOOKUP($A198,'Section 2'!$C$18:$X$317,COLUMNS('Section 2'!$C$14:R$14),0)),"",VLOOKUP($A198,'Section 2'!$C$18:$X$317,COLUMNS('Section 2'!$C$14:R$14),0)))</f>
        <v/>
      </c>
      <c r="S198" s="114" t="str">
        <f>IF($C198="","",IF(ISBLANK(VLOOKUP($A198,'Section 2'!$C$18:$X$317,COLUMNS('Section 2'!$C$14:S$14),0)),"",VLOOKUP($A198,'Section 2'!$C$18:$X$317,COLUMNS('Section 2'!$C$14:S$14),0)))</f>
        <v/>
      </c>
      <c r="T198" s="114" t="str">
        <f>IF($C198="","",IF(ISBLANK(VLOOKUP($A198,'Section 2'!$C$18:$X$317,COLUMNS('Section 2'!$C$14:T$14),0)),"",VLOOKUP($A198,'Section 2'!$C$18:$X$317,COLUMNS('Section 2'!$C$14:T$14),0)))</f>
        <v/>
      </c>
      <c r="U198" s="114" t="str">
        <f>IF($C198="","",IF(ISBLANK(VLOOKUP($A198,'Section 2'!$C$18:$X$317,COLUMNS('Section 2'!$C$14:U$14),0)),"",VLOOKUP($A198,'Section 2'!$C$18:$X$317,COLUMNS('Section 2'!$C$14:U$14),0)))</f>
        <v/>
      </c>
      <c r="V198" s="114" t="str">
        <f>IF($C198="","",IF(ISBLANK(VLOOKUP($A198,'Section 2'!$C$18:$X$317,COLUMNS('Section 2'!$C$14:V$14),0)),"",VLOOKUP($A198,'Section 2'!$C$18:$X$317,COLUMNS('Section 2'!$C$14:V$14),0)))</f>
        <v/>
      </c>
      <c r="W198" s="114" t="str">
        <f>IF($C198="","",IF(ISBLANK(PROPER(VLOOKUP($A198,'Section 2'!$C$18:$X$317,COLUMNS('Section 2'!$C$14:W$14),0))),"",PROPER(VLOOKUP($A198,'Section 2'!$C$18:$X$317,COLUMNS('Section 2'!$C$14:W$14),0))))</f>
        <v/>
      </c>
      <c r="X198" s="114" t="str">
        <f>IF($C198="","",IF(ISBLANK(PROPER(VLOOKUP($A198,'Section 2'!$C$18:$X$317,COLUMNS('Section 2'!$C$14:X$14),0))),"",IF(VLOOKUP($A198,'Section 2'!$C$18:$X$317,COLUMNS('Section 2'!$C$14:X$14),0)="Produced/Imported for Consumption","Produced/Imported for Consumption",PROPER(VLOOKUP($A198,'Section 2'!$C$18:$X$317,COLUMNS('Section 2'!$C$14:X$14),0)))))</f>
        <v/>
      </c>
    </row>
    <row r="199" spans="1:24" s="47" customFormat="1" ht="12.75" customHeight="1" x14ac:dyDescent="0.25">
      <c r="A199" s="50">
        <v>198</v>
      </c>
      <c r="B199" s="114" t="str">
        <f t="shared" si="3"/>
        <v/>
      </c>
      <c r="C199" s="114" t="str">
        <f>IFERROR(VLOOKUP($A199,'Section 2'!$C$18:$X$317,COLUMNS('Section 2'!$C$14:$C$14),0),"")</f>
        <v/>
      </c>
      <c r="D199" s="65" t="str">
        <f>IF($C199="","",IF(ISBLANK(VLOOKUP($A199,'Section 2'!$C$18:$X$317,COLUMNS('Section 2'!$C$14:D$14),0)),"",VLOOKUP($A199,'Section 2'!$C$18:$X$317,COLUMNS('Section 2'!$C$14:D$14),0)))</f>
        <v/>
      </c>
      <c r="E199" s="114" t="str">
        <f>IF($C199="","",IF(ISBLANK(VLOOKUP($A199,'Section 2'!$C$18:$X$317,COLUMNS('Section 2'!$C$14:E$14),0)),"",VLOOKUP($A199,'Section 2'!$C$18:$X$317,COLUMNS('Section 2'!$C$14:E$14),0)))</f>
        <v/>
      </c>
      <c r="F199" s="114" t="str">
        <f>IF($C199="","",IF(ISBLANK(VLOOKUP($A199,'Section 2'!$C$18:$X$317,COLUMNS('Section 2'!$C$14:F$14),0)),"",VLOOKUP($A199,'Section 2'!$C$18:$X$317,COLUMNS('Section 2'!$C$14:F$14),0)))</f>
        <v/>
      </c>
      <c r="G199" s="114" t="str">
        <f>IF($C199="","",IF(ISBLANK(VLOOKUP($A199,'Section 2'!$C$18:$X$317,COLUMNS('Section 2'!$C$14:G$14),0)),"",VLOOKUP($A199,'Section 2'!$C$18:$X$317,COLUMNS('Section 2'!$C$14:G$14),0)))</f>
        <v/>
      </c>
      <c r="H199" s="114" t="str">
        <f>IF($C199="","",IF(ISBLANK(VLOOKUP($A199,'Section 2'!$C$18:$X$317,COLUMNS('Section 2'!$C$14:H$14),0)),"",VLOOKUP($A199,'Section 2'!$C$18:$X$317,COLUMNS('Section 2'!$C$14:H$14),0)))</f>
        <v/>
      </c>
      <c r="I199" s="114" t="str">
        <f>IF($C199="","",IF(ISBLANK(VLOOKUP($A199,'Section 2'!$C$18:$X$317,COLUMNS('Section 2'!$C$14:I$14),0)),"",VLOOKUP($A199,'Section 2'!$C$18:$X$317,COLUMNS('Section 2'!$C$14:I$14),0)))</f>
        <v/>
      </c>
      <c r="J199" s="114" t="str">
        <f>IF($C199="","",IF(ISBLANK(VLOOKUP($A199,'Section 2'!$C$18:$X$317,COLUMNS('Section 2'!$C$14:J$14),0)),"",VLOOKUP($A199,'Section 2'!$C$18:$X$317,COLUMNS('Section 2'!$C$14:J$14),0)))</f>
        <v/>
      </c>
      <c r="K199" s="114" t="str">
        <f>IF($C199="","",IF(ISBLANK(VLOOKUP($A199,'Section 2'!$C$18:$X$317,COLUMNS('Section 2'!$C$14:K$14),0)),"",VLOOKUP($A199,'Section 2'!$C$18:$X$317,COLUMNS('Section 2'!$C$14:K$14),0)))</f>
        <v/>
      </c>
      <c r="L199" s="114" t="str">
        <f>IF($C199="","",IF(ISBLANK(VLOOKUP($A199,'Section 2'!$C$18:$X$317,COLUMNS('Section 2'!$C$14:L$14),0)),"",VLOOKUP($A199,'Section 2'!$C$18:$X$317,COLUMNS('Section 2'!$C$14:L$14),0)))</f>
        <v/>
      </c>
      <c r="M199" s="114" t="str">
        <f>IF($C199="","",IF(ISBLANK(VLOOKUP($A199,'Section 2'!$C$18:$X$317,COLUMNS('Section 2'!$C$14:M$14),0)),"",VLOOKUP($A199,'Section 2'!$C$18:$X$317,COLUMNS('Section 2'!$C$14:M$14),0)))</f>
        <v/>
      </c>
      <c r="N199" s="114" t="str">
        <f>IF($C199="","",IF(ISBLANK(VLOOKUP($A199,'Section 2'!$C$18:$X$317,COLUMNS('Section 2'!$C$14:N$14),0)),"",VLOOKUP($A199,'Section 2'!$C$18:$X$317,COLUMNS('Section 2'!$C$14:N$14),0)))</f>
        <v/>
      </c>
      <c r="O199" s="114" t="str">
        <f>IF($C199="","",IF(ISBLANK(VLOOKUP($A199,'Section 2'!$C$18:$X$317,COLUMNS('Section 2'!$C$14:O$14),0)),"",VLOOKUP($A199,'Section 2'!$C$18:$X$317,COLUMNS('Section 2'!$C$14:O$14),0)))</f>
        <v/>
      </c>
      <c r="P199" s="114" t="str">
        <f>IF($C199="","",IF(ISBLANK(VLOOKUP($A199,'Section 2'!$C$18:$X$317,COLUMNS('Section 2'!$C$14:P$14),0)),"",VLOOKUP($A199,'Section 2'!$C$18:$X$317,COLUMNS('Section 2'!$C$14:P$14),0)))</f>
        <v/>
      </c>
      <c r="Q199" s="114" t="str">
        <f>IF($C199="","",IF(ISBLANK(VLOOKUP($A199,'Section 2'!$C$18:$X$317,COLUMNS('Section 2'!$C$14:Q$14),0)),"",VLOOKUP($A199,'Section 2'!$C$18:$X$317,COLUMNS('Section 2'!$C$14:Q$14),0)))</f>
        <v/>
      </c>
      <c r="R199" s="114" t="str">
        <f>IF($C199="","",IF(ISBLANK(VLOOKUP($A199,'Section 2'!$C$18:$X$317,COLUMNS('Section 2'!$C$14:R$14),0)),"",VLOOKUP($A199,'Section 2'!$C$18:$X$317,COLUMNS('Section 2'!$C$14:R$14),0)))</f>
        <v/>
      </c>
      <c r="S199" s="114" t="str">
        <f>IF($C199="","",IF(ISBLANK(VLOOKUP($A199,'Section 2'!$C$18:$X$317,COLUMNS('Section 2'!$C$14:S$14),0)),"",VLOOKUP($A199,'Section 2'!$C$18:$X$317,COLUMNS('Section 2'!$C$14:S$14),0)))</f>
        <v/>
      </c>
      <c r="T199" s="114" t="str">
        <f>IF($C199="","",IF(ISBLANK(VLOOKUP($A199,'Section 2'!$C$18:$X$317,COLUMNS('Section 2'!$C$14:T$14),0)),"",VLOOKUP($A199,'Section 2'!$C$18:$X$317,COLUMNS('Section 2'!$C$14:T$14),0)))</f>
        <v/>
      </c>
      <c r="U199" s="114" t="str">
        <f>IF($C199="","",IF(ISBLANK(VLOOKUP($A199,'Section 2'!$C$18:$X$317,COLUMNS('Section 2'!$C$14:U$14),0)),"",VLOOKUP($A199,'Section 2'!$C$18:$X$317,COLUMNS('Section 2'!$C$14:U$14),0)))</f>
        <v/>
      </c>
      <c r="V199" s="114" t="str">
        <f>IF($C199="","",IF(ISBLANK(VLOOKUP($A199,'Section 2'!$C$18:$X$317,COLUMNS('Section 2'!$C$14:V$14),0)),"",VLOOKUP($A199,'Section 2'!$C$18:$X$317,COLUMNS('Section 2'!$C$14:V$14),0)))</f>
        <v/>
      </c>
      <c r="W199" s="114" t="str">
        <f>IF($C199="","",IF(ISBLANK(PROPER(VLOOKUP($A199,'Section 2'!$C$18:$X$317,COLUMNS('Section 2'!$C$14:W$14),0))),"",PROPER(VLOOKUP($A199,'Section 2'!$C$18:$X$317,COLUMNS('Section 2'!$C$14:W$14),0))))</f>
        <v/>
      </c>
      <c r="X199" s="114" t="str">
        <f>IF($C199="","",IF(ISBLANK(PROPER(VLOOKUP($A199,'Section 2'!$C$18:$X$317,COLUMNS('Section 2'!$C$14:X$14),0))),"",IF(VLOOKUP($A199,'Section 2'!$C$18:$X$317,COLUMNS('Section 2'!$C$14:X$14),0)="Produced/Imported for Consumption","Produced/Imported for Consumption",PROPER(VLOOKUP($A199,'Section 2'!$C$18:$X$317,COLUMNS('Section 2'!$C$14:X$14),0)))))</f>
        <v/>
      </c>
    </row>
    <row r="200" spans="1:24" s="47" customFormat="1" ht="12.75" customHeight="1" x14ac:dyDescent="0.25">
      <c r="A200" s="50">
        <v>199</v>
      </c>
      <c r="B200" s="114" t="str">
        <f t="shared" si="3"/>
        <v/>
      </c>
      <c r="C200" s="114" t="str">
        <f>IFERROR(VLOOKUP($A200,'Section 2'!$C$18:$X$317,COLUMNS('Section 2'!$C$14:$C$14),0),"")</f>
        <v/>
      </c>
      <c r="D200" s="65" t="str">
        <f>IF($C200="","",IF(ISBLANK(VLOOKUP($A200,'Section 2'!$C$18:$X$317,COLUMNS('Section 2'!$C$14:D$14),0)),"",VLOOKUP($A200,'Section 2'!$C$18:$X$317,COLUMNS('Section 2'!$C$14:D$14),0)))</f>
        <v/>
      </c>
      <c r="E200" s="114" t="str">
        <f>IF($C200="","",IF(ISBLANK(VLOOKUP($A200,'Section 2'!$C$18:$X$317,COLUMNS('Section 2'!$C$14:E$14),0)),"",VLOOKUP($A200,'Section 2'!$C$18:$X$317,COLUMNS('Section 2'!$C$14:E$14),0)))</f>
        <v/>
      </c>
      <c r="F200" s="114" t="str">
        <f>IF($C200="","",IF(ISBLANK(VLOOKUP($A200,'Section 2'!$C$18:$X$317,COLUMNS('Section 2'!$C$14:F$14),0)),"",VLOOKUP($A200,'Section 2'!$C$18:$X$317,COLUMNS('Section 2'!$C$14:F$14),0)))</f>
        <v/>
      </c>
      <c r="G200" s="114" t="str">
        <f>IF($C200="","",IF(ISBLANK(VLOOKUP($A200,'Section 2'!$C$18:$X$317,COLUMNS('Section 2'!$C$14:G$14),0)),"",VLOOKUP($A200,'Section 2'!$C$18:$X$317,COLUMNS('Section 2'!$C$14:G$14),0)))</f>
        <v/>
      </c>
      <c r="H200" s="114" t="str">
        <f>IF($C200="","",IF(ISBLANK(VLOOKUP($A200,'Section 2'!$C$18:$X$317,COLUMNS('Section 2'!$C$14:H$14),0)),"",VLOOKUP($A200,'Section 2'!$C$18:$X$317,COLUMNS('Section 2'!$C$14:H$14),0)))</f>
        <v/>
      </c>
      <c r="I200" s="114" t="str">
        <f>IF($C200="","",IF(ISBLANK(VLOOKUP($A200,'Section 2'!$C$18:$X$317,COLUMNS('Section 2'!$C$14:I$14),0)),"",VLOOKUP($A200,'Section 2'!$C$18:$X$317,COLUMNS('Section 2'!$C$14:I$14),0)))</f>
        <v/>
      </c>
      <c r="J200" s="114" t="str">
        <f>IF($C200="","",IF(ISBLANK(VLOOKUP($A200,'Section 2'!$C$18:$X$317,COLUMNS('Section 2'!$C$14:J$14),0)),"",VLOOKUP($A200,'Section 2'!$C$18:$X$317,COLUMNS('Section 2'!$C$14:J$14),0)))</f>
        <v/>
      </c>
      <c r="K200" s="114" t="str">
        <f>IF($C200="","",IF(ISBLANK(VLOOKUP($A200,'Section 2'!$C$18:$X$317,COLUMNS('Section 2'!$C$14:K$14),0)),"",VLOOKUP($A200,'Section 2'!$C$18:$X$317,COLUMNS('Section 2'!$C$14:K$14),0)))</f>
        <v/>
      </c>
      <c r="L200" s="114" t="str">
        <f>IF($C200="","",IF(ISBLANK(VLOOKUP($A200,'Section 2'!$C$18:$X$317,COLUMNS('Section 2'!$C$14:L$14),0)),"",VLOOKUP($A200,'Section 2'!$C$18:$X$317,COLUMNS('Section 2'!$C$14:L$14),0)))</f>
        <v/>
      </c>
      <c r="M200" s="114" t="str">
        <f>IF($C200="","",IF(ISBLANK(VLOOKUP($A200,'Section 2'!$C$18:$X$317,COLUMNS('Section 2'!$C$14:M$14),0)),"",VLOOKUP($A200,'Section 2'!$C$18:$X$317,COLUMNS('Section 2'!$C$14:M$14),0)))</f>
        <v/>
      </c>
      <c r="N200" s="114" t="str">
        <f>IF($C200="","",IF(ISBLANK(VLOOKUP($A200,'Section 2'!$C$18:$X$317,COLUMNS('Section 2'!$C$14:N$14),0)),"",VLOOKUP($A200,'Section 2'!$C$18:$X$317,COLUMNS('Section 2'!$C$14:N$14),0)))</f>
        <v/>
      </c>
      <c r="O200" s="114" t="str">
        <f>IF($C200="","",IF(ISBLANK(VLOOKUP($A200,'Section 2'!$C$18:$X$317,COLUMNS('Section 2'!$C$14:O$14),0)),"",VLOOKUP($A200,'Section 2'!$C$18:$X$317,COLUMNS('Section 2'!$C$14:O$14),0)))</f>
        <v/>
      </c>
      <c r="P200" s="114" t="str">
        <f>IF($C200="","",IF(ISBLANK(VLOOKUP($A200,'Section 2'!$C$18:$X$317,COLUMNS('Section 2'!$C$14:P$14),0)),"",VLOOKUP($A200,'Section 2'!$C$18:$X$317,COLUMNS('Section 2'!$C$14:P$14),0)))</f>
        <v/>
      </c>
      <c r="Q200" s="114" t="str">
        <f>IF($C200="","",IF(ISBLANK(VLOOKUP($A200,'Section 2'!$C$18:$X$317,COLUMNS('Section 2'!$C$14:Q$14),0)),"",VLOOKUP($A200,'Section 2'!$C$18:$X$317,COLUMNS('Section 2'!$C$14:Q$14),0)))</f>
        <v/>
      </c>
      <c r="R200" s="114" t="str">
        <f>IF($C200="","",IF(ISBLANK(VLOOKUP($A200,'Section 2'!$C$18:$X$317,COLUMNS('Section 2'!$C$14:R$14),0)),"",VLOOKUP($A200,'Section 2'!$C$18:$X$317,COLUMNS('Section 2'!$C$14:R$14),0)))</f>
        <v/>
      </c>
      <c r="S200" s="114" t="str">
        <f>IF($C200="","",IF(ISBLANK(VLOOKUP($A200,'Section 2'!$C$18:$X$317,COLUMNS('Section 2'!$C$14:S$14),0)),"",VLOOKUP($A200,'Section 2'!$C$18:$X$317,COLUMNS('Section 2'!$C$14:S$14),0)))</f>
        <v/>
      </c>
      <c r="T200" s="114" t="str">
        <f>IF($C200="","",IF(ISBLANK(VLOOKUP($A200,'Section 2'!$C$18:$X$317,COLUMNS('Section 2'!$C$14:T$14),0)),"",VLOOKUP($A200,'Section 2'!$C$18:$X$317,COLUMNS('Section 2'!$C$14:T$14),0)))</f>
        <v/>
      </c>
      <c r="U200" s="114" t="str">
        <f>IF($C200="","",IF(ISBLANK(VLOOKUP($A200,'Section 2'!$C$18:$X$317,COLUMNS('Section 2'!$C$14:U$14),0)),"",VLOOKUP($A200,'Section 2'!$C$18:$X$317,COLUMNS('Section 2'!$C$14:U$14),0)))</f>
        <v/>
      </c>
      <c r="V200" s="114" t="str">
        <f>IF($C200="","",IF(ISBLANK(VLOOKUP($A200,'Section 2'!$C$18:$X$317,COLUMNS('Section 2'!$C$14:V$14),0)),"",VLOOKUP($A200,'Section 2'!$C$18:$X$317,COLUMNS('Section 2'!$C$14:V$14),0)))</f>
        <v/>
      </c>
      <c r="W200" s="114" t="str">
        <f>IF($C200="","",IF(ISBLANK(PROPER(VLOOKUP($A200,'Section 2'!$C$18:$X$317,COLUMNS('Section 2'!$C$14:W$14),0))),"",PROPER(VLOOKUP($A200,'Section 2'!$C$18:$X$317,COLUMNS('Section 2'!$C$14:W$14),0))))</f>
        <v/>
      </c>
      <c r="X200" s="114" t="str">
        <f>IF($C200="","",IF(ISBLANK(PROPER(VLOOKUP($A200,'Section 2'!$C$18:$X$317,COLUMNS('Section 2'!$C$14:X$14),0))),"",IF(VLOOKUP($A200,'Section 2'!$C$18:$X$317,COLUMNS('Section 2'!$C$14:X$14),0)="Produced/Imported for Consumption","Produced/Imported for Consumption",PROPER(VLOOKUP($A200,'Section 2'!$C$18:$X$317,COLUMNS('Section 2'!$C$14:X$14),0)))))</f>
        <v/>
      </c>
    </row>
    <row r="201" spans="1:24" s="47" customFormat="1" ht="12.75" customHeight="1" x14ac:dyDescent="0.25">
      <c r="A201" s="50">
        <v>200</v>
      </c>
      <c r="B201" s="114" t="str">
        <f t="shared" si="3"/>
        <v/>
      </c>
      <c r="C201" s="114" t="str">
        <f>IFERROR(VLOOKUP($A201,'Section 2'!$C$18:$X$317,COLUMNS('Section 2'!$C$14:$C$14),0),"")</f>
        <v/>
      </c>
      <c r="D201" s="65" t="str">
        <f>IF($C201="","",IF(ISBLANK(VLOOKUP($A201,'Section 2'!$C$18:$X$317,COLUMNS('Section 2'!$C$14:D$14),0)),"",VLOOKUP($A201,'Section 2'!$C$18:$X$317,COLUMNS('Section 2'!$C$14:D$14),0)))</f>
        <v/>
      </c>
      <c r="E201" s="114" t="str">
        <f>IF($C201="","",IF(ISBLANK(VLOOKUP($A201,'Section 2'!$C$18:$X$317,COLUMNS('Section 2'!$C$14:E$14),0)),"",VLOOKUP($A201,'Section 2'!$C$18:$X$317,COLUMNS('Section 2'!$C$14:E$14),0)))</f>
        <v/>
      </c>
      <c r="F201" s="114" t="str">
        <f>IF($C201="","",IF(ISBLANK(VLOOKUP($A201,'Section 2'!$C$18:$X$317,COLUMNS('Section 2'!$C$14:F$14),0)),"",VLOOKUP($A201,'Section 2'!$C$18:$X$317,COLUMNS('Section 2'!$C$14:F$14),0)))</f>
        <v/>
      </c>
      <c r="G201" s="114" t="str">
        <f>IF($C201="","",IF(ISBLANK(VLOOKUP($A201,'Section 2'!$C$18:$X$317,COLUMNS('Section 2'!$C$14:G$14),0)),"",VLOOKUP($A201,'Section 2'!$C$18:$X$317,COLUMNS('Section 2'!$C$14:G$14),0)))</f>
        <v/>
      </c>
      <c r="H201" s="114" t="str">
        <f>IF($C201="","",IF(ISBLANK(VLOOKUP($A201,'Section 2'!$C$18:$X$317,COLUMNS('Section 2'!$C$14:H$14),0)),"",VLOOKUP($A201,'Section 2'!$C$18:$X$317,COLUMNS('Section 2'!$C$14:H$14),0)))</f>
        <v/>
      </c>
      <c r="I201" s="114" t="str">
        <f>IF($C201="","",IF(ISBLANK(VLOOKUP($A201,'Section 2'!$C$18:$X$317,COLUMNS('Section 2'!$C$14:I$14),0)),"",VLOOKUP($A201,'Section 2'!$C$18:$X$317,COLUMNS('Section 2'!$C$14:I$14),0)))</f>
        <v/>
      </c>
      <c r="J201" s="114" t="str">
        <f>IF($C201="","",IF(ISBLANK(VLOOKUP($A201,'Section 2'!$C$18:$X$317,COLUMNS('Section 2'!$C$14:J$14),0)),"",VLOOKUP($A201,'Section 2'!$C$18:$X$317,COLUMNS('Section 2'!$C$14:J$14),0)))</f>
        <v/>
      </c>
      <c r="K201" s="114" t="str">
        <f>IF($C201="","",IF(ISBLANK(VLOOKUP($A201,'Section 2'!$C$18:$X$317,COLUMNS('Section 2'!$C$14:K$14),0)),"",VLOOKUP($A201,'Section 2'!$C$18:$X$317,COLUMNS('Section 2'!$C$14:K$14),0)))</f>
        <v/>
      </c>
      <c r="L201" s="114" t="str">
        <f>IF($C201="","",IF(ISBLANK(VLOOKUP($A201,'Section 2'!$C$18:$X$317,COLUMNS('Section 2'!$C$14:L$14),0)),"",VLOOKUP($A201,'Section 2'!$C$18:$X$317,COLUMNS('Section 2'!$C$14:L$14),0)))</f>
        <v/>
      </c>
      <c r="M201" s="114" t="str">
        <f>IF($C201="","",IF(ISBLANK(VLOOKUP($A201,'Section 2'!$C$18:$X$317,COLUMNS('Section 2'!$C$14:M$14),0)),"",VLOOKUP($A201,'Section 2'!$C$18:$X$317,COLUMNS('Section 2'!$C$14:M$14),0)))</f>
        <v/>
      </c>
      <c r="N201" s="114" t="str">
        <f>IF($C201="","",IF(ISBLANK(VLOOKUP($A201,'Section 2'!$C$18:$X$317,COLUMNS('Section 2'!$C$14:N$14),0)),"",VLOOKUP($A201,'Section 2'!$C$18:$X$317,COLUMNS('Section 2'!$C$14:N$14),0)))</f>
        <v/>
      </c>
      <c r="O201" s="114" t="str">
        <f>IF($C201="","",IF(ISBLANK(VLOOKUP($A201,'Section 2'!$C$18:$X$317,COLUMNS('Section 2'!$C$14:O$14),0)),"",VLOOKUP($A201,'Section 2'!$C$18:$X$317,COLUMNS('Section 2'!$C$14:O$14),0)))</f>
        <v/>
      </c>
      <c r="P201" s="114" t="str">
        <f>IF($C201="","",IF(ISBLANK(VLOOKUP($A201,'Section 2'!$C$18:$X$317,COLUMNS('Section 2'!$C$14:P$14),0)),"",VLOOKUP($A201,'Section 2'!$C$18:$X$317,COLUMNS('Section 2'!$C$14:P$14),0)))</f>
        <v/>
      </c>
      <c r="Q201" s="114" t="str">
        <f>IF($C201="","",IF(ISBLANK(VLOOKUP($A201,'Section 2'!$C$18:$X$317,COLUMNS('Section 2'!$C$14:Q$14),0)),"",VLOOKUP($A201,'Section 2'!$C$18:$X$317,COLUMNS('Section 2'!$C$14:Q$14),0)))</f>
        <v/>
      </c>
      <c r="R201" s="114" t="str">
        <f>IF($C201="","",IF(ISBLANK(VLOOKUP($A201,'Section 2'!$C$18:$X$317,COLUMNS('Section 2'!$C$14:R$14),0)),"",VLOOKUP($A201,'Section 2'!$C$18:$X$317,COLUMNS('Section 2'!$C$14:R$14),0)))</f>
        <v/>
      </c>
      <c r="S201" s="114" t="str">
        <f>IF($C201="","",IF(ISBLANK(VLOOKUP($A201,'Section 2'!$C$18:$X$317,COLUMNS('Section 2'!$C$14:S$14),0)),"",VLOOKUP($A201,'Section 2'!$C$18:$X$317,COLUMNS('Section 2'!$C$14:S$14),0)))</f>
        <v/>
      </c>
      <c r="T201" s="114" t="str">
        <f>IF($C201="","",IF(ISBLANK(VLOOKUP($A201,'Section 2'!$C$18:$X$317,COLUMNS('Section 2'!$C$14:T$14),0)),"",VLOOKUP($A201,'Section 2'!$C$18:$X$317,COLUMNS('Section 2'!$C$14:T$14),0)))</f>
        <v/>
      </c>
      <c r="U201" s="114" t="str">
        <f>IF($C201="","",IF(ISBLANK(VLOOKUP($A201,'Section 2'!$C$18:$X$317,COLUMNS('Section 2'!$C$14:U$14),0)),"",VLOOKUP($A201,'Section 2'!$C$18:$X$317,COLUMNS('Section 2'!$C$14:U$14),0)))</f>
        <v/>
      </c>
      <c r="V201" s="114" t="str">
        <f>IF($C201="","",IF(ISBLANK(VLOOKUP($A201,'Section 2'!$C$18:$X$317,COLUMNS('Section 2'!$C$14:V$14),0)),"",VLOOKUP($A201,'Section 2'!$C$18:$X$317,COLUMNS('Section 2'!$C$14:V$14),0)))</f>
        <v/>
      </c>
      <c r="W201" s="114" t="str">
        <f>IF($C201="","",IF(ISBLANK(PROPER(VLOOKUP($A201,'Section 2'!$C$18:$X$317,COLUMNS('Section 2'!$C$14:W$14),0))),"",PROPER(VLOOKUP($A201,'Section 2'!$C$18:$X$317,COLUMNS('Section 2'!$C$14:W$14),0))))</f>
        <v/>
      </c>
      <c r="X201" s="114" t="str">
        <f>IF($C201="","",IF(ISBLANK(PROPER(VLOOKUP($A201,'Section 2'!$C$18:$X$317,COLUMNS('Section 2'!$C$14:X$14),0))),"",IF(VLOOKUP($A201,'Section 2'!$C$18:$X$317,COLUMNS('Section 2'!$C$14:X$14),0)="Produced/Imported for Consumption","Produced/Imported for Consumption",PROPER(VLOOKUP($A201,'Section 2'!$C$18:$X$317,COLUMNS('Section 2'!$C$14:X$14),0)))))</f>
        <v/>
      </c>
    </row>
    <row r="202" spans="1:24" s="47" customFormat="1" ht="12.75" customHeight="1" x14ac:dyDescent="0.25">
      <c r="A202" s="50">
        <v>201</v>
      </c>
      <c r="B202" s="114" t="str">
        <f t="shared" si="3"/>
        <v/>
      </c>
      <c r="C202" s="114" t="str">
        <f>IFERROR(VLOOKUP($A202,'Section 2'!$C$18:$X$317,COLUMNS('Section 2'!$C$14:$C$14),0),"")</f>
        <v/>
      </c>
      <c r="D202" s="65" t="str">
        <f>IF($C202="","",IF(ISBLANK(VLOOKUP($A202,'Section 2'!$C$18:$X$317,COLUMNS('Section 2'!$C$14:D$14),0)),"",VLOOKUP($A202,'Section 2'!$C$18:$X$317,COLUMNS('Section 2'!$C$14:D$14),0)))</f>
        <v/>
      </c>
      <c r="E202" s="114" t="str">
        <f>IF($C202="","",IF(ISBLANK(VLOOKUP($A202,'Section 2'!$C$18:$X$317,COLUMNS('Section 2'!$C$14:E$14),0)),"",VLOOKUP($A202,'Section 2'!$C$18:$X$317,COLUMNS('Section 2'!$C$14:E$14),0)))</f>
        <v/>
      </c>
      <c r="F202" s="114" t="str">
        <f>IF($C202="","",IF(ISBLANK(VLOOKUP($A202,'Section 2'!$C$18:$X$317,COLUMNS('Section 2'!$C$14:F$14),0)),"",VLOOKUP($A202,'Section 2'!$C$18:$X$317,COLUMNS('Section 2'!$C$14:F$14),0)))</f>
        <v/>
      </c>
      <c r="G202" s="114" t="str">
        <f>IF($C202="","",IF(ISBLANK(VLOOKUP($A202,'Section 2'!$C$18:$X$317,COLUMNS('Section 2'!$C$14:G$14),0)),"",VLOOKUP($A202,'Section 2'!$C$18:$X$317,COLUMNS('Section 2'!$C$14:G$14),0)))</f>
        <v/>
      </c>
      <c r="H202" s="114" t="str">
        <f>IF($C202="","",IF(ISBLANK(VLOOKUP($A202,'Section 2'!$C$18:$X$317,COLUMNS('Section 2'!$C$14:H$14),0)),"",VLOOKUP($A202,'Section 2'!$C$18:$X$317,COLUMNS('Section 2'!$C$14:H$14),0)))</f>
        <v/>
      </c>
      <c r="I202" s="114" t="str">
        <f>IF($C202="","",IF(ISBLANK(VLOOKUP($A202,'Section 2'!$C$18:$X$317,COLUMNS('Section 2'!$C$14:I$14),0)),"",VLOOKUP($A202,'Section 2'!$C$18:$X$317,COLUMNS('Section 2'!$C$14:I$14),0)))</f>
        <v/>
      </c>
      <c r="J202" s="114" t="str">
        <f>IF($C202="","",IF(ISBLANK(VLOOKUP($A202,'Section 2'!$C$18:$X$317,COLUMNS('Section 2'!$C$14:J$14),0)),"",VLOOKUP($A202,'Section 2'!$C$18:$X$317,COLUMNS('Section 2'!$C$14:J$14),0)))</f>
        <v/>
      </c>
      <c r="K202" s="114" t="str">
        <f>IF($C202="","",IF(ISBLANK(VLOOKUP($A202,'Section 2'!$C$18:$X$317,COLUMNS('Section 2'!$C$14:K$14),0)),"",VLOOKUP($A202,'Section 2'!$C$18:$X$317,COLUMNS('Section 2'!$C$14:K$14),0)))</f>
        <v/>
      </c>
      <c r="L202" s="114" t="str">
        <f>IF($C202="","",IF(ISBLANK(VLOOKUP($A202,'Section 2'!$C$18:$X$317,COLUMNS('Section 2'!$C$14:L$14),0)),"",VLOOKUP($A202,'Section 2'!$C$18:$X$317,COLUMNS('Section 2'!$C$14:L$14),0)))</f>
        <v/>
      </c>
      <c r="M202" s="114" t="str">
        <f>IF($C202="","",IF(ISBLANK(VLOOKUP($A202,'Section 2'!$C$18:$X$317,COLUMNS('Section 2'!$C$14:M$14),0)),"",VLOOKUP($A202,'Section 2'!$C$18:$X$317,COLUMNS('Section 2'!$C$14:M$14),0)))</f>
        <v/>
      </c>
      <c r="N202" s="114" t="str">
        <f>IF($C202="","",IF(ISBLANK(VLOOKUP($A202,'Section 2'!$C$18:$X$317,COLUMNS('Section 2'!$C$14:N$14),0)),"",VLOOKUP($A202,'Section 2'!$C$18:$X$317,COLUMNS('Section 2'!$C$14:N$14),0)))</f>
        <v/>
      </c>
      <c r="O202" s="114" t="str">
        <f>IF($C202="","",IF(ISBLANK(VLOOKUP($A202,'Section 2'!$C$18:$X$317,COLUMNS('Section 2'!$C$14:O$14),0)),"",VLOOKUP($A202,'Section 2'!$C$18:$X$317,COLUMNS('Section 2'!$C$14:O$14),0)))</f>
        <v/>
      </c>
      <c r="P202" s="114" t="str">
        <f>IF($C202="","",IF(ISBLANK(VLOOKUP($A202,'Section 2'!$C$18:$X$317,COLUMNS('Section 2'!$C$14:P$14),0)),"",VLOOKUP($A202,'Section 2'!$C$18:$X$317,COLUMNS('Section 2'!$C$14:P$14),0)))</f>
        <v/>
      </c>
      <c r="Q202" s="114" t="str">
        <f>IF($C202="","",IF(ISBLANK(VLOOKUP($A202,'Section 2'!$C$18:$X$317,COLUMNS('Section 2'!$C$14:Q$14),0)),"",VLOOKUP($A202,'Section 2'!$C$18:$X$317,COLUMNS('Section 2'!$C$14:Q$14),0)))</f>
        <v/>
      </c>
      <c r="R202" s="114" t="str">
        <f>IF($C202="","",IF(ISBLANK(VLOOKUP($A202,'Section 2'!$C$18:$X$317,COLUMNS('Section 2'!$C$14:R$14),0)),"",VLOOKUP($A202,'Section 2'!$C$18:$X$317,COLUMNS('Section 2'!$C$14:R$14),0)))</f>
        <v/>
      </c>
      <c r="S202" s="114" t="str">
        <f>IF($C202="","",IF(ISBLANK(VLOOKUP($A202,'Section 2'!$C$18:$X$317,COLUMNS('Section 2'!$C$14:S$14),0)),"",VLOOKUP($A202,'Section 2'!$C$18:$X$317,COLUMNS('Section 2'!$C$14:S$14),0)))</f>
        <v/>
      </c>
      <c r="T202" s="114" t="str">
        <f>IF($C202="","",IF(ISBLANK(VLOOKUP($A202,'Section 2'!$C$18:$X$317,COLUMNS('Section 2'!$C$14:T$14),0)),"",VLOOKUP($A202,'Section 2'!$C$18:$X$317,COLUMNS('Section 2'!$C$14:T$14),0)))</f>
        <v/>
      </c>
      <c r="U202" s="114" t="str">
        <f>IF($C202="","",IF(ISBLANK(VLOOKUP($A202,'Section 2'!$C$18:$X$317,COLUMNS('Section 2'!$C$14:U$14),0)),"",VLOOKUP($A202,'Section 2'!$C$18:$X$317,COLUMNS('Section 2'!$C$14:U$14),0)))</f>
        <v/>
      </c>
      <c r="V202" s="114" t="str">
        <f>IF($C202="","",IF(ISBLANK(VLOOKUP($A202,'Section 2'!$C$18:$X$317,COLUMNS('Section 2'!$C$14:V$14),0)),"",VLOOKUP($A202,'Section 2'!$C$18:$X$317,COLUMNS('Section 2'!$C$14:V$14),0)))</f>
        <v/>
      </c>
      <c r="W202" s="114" t="str">
        <f>IF($C202="","",IF(ISBLANK(PROPER(VLOOKUP($A202,'Section 2'!$C$18:$X$317,COLUMNS('Section 2'!$C$14:W$14),0))),"",PROPER(VLOOKUP($A202,'Section 2'!$C$18:$X$317,COLUMNS('Section 2'!$C$14:W$14),0))))</f>
        <v/>
      </c>
      <c r="X202" s="114" t="str">
        <f>IF($C202="","",IF(ISBLANK(PROPER(VLOOKUP($A202,'Section 2'!$C$18:$X$317,COLUMNS('Section 2'!$C$14:X$14),0))),"",IF(VLOOKUP($A202,'Section 2'!$C$18:$X$317,COLUMNS('Section 2'!$C$14:X$14),0)="Produced/Imported for Consumption","Produced/Imported for Consumption",PROPER(VLOOKUP($A202,'Section 2'!$C$18:$X$317,COLUMNS('Section 2'!$C$14:X$14),0)))))</f>
        <v/>
      </c>
    </row>
    <row r="203" spans="1:24" s="47" customFormat="1" ht="12.75" customHeight="1" x14ac:dyDescent="0.25">
      <c r="A203" s="50">
        <v>202</v>
      </c>
      <c r="B203" s="114" t="str">
        <f t="shared" si="3"/>
        <v/>
      </c>
      <c r="C203" s="114" t="str">
        <f>IFERROR(VLOOKUP($A203,'Section 2'!$C$18:$X$317,COLUMNS('Section 2'!$C$14:$C$14),0),"")</f>
        <v/>
      </c>
      <c r="D203" s="65" t="str">
        <f>IF($C203="","",IF(ISBLANK(VLOOKUP($A203,'Section 2'!$C$18:$X$317,COLUMNS('Section 2'!$C$14:D$14),0)),"",VLOOKUP($A203,'Section 2'!$C$18:$X$317,COLUMNS('Section 2'!$C$14:D$14),0)))</f>
        <v/>
      </c>
      <c r="E203" s="114" t="str">
        <f>IF($C203="","",IF(ISBLANK(VLOOKUP($A203,'Section 2'!$C$18:$X$317,COLUMNS('Section 2'!$C$14:E$14),0)),"",VLOOKUP($A203,'Section 2'!$C$18:$X$317,COLUMNS('Section 2'!$C$14:E$14),0)))</f>
        <v/>
      </c>
      <c r="F203" s="114" t="str">
        <f>IF($C203="","",IF(ISBLANK(VLOOKUP($A203,'Section 2'!$C$18:$X$317,COLUMNS('Section 2'!$C$14:F$14),0)),"",VLOOKUP($A203,'Section 2'!$C$18:$X$317,COLUMNS('Section 2'!$C$14:F$14),0)))</f>
        <v/>
      </c>
      <c r="G203" s="114" t="str">
        <f>IF($C203="","",IF(ISBLANK(VLOOKUP($A203,'Section 2'!$C$18:$X$317,COLUMNS('Section 2'!$C$14:G$14),0)),"",VLOOKUP($A203,'Section 2'!$C$18:$X$317,COLUMNS('Section 2'!$C$14:G$14),0)))</f>
        <v/>
      </c>
      <c r="H203" s="114" t="str">
        <f>IF($C203="","",IF(ISBLANK(VLOOKUP($A203,'Section 2'!$C$18:$X$317,COLUMNS('Section 2'!$C$14:H$14),0)),"",VLOOKUP($A203,'Section 2'!$C$18:$X$317,COLUMNS('Section 2'!$C$14:H$14),0)))</f>
        <v/>
      </c>
      <c r="I203" s="114" t="str">
        <f>IF($C203="","",IF(ISBLANK(VLOOKUP($A203,'Section 2'!$C$18:$X$317,COLUMNS('Section 2'!$C$14:I$14),0)),"",VLOOKUP($A203,'Section 2'!$C$18:$X$317,COLUMNS('Section 2'!$C$14:I$14),0)))</f>
        <v/>
      </c>
      <c r="J203" s="114" t="str">
        <f>IF($C203="","",IF(ISBLANK(VLOOKUP($A203,'Section 2'!$C$18:$X$317,COLUMNS('Section 2'!$C$14:J$14),0)),"",VLOOKUP($A203,'Section 2'!$C$18:$X$317,COLUMNS('Section 2'!$C$14:J$14),0)))</f>
        <v/>
      </c>
      <c r="K203" s="114" t="str">
        <f>IF($C203="","",IF(ISBLANK(VLOOKUP($A203,'Section 2'!$C$18:$X$317,COLUMNS('Section 2'!$C$14:K$14),0)),"",VLOOKUP($A203,'Section 2'!$C$18:$X$317,COLUMNS('Section 2'!$C$14:K$14),0)))</f>
        <v/>
      </c>
      <c r="L203" s="114" t="str">
        <f>IF($C203="","",IF(ISBLANK(VLOOKUP($A203,'Section 2'!$C$18:$X$317,COLUMNS('Section 2'!$C$14:L$14),0)),"",VLOOKUP($A203,'Section 2'!$C$18:$X$317,COLUMNS('Section 2'!$C$14:L$14),0)))</f>
        <v/>
      </c>
      <c r="M203" s="114" t="str">
        <f>IF($C203="","",IF(ISBLANK(VLOOKUP($A203,'Section 2'!$C$18:$X$317,COLUMNS('Section 2'!$C$14:M$14),0)),"",VLOOKUP($A203,'Section 2'!$C$18:$X$317,COLUMNS('Section 2'!$C$14:M$14),0)))</f>
        <v/>
      </c>
      <c r="N203" s="114" t="str">
        <f>IF($C203="","",IF(ISBLANK(VLOOKUP($A203,'Section 2'!$C$18:$X$317,COLUMNS('Section 2'!$C$14:N$14),0)),"",VLOOKUP($A203,'Section 2'!$C$18:$X$317,COLUMNS('Section 2'!$C$14:N$14),0)))</f>
        <v/>
      </c>
      <c r="O203" s="114" t="str">
        <f>IF($C203="","",IF(ISBLANK(VLOOKUP($A203,'Section 2'!$C$18:$X$317,COLUMNS('Section 2'!$C$14:O$14),0)),"",VLOOKUP($A203,'Section 2'!$C$18:$X$317,COLUMNS('Section 2'!$C$14:O$14),0)))</f>
        <v/>
      </c>
      <c r="P203" s="114" t="str">
        <f>IF($C203="","",IF(ISBLANK(VLOOKUP($A203,'Section 2'!$C$18:$X$317,COLUMNS('Section 2'!$C$14:P$14),0)),"",VLOOKUP($A203,'Section 2'!$C$18:$X$317,COLUMNS('Section 2'!$C$14:P$14),0)))</f>
        <v/>
      </c>
      <c r="Q203" s="114" t="str">
        <f>IF($C203="","",IF(ISBLANK(VLOOKUP($A203,'Section 2'!$C$18:$X$317,COLUMNS('Section 2'!$C$14:Q$14),0)),"",VLOOKUP($A203,'Section 2'!$C$18:$X$317,COLUMNS('Section 2'!$C$14:Q$14),0)))</f>
        <v/>
      </c>
      <c r="R203" s="114" t="str">
        <f>IF($C203="","",IF(ISBLANK(VLOOKUP($A203,'Section 2'!$C$18:$X$317,COLUMNS('Section 2'!$C$14:R$14),0)),"",VLOOKUP($A203,'Section 2'!$C$18:$X$317,COLUMNS('Section 2'!$C$14:R$14),0)))</f>
        <v/>
      </c>
      <c r="S203" s="114" t="str">
        <f>IF($C203="","",IF(ISBLANK(VLOOKUP($A203,'Section 2'!$C$18:$X$317,COLUMNS('Section 2'!$C$14:S$14),0)),"",VLOOKUP($A203,'Section 2'!$C$18:$X$317,COLUMNS('Section 2'!$C$14:S$14),0)))</f>
        <v/>
      </c>
      <c r="T203" s="114" t="str">
        <f>IF($C203="","",IF(ISBLANK(VLOOKUP($A203,'Section 2'!$C$18:$X$317,COLUMNS('Section 2'!$C$14:T$14),0)),"",VLOOKUP($A203,'Section 2'!$C$18:$X$317,COLUMNS('Section 2'!$C$14:T$14),0)))</f>
        <v/>
      </c>
      <c r="U203" s="114" t="str">
        <f>IF($C203="","",IF(ISBLANK(VLOOKUP($A203,'Section 2'!$C$18:$X$317,COLUMNS('Section 2'!$C$14:U$14),0)),"",VLOOKUP($A203,'Section 2'!$C$18:$X$317,COLUMNS('Section 2'!$C$14:U$14),0)))</f>
        <v/>
      </c>
      <c r="V203" s="114" t="str">
        <f>IF($C203="","",IF(ISBLANK(VLOOKUP($A203,'Section 2'!$C$18:$X$317,COLUMNS('Section 2'!$C$14:V$14),0)),"",VLOOKUP($A203,'Section 2'!$C$18:$X$317,COLUMNS('Section 2'!$C$14:V$14),0)))</f>
        <v/>
      </c>
      <c r="W203" s="114" t="str">
        <f>IF($C203="","",IF(ISBLANK(PROPER(VLOOKUP($A203,'Section 2'!$C$18:$X$317,COLUMNS('Section 2'!$C$14:W$14),0))),"",PROPER(VLOOKUP($A203,'Section 2'!$C$18:$X$317,COLUMNS('Section 2'!$C$14:W$14),0))))</f>
        <v/>
      </c>
      <c r="X203" s="114" t="str">
        <f>IF($C203="","",IF(ISBLANK(PROPER(VLOOKUP($A203,'Section 2'!$C$18:$X$317,COLUMNS('Section 2'!$C$14:X$14),0))),"",IF(VLOOKUP($A203,'Section 2'!$C$18:$X$317,COLUMNS('Section 2'!$C$14:X$14),0)="Produced/Imported for Consumption","Produced/Imported for Consumption",PROPER(VLOOKUP($A203,'Section 2'!$C$18:$X$317,COLUMNS('Section 2'!$C$14:X$14),0)))))</f>
        <v/>
      </c>
    </row>
    <row r="204" spans="1:24" s="47" customFormat="1" ht="12.75" customHeight="1" x14ac:dyDescent="0.25">
      <c r="A204" s="50">
        <v>203</v>
      </c>
      <c r="B204" s="114" t="str">
        <f t="shared" si="3"/>
        <v/>
      </c>
      <c r="C204" s="114" t="str">
        <f>IFERROR(VLOOKUP($A204,'Section 2'!$C$18:$X$317,COLUMNS('Section 2'!$C$14:$C$14),0),"")</f>
        <v/>
      </c>
      <c r="D204" s="65" t="str">
        <f>IF($C204="","",IF(ISBLANK(VLOOKUP($A204,'Section 2'!$C$18:$X$317,COLUMNS('Section 2'!$C$14:D$14),0)),"",VLOOKUP($A204,'Section 2'!$C$18:$X$317,COLUMNS('Section 2'!$C$14:D$14),0)))</f>
        <v/>
      </c>
      <c r="E204" s="114" t="str">
        <f>IF($C204="","",IF(ISBLANK(VLOOKUP($A204,'Section 2'!$C$18:$X$317,COLUMNS('Section 2'!$C$14:E$14),0)),"",VLOOKUP($A204,'Section 2'!$C$18:$X$317,COLUMNS('Section 2'!$C$14:E$14),0)))</f>
        <v/>
      </c>
      <c r="F204" s="114" t="str">
        <f>IF($C204="","",IF(ISBLANK(VLOOKUP($A204,'Section 2'!$C$18:$X$317,COLUMNS('Section 2'!$C$14:F$14),0)),"",VLOOKUP($A204,'Section 2'!$C$18:$X$317,COLUMNS('Section 2'!$C$14:F$14),0)))</f>
        <v/>
      </c>
      <c r="G204" s="114" t="str">
        <f>IF($C204="","",IF(ISBLANK(VLOOKUP($A204,'Section 2'!$C$18:$X$317,COLUMNS('Section 2'!$C$14:G$14),0)),"",VLOOKUP($A204,'Section 2'!$C$18:$X$317,COLUMNS('Section 2'!$C$14:G$14),0)))</f>
        <v/>
      </c>
      <c r="H204" s="114" t="str">
        <f>IF($C204="","",IF(ISBLANK(VLOOKUP($A204,'Section 2'!$C$18:$X$317,COLUMNS('Section 2'!$C$14:H$14),0)),"",VLOOKUP($A204,'Section 2'!$C$18:$X$317,COLUMNS('Section 2'!$C$14:H$14),0)))</f>
        <v/>
      </c>
      <c r="I204" s="114" t="str">
        <f>IF($C204="","",IF(ISBLANK(VLOOKUP($A204,'Section 2'!$C$18:$X$317,COLUMNS('Section 2'!$C$14:I$14),0)),"",VLOOKUP($A204,'Section 2'!$C$18:$X$317,COLUMNS('Section 2'!$C$14:I$14),0)))</f>
        <v/>
      </c>
      <c r="J204" s="114" t="str">
        <f>IF($C204="","",IF(ISBLANK(VLOOKUP($A204,'Section 2'!$C$18:$X$317,COLUMNS('Section 2'!$C$14:J$14),0)),"",VLOOKUP($A204,'Section 2'!$C$18:$X$317,COLUMNS('Section 2'!$C$14:J$14),0)))</f>
        <v/>
      </c>
      <c r="K204" s="114" t="str">
        <f>IF($C204="","",IF(ISBLANK(VLOOKUP($A204,'Section 2'!$C$18:$X$317,COLUMNS('Section 2'!$C$14:K$14),0)),"",VLOOKUP($A204,'Section 2'!$C$18:$X$317,COLUMNS('Section 2'!$C$14:K$14),0)))</f>
        <v/>
      </c>
      <c r="L204" s="114" t="str">
        <f>IF($C204="","",IF(ISBLANK(VLOOKUP($A204,'Section 2'!$C$18:$X$317,COLUMNS('Section 2'!$C$14:L$14),0)),"",VLOOKUP($A204,'Section 2'!$C$18:$X$317,COLUMNS('Section 2'!$C$14:L$14),0)))</f>
        <v/>
      </c>
      <c r="M204" s="114" t="str">
        <f>IF($C204="","",IF(ISBLANK(VLOOKUP($A204,'Section 2'!$C$18:$X$317,COLUMNS('Section 2'!$C$14:M$14),0)),"",VLOOKUP($A204,'Section 2'!$C$18:$X$317,COLUMNS('Section 2'!$C$14:M$14),0)))</f>
        <v/>
      </c>
      <c r="N204" s="114" t="str">
        <f>IF($C204="","",IF(ISBLANK(VLOOKUP($A204,'Section 2'!$C$18:$X$317,COLUMNS('Section 2'!$C$14:N$14),0)),"",VLOOKUP($A204,'Section 2'!$C$18:$X$317,COLUMNS('Section 2'!$C$14:N$14),0)))</f>
        <v/>
      </c>
      <c r="O204" s="114" t="str">
        <f>IF($C204="","",IF(ISBLANK(VLOOKUP($A204,'Section 2'!$C$18:$X$317,COLUMNS('Section 2'!$C$14:O$14),0)),"",VLOOKUP($A204,'Section 2'!$C$18:$X$317,COLUMNS('Section 2'!$C$14:O$14),0)))</f>
        <v/>
      </c>
      <c r="P204" s="114" t="str">
        <f>IF($C204="","",IF(ISBLANK(VLOOKUP($A204,'Section 2'!$C$18:$X$317,COLUMNS('Section 2'!$C$14:P$14),0)),"",VLOOKUP($A204,'Section 2'!$C$18:$X$317,COLUMNS('Section 2'!$C$14:P$14),0)))</f>
        <v/>
      </c>
      <c r="Q204" s="114" t="str">
        <f>IF($C204="","",IF(ISBLANK(VLOOKUP($A204,'Section 2'!$C$18:$X$317,COLUMNS('Section 2'!$C$14:Q$14),0)),"",VLOOKUP($A204,'Section 2'!$C$18:$X$317,COLUMNS('Section 2'!$C$14:Q$14),0)))</f>
        <v/>
      </c>
      <c r="R204" s="114" t="str">
        <f>IF($C204="","",IF(ISBLANK(VLOOKUP($A204,'Section 2'!$C$18:$X$317,COLUMNS('Section 2'!$C$14:R$14),0)),"",VLOOKUP($A204,'Section 2'!$C$18:$X$317,COLUMNS('Section 2'!$C$14:R$14),0)))</f>
        <v/>
      </c>
      <c r="S204" s="114" t="str">
        <f>IF($C204="","",IF(ISBLANK(VLOOKUP($A204,'Section 2'!$C$18:$X$317,COLUMNS('Section 2'!$C$14:S$14),0)),"",VLOOKUP($A204,'Section 2'!$C$18:$X$317,COLUMNS('Section 2'!$C$14:S$14),0)))</f>
        <v/>
      </c>
      <c r="T204" s="114" t="str">
        <f>IF($C204="","",IF(ISBLANK(VLOOKUP($A204,'Section 2'!$C$18:$X$317,COLUMNS('Section 2'!$C$14:T$14),0)),"",VLOOKUP($A204,'Section 2'!$C$18:$X$317,COLUMNS('Section 2'!$C$14:T$14),0)))</f>
        <v/>
      </c>
      <c r="U204" s="114" t="str">
        <f>IF($C204="","",IF(ISBLANK(VLOOKUP($A204,'Section 2'!$C$18:$X$317,COLUMNS('Section 2'!$C$14:U$14),0)),"",VLOOKUP($A204,'Section 2'!$C$18:$X$317,COLUMNS('Section 2'!$C$14:U$14),0)))</f>
        <v/>
      </c>
      <c r="V204" s="114" t="str">
        <f>IF($C204="","",IF(ISBLANK(VLOOKUP($A204,'Section 2'!$C$18:$X$317,COLUMNS('Section 2'!$C$14:V$14),0)),"",VLOOKUP($A204,'Section 2'!$C$18:$X$317,COLUMNS('Section 2'!$C$14:V$14),0)))</f>
        <v/>
      </c>
      <c r="W204" s="114" t="str">
        <f>IF($C204="","",IF(ISBLANK(PROPER(VLOOKUP($A204,'Section 2'!$C$18:$X$317,COLUMNS('Section 2'!$C$14:W$14),0))),"",PROPER(VLOOKUP($A204,'Section 2'!$C$18:$X$317,COLUMNS('Section 2'!$C$14:W$14),0))))</f>
        <v/>
      </c>
      <c r="X204" s="114" t="str">
        <f>IF($C204="","",IF(ISBLANK(PROPER(VLOOKUP($A204,'Section 2'!$C$18:$X$317,COLUMNS('Section 2'!$C$14:X$14),0))),"",IF(VLOOKUP($A204,'Section 2'!$C$18:$X$317,COLUMNS('Section 2'!$C$14:X$14),0)="Produced/Imported for Consumption","Produced/Imported for Consumption",PROPER(VLOOKUP($A204,'Section 2'!$C$18:$X$317,COLUMNS('Section 2'!$C$14:X$14),0)))))</f>
        <v/>
      </c>
    </row>
    <row r="205" spans="1:24" s="47" customFormat="1" ht="12.75" customHeight="1" x14ac:dyDescent="0.25">
      <c r="A205" s="50">
        <v>204</v>
      </c>
      <c r="B205" s="114" t="str">
        <f t="shared" si="3"/>
        <v/>
      </c>
      <c r="C205" s="114" t="str">
        <f>IFERROR(VLOOKUP($A205,'Section 2'!$C$18:$X$317,COLUMNS('Section 2'!$C$14:$C$14),0),"")</f>
        <v/>
      </c>
      <c r="D205" s="65" t="str">
        <f>IF($C205="","",IF(ISBLANK(VLOOKUP($A205,'Section 2'!$C$18:$X$317,COLUMNS('Section 2'!$C$14:D$14),0)),"",VLOOKUP($A205,'Section 2'!$C$18:$X$317,COLUMNS('Section 2'!$C$14:D$14),0)))</f>
        <v/>
      </c>
      <c r="E205" s="114" t="str">
        <f>IF($C205="","",IF(ISBLANK(VLOOKUP($A205,'Section 2'!$C$18:$X$317,COLUMNS('Section 2'!$C$14:E$14),0)),"",VLOOKUP($A205,'Section 2'!$C$18:$X$317,COLUMNS('Section 2'!$C$14:E$14),0)))</f>
        <v/>
      </c>
      <c r="F205" s="114" t="str">
        <f>IF($C205="","",IF(ISBLANK(VLOOKUP($A205,'Section 2'!$C$18:$X$317,COLUMNS('Section 2'!$C$14:F$14),0)),"",VLOOKUP($A205,'Section 2'!$C$18:$X$317,COLUMNS('Section 2'!$C$14:F$14),0)))</f>
        <v/>
      </c>
      <c r="G205" s="114" t="str">
        <f>IF($C205="","",IF(ISBLANK(VLOOKUP($A205,'Section 2'!$C$18:$X$317,COLUMNS('Section 2'!$C$14:G$14),0)),"",VLOOKUP($A205,'Section 2'!$C$18:$X$317,COLUMNS('Section 2'!$C$14:G$14),0)))</f>
        <v/>
      </c>
      <c r="H205" s="114" t="str">
        <f>IF($C205="","",IF(ISBLANK(VLOOKUP($A205,'Section 2'!$C$18:$X$317,COLUMNS('Section 2'!$C$14:H$14),0)),"",VLOOKUP($A205,'Section 2'!$C$18:$X$317,COLUMNS('Section 2'!$C$14:H$14),0)))</f>
        <v/>
      </c>
      <c r="I205" s="114" t="str">
        <f>IF($C205="","",IF(ISBLANK(VLOOKUP($A205,'Section 2'!$C$18:$X$317,COLUMNS('Section 2'!$C$14:I$14),0)),"",VLOOKUP($A205,'Section 2'!$C$18:$X$317,COLUMNS('Section 2'!$C$14:I$14),0)))</f>
        <v/>
      </c>
      <c r="J205" s="114" t="str">
        <f>IF($C205="","",IF(ISBLANK(VLOOKUP($A205,'Section 2'!$C$18:$X$317,COLUMNS('Section 2'!$C$14:J$14),0)),"",VLOOKUP($A205,'Section 2'!$C$18:$X$317,COLUMNS('Section 2'!$C$14:J$14),0)))</f>
        <v/>
      </c>
      <c r="K205" s="114" t="str">
        <f>IF($C205="","",IF(ISBLANK(VLOOKUP($A205,'Section 2'!$C$18:$X$317,COLUMNS('Section 2'!$C$14:K$14),0)),"",VLOOKUP($A205,'Section 2'!$C$18:$X$317,COLUMNS('Section 2'!$C$14:K$14),0)))</f>
        <v/>
      </c>
      <c r="L205" s="114" t="str">
        <f>IF($C205="","",IF(ISBLANK(VLOOKUP($A205,'Section 2'!$C$18:$X$317,COLUMNS('Section 2'!$C$14:L$14),0)),"",VLOOKUP($A205,'Section 2'!$C$18:$X$317,COLUMNS('Section 2'!$C$14:L$14),0)))</f>
        <v/>
      </c>
      <c r="M205" s="114" t="str">
        <f>IF($C205="","",IF(ISBLANK(VLOOKUP($A205,'Section 2'!$C$18:$X$317,COLUMNS('Section 2'!$C$14:M$14),0)),"",VLOOKUP($A205,'Section 2'!$C$18:$X$317,COLUMNS('Section 2'!$C$14:M$14),0)))</f>
        <v/>
      </c>
      <c r="N205" s="114" t="str">
        <f>IF($C205="","",IF(ISBLANK(VLOOKUP($A205,'Section 2'!$C$18:$X$317,COLUMNS('Section 2'!$C$14:N$14),0)),"",VLOOKUP($A205,'Section 2'!$C$18:$X$317,COLUMNS('Section 2'!$C$14:N$14),0)))</f>
        <v/>
      </c>
      <c r="O205" s="114" t="str">
        <f>IF($C205="","",IF(ISBLANK(VLOOKUP($A205,'Section 2'!$C$18:$X$317,COLUMNS('Section 2'!$C$14:O$14),0)),"",VLOOKUP($A205,'Section 2'!$C$18:$X$317,COLUMNS('Section 2'!$C$14:O$14),0)))</f>
        <v/>
      </c>
      <c r="P205" s="114" t="str">
        <f>IF($C205="","",IF(ISBLANK(VLOOKUP($A205,'Section 2'!$C$18:$X$317,COLUMNS('Section 2'!$C$14:P$14),0)),"",VLOOKUP($A205,'Section 2'!$C$18:$X$317,COLUMNS('Section 2'!$C$14:P$14),0)))</f>
        <v/>
      </c>
      <c r="Q205" s="114" t="str">
        <f>IF($C205="","",IF(ISBLANK(VLOOKUP($A205,'Section 2'!$C$18:$X$317,COLUMNS('Section 2'!$C$14:Q$14),0)),"",VLOOKUP($A205,'Section 2'!$C$18:$X$317,COLUMNS('Section 2'!$C$14:Q$14),0)))</f>
        <v/>
      </c>
      <c r="R205" s="114" t="str">
        <f>IF($C205="","",IF(ISBLANK(VLOOKUP($A205,'Section 2'!$C$18:$X$317,COLUMNS('Section 2'!$C$14:R$14),0)),"",VLOOKUP($A205,'Section 2'!$C$18:$X$317,COLUMNS('Section 2'!$C$14:R$14),0)))</f>
        <v/>
      </c>
      <c r="S205" s="114" t="str">
        <f>IF($C205="","",IF(ISBLANK(VLOOKUP($A205,'Section 2'!$C$18:$X$317,COLUMNS('Section 2'!$C$14:S$14),0)),"",VLOOKUP($A205,'Section 2'!$C$18:$X$317,COLUMNS('Section 2'!$C$14:S$14),0)))</f>
        <v/>
      </c>
      <c r="T205" s="114" t="str">
        <f>IF($C205="","",IF(ISBLANK(VLOOKUP($A205,'Section 2'!$C$18:$X$317,COLUMNS('Section 2'!$C$14:T$14),0)),"",VLOOKUP($A205,'Section 2'!$C$18:$X$317,COLUMNS('Section 2'!$C$14:T$14),0)))</f>
        <v/>
      </c>
      <c r="U205" s="114" t="str">
        <f>IF($C205="","",IF(ISBLANK(VLOOKUP($A205,'Section 2'!$C$18:$X$317,COLUMNS('Section 2'!$C$14:U$14),0)),"",VLOOKUP($A205,'Section 2'!$C$18:$X$317,COLUMNS('Section 2'!$C$14:U$14),0)))</f>
        <v/>
      </c>
      <c r="V205" s="114" t="str">
        <f>IF($C205="","",IF(ISBLANK(VLOOKUP($A205,'Section 2'!$C$18:$X$317,COLUMNS('Section 2'!$C$14:V$14),0)),"",VLOOKUP($A205,'Section 2'!$C$18:$X$317,COLUMNS('Section 2'!$C$14:V$14),0)))</f>
        <v/>
      </c>
      <c r="W205" s="114" t="str">
        <f>IF($C205="","",IF(ISBLANK(PROPER(VLOOKUP($A205,'Section 2'!$C$18:$X$317,COLUMNS('Section 2'!$C$14:W$14),0))),"",PROPER(VLOOKUP($A205,'Section 2'!$C$18:$X$317,COLUMNS('Section 2'!$C$14:W$14),0))))</f>
        <v/>
      </c>
      <c r="X205" s="114" t="str">
        <f>IF($C205="","",IF(ISBLANK(PROPER(VLOOKUP($A205,'Section 2'!$C$18:$X$317,COLUMNS('Section 2'!$C$14:X$14),0))),"",IF(VLOOKUP($A205,'Section 2'!$C$18:$X$317,COLUMNS('Section 2'!$C$14:X$14),0)="Produced/Imported for Consumption","Produced/Imported for Consumption",PROPER(VLOOKUP($A205,'Section 2'!$C$18:$X$317,COLUMNS('Section 2'!$C$14:X$14),0)))))</f>
        <v/>
      </c>
    </row>
    <row r="206" spans="1:24" s="47" customFormat="1" ht="12.75" customHeight="1" x14ac:dyDescent="0.25">
      <c r="A206" s="50">
        <v>205</v>
      </c>
      <c r="B206" s="114" t="str">
        <f t="shared" si="3"/>
        <v/>
      </c>
      <c r="C206" s="114" t="str">
        <f>IFERROR(VLOOKUP($A206,'Section 2'!$C$18:$X$317,COLUMNS('Section 2'!$C$14:$C$14),0),"")</f>
        <v/>
      </c>
      <c r="D206" s="65" t="str">
        <f>IF($C206="","",IF(ISBLANK(VLOOKUP($A206,'Section 2'!$C$18:$X$317,COLUMNS('Section 2'!$C$14:D$14),0)),"",VLOOKUP($A206,'Section 2'!$C$18:$X$317,COLUMNS('Section 2'!$C$14:D$14),0)))</f>
        <v/>
      </c>
      <c r="E206" s="114" t="str">
        <f>IF($C206="","",IF(ISBLANK(VLOOKUP($A206,'Section 2'!$C$18:$X$317,COLUMNS('Section 2'!$C$14:E$14),0)),"",VLOOKUP($A206,'Section 2'!$C$18:$X$317,COLUMNS('Section 2'!$C$14:E$14),0)))</f>
        <v/>
      </c>
      <c r="F206" s="114" t="str">
        <f>IF($C206="","",IF(ISBLANK(VLOOKUP($A206,'Section 2'!$C$18:$X$317,COLUMNS('Section 2'!$C$14:F$14),0)),"",VLOOKUP($A206,'Section 2'!$C$18:$X$317,COLUMNS('Section 2'!$C$14:F$14),0)))</f>
        <v/>
      </c>
      <c r="G206" s="114" t="str">
        <f>IF($C206="","",IF(ISBLANK(VLOOKUP($A206,'Section 2'!$C$18:$X$317,COLUMNS('Section 2'!$C$14:G$14),0)),"",VLOOKUP($A206,'Section 2'!$C$18:$X$317,COLUMNS('Section 2'!$C$14:G$14),0)))</f>
        <v/>
      </c>
      <c r="H206" s="114" t="str">
        <f>IF($C206="","",IF(ISBLANK(VLOOKUP($A206,'Section 2'!$C$18:$X$317,COLUMNS('Section 2'!$C$14:H$14),0)),"",VLOOKUP($A206,'Section 2'!$C$18:$X$317,COLUMNS('Section 2'!$C$14:H$14),0)))</f>
        <v/>
      </c>
      <c r="I206" s="114" t="str">
        <f>IF($C206="","",IF(ISBLANK(VLOOKUP($A206,'Section 2'!$C$18:$X$317,COLUMNS('Section 2'!$C$14:I$14),0)),"",VLOOKUP($A206,'Section 2'!$C$18:$X$317,COLUMNS('Section 2'!$C$14:I$14),0)))</f>
        <v/>
      </c>
      <c r="J206" s="114" t="str">
        <f>IF($C206="","",IF(ISBLANK(VLOOKUP($A206,'Section 2'!$C$18:$X$317,COLUMNS('Section 2'!$C$14:J$14),0)),"",VLOOKUP($A206,'Section 2'!$C$18:$X$317,COLUMNS('Section 2'!$C$14:J$14),0)))</f>
        <v/>
      </c>
      <c r="K206" s="114" t="str">
        <f>IF($C206="","",IF(ISBLANK(VLOOKUP($A206,'Section 2'!$C$18:$X$317,COLUMNS('Section 2'!$C$14:K$14),0)),"",VLOOKUP($A206,'Section 2'!$C$18:$X$317,COLUMNS('Section 2'!$C$14:K$14),0)))</f>
        <v/>
      </c>
      <c r="L206" s="114" t="str">
        <f>IF($C206="","",IF(ISBLANK(VLOOKUP($A206,'Section 2'!$C$18:$X$317,COLUMNS('Section 2'!$C$14:L$14),0)),"",VLOOKUP($A206,'Section 2'!$C$18:$X$317,COLUMNS('Section 2'!$C$14:L$14),0)))</f>
        <v/>
      </c>
      <c r="M206" s="114" t="str">
        <f>IF($C206="","",IF(ISBLANK(VLOOKUP($A206,'Section 2'!$C$18:$X$317,COLUMNS('Section 2'!$C$14:M$14),0)),"",VLOOKUP($A206,'Section 2'!$C$18:$X$317,COLUMNS('Section 2'!$C$14:M$14),0)))</f>
        <v/>
      </c>
      <c r="N206" s="114" t="str">
        <f>IF($C206="","",IF(ISBLANK(VLOOKUP($A206,'Section 2'!$C$18:$X$317,COLUMNS('Section 2'!$C$14:N$14),0)),"",VLOOKUP($A206,'Section 2'!$C$18:$X$317,COLUMNS('Section 2'!$C$14:N$14),0)))</f>
        <v/>
      </c>
      <c r="O206" s="114" t="str">
        <f>IF($C206="","",IF(ISBLANK(VLOOKUP($A206,'Section 2'!$C$18:$X$317,COLUMNS('Section 2'!$C$14:O$14),0)),"",VLOOKUP($A206,'Section 2'!$C$18:$X$317,COLUMNS('Section 2'!$C$14:O$14),0)))</f>
        <v/>
      </c>
      <c r="P206" s="114" t="str">
        <f>IF($C206="","",IF(ISBLANK(VLOOKUP($A206,'Section 2'!$C$18:$X$317,COLUMNS('Section 2'!$C$14:P$14),0)),"",VLOOKUP($A206,'Section 2'!$C$18:$X$317,COLUMNS('Section 2'!$C$14:P$14),0)))</f>
        <v/>
      </c>
      <c r="Q206" s="114" t="str">
        <f>IF($C206="","",IF(ISBLANK(VLOOKUP($A206,'Section 2'!$C$18:$X$317,COLUMNS('Section 2'!$C$14:Q$14),0)),"",VLOOKUP($A206,'Section 2'!$C$18:$X$317,COLUMNS('Section 2'!$C$14:Q$14),0)))</f>
        <v/>
      </c>
      <c r="R206" s="114" t="str">
        <f>IF($C206="","",IF(ISBLANK(VLOOKUP($A206,'Section 2'!$C$18:$X$317,COLUMNS('Section 2'!$C$14:R$14),0)),"",VLOOKUP($A206,'Section 2'!$C$18:$X$317,COLUMNS('Section 2'!$C$14:R$14),0)))</f>
        <v/>
      </c>
      <c r="S206" s="114" t="str">
        <f>IF($C206="","",IF(ISBLANK(VLOOKUP($A206,'Section 2'!$C$18:$X$317,COLUMNS('Section 2'!$C$14:S$14),0)),"",VLOOKUP($A206,'Section 2'!$C$18:$X$317,COLUMNS('Section 2'!$C$14:S$14),0)))</f>
        <v/>
      </c>
      <c r="T206" s="114" t="str">
        <f>IF($C206="","",IF(ISBLANK(VLOOKUP($A206,'Section 2'!$C$18:$X$317,COLUMNS('Section 2'!$C$14:T$14),0)),"",VLOOKUP($A206,'Section 2'!$C$18:$X$317,COLUMNS('Section 2'!$C$14:T$14),0)))</f>
        <v/>
      </c>
      <c r="U206" s="114" t="str">
        <f>IF($C206="","",IF(ISBLANK(VLOOKUP($A206,'Section 2'!$C$18:$X$317,COLUMNS('Section 2'!$C$14:U$14),0)),"",VLOOKUP($A206,'Section 2'!$C$18:$X$317,COLUMNS('Section 2'!$C$14:U$14),0)))</f>
        <v/>
      </c>
      <c r="V206" s="114" t="str">
        <f>IF($C206="","",IF(ISBLANK(VLOOKUP($A206,'Section 2'!$C$18:$X$317,COLUMNS('Section 2'!$C$14:V$14),0)),"",VLOOKUP($A206,'Section 2'!$C$18:$X$317,COLUMNS('Section 2'!$C$14:V$14),0)))</f>
        <v/>
      </c>
      <c r="W206" s="114" t="str">
        <f>IF($C206="","",IF(ISBLANK(PROPER(VLOOKUP($A206,'Section 2'!$C$18:$X$317,COLUMNS('Section 2'!$C$14:W$14),0))),"",PROPER(VLOOKUP($A206,'Section 2'!$C$18:$X$317,COLUMNS('Section 2'!$C$14:W$14),0))))</f>
        <v/>
      </c>
      <c r="X206" s="114" t="str">
        <f>IF($C206="","",IF(ISBLANK(PROPER(VLOOKUP($A206,'Section 2'!$C$18:$X$317,COLUMNS('Section 2'!$C$14:X$14),0))),"",IF(VLOOKUP($A206,'Section 2'!$C$18:$X$317,COLUMNS('Section 2'!$C$14:X$14),0)="Produced/Imported for Consumption","Produced/Imported for Consumption",PROPER(VLOOKUP($A206,'Section 2'!$C$18:$X$317,COLUMNS('Section 2'!$C$14:X$14),0)))))</f>
        <v/>
      </c>
    </row>
    <row r="207" spans="1:24" s="47" customFormat="1" ht="12.75" customHeight="1" x14ac:dyDescent="0.25">
      <c r="A207" s="50">
        <v>206</v>
      </c>
      <c r="B207" s="114" t="str">
        <f t="shared" si="3"/>
        <v/>
      </c>
      <c r="C207" s="114" t="str">
        <f>IFERROR(VLOOKUP($A207,'Section 2'!$C$18:$X$317,COLUMNS('Section 2'!$C$14:$C$14),0),"")</f>
        <v/>
      </c>
      <c r="D207" s="65" t="str">
        <f>IF($C207="","",IF(ISBLANK(VLOOKUP($A207,'Section 2'!$C$18:$X$317,COLUMNS('Section 2'!$C$14:D$14),0)),"",VLOOKUP($A207,'Section 2'!$C$18:$X$317,COLUMNS('Section 2'!$C$14:D$14),0)))</f>
        <v/>
      </c>
      <c r="E207" s="114" t="str">
        <f>IF($C207="","",IF(ISBLANK(VLOOKUP($A207,'Section 2'!$C$18:$X$317,COLUMNS('Section 2'!$C$14:E$14),0)),"",VLOOKUP($A207,'Section 2'!$C$18:$X$317,COLUMNS('Section 2'!$C$14:E$14),0)))</f>
        <v/>
      </c>
      <c r="F207" s="114" t="str">
        <f>IF($C207="","",IF(ISBLANK(VLOOKUP($A207,'Section 2'!$C$18:$X$317,COLUMNS('Section 2'!$C$14:F$14),0)),"",VLOOKUP($A207,'Section 2'!$C$18:$X$317,COLUMNS('Section 2'!$C$14:F$14),0)))</f>
        <v/>
      </c>
      <c r="G207" s="114" t="str">
        <f>IF($C207="","",IF(ISBLANK(VLOOKUP($A207,'Section 2'!$C$18:$X$317,COLUMNS('Section 2'!$C$14:G$14),0)),"",VLOOKUP($A207,'Section 2'!$C$18:$X$317,COLUMNS('Section 2'!$C$14:G$14),0)))</f>
        <v/>
      </c>
      <c r="H207" s="114" t="str">
        <f>IF($C207="","",IF(ISBLANK(VLOOKUP($A207,'Section 2'!$C$18:$X$317,COLUMNS('Section 2'!$C$14:H$14),0)),"",VLOOKUP($A207,'Section 2'!$C$18:$X$317,COLUMNS('Section 2'!$C$14:H$14),0)))</f>
        <v/>
      </c>
      <c r="I207" s="114" t="str">
        <f>IF($C207="","",IF(ISBLANK(VLOOKUP($A207,'Section 2'!$C$18:$X$317,COLUMNS('Section 2'!$C$14:I$14),0)),"",VLOOKUP($A207,'Section 2'!$C$18:$X$317,COLUMNS('Section 2'!$C$14:I$14),0)))</f>
        <v/>
      </c>
      <c r="J207" s="114" t="str">
        <f>IF($C207="","",IF(ISBLANK(VLOOKUP($A207,'Section 2'!$C$18:$X$317,COLUMNS('Section 2'!$C$14:J$14),0)),"",VLOOKUP($A207,'Section 2'!$C$18:$X$317,COLUMNS('Section 2'!$C$14:J$14),0)))</f>
        <v/>
      </c>
      <c r="K207" s="114" t="str">
        <f>IF($C207="","",IF(ISBLANK(VLOOKUP($A207,'Section 2'!$C$18:$X$317,COLUMNS('Section 2'!$C$14:K$14),0)),"",VLOOKUP($A207,'Section 2'!$C$18:$X$317,COLUMNS('Section 2'!$C$14:K$14),0)))</f>
        <v/>
      </c>
      <c r="L207" s="114" t="str">
        <f>IF($C207="","",IF(ISBLANK(VLOOKUP($A207,'Section 2'!$C$18:$X$317,COLUMNS('Section 2'!$C$14:L$14),0)),"",VLOOKUP($A207,'Section 2'!$C$18:$X$317,COLUMNS('Section 2'!$C$14:L$14),0)))</f>
        <v/>
      </c>
      <c r="M207" s="114" t="str">
        <f>IF($C207="","",IF(ISBLANK(VLOOKUP($A207,'Section 2'!$C$18:$X$317,COLUMNS('Section 2'!$C$14:M$14),0)),"",VLOOKUP($A207,'Section 2'!$C$18:$X$317,COLUMNS('Section 2'!$C$14:M$14),0)))</f>
        <v/>
      </c>
      <c r="N207" s="114" t="str">
        <f>IF($C207="","",IF(ISBLANK(VLOOKUP($A207,'Section 2'!$C$18:$X$317,COLUMNS('Section 2'!$C$14:N$14),0)),"",VLOOKUP($A207,'Section 2'!$C$18:$X$317,COLUMNS('Section 2'!$C$14:N$14),0)))</f>
        <v/>
      </c>
      <c r="O207" s="114" t="str">
        <f>IF($C207="","",IF(ISBLANK(VLOOKUP($A207,'Section 2'!$C$18:$X$317,COLUMNS('Section 2'!$C$14:O$14),0)),"",VLOOKUP($A207,'Section 2'!$C$18:$X$317,COLUMNS('Section 2'!$C$14:O$14),0)))</f>
        <v/>
      </c>
      <c r="P207" s="114" t="str">
        <f>IF($C207="","",IF(ISBLANK(VLOOKUP($A207,'Section 2'!$C$18:$X$317,COLUMNS('Section 2'!$C$14:P$14),0)),"",VLOOKUP($A207,'Section 2'!$C$18:$X$317,COLUMNS('Section 2'!$C$14:P$14),0)))</f>
        <v/>
      </c>
      <c r="Q207" s="114" t="str">
        <f>IF($C207="","",IF(ISBLANK(VLOOKUP($A207,'Section 2'!$C$18:$X$317,COLUMNS('Section 2'!$C$14:Q$14),0)),"",VLOOKUP($A207,'Section 2'!$C$18:$X$317,COLUMNS('Section 2'!$C$14:Q$14),0)))</f>
        <v/>
      </c>
      <c r="R207" s="114" t="str">
        <f>IF($C207="","",IF(ISBLANK(VLOOKUP($A207,'Section 2'!$C$18:$X$317,COLUMNS('Section 2'!$C$14:R$14),0)),"",VLOOKUP($A207,'Section 2'!$C$18:$X$317,COLUMNS('Section 2'!$C$14:R$14),0)))</f>
        <v/>
      </c>
      <c r="S207" s="114" t="str">
        <f>IF($C207="","",IF(ISBLANK(VLOOKUP($A207,'Section 2'!$C$18:$X$317,COLUMNS('Section 2'!$C$14:S$14),0)),"",VLOOKUP($A207,'Section 2'!$C$18:$X$317,COLUMNS('Section 2'!$C$14:S$14),0)))</f>
        <v/>
      </c>
      <c r="T207" s="114" t="str">
        <f>IF($C207="","",IF(ISBLANK(VLOOKUP($A207,'Section 2'!$C$18:$X$317,COLUMNS('Section 2'!$C$14:T$14),0)),"",VLOOKUP($A207,'Section 2'!$C$18:$X$317,COLUMNS('Section 2'!$C$14:T$14),0)))</f>
        <v/>
      </c>
      <c r="U207" s="114" t="str">
        <f>IF($C207="","",IF(ISBLANK(VLOOKUP($A207,'Section 2'!$C$18:$X$317,COLUMNS('Section 2'!$C$14:U$14),0)),"",VLOOKUP($A207,'Section 2'!$C$18:$X$317,COLUMNS('Section 2'!$C$14:U$14),0)))</f>
        <v/>
      </c>
      <c r="V207" s="114" t="str">
        <f>IF($C207="","",IF(ISBLANK(VLOOKUP($A207,'Section 2'!$C$18:$X$317,COLUMNS('Section 2'!$C$14:V$14),0)),"",VLOOKUP($A207,'Section 2'!$C$18:$X$317,COLUMNS('Section 2'!$C$14:V$14),0)))</f>
        <v/>
      </c>
      <c r="W207" s="114" t="str">
        <f>IF($C207="","",IF(ISBLANK(PROPER(VLOOKUP($A207,'Section 2'!$C$18:$X$317,COLUMNS('Section 2'!$C$14:W$14),0))),"",PROPER(VLOOKUP($A207,'Section 2'!$C$18:$X$317,COLUMNS('Section 2'!$C$14:W$14),0))))</f>
        <v/>
      </c>
      <c r="X207" s="114" t="str">
        <f>IF($C207="","",IF(ISBLANK(PROPER(VLOOKUP($A207,'Section 2'!$C$18:$X$317,COLUMNS('Section 2'!$C$14:X$14),0))),"",IF(VLOOKUP($A207,'Section 2'!$C$18:$X$317,COLUMNS('Section 2'!$C$14:X$14),0)="Produced/Imported for Consumption","Produced/Imported for Consumption",PROPER(VLOOKUP($A207,'Section 2'!$C$18:$X$317,COLUMNS('Section 2'!$C$14:X$14),0)))))</f>
        <v/>
      </c>
    </row>
    <row r="208" spans="1:24" s="47" customFormat="1" ht="12.75" customHeight="1" x14ac:dyDescent="0.25">
      <c r="A208" s="50">
        <v>207</v>
      </c>
      <c r="B208" s="114" t="str">
        <f t="shared" si="3"/>
        <v/>
      </c>
      <c r="C208" s="114" t="str">
        <f>IFERROR(VLOOKUP($A208,'Section 2'!$C$18:$X$317,COLUMNS('Section 2'!$C$14:$C$14),0),"")</f>
        <v/>
      </c>
      <c r="D208" s="65" t="str">
        <f>IF($C208="","",IF(ISBLANK(VLOOKUP($A208,'Section 2'!$C$18:$X$317,COLUMNS('Section 2'!$C$14:D$14),0)),"",VLOOKUP($A208,'Section 2'!$C$18:$X$317,COLUMNS('Section 2'!$C$14:D$14),0)))</f>
        <v/>
      </c>
      <c r="E208" s="114" t="str">
        <f>IF($C208="","",IF(ISBLANK(VLOOKUP($A208,'Section 2'!$C$18:$X$317,COLUMNS('Section 2'!$C$14:E$14),0)),"",VLOOKUP($A208,'Section 2'!$C$18:$X$317,COLUMNS('Section 2'!$C$14:E$14),0)))</f>
        <v/>
      </c>
      <c r="F208" s="114" t="str">
        <f>IF($C208="","",IF(ISBLANK(VLOOKUP($A208,'Section 2'!$C$18:$X$317,COLUMNS('Section 2'!$C$14:F$14),0)),"",VLOOKUP($A208,'Section 2'!$C$18:$X$317,COLUMNS('Section 2'!$C$14:F$14),0)))</f>
        <v/>
      </c>
      <c r="G208" s="114" t="str">
        <f>IF($C208="","",IF(ISBLANK(VLOOKUP($A208,'Section 2'!$C$18:$X$317,COLUMNS('Section 2'!$C$14:G$14),0)),"",VLOOKUP($A208,'Section 2'!$C$18:$X$317,COLUMNS('Section 2'!$C$14:G$14),0)))</f>
        <v/>
      </c>
      <c r="H208" s="114" t="str">
        <f>IF($C208="","",IF(ISBLANK(VLOOKUP($A208,'Section 2'!$C$18:$X$317,COLUMNS('Section 2'!$C$14:H$14),0)),"",VLOOKUP($A208,'Section 2'!$C$18:$X$317,COLUMNS('Section 2'!$C$14:H$14),0)))</f>
        <v/>
      </c>
      <c r="I208" s="114" t="str">
        <f>IF($C208="","",IF(ISBLANK(VLOOKUP($A208,'Section 2'!$C$18:$X$317,COLUMNS('Section 2'!$C$14:I$14),0)),"",VLOOKUP($A208,'Section 2'!$C$18:$X$317,COLUMNS('Section 2'!$C$14:I$14),0)))</f>
        <v/>
      </c>
      <c r="J208" s="114" t="str">
        <f>IF($C208="","",IF(ISBLANK(VLOOKUP($A208,'Section 2'!$C$18:$X$317,COLUMNS('Section 2'!$C$14:J$14),0)),"",VLOOKUP($A208,'Section 2'!$C$18:$X$317,COLUMNS('Section 2'!$C$14:J$14),0)))</f>
        <v/>
      </c>
      <c r="K208" s="114" t="str">
        <f>IF($C208="","",IF(ISBLANK(VLOOKUP($A208,'Section 2'!$C$18:$X$317,COLUMNS('Section 2'!$C$14:K$14),0)),"",VLOOKUP($A208,'Section 2'!$C$18:$X$317,COLUMNS('Section 2'!$C$14:K$14),0)))</f>
        <v/>
      </c>
      <c r="L208" s="114" t="str">
        <f>IF($C208="","",IF(ISBLANK(VLOOKUP($A208,'Section 2'!$C$18:$X$317,COLUMNS('Section 2'!$C$14:L$14),0)),"",VLOOKUP($A208,'Section 2'!$C$18:$X$317,COLUMNS('Section 2'!$C$14:L$14),0)))</f>
        <v/>
      </c>
      <c r="M208" s="114" t="str">
        <f>IF($C208="","",IF(ISBLANK(VLOOKUP($A208,'Section 2'!$C$18:$X$317,COLUMNS('Section 2'!$C$14:M$14),0)),"",VLOOKUP($A208,'Section 2'!$C$18:$X$317,COLUMNS('Section 2'!$C$14:M$14),0)))</f>
        <v/>
      </c>
      <c r="N208" s="114" t="str">
        <f>IF($C208="","",IF(ISBLANK(VLOOKUP($A208,'Section 2'!$C$18:$X$317,COLUMNS('Section 2'!$C$14:N$14),0)),"",VLOOKUP($A208,'Section 2'!$C$18:$X$317,COLUMNS('Section 2'!$C$14:N$14),0)))</f>
        <v/>
      </c>
      <c r="O208" s="114" t="str">
        <f>IF($C208="","",IF(ISBLANK(VLOOKUP($A208,'Section 2'!$C$18:$X$317,COLUMNS('Section 2'!$C$14:O$14),0)),"",VLOOKUP($A208,'Section 2'!$C$18:$X$317,COLUMNS('Section 2'!$C$14:O$14),0)))</f>
        <v/>
      </c>
      <c r="P208" s="114" t="str">
        <f>IF($C208="","",IF(ISBLANK(VLOOKUP($A208,'Section 2'!$C$18:$X$317,COLUMNS('Section 2'!$C$14:P$14),0)),"",VLOOKUP($A208,'Section 2'!$C$18:$X$317,COLUMNS('Section 2'!$C$14:P$14),0)))</f>
        <v/>
      </c>
      <c r="Q208" s="114" t="str">
        <f>IF($C208="","",IF(ISBLANK(VLOOKUP($A208,'Section 2'!$C$18:$X$317,COLUMNS('Section 2'!$C$14:Q$14),0)),"",VLOOKUP($A208,'Section 2'!$C$18:$X$317,COLUMNS('Section 2'!$C$14:Q$14),0)))</f>
        <v/>
      </c>
      <c r="R208" s="114" t="str">
        <f>IF($C208="","",IF(ISBLANK(VLOOKUP($A208,'Section 2'!$C$18:$X$317,COLUMNS('Section 2'!$C$14:R$14),0)),"",VLOOKUP($A208,'Section 2'!$C$18:$X$317,COLUMNS('Section 2'!$C$14:R$14),0)))</f>
        <v/>
      </c>
      <c r="S208" s="114" t="str">
        <f>IF($C208="","",IF(ISBLANK(VLOOKUP($A208,'Section 2'!$C$18:$X$317,COLUMNS('Section 2'!$C$14:S$14),0)),"",VLOOKUP($A208,'Section 2'!$C$18:$X$317,COLUMNS('Section 2'!$C$14:S$14),0)))</f>
        <v/>
      </c>
      <c r="T208" s="114" t="str">
        <f>IF($C208="","",IF(ISBLANK(VLOOKUP($A208,'Section 2'!$C$18:$X$317,COLUMNS('Section 2'!$C$14:T$14),0)),"",VLOOKUP($A208,'Section 2'!$C$18:$X$317,COLUMNS('Section 2'!$C$14:T$14),0)))</f>
        <v/>
      </c>
      <c r="U208" s="114" t="str">
        <f>IF($C208="","",IF(ISBLANK(VLOOKUP($A208,'Section 2'!$C$18:$X$317,COLUMNS('Section 2'!$C$14:U$14),0)),"",VLOOKUP($A208,'Section 2'!$C$18:$X$317,COLUMNS('Section 2'!$C$14:U$14),0)))</f>
        <v/>
      </c>
      <c r="V208" s="114" t="str">
        <f>IF($C208="","",IF(ISBLANK(VLOOKUP($A208,'Section 2'!$C$18:$X$317,COLUMNS('Section 2'!$C$14:V$14),0)),"",VLOOKUP($A208,'Section 2'!$C$18:$X$317,COLUMNS('Section 2'!$C$14:V$14),0)))</f>
        <v/>
      </c>
      <c r="W208" s="114" t="str">
        <f>IF($C208="","",IF(ISBLANK(PROPER(VLOOKUP($A208,'Section 2'!$C$18:$X$317,COLUMNS('Section 2'!$C$14:W$14),0))),"",PROPER(VLOOKUP($A208,'Section 2'!$C$18:$X$317,COLUMNS('Section 2'!$C$14:W$14),0))))</f>
        <v/>
      </c>
      <c r="X208" s="114" t="str">
        <f>IF($C208="","",IF(ISBLANK(PROPER(VLOOKUP($A208,'Section 2'!$C$18:$X$317,COLUMNS('Section 2'!$C$14:X$14),0))),"",IF(VLOOKUP($A208,'Section 2'!$C$18:$X$317,COLUMNS('Section 2'!$C$14:X$14),0)="Produced/Imported for Consumption","Produced/Imported for Consumption",PROPER(VLOOKUP($A208,'Section 2'!$C$18:$X$317,COLUMNS('Section 2'!$C$14:X$14),0)))))</f>
        <v/>
      </c>
    </row>
    <row r="209" spans="1:24" s="47" customFormat="1" ht="12.75" customHeight="1" x14ac:dyDescent="0.25">
      <c r="A209" s="50">
        <v>208</v>
      </c>
      <c r="B209" s="114" t="str">
        <f t="shared" si="3"/>
        <v/>
      </c>
      <c r="C209" s="114" t="str">
        <f>IFERROR(VLOOKUP($A209,'Section 2'!$C$18:$X$317,COLUMNS('Section 2'!$C$14:$C$14),0),"")</f>
        <v/>
      </c>
      <c r="D209" s="65" t="str">
        <f>IF($C209="","",IF(ISBLANK(VLOOKUP($A209,'Section 2'!$C$18:$X$317,COLUMNS('Section 2'!$C$14:D$14),0)),"",VLOOKUP($A209,'Section 2'!$C$18:$X$317,COLUMNS('Section 2'!$C$14:D$14),0)))</f>
        <v/>
      </c>
      <c r="E209" s="114" t="str">
        <f>IF($C209="","",IF(ISBLANK(VLOOKUP($A209,'Section 2'!$C$18:$X$317,COLUMNS('Section 2'!$C$14:E$14),0)),"",VLOOKUP($A209,'Section 2'!$C$18:$X$317,COLUMNS('Section 2'!$C$14:E$14),0)))</f>
        <v/>
      </c>
      <c r="F209" s="114" t="str">
        <f>IF($C209="","",IF(ISBLANK(VLOOKUP($A209,'Section 2'!$C$18:$X$317,COLUMNS('Section 2'!$C$14:F$14),0)),"",VLOOKUP($A209,'Section 2'!$C$18:$X$317,COLUMNS('Section 2'!$C$14:F$14),0)))</f>
        <v/>
      </c>
      <c r="G209" s="114" t="str">
        <f>IF($C209="","",IF(ISBLANK(VLOOKUP($A209,'Section 2'!$C$18:$X$317,COLUMNS('Section 2'!$C$14:G$14),0)),"",VLOOKUP($A209,'Section 2'!$C$18:$X$317,COLUMNS('Section 2'!$C$14:G$14),0)))</f>
        <v/>
      </c>
      <c r="H209" s="114" t="str">
        <f>IF($C209="","",IF(ISBLANK(VLOOKUP($A209,'Section 2'!$C$18:$X$317,COLUMNS('Section 2'!$C$14:H$14),0)),"",VLOOKUP($A209,'Section 2'!$C$18:$X$317,COLUMNS('Section 2'!$C$14:H$14),0)))</f>
        <v/>
      </c>
      <c r="I209" s="114" t="str">
        <f>IF($C209="","",IF(ISBLANK(VLOOKUP($A209,'Section 2'!$C$18:$X$317,COLUMNS('Section 2'!$C$14:I$14),0)),"",VLOOKUP($A209,'Section 2'!$C$18:$X$317,COLUMNS('Section 2'!$C$14:I$14),0)))</f>
        <v/>
      </c>
      <c r="J209" s="114" t="str">
        <f>IF($C209="","",IF(ISBLANK(VLOOKUP($A209,'Section 2'!$C$18:$X$317,COLUMNS('Section 2'!$C$14:J$14),0)),"",VLOOKUP($A209,'Section 2'!$C$18:$X$317,COLUMNS('Section 2'!$C$14:J$14),0)))</f>
        <v/>
      </c>
      <c r="K209" s="114" t="str">
        <f>IF($C209="","",IF(ISBLANK(VLOOKUP($A209,'Section 2'!$C$18:$X$317,COLUMNS('Section 2'!$C$14:K$14),0)),"",VLOOKUP($A209,'Section 2'!$C$18:$X$317,COLUMNS('Section 2'!$C$14:K$14),0)))</f>
        <v/>
      </c>
      <c r="L209" s="114" t="str">
        <f>IF($C209="","",IF(ISBLANK(VLOOKUP($A209,'Section 2'!$C$18:$X$317,COLUMNS('Section 2'!$C$14:L$14),0)),"",VLOOKUP($A209,'Section 2'!$C$18:$X$317,COLUMNS('Section 2'!$C$14:L$14),0)))</f>
        <v/>
      </c>
      <c r="M209" s="114" t="str">
        <f>IF($C209="","",IF(ISBLANK(VLOOKUP($A209,'Section 2'!$C$18:$X$317,COLUMNS('Section 2'!$C$14:M$14),0)),"",VLOOKUP($A209,'Section 2'!$C$18:$X$317,COLUMNS('Section 2'!$C$14:M$14),0)))</f>
        <v/>
      </c>
      <c r="N209" s="114" t="str">
        <f>IF($C209="","",IF(ISBLANK(VLOOKUP($A209,'Section 2'!$C$18:$X$317,COLUMNS('Section 2'!$C$14:N$14),0)),"",VLOOKUP($A209,'Section 2'!$C$18:$X$317,COLUMNS('Section 2'!$C$14:N$14),0)))</f>
        <v/>
      </c>
      <c r="O209" s="114" t="str">
        <f>IF($C209="","",IF(ISBLANK(VLOOKUP($A209,'Section 2'!$C$18:$X$317,COLUMNS('Section 2'!$C$14:O$14),0)),"",VLOOKUP($A209,'Section 2'!$C$18:$X$317,COLUMNS('Section 2'!$C$14:O$14),0)))</f>
        <v/>
      </c>
      <c r="P209" s="114" t="str">
        <f>IF($C209="","",IF(ISBLANK(VLOOKUP($A209,'Section 2'!$C$18:$X$317,COLUMNS('Section 2'!$C$14:P$14),0)),"",VLOOKUP($A209,'Section 2'!$C$18:$X$317,COLUMNS('Section 2'!$C$14:P$14),0)))</f>
        <v/>
      </c>
      <c r="Q209" s="114" t="str">
        <f>IF($C209="","",IF(ISBLANK(VLOOKUP($A209,'Section 2'!$C$18:$X$317,COLUMNS('Section 2'!$C$14:Q$14),0)),"",VLOOKUP($A209,'Section 2'!$C$18:$X$317,COLUMNS('Section 2'!$C$14:Q$14),0)))</f>
        <v/>
      </c>
      <c r="R209" s="114" t="str">
        <f>IF($C209="","",IF(ISBLANK(VLOOKUP($A209,'Section 2'!$C$18:$X$317,COLUMNS('Section 2'!$C$14:R$14),0)),"",VLOOKUP($A209,'Section 2'!$C$18:$X$317,COLUMNS('Section 2'!$C$14:R$14),0)))</f>
        <v/>
      </c>
      <c r="S209" s="114" t="str">
        <f>IF($C209="","",IF(ISBLANK(VLOOKUP($A209,'Section 2'!$C$18:$X$317,COLUMNS('Section 2'!$C$14:S$14),0)),"",VLOOKUP($A209,'Section 2'!$C$18:$X$317,COLUMNS('Section 2'!$C$14:S$14),0)))</f>
        <v/>
      </c>
      <c r="T209" s="114" t="str">
        <f>IF($C209="","",IF(ISBLANK(VLOOKUP($A209,'Section 2'!$C$18:$X$317,COLUMNS('Section 2'!$C$14:T$14),0)),"",VLOOKUP($A209,'Section 2'!$C$18:$X$317,COLUMNS('Section 2'!$C$14:T$14),0)))</f>
        <v/>
      </c>
      <c r="U209" s="114" t="str">
        <f>IF($C209="","",IF(ISBLANK(VLOOKUP($A209,'Section 2'!$C$18:$X$317,COLUMNS('Section 2'!$C$14:U$14),0)),"",VLOOKUP($A209,'Section 2'!$C$18:$X$317,COLUMNS('Section 2'!$C$14:U$14),0)))</f>
        <v/>
      </c>
      <c r="V209" s="114" t="str">
        <f>IF($C209="","",IF(ISBLANK(VLOOKUP($A209,'Section 2'!$C$18:$X$317,COLUMNS('Section 2'!$C$14:V$14),0)),"",VLOOKUP($A209,'Section 2'!$C$18:$X$317,COLUMNS('Section 2'!$C$14:V$14),0)))</f>
        <v/>
      </c>
      <c r="W209" s="114" t="str">
        <f>IF($C209="","",IF(ISBLANK(PROPER(VLOOKUP($A209,'Section 2'!$C$18:$X$317,COLUMNS('Section 2'!$C$14:W$14),0))),"",PROPER(VLOOKUP($A209,'Section 2'!$C$18:$X$317,COLUMNS('Section 2'!$C$14:W$14),0))))</f>
        <v/>
      </c>
      <c r="X209" s="114" t="str">
        <f>IF($C209="","",IF(ISBLANK(PROPER(VLOOKUP($A209,'Section 2'!$C$18:$X$317,COLUMNS('Section 2'!$C$14:X$14),0))),"",IF(VLOOKUP($A209,'Section 2'!$C$18:$X$317,COLUMNS('Section 2'!$C$14:X$14),0)="Produced/Imported for Consumption","Produced/Imported for Consumption",PROPER(VLOOKUP($A209,'Section 2'!$C$18:$X$317,COLUMNS('Section 2'!$C$14:X$14),0)))))</f>
        <v/>
      </c>
    </row>
    <row r="210" spans="1:24" s="47" customFormat="1" ht="12.75" customHeight="1" x14ac:dyDescent="0.25">
      <c r="A210" s="50">
        <v>209</v>
      </c>
      <c r="B210" s="114" t="str">
        <f t="shared" si="3"/>
        <v/>
      </c>
      <c r="C210" s="114" t="str">
        <f>IFERROR(VLOOKUP($A210,'Section 2'!$C$18:$X$317,COLUMNS('Section 2'!$C$14:$C$14),0),"")</f>
        <v/>
      </c>
      <c r="D210" s="65" t="str">
        <f>IF($C210="","",IF(ISBLANK(VLOOKUP($A210,'Section 2'!$C$18:$X$317,COLUMNS('Section 2'!$C$14:D$14),0)),"",VLOOKUP($A210,'Section 2'!$C$18:$X$317,COLUMNS('Section 2'!$C$14:D$14),0)))</f>
        <v/>
      </c>
      <c r="E210" s="114" t="str">
        <f>IF($C210="","",IF(ISBLANK(VLOOKUP($A210,'Section 2'!$C$18:$X$317,COLUMNS('Section 2'!$C$14:E$14),0)),"",VLOOKUP($A210,'Section 2'!$C$18:$X$317,COLUMNS('Section 2'!$C$14:E$14),0)))</f>
        <v/>
      </c>
      <c r="F210" s="114" t="str">
        <f>IF($C210="","",IF(ISBLANK(VLOOKUP($A210,'Section 2'!$C$18:$X$317,COLUMNS('Section 2'!$C$14:F$14),0)),"",VLOOKUP($A210,'Section 2'!$C$18:$X$317,COLUMNS('Section 2'!$C$14:F$14),0)))</f>
        <v/>
      </c>
      <c r="G210" s="114" t="str">
        <f>IF($C210="","",IF(ISBLANK(VLOOKUP($A210,'Section 2'!$C$18:$X$317,COLUMNS('Section 2'!$C$14:G$14),0)),"",VLOOKUP($A210,'Section 2'!$C$18:$X$317,COLUMNS('Section 2'!$C$14:G$14),0)))</f>
        <v/>
      </c>
      <c r="H210" s="114" t="str">
        <f>IF($C210="","",IF(ISBLANK(VLOOKUP($A210,'Section 2'!$C$18:$X$317,COLUMNS('Section 2'!$C$14:H$14),0)),"",VLOOKUP($A210,'Section 2'!$C$18:$X$317,COLUMNS('Section 2'!$C$14:H$14),0)))</f>
        <v/>
      </c>
      <c r="I210" s="114" t="str">
        <f>IF($C210="","",IF(ISBLANK(VLOOKUP($A210,'Section 2'!$C$18:$X$317,COLUMNS('Section 2'!$C$14:I$14),0)),"",VLOOKUP($A210,'Section 2'!$C$18:$X$317,COLUMNS('Section 2'!$C$14:I$14),0)))</f>
        <v/>
      </c>
      <c r="J210" s="114" t="str">
        <f>IF($C210="","",IF(ISBLANK(VLOOKUP($A210,'Section 2'!$C$18:$X$317,COLUMNS('Section 2'!$C$14:J$14),0)),"",VLOOKUP($A210,'Section 2'!$C$18:$X$317,COLUMNS('Section 2'!$C$14:J$14),0)))</f>
        <v/>
      </c>
      <c r="K210" s="114" t="str">
        <f>IF($C210="","",IF(ISBLANK(VLOOKUP($A210,'Section 2'!$C$18:$X$317,COLUMNS('Section 2'!$C$14:K$14),0)),"",VLOOKUP($A210,'Section 2'!$C$18:$X$317,COLUMNS('Section 2'!$C$14:K$14),0)))</f>
        <v/>
      </c>
      <c r="L210" s="114" t="str">
        <f>IF($C210="","",IF(ISBLANK(VLOOKUP($A210,'Section 2'!$C$18:$X$317,COLUMNS('Section 2'!$C$14:L$14),0)),"",VLOOKUP($A210,'Section 2'!$C$18:$X$317,COLUMNS('Section 2'!$C$14:L$14),0)))</f>
        <v/>
      </c>
      <c r="M210" s="114" t="str">
        <f>IF($C210="","",IF(ISBLANK(VLOOKUP($A210,'Section 2'!$C$18:$X$317,COLUMNS('Section 2'!$C$14:M$14),0)),"",VLOOKUP($A210,'Section 2'!$C$18:$X$317,COLUMNS('Section 2'!$C$14:M$14),0)))</f>
        <v/>
      </c>
      <c r="N210" s="114" t="str">
        <f>IF($C210="","",IF(ISBLANK(VLOOKUP($A210,'Section 2'!$C$18:$X$317,COLUMNS('Section 2'!$C$14:N$14),0)),"",VLOOKUP($A210,'Section 2'!$C$18:$X$317,COLUMNS('Section 2'!$C$14:N$14),0)))</f>
        <v/>
      </c>
      <c r="O210" s="114" t="str">
        <f>IF($C210="","",IF(ISBLANK(VLOOKUP($A210,'Section 2'!$C$18:$X$317,COLUMNS('Section 2'!$C$14:O$14),0)),"",VLOOKUP($A210,'Section 2'!$C$18:$X$317,COLUMNS('Section 2'!$C$14:O$14),0)))</f>
        <v/>
      </c>
      <c r="P210" s="114" t="str">
        <f>IF($C210="","",IF(ISBLANK(VLOOKUP($A210,'Section 2'!$C$18:$X$317,COLUMNS('Section 2'!$C$14:P$14),0)),"",VLOOKUP($A210,'Section 2'!$C$18:$X$317,COLUMNS('Section 2'!$C$14:P$14),0)))</f>
        <v/>
      </c>
      <c r="Q210" s="114" t="str">
        <f>IF($C210="","",IF(ISBLANK(VLOOKUP($A210,'Section 2'!$C$18:$X$317,COLUMNS('Section 2'!$C$14:Q$14),0)),"",VLOOKUP($A210,'Section 2'!$C$18:$X$317,COLUMNS('Section 2'!$C$14:Q$14),0)))</f>
        <v/>
      </c>
      <c r="R210" s="114" t="str">
        <f>IF($C210="","",IF(ISBLANK(VLOOKUP($A210,'Section 2'!$C$18:$X$317,COLUMNS('Section 2'!$C$14:R$14),0)),"",VLOOKUP($A210,'Section 2'!$C$18:$X$317,COLUMNS('Section 2'!$C$14:R$14),0)))</f>
        <v/>
      </c>
      <c r="S210" s="114" t="str">
        <f>IF($C210="","",IF(ISBLANK(VLOOKUP($A210,'Section 2'!$C$18:$X$317,COLUMNS('Section 2'!$C$14:S$14),0)),"",VLOOKUP($A210,'Section 2'!$C$18:$X$317,COLUMNS('Section 2'!$C$14:S$14),0)))</f>
        <v/>
      </c>
      <c r="T210" s="114" t="str">
        <f>IF($C210="","",IF(ISBLANK(VLOOKUP($A210,'Section 2'!$C$18:$X$317,COLUMNS('Section 2'!$C$14:T$14),0)),"",VLOOKUP($A210,'Section 2'!$C$18:$X$317,COLUMNS('Section 2'!$C$14:T$14),0)))</f>
        <v/>
      </c>
      <c r="U210" s="114" t="str">
        <f>IF($C210="","",IF(ISBLANK(VLOOKUP($A210,'Section 2'!$C$18:$X$317,COLUMNS('Section 2'!$C$14:U$14),0)),"",VLOOKUP($A210,'Section 2'!$C$18:$X$317,COLUMNS('Section 2'!$C$14:U$14),0)))</f>
        <v/>
      </c>
      <c r="V210" s="114" t="str">
        <f>IF($C210="","",IF(ISBLANK(VLOOKUP($A210,'Section 2'!$C$18:$X$317,COLUMNS('Section 2'!$C$14:V$14),0)),"",VLOOKUP($A210,'Section 2'!$C$18:$X$317,COLUMNS('Section 2'!$C$14:V$14),0)))</f>
        <v/>
      </c>
      <c r="W210" s="114" t="str">
        <f>IF($C210="","",IF(ISBLANK(PROPER(VLOOKUP($A210,'Section 2'!$C$18:$X$317,COLUMNS('Section 2'!$C$14:W$14),0))),"",PROPER(VLOOKUP($A210,'Section 2'!$C$18:$X$317,COLUMNS('Section 2'!$C$14:W$14),0))))</f>
        <v/>
      </c>
      <c r="X210" s="114" t="str">
        <f>IF($C210="","",IF(ISBLANK(PROPER(VLOOKUP($A210,'Section 2'!$C$18:$X$317,COLUMNS('Section 2'!$C$14:X$14),0))),"",IF(VLOOKUP($A210,'Section 2'!$C$18:$X$317,COLUMNS('Section 2'!$C$14:X$14),0)="Produced/Imported for Consumption","Produced/Imported for Consumption",PROPER(VLOOKUP($A210,'Section 2'!$C$18:$X$317,COLUMNS('Section 2'!$C$14:X$14),0)))))</f>
        <v/>
      </c>
    </row>
    <row r="211" spans="1:24" s="47" customFormat="1" ht="12.75" customHeight="1" x14ac:dyDescent="0.25">
      <c r="A211" s="50">
        <v>210</v>
      </c>
      <c r="B211" s="114" t="str">
        <f t="shared" si="3"/>
        <v/>
      </c>
      <c r="C211" s="114" t="str">
        <f>IFERROR(VLOOKUP($A211,'Section 2'!$C$18:$X$317,COLUMNS('Section 2'!$C$14:$C$14),0),"")</f>
        <v/>
      </c>
      <c r="D211" s="65" t="str">
        <f>IF($C211="","",IF(ISBLANK(VLOOKUP($A211,'Section 2'!$C$18:$X$317,COLUMNS('Section 2'!$C$14:D$14),0)),"",VLOOKUP($A211,'Section 2'!$C$18:$X$317,COLUMNS('Section 2'!$C$14:D$14),0)))</f>
        <v/>
      </c>
      <c r="E211" s="114" t="str">
        <f>IF($C211="","",IF(ISBLANK(VLOOKUP($A211,'Section 2'!$C$18:$X$317,COLUMNS('Section 2'!$C$14:E$14),0)),"",VLOOKUP($A211,'Section 2'!$C$18:$X$317,COLUMNS('Section 2'!$C$14:E$14),0)))</f>
        <v/>
      </c>
      <c r="F211" s="114" t="str">
        <f>IF($C211="","",IF(ISBLANK(VLOOKUP($A211,'Section 2'!$C$18:$X$317,COLUMNS('Section 2'!$C$14:F$14),0)),"",VLOOKUP($A211,'Section 2'!$C$18:$X$317,COLUMNS('Section 2'!$C$14:F$14),0)))</f>
        <v/>
      </c>
      <c r="G211" s="114" t="str">
        <f>IF($C211="","",IF(ISBLANK(VLOOKUP($A211,'Section 2'!$C$18:$X$317,COLUMNS('Section 2'!$C$14:G$14),0)),"",VLOOKUP($A211,'Section 2'!$C$18:$X$317,COLUMNS('Section 2'!$C$14:G$14),0)))</f>
        <v/>
      </c>
      <c r="H211" s="114" t="str">
        <f>IF($C211="","",IF(ISBLANK(VLOOKUP($A211,'Section 2'!$C$18:$X$317,COLUMNS('Section 2'!$C$14:H$14),0)),"",VLOOKUP($A211,'Section 2'!$C$18:$X$317,COLUMNS('Section 2'!$C$14:H$14),0)))</f>
        <v/>
      </c>
      <c r="I211" s="114" t="str">
        <f>IF($C211="","",IF(ISBLANK(VLOOKUP($A211,'Section 2'!$C$18:$X$317,COLUMNS('Section 2'!$C$14:I$14),0)),"",VLOOKUP($A211,'Section 2'!$C$18:$X$317,COLUMNS('Section 2'!$C$14:I$14),0)))</f>
        <v/>
      </c>
      <c r="J211" s="114" t="str">
        <f>IF($C211="","",IF(ISBLANK(VLOOKUP($A211,'Section 2'!$C$18:$X$317,COLUMNS('Section 2'!$C$14:J$14),0)),"",VLOOKUP($A211,'Section 2'!$C$18:$X$317,COLUMNS('Section 2'!$C$14:J$14),0)))</f>
        <v/>
      </c>
      <c r="K211" s="114" t="str">
        <f>IF($C211="","",IF(ISBLANK(VLOOKUP($A211,'Section 2'!$C$18:$X$317,COLUMNS('Section 2'!$C$14:K$14),0)),"",VLOOKUP($A211,'Section 2'!$C$18:$X$317,COLUMNS('Section 2'!$C$14:K$14),0)))</f>
        <v/>
      </c>
      <c r="L211" s="114" t="str">
        <f>IF($C211="","",IF(ISBLANK(VLOOKUP($A211,'Section 2'!$C$18:$X$317,COLUMNS('Section 2'!$C$14:L$14),0)),"",VLOOKUP($A211,'Section 2'!$C$18:$X$317,COLUMNS('Section 2'!$C$14:L$14),0)))</f>
        <v/>
      </c>
      <c r="M211" s="114" t="str">
        <f>IF($C211="","",IF(ISBLANK(VLOOKUP($A211,'Section 2'!$C$18:$X$317,COLUMNS('Section 2'!$C$14:M$14),0)),"",VLOOKUP($A211,'Section 2'!$C$18:$X$317,COLUMNS('Section 2'!$C$14:M$14),0)))</f>
        <v/>
      </c>
      <c r="N211" s="114" t="str">
        <f>IF($C211="","",IF(ISBLANK(VLOOKUP($A211,'Section 2'!$C$18:$X$317,COLUMNS('Section 2'!$C$14:N$14),0)),"",VLOOKUP($A211,'Section 2'!$C$18:$X$317,COLUMNS('Section 2'!$C$14:N$14),0)))</f>
        <v/>
      </c>
      <c r="O211" s="114" t="str">
        <f>IF($C211="","",IF(ISBLANK(VLOOKUP($A211,'Section 2'!$C$18:$X$317,COLUMNS('Section 2'!$C$14:O$14),0)),"",VLOOKUP($A211,'Section 2'!$C$18:$X$317,COLUMNS('Section 2'!$C$14:O$14),0)))</f>
        <v/>
      </c>
      <c r="P211" s="114" t="str">
        <f>IF($C211="","",IF(ISBLANK(VLOOKUP($A211,'Section 2'!$C$18:$X$317,COLUMNS('Section 2'!$C$14:P$14),0)),"",VLOOKUP($A211,'Section 2'!$C$18:$X$317,COLUMNS('Section 2'!$C$14:P$14),0)))</f>
        <v/>
      </c>
      <c r="Q211" s="114" t="str">
        <f>IF($C211="","",IF(ISBLANK(VLOOKUP($A211,'Section 2'!$C$18:$X$317,COLUMNS('Section 2'!$C$14:Q$14),0)),"",VLOOKUP($A211,'Section 2'!$C$18:$X$317,COLUMNS('Section 2'!$C$14:Q$14),0)))</f>
        <v/>
      </c>
      <c r="R211" s="114" t="str">
        <f>IF($C211="","",IF(ISBLANK(VLOOKUP($A211,'Section 2'!$C$18:$X$317,COLUMNS('Section 2'!$C$14:R$14),0)),"",VLOOKUP($A211,'Section 2'!$C$18:$X$317,COLUMNS('Section 2'!$C$14:R$14),0)))</f>
        <v/>
      </c>
      <c r="S211" s="114" t="str">
        <f>IF($C211="","",IF(ISBLANK(VLOOKUP($A211,'Section 2'!$C$18:$X$317,COLUMNS('Section 2'!$C$14:S$14),0)),"",VLOOKUP($A211,'Section 2'!$C$18:$X$317,COLUMNS('Section 2'!$C$14:S$14),0)))</f>
        <v/>
      </c>
      <c r="T211" s="114" t="str">
        <f>IF($C211="","",IF(ISBLANK(VLOOKUP($A211,'Section 2'!$C$18:$X$317,COLUMNS('Section 2'!$C$14:T$14),0)),"",VLOOKUP($A211,'Section 2'!$C$18:$X$317,COLUMNS('Section 2'!$C$14:T$14),0)))</f>
        <v/>
      </c>
      <c r="U211" s="114" t="str">
        <f>IF($C211="","",IF(ISBLANK(VLOOKUP($A211,'Section 2'!$C$18:$X$317,COLUMNS('Section 2'!$C$14:U$14),0)),"",VLOOKUP($A211,'Section 2'!$C$18:$X$317,COLUMNS('Section 2'!$C$14:U$14),0)))</f>
        <v/>
      </c>
      <c r="V211" s="114" t="str">
        <f>IF($C211="","",IF(ISBLANK(VLOOKUP($A211,'Section 2'!$C$18:$X$317,COLUMNS('Section 2'!$C$14:V$14),0)),"",VLOOKUP($A211,'Section 2'!$C$18:$X$317,COLUMNS('Section 2'!$C$14:V$14),0)))</f>
        <v/>
      </c>
      <c r="W211" s="114" t="str">
        <f>IF($C211="","",IF(ISBLANK(PROPER(VLOOKUP($A211,'Section 2'!$C$18:$X$317,COLUMNS('Section 2'!$C$14:W$14),0))),"",PROPER(VLOOKUP($A211,'Section 2'!$C$18:$X$317,COLUMNS('Section 2'!$C$14:W$14),0))))</f>
        <v/>
      </c>
      <c r="X211" s="114" t="str">
        <f>IF($C211="","",IF(ISBLANK(PROPER(VLOOKUP($A211,'Section 2'!$C$18:$X$317,COLUMNS('Section 2'!$C$14:X$14),0))),"",IF(VLOOKUP($A211,'Section 2'!$C$18:$X$317,COLUMNS('Section 2'!$C$14:X$14),0)="Produced/Imported for Consumption","Produced/Imported for Consumption",PROPER(VLOOKUP($A211,'Section 2'!$C$18:$X$317,COLUMNS('Section 2'!$C$14:X$14),0)))))</f>
        <v/>
      </c>
    </row>
    <row r="212" spans="1:24" s="47" customFormat="1" ht="12.75" customHeight="1" x14ac:dyDescent="0.25">
      <c r="A212" s="50">
        <v>211</v>
      </c>
      <c r="B212" s="114" t="str">
        <f t="shared" si="3"/>
        <v/>
      </c>
      <c r="C212" s="114" t="str">
        <f>IFERROR(VLOOKUP($A212,'Section 2'!$C$18:$X$317,COLUMNS('Section 2'!$C$14:$C$14),0),"")</f>
        <v/>
      </c>
      <c r="D212" s="65" t="str">
        <f>IF($C212="","",IF(ISBLANK(VLOOKUP($A212,'Section 2'!$C$18:$X$317,COLUMNS('Section 2'!$C$14:D$14),0)),"",VLOOKUP($A212,'Section 2'!$C$18:$X$317,COLUMNS('Section 2'!$C$14:D$14),0)))</f>
        <v/>
      </c>
      <c r="E212" s="114" t="str">
        <f>IF($C212="","",IF(ISBLANK(VLOOKUP($A212,'Section 2'!$C$18:$X$317,COLUMNS('Section 2'!$C$14:E$14),0)),"",VLOOKUP($A212,'Section 2'!$C$18:$X$317,COLUMNS('Section 2'!$C$14:E$14),0)))</f>
        <v/>
      </c>
      <c r="F212" s="114" t="str">
        <f>IF($C212="","",IF(ISBLANK(VLOOKUP($A212,'Section 2'!$C$18:$X$317,COLUMNS('Section 2'!$C$14:F$14),0)),"",VLOOKUP($A212,'Section 2'!$C$18:$X$317,COLUMNS('Section 2'!$C$14:F$14),0)))</f>
        <v/>
      </c>
      <c r="G212" s="114" t="str">
        <f>IF($C212="","",IF(ISBLANK(VLOOKUP($A212,'Section 2'!$C$18:$X$317,COLUMNS('Section 2'!$C$14:G$14),0)),"",VLOOKUP($A212,'Section 2'!$C$18:$X$317,COLUMNS('Section 2'!$C$14:G$14),0)))</f>
        <v/>
      </c>
      <c r="H212" s="114" t="str">
        <f>IF($C212="","",IF(ISBLANK(VLOOKUP($A212,'Section 2'!$C$18:$X$317,COLUMNS('Section 2'!$C$14:H$14),0)),"",VLOOKUP($A212,'Section 2'!$C$18:$X$317,COLUMNS('Section 2'!$C$14:H$14),0)))</f>
        <v/>
      </c>
      <c r="I212" s="114" t="str">
        <f>IF($C212="","",IF(ISBLANK(VLOOKUP($A212,'Section 2'!$C$18:$X$317,COLUMNS('Section 2'!$C$14:I$14),0)),"",VLOOKUP($A212,'Section 2'!$C$18:$X$317,COLUMNS('Section 2'!$C$14:I$14),0)))</f>
        <v/>
      </c>
      <c r="J212" s="114" t="str">
        <f>IF($C212="","",IF(ISBLANK(VLOOKUP($A212,'Section 2'!$C$18:$X$317,COLUMNS('Section 2'!$C$14:J$14),0)),"",VLOOKUP($A212,'Section 2'!$C$18:$X$317,COLUMNS('Section 2'!$C$14:J$14),0)))</f>
        <v/>
      </c>
      <c r="K212" s="114" t="str">
        <f>IF($C212="","",IF(ISBLANK(VLOOKUP($A212,'Section 2'!$C$18:$X$317,COLUMNS('Section 2'!$C$14:K$14),0)),"",VLOOKUP($A212,'Section 2'!$C$18:$X$317,COLUMNS('Section 2'!$C$14:K$14),0)))</f>
        <v/>
      </c>
      <c r="L212" s="114" t="str">
        <f>IF($C212="","",IF(ISBLANK(VLOOKUP($A212,'Section 2'!$C$18:$X$317,COLUMNS('Section 2'!$C$14:L$14),0)),"",VLOOKUP($A212,'Section 2'!$C$18:$X$317,COLUMNS('Section 2'!$C$14:L$14),0)))</f>
        <v/>
      </c>
      <c r="M212" s="114" t="str">
        <f>IF($C212="","",IF(ISBLANK(VLOOKUP($A212,'Section 2'!$C$18:$X$317,COLUMNS('Section 2'!$C$14:M$14),0)),"",VLOOKUP($A212,'Section 2'!$C$18:$X$317,COLUMNS('Section 2'!$C$14:M$14),0)))</f>
        <v/>
      </c>
      <c r="N212" s="114" t="str">
        <f>IF($C212="","",IF(ISBLANK(VLOOKUP($A212,'Section 2'!$C$18:$X$317,COLUMNS('Section 2'!$C$14:N$14),0)),"",VLOOKUP($A212,'Section 2'!$C$18:$X$317,COLUMNS('Section 2'!$C$14:N$14),0)))</f>
        <v/>
      </c>
      <c r="O212" s="114" t="str">
        <f>IF($C212="","",IF(ISBLANK(VLOOKUP($A212,'Section 2'!$C$18:$X$317,COLUMNS('Section 2'!$C$14:O$14),0)),"",VLOOKUP($A212,'Section 2'!$C$18:$X$317,COLUMNS('Section 2'!$C$14:O$14),0)))</f>
        <v/>
      </c>
      <c r="P212" s="114" t="str">
        <f>IF($C212="","",IF(ISBLANK(VLOOKUP($A212,'Section 2'!$C$18:$X$317,COLUMNS('Section 2'!$C$14:P$14),0)),"",VLOOKUP($A212,'Section 2'!$C$18:$X$317,COLUMNS('Section 2'!$C$14:P$14),0)))</f>
        <v/>
      </c>
      <c r="Q212" s="114" t="str">
        <f>IF($C212="","",IF(ISBLANK(VLOOKUP($A212,'Section 2'!$C$18:$X$317,COLUMNS('Section 2'!$C$14:Q$14),0)),"",VLOOKUP($A212,'Section 2'!$C$18:$X$317,COLUMNS('Section 2'!$C$14:Q$14),0)))</f>
        <v/>
      </c>
      <c r="R212" s="114" t="str">
        <f>IF($C212="","",IF(ISBLANK(VLOOKUP($A212,'Section 2'!$C$18:$X$317,COLUMNS('Section 2'!$C$14:R$14),0)),"",VLOOKUP($A212,'Section 2'!$C$18:$X$317,COLUMNS('Section 2'!$C$14:R$14),0)))</f>
        <v/>
      </c>
      <c r="S212" s="114" t="str">
        <f>IF($C212="","",IF(ISBLANK(VLOOKUP($A212,'Section 2'!$C$18:$X$317,COLUMNS('Section 2'!$C$14:S$14),0)),"",VLOOKUP($A212,'Section 2'!$C$18:$X$317,COLUMNS('Section 2'!$C$14:S$14),0)))</f>
        <v/>
      </c>
      <c r="T212" s="114" t="str">
        <f>IF($C212="","",IF(ISBLANK(VLOOKUP($A212,'Section 2'!$C$18:$X$317,COLUMNS('Section 2'!$C$14:T$14),0)),"",VLOOKUP($A212,'Section 2'!$C$18:$X$317,COLUMNS('Section 2'!$C$14:T$14),0)))</f>
        <v/>
      </c>
      <c r="U212" s="114" t="str">
        <f>IF($C212="","",IF(ISBLANK(VLOOKUP($A212,'Section 2'!$C$18:$X$317,COLUMNS('Section 2'!$C$14:U$14),0)),"",VLOOKUP($A212,'Section 2'!$C$18:$X$317,COLUMNS('Section 2'!$C$14:U$14),0)))</f>
        <v/>
      </c>
      <c r="V212" s="114" t="str">
        <f>IF($C212="","",IF(ISBLANK(VLOOKUP($A212,'Section 2'!$C$18:$X$317,COLUMNS('Section 2'!$C$14:V$14),0)),"",VLOOKUP($A212,'Section 2'!$C$18:$X$317,COLUMNS('Section 2'!$C$14:V$14),0)))</f>
        <v/>
      </c>
      <c r="W212" s="114" t="str">
        <f>IF($C212="","",IF(ISBLANK(PROPER(VLOOKUP($A212,'Section 2'!$C$18:$X$317,COLUMNS('Section 2'!$C$14:W$14),0))),"",PROPER(VLOOKUP($A212,'Section 2'!$C$18:$X$317,COLUMNS('Section 2'!$C$14:W$14),0))))</f>
        <v/>
      </c>
      <c r="X212" s="114" t="str">
        <f>IF($C212="","",IF(ISBLANK(PROPER(VLOOKUP($A212,'Section 2'!$C$18:$X$317,COLUMNS('Section 2'!$C$14:X$14),0))),"",IF(VLOOKUP($A212,'Section 2'!$C$18:$X$317,COLUMNS('Section 2'!$C$14:X$14),0)="Produced/Imported for Consumption","Produced/Imported for Consumption",PROPER(VLOOKUP($A212,'Section 2'!$C$18:$X$317,COLUMNS('Section 2'!$C$14:X$14),0)))))</f>
        <v/>
      </c>
    </row>
    <row r="213" spans="1:24" s="47" customFormat="1" ht="12.75" customHeight="1" x14ac:dyDescent="0.25">
      <c r="A213" s="50">
        <v>212</v>
      </c>
      <c r="B213" s="114" t="str">
        <f t="shared" si="3"/>
        <v/>
      </c>
      <c r="C213" s="114" t="str">
        <f>IFERROR(VLOOKUP($A213,'Section 2'!$C$18:$X$317,COLUMNS('Section 2'!$C$14:$C$14),0),"")</f>
        <v/>
      </c>
      <c r="D213" s="65" t="str">
        <f>IF($C213="","",IF(ISBLANK(VLOOKUP($A213,'Section 2'!$C$18:$X$317,COLUMNS('Section 2'!$C$14:D$14),0)),"",VLOOKUP($A213,'Section 2'!$C$18:$X$317,COLUMNS('Section 2'!$C$14:D$14),0)))</f>
        <v/>
      </c>
      <c r="E213" s="114" t="str">
        <f>IF($C213="","",IF(ISBLANK(VLOOKUP($A213,'Section 2'!$C$18:$X$317,COLUMNS('Section 2'!$C$14:E$14),0)),"",VLOOKUP($A213,'Section 2'!$C$18:$X$317,COLUMNS('Section 2'!$C$14:E$14),0)))</f>
        <v/>
      </c>
      <c r="F213" s="114" t="str">
        <f>IF($C213="","",IF(ISBLANK(VLOOKUP($A213,'Section 2'!$C$18:$X$317,COLUMNS('Section 2'!$C$14:F$14),0)),"",VLOOKUP($A213,'Section 2'!$C$18:$X$317,COLUMNS('Section 2'!$C$14:F$14),0)))</f>
        <v/>
      </c>
      <c r="G213" s="114" t="str">
        <f>IF($C213="","",IF(ISBLANK(VLOOKUP($A213,'Section 2'!$C$18:$X$317,COLUMNS('Section 2'!$C$14:G$14),0)),"",VLOOKUP($A213,'Section 2'!$C$18:$X$317,COLUMNS('Section 2'!$C$14:G$14),0)))</f>
        <v/>
      </c>
      <c r="H213" s="114" t="str">
        <f>IF($C213="","",IF(ISBLANK(VLOOKUP($A213,'Section 2'!$C$18:$X$317,COLUMNS('Section 2'!$C$14:H$14),0)),"",VLOOKUP($A213,'Section 2'!$C$18:$X$317,COLUMNS('Section 2'!$C$14:H$14),0)))</f>
        <v/>
      </c>
      <c r="I213" s="114" t="str">
        <f>IF($C213="","",IF(ISBLANK(VLOOKUP($A213,'Section 2'!$C$18:$X$317,COLUMNS('Section 2'!$C$14:I$14),0)),"",VLOOKUP($A213,'Section 2'!$C$18:$X$317,COLUMNS('Section 2'!$C$14:I$14),0)))</f>
        <v/>
      </c>
      <c r="J213" s="114" t="str">
        <f>IF($C213="","",IF(ISBLANK(VLOOKUP($A213,'Section 2'!$C$18:$X$317,COLUMNS('Section 2'!$C$14:J$14),0)),"",VLOOKUP($A213,'Section 2'!$C$18:$X$317,COLUMNS('Section 2'!$C$14:J$14),0)))</f>
        <v/>
      </c>
      <c r="K213" s="114" t="str">
        <f>IF($C213="","",IF(ISBLANK(VLOOKUP($A213,'Section 2'!$C$18:$X$317,COLUMNS('Section 2'!$C$14:K$14),0)),"",VLOOKUP($A213,'Section 2'!$C$18:$X$317,COLUMNS('Section 2'!$C$14:K$14),0)))</f>
        <v/>
      </c>
      <c r="L213" s="114" t="str">
        <f>IF($C213="","",IF(ISBLANK(VLOOKUP($A213,'Section 2'!$C$18:$X$317,COLUMNS('Section 2'!$C$14:L$14),0)),"",VLOOKUP($A213,'Section 2'!$C$18:$X$317,COLUMNS('Section 2'!$C$14:L$14),0)))</f>
        <v/>
      </c>
      <c r="M213" s="114" t="str">
        <f>IF($C213="","",IF(ISBLANK(VLOOKUP($A213,'Section 2'!$C$18:$X$317,COLUMNS('Section 2'!$C$14:M$14),0)),"",VLOOKUP($A213,'Section 2'!$C$18:$X$317,COLUMNS('Section 2'!$C$14:M$14),0)))</f>
        <v/>
      </c>
      <c r="N213" s="114" t="str">
        <f>IF($C213="","",IF(ISBLANK(VLOOKUP($A213,'Section 2'!$C$18:$X$317,COLUMNS('Section 2'!$C$14:N$14),0)),"",VLOOKUP($A213,'Section 2'!$C$18:$X$317,COLUMNS('Section 2'!$C$14:N$14),0)))</f>
        <v/>
      </c>
      <c r="O213" s="114" t="str">
        <f>IF($C213="","",IF(ISBLANK(VLOOKUP($A213,'Section 2'!$C$18:$X$317,COLUMNS('Section 2'!$C$14:O$14),0)),"",VLOOKUP($A213,'Section 2'!$C$18:$X$317,COLUMNS('Section 2'!$C$14:O$14),0)))</f>
        <v/>
      </c>
      <c r="P213" s="114" t="str">
        <f>IF($C213="","",IF(ISBLANK(VLOOKUP($A213,'Section 2'!$C$18:$X$317,COLUMNS('Section 2'!$C$14:P$14),0)),"",VLOOKUP($A213,'Section 2'!$C$18:$X$317,COLUMNS('Section 2'!$C$14:P$14),0)))</f>
        <v/>
      </c>
      <c r="Q213" s="114" t="str">
        <f>IF($C213="","",IF(ISBLANK(VLOOKUP($A213,'Section 2'!$C$18:$X$317,COLUMNS('Section 2'!$C$14:Q$14),0)),"",VLOOKUP($A213,'Section 2'!$C$18:$X$317,COLUMNS('Section 2'!$C$14:Q$14),0)))</f>
        <v/>
      </c>
      <c r="R213" s="114" t="str">
        <f>IF($C213="","",IF(ISBLANK(VLOOKUP($A213,'Section 2'!$C$18:$X$317,COLUMNS('Section 2'!$C$14:R$14),0)),"",VLOOKUP($A213,'Section 2'!$C$18:$X$317,COLUMNS('Section 2'!$C$14:R$14),0)))</f>
        <v/>
      </c>
      <c r="S213" s="114" t="str">
        <f>IF($C213="","",IF(ISBLANK(VLOOKUP($A213,'Section 2'!$C$18:$X$317,COLUMNS('Section 2'!$C$14:S$14),0)),"",VLOOKUP($A213,'Section 2'!$C$18:$X$317,COLUMNS('Section 2'!$C$14:S$14),0)))</f>
        <v/>
      </c>
      <c r="T213" s="114" t="str">
        <f>IF($C213="","",IF(ISBLANK(VLOOKUP($A213,'Section 2'!$C$18:$X$317,COLUMNS('Section 2'!$C$14:T$14),0)),"",VLOOKUP($A213,'Section 2'!$C$18:$X$317,COLUMNS('Section 2'!$C$14:T$14),0)))</f>
        <v/>
      </c>
      <c r="U213" s="114" t="str">
        <f>IF($C213="","",IF(ISBLANK(VLOOKUP($A213,'Section 2'!$C$18:$X$317,COLUMNS('Section 2'!$C$14:U$14),0)),"",VLOOKUP($A213,'Section 2'!$C$18:$X$317,COLUMNS('Section 2'!$C$14:U$14),0)))</f>
        <v/>
      </c>
      <c r="V213" s="114" t="str">
        <f>IF($C213="","",IF(ISBLANK(VLOOKUP($A213,'Section 2'!$C$18:$X$317,COLUMNS('Section 2'!$C$14:V$14),0)),"",VLOOKUP($A213,'Section 2'!$C$18:$X$317,COLUMNS('Section 2'!$C$14:V$14),0)))</f>
        <v/>
      </c>
      <c r="W213" s="114" t="str">
        <f>IF($C213="","",IF(ISBLANK(PROPER(VLOOKUP($A213,'Section 2'!$C$18:$X$317,COLUMNS('Section 2'!$C$14:W$14),0))),"",PROPER(VLOOKUP($A213,'Section 2'!$C$18:$X$317,COLUMNS('Section 2'!$C$14:W$14),0))))</f>
        <v/>
      </c>
      <c r="X213" s="114" t="str">
        <f>IF($C213="","",IF(ISBLANK(PROPER(VLOOKUP($A213,'Section 2'!$C$18:$X$317,COLUMNS('Section 2'!$C$14:X$14),0))),"",IF(VLOOKUP($A213,'Section 2'!$C$18:$X$317,COLUMNS('Section 2'!$C$14:X$14),0)="Produced/Imported for Consumption","Produced/Imported for Consumption",PROPER(VLOOKUP($A213,'Section 2'!$C$18:$X$317,COLUMNS('Section 2'!$C$14:X$14),0)))))</f>
        <v/>
      </c>
    </row>
    <row r="214" spans="1:24" s="47" customFormat="1" ht="12.75" customHeight="1" x14ac:dyDescent="0.25">
      <c r="A214" s="50">
        <v>213</v>
      </c>
      <c r="B214" s="114" t="str">
        <f t="shared" si="3"/>
        <v/>
      </c>
      <c r="C214" s="114" t="str">
        <f>IFERROR(VLOOKUP($A214,'Section 2'!$C$18:$X$317,COLUMNS('Section 2'!$C$14:$C$14),0),"")</f>
        <v/>
      </c>
      <c r="D214" s="65" t="str">
        <f>IF($C214="","",IF(ISBLANK(VLOOKUP($A214,'Section 2'!$C$18:$X$317,COLUMNS('Section 2'!$C$14:D$14),0)),"",VLOOKUP($A214,'Section 2'!$C$18:$X$317,COLUMNS('Section 2'!$C$14:D$14),0)))</f>
        <v/>
      </c>
      <c r="E214" s="114" t="str">
        <f>IF($C214="","",IF(ISBLANK(VLOOKUP($A214,'Section 2'!$C$18:$X$317,COLUMNS('Section 2'!$C$14:E$14),0)),"",VLOOKUP($A214,'Section 2'!$C$18:$X$317,COLUMNS('Section 2'!$C$14:E$14),0)))</f>
        <v/>
      </c>
      <c r="F214" s="114" t="str">
        <f>IF($C214="","",IF(ISBLANK(VLOOKUP($A214,'Section 2'!$C$18:$X$317,COLUMNS('Section 2'!$C$14:F$14),0)),"",VLOOKUP($A214,'Section 2'!$C$18:$X$317,COLUMNS('Section 2'!$C$14:F$14),0)))</f>
        <v/>
      </c>
      <c r="G214" s="114" t="str">
        <f>IF($C214="","",IF(ISBLANK(VLOOKUP($A214,'Section 2'!$C$18:$X$317,COLUMNS('Section 2'!$C$14:G$14),0)),"",VLOOKUP($A214,'Section 2'!$C$18:$X$317,COLUMNS('Section 2'!$C$14:G$14),0)))</f>
        <v/>
      </c>
      <c r="H214" s="114" t="str">
        <f>IF($C214="","",IF(ISBLANK(VLOOKUP($A214,'Section 2'!$C$18:$X$317,COLUMNS('Section 2'!$C$14:H$14),0)),"",VLOOKUP($A214,'Section 2'!$C$18:$X$317,COLUMNS('Section 2'!$C$14:H$14),0)))</f>
        <v/>
      </c>
      <c r="I214" s="114" t="str">
        <f>IF($C214="","",IF(ISBLANK(VLOOKUP($A214,'Section 2'!$C$18:$X$317,COLUMNS('Section 2'!$C$14:I$14),0)),"",VLOOKUP($A214,'Section 2'!$C$18:$X$317,COLUMNS('Section 2'!$C$14:I$14),0)))</f>
        <v/>
      </c>
      <c r="J214" s="114" t="str">
        <f>IF($C214="","",IF(ISBLANK(VLOOKUP($A214,'Section 2'!$C$18:$X$317,COLUMNS('Section 2'!$C$14:J$14),0)),"",VLOOKUP($A214,'Section 2'!$C$18:$X$317,COLUMNS('Section 2'!$C$14:J$14),0)))</f>
        <v/>
      </c>
      <c r="K214" s="114" t="str">
        <f>IF($C214="","",IF(ISBLANK(VLOOKUP($A214,'Section 2'!$C$18:$X$317,COLUMNS('Section 2'!$C$14:K$14),0)),"",VLOOKUP($A214,'Section 2'!$C$18:$X$317,COLUMNS('Section 2'!$C$14:K$14),0)))</f>
        <v/>
      </c>
      <c r="L214" s="114" t="str">
        <f>IF($C214="","",IF(ISBLANK(VLOOKUP($A214,'Section 2'!$C$18:$X$317,COLUMNS('Section 2'!$C$14:L$14),0)),"",VLOOKUP($A214,'Section 2'!$C$18:$X$317,COLUMNS('Section 2'!$C$14:L$14),0)))</f>
        <v/>
      </c>
      <c r="M214" s="114" t="str">
        <f>IF($C214="","",IF(ISBLANK(VLOOKUP($A214,'Section 2'!$C$18:$X$317,COLUMNS('Section 2'!$C$14:M$14),0)),"",VLOOKUP($A214,'Section 2'!$C$18:$X$317,COLUMNS('Section 2'!$C$14:M$14),0)))</f>
        <v/>
      </c>
      <c r="N214" s="114" t="str">
        <f>IF($C214="","",IF(ISBLANK(VLOOKUP($A214,'Section 2'!$C$18:$X$317,COLUMNS('Section 2'!$C$14:N$14),0)),"",VLOOKUP($A214,'Section 2'!$C$18:$X$317,COLUMNS('Section 2'!$C$14:N$14),0)))</f>
        <v/>
      </c>
      <c r="O214" s="114" t="str">
        <f>IF($C214="","",IF(ISBLANK(VLOOKUP($A214,'Section 2'!$C$18:$X$317,COLUMNS('Section 2'!$C$14:O$14),0)),"",VLOOKUP($A214,'Section 2'!$C$18:$X$317,COLUMNS('Section 2'!$C$14:O$14),0)))</f>
        <v/>
      </c>
      <c r="P214" s="114" t="str">
        <f>IF($C214="","",IF(ISBLANK(VLOOKUP($A214,'Section 2'!$C$18:$X$317,COLUMNS('Section 2'!$C$14:P$14),0)),"",VLOOKUP($A214,'Section 2'!$C$18:$X$317,COLUMNS('Section 2'!$C$14:P$14),0)))</f>
        <v/>
      </c>
      <c r="Q214" s="114" t="str">
        <f>IF($C214="","",IF(ISBLANK(VLOOKUP($A214,'Section 2'!$C$18:$X$317,COLUMNS('Section 2'!$C$14:Q$14),0)),"",VLOOKUP($A214,'Section 2'!$C$18:$X$317,COLUMNS('Section 2'!$C$14:Q$14),0)))</f>
        <v/>
      </c>
      <c r="R214" s="114" t="str">
        <f>IF($C214="","",IF(ISBLANK(VLOOKUP($A214,'Section 2'!$C$18:$X$317,COLUMNS('Section 2'!$C$14:R$14),0)),"",VLOOKUP($A214,'Section 2'!$C$18:$X$317,COLUMNS('Section 2'!$C$14:R$14),0)))</f>
        <v/>
      </c>
      <c r="S214" s="114" t="str">
        <f>IF($C214="","",IF(ISBLANK(VLOOKUP($A214,'Section 2'!$C$18:$X$317,COLUMNS('Section 2'!$C$14:S$14),0)),"",VLOOKUP($A214,'Section 2'!$C$18:$X$317,COLUMNS('Section 2'!$C$14:S$14),0)))</f>
        <v/>
      </c>
      <c r="T214" s="114" t="str">
        <f>IF($C214="","",IF(ISBLANK(VLOOKUP($A214,'Section 2'!$C$18:$X$317,COLUMNS('Section 2'!$C$14:T$14),0)),"",VLOOKUP($A214,'Section 2'!$C$18:$X$317,COLUMNS('Section 2'!$C$14:T$14),0)))</f>
        <v/>
      </c>
      <c r="U214" s="114" t="str">
        <f>IF($C214="","",IF(ISBLANK(VLOOKUP($A214,'Section 2'!$C$18:$X$317,COLUMNS('Section 2'!$C$14:U$14),0)),"",VLOOKUP($A214,'Section 2'!$C$18:$X$317,COLUMNS('Section 2'!$C$14:U$14),0)))</f>
        <v/>
      </c>
      <c r="V214" s="114" t="str">
        <f>IF($C214="","",IF(ISBLANK(VLOOKUP($A214,'Section 2'!$C$18:$X$317,COLUMNS('Section 2'!$C$14:V$14),0)),"",VLOOKUP($A214,'Section 2'!$C$18:$X$317,COLUMNS('Section 2'!$C$14:V$14),0)))</f>
        <v/>
      </c>
      <c r="W214" s="114" t="str">
        <f>IF($C214="","",IF(ISBLANK(PROPER(VLOOKUP($A214,'Section 2'!$C$18:$X$317,COLUMNS('Section 2'!$C$14:W$14),0))),"",PROPER(VLOOKUP($A214,'Section 2'!$C$18:$X$317,COLUMNS('Section 2'!$C$14:W$14),0))))</f>
        <v/>
      </c>
      <c r="X214" s="114" t="str">
        <f>IF($C214="","",IF(ISBLANK(PROPER(VLOOKUP($A214,'Section 2'!$C$18:$X$317,COLUMNS('Section 2'!$C$14:X$14),0))),"",IF(VLOOKUP($A214,'Section 2'!$C$18:$X$317,COLUMNS('Section 2'!$C$14:X$14),0)="Produced/Imported for Consumption","Produced/Imported for Consumption",PROPER(VLOOKUP($A214,'Section 2'!$C$18:$X$317,COLUMNS('Section 2'!$C$14:X$14),0)))))</f>
        <v/>
      </c>
    </row>
    <row r="215" spans="1:24" s="47" customFormat="1" ht="12.75" customHeight="1" x14ac:dyDescent="0.25">
      <c r="A215" s="50">
        <v>214</v>
      </c>
      <c r="B215" s="114" t="str">
        <f t="shared" si="3"/>
        <v/>
      </c>
      <c r="C215" s="114" t="str">
        <f>IFERROR(VLOOKUP($A215,'Section 2'!$C$18:$X$317,COLUMNS('Section 2'!$C$14:$C$14),0),"")</f>
        <v/>
      </c>
      <c r="D215" s="65" t="str">
        <f>IF($C215="","",IF(ISBLANK(VLOOKUP($A215,'Section 2'!$C$18:$X$317,COLUMNS('Section 2'!$C$14:D$14),0)),"",VLOOKUP($A215,'Section 2'!$C$18:$X$317,COLUMNS('Section 2'!$C$14:D$14),0)))</f>
        <v/>
      </c>
      <c r="E215" s="114" t="str">
        <f>IF($C215="","",IF(ISBLANK(VLOOKUP($A215,'Section 2'!$C$18:$X$317,COLUMNS('Section 2'!$C$14:E$14),0)),"",VLOOKUP($A215,'Section 2'!$C$18:$X$317,COLUMNS('Section 2'!$C$14:E$14),0)))</f>
        <v/>
      </c>
      <c r="F215" s="114" t="str">
        <f>IF($C215="","",IF(ISBLANK(VLOOKUP($A215,'Section 2'!$C$18:$X$317,COLUMNS('Section 2'!$C$14:F$14),0)),"",VLOOKUP($A215,'Section 2'!$C$18:$X$317,COLUMNS('Section 2'!$C$14:F$14),0)))</f>
        <v/>
      </c>
      <c r="G215" s="114" t="str">
        <f>IF($C215="","",IF(ISBLANK(VLOOKUP($A215,'Section 2'!$C$18:$X$317,COLUMNS('Section 2'!$C$14:G$14),0)),"",VLOOKUP($A215,'Section 2'!$C$18:$X$317,COLUMNS('Section 2'!$C$14:G$14),0)))</f>
        <v/>
      </c>
      <c r="H215" s="114" t="str">
        <f>IF($C215="","",IF(ISBLANK(VLOOKUP($A215,'Section 2'!$C$18:$X$317,COLUMNS('Section 2'!$C$14:H$14),0)),"",VLOOKUP($A215,'Section 2'!$C$18:$X$317,COLUMNS('Section 2'!$C$14:H$14),0)))</f>
        <v/>
      </c>
      <c r="I215" s="114" t="str">
        <f>IF($C215="","",IF(ISBLANK(VLOOKUP($A215,'Section 2'!$C$18:$X$317,COLUMNS('Section 2'!$C$14:I$14),0)),"",VLOOKUP($A215,'Section 2'!$C$18:$X$317,COLUMNS('Section 2'!$C$14:I$14),0)))</f>
        <v/>
      </c>
      <c r="J215" s="114" t="str">
        <f>IF($C215="","",IF(ISBLANK(VLOOKUP($A215,'Section 2'!$C$18:$X$317,COLUMNS('Section 2'!$C$14:J$14),0)),"",VLOOKUP($A215,'Section 2'!$C$18:$X$317,COLUMNS('Section 2'!$C$14:J$14),0)))</f>
        <v/>
      </c>
      <c r="K215" s="114" t="str">
        <f>IF($C215="","",IF(ISBLANK(VLOOKUP($A215,'Section 2'!$C$18:$X$317,COLUMNS('Section 2'!$C$14:K$14),0)),"",VLOOKUP($A215,'Section 2'!$C$18:$X$317,COLUMNS('Section 2'!$C$14:K$14),0)))</f>
        <v/>
      </c>
      <c r="L215" s="114" t="str">
        <f>IF($C215="","",IF(ISBLANK(VLOOKUP($A215,'Section 2'!$C$18:$X$317,COLUMNS('Section 2'!$C$14:L$14),0)),"",VLOOKUP($A215,'Section 2'!$C$18:$X$317,COLUMNS('Section 2'!$C$14:L$14),0)))</f>
        <v/>
      </c>
      <c r="M215" s="114" t="str">
        <f>IF($C215="","",IF(ISBLANK(VLOOKUP($A215,'Section 2'!$C$18:$X$317,COLUMNS('Section 2'!$C$14:M$14),0)),"",VLOOKUP($A215,'Section 2'!$C$18:$X$317,COLUMNS('Section 2'!$C$14:M$14),0)))</f>
        <v/>
      </c>
      <c r="N215" s="114" t="str">
        <f>IF($C215="","",IF(ISBLANK(VLOOKUP($A215,'Section 2'!$C$18:$X$317,COLUMNS('Section 2'!$C$14:N$14),0)),"",VLOOKUP($A215,'Section 2'!$C$18:$X$317,COLUMNS('Section 2'!$C$14:N$14),0)))</f>
        <v/>
      </c>
      <c r="O215" s="114" t="str">
        <f>IF($C215="","",IF(ISBLANK(VLOOKUP($A215,'Section 2'!$C$18:$X$317,COLUMNS('Section 2'!$C$14:O$14),0)),"",VLOOKUP($A215,'Section 2'!$C$18:$X$317,COLUMNS('Section 2'!$C$14:O$14),0)))</f>
        <v/>
      </c>
      <c r="P215" s="114" t="str">
        <f>IF($C215="","",IF(ISBLANK(VLOOKUP($A215,'Section 2'!$C$18:$X$317,COLUMNS('Section 2'!$C$14:P$14),0)),"",VLOOKUP($A215,'Section 2'!$C$18:$X$317,COLUMNS('Section 2'!$C$14:P$14),0)))</f>
        <v/>
      </c>
      <c r="Q215" s="114" t="str">
        <f>IF($C215="","",IF(ISBLANK(VLOOKUP($A215,'Section 2'!$C$18:$X$317,COLUMNS('Section 2'!$C$14:Q$14),0)),"",VLOOKUP($A215,'Section 2'!$C$18:$X$317,COLUMNS('Section 2'!$C$14:Q$14),0)))</f>
        <v/>
      </c>
      <c r="R215" s="114" t="str">
        <f>IF($C215="","",IF(ISBLANK(VLOOKUP($A215,'Section 2'!$C$18:$X$317,COLUMNS('Section 2'!$C$14:R$14),0)),"",VLOOKUP($A215,'Section 2'!$C$18:$X$317,COLUMNS('Section 2'!$C$14:R$14),0)))</f>
        <v/>
      </c>
      <c r="S215" s="114" t="str">
        <f>IF($C215="","",IF(ISBLANK(VLOOKUP($A215,'Section 2'!$C$18:$X$317,COLUMNS('Section 2'!$C$14:S$14),0)),"",VLOOKUP($A215,'Section 2'!$C$18:$X$317,COLUMNS('Section 2'!$C$14:S$14),0)))</f>
        <v/>
      </c>
      <c r="T215" s="114" t="str">
        <f>IF($C215="","",IF(ISBLANK(VLOOKUP($A215,'Section 2'!$C$18:$X$317,COLUMNS('Section 2'!$C$14:T$14),0)),"",VLOOKUP($A215,'Section 2'!$C$18:$X$317,COLUMNS('Section 2'!$C$14:T$14),0)))</f>
        <v/>
      </c>
      <c r="U215" s="114" t="str">
        <f>IF($C215="","",IF(ISBLANK(VLOOKUP($A215,'Section 2'!$C$18:$X$317,COLUMNS('Section 2'!$C$14:U$14),0)),"",VLOOKUP($A215,'Section 2'!$C$18:$X$317,COLUMNS('Section 2'!$C$14:U$14),0)))</f>
        <v/>
      </c>
      <c r="V215" s="114" t="str">
        <f>IF($C215="","",IF(ISBLANK(VLOOKUP($A215,'Section 2'!$C$18:$X$317,COLUMNS('Section 2'!$C$14:V$14),0)),"",VLOOKUP($A215,'Section 2'!$C$18:$X$317,COLUMNS('Section 2'!$C$14:V$14),0)))</f>
        <v/>
      </c>
      <c r="W215" s="114" t="str">
        <f>IF($C215="","",IF(ISBLANK(PROPER(VLOOKUP($A215,'Section 2'!$C$18:$X$317,COLUMNS('Section 2'!$C$14:W$14),0))),"",PROPER(VLOOKUP($A215,'Section 2'!$C$18:$X$317,COLUMNS('Section 2'!$C$14:W$14),0))))</f>
        <v/>
      </c>
      <c r="X215" s="114" t="str">
        <f>IF($C215="","",IF(ISBLANK(PROPER(VLOOKUP($A215,'Section 2'!$C$18:$X$317,COLUMNS('Section 2'!$C$14:X$14),0))),"",IF(VLOOKUP($A215,'Section 2'!$C$18:$X$317,COLUMNS('Section 2'!$C$14:X$14),0)="Produced/Imported for Consumption","Produced/Imported for Consumption",PROPER(VLOOKUP($A215,'Section 2'!$C$18:$X$317,COLUMNS('Section 2'!$C$14:X$14),0)))))</f>
        <v/>
      </c>
    </row>
    <row r="216" spans="1:24" s="47" customFormat="1" ht="12.75" customHeight="1" x14ac:dyDescent="0.25">
      <c r="A216" s="50">
        <v>215</v>
      </c>
      <c r="B216" s="114" t="str">
        <f t="shared" si="3"/>
        <v/>
      </c>
      <c r="C216" s="114" t="str">
        <f>IFERROR(VLOOKUP($A216,'Section 2'!$C$18:$X$317,COLUMNS('Section 2'!$C$14:$C$14),0),"")</f>
        <v/>
      </c>
      <c r="D216" s="65" t="str">
        <f>IF($C216="","",IF(ISBLANK(VLOOKUP($A216,'Section 2'!$C$18:$X$317,COLUMNS('Section 2'!$C$14:D$14),0)),"",VLOOKUP($A216,'Section 2'!$C$18:$X$317,COLUMNS('Section 2'!$C$14:D$14),0)))</f>
        <v/>
      </c>
      <c r="E216" s="114" t="str">
        <f>IF($C216="","",IF(ISBLANK(VLOOKUP($A216,'Section 2'!$C$18:$X$317,COLUMNS('Section 2'!$C$14:E$14),0)),"",VLOOKUP($A216,'Section 2'!$C$18:$X$317,COLUMNS('Section 2'!$C$14:E$14),0)))</f>
        <v/>
      </c>
      <c r="F216" s="114" t="str">
        <f>IF($C216="","",IF(ISBLANK(VLOOKUP($A216,'Section 2'!$C$18:$X$317,COLUMNS('Section 2'!$C$14:F$14),0)),"",VLOOKUP($A216,'Section 2'!$C$18:$X$317,COLUMNS('Section 2'!$C$14:F$14),0)))</f>
        <v/>
      </c>
      <c r="G216" s="114" t="str">
        <f>IF($C216="","",IF(ISBLANK(VLOOKUP($A216,'Section 2'!$C$18:$X$317,COLUMNS('Section 2'!$C$14:G$14),0)),"",VLOOKUP($A216,'Section 2'!$C$18:$X$317,COLUMNS('Section 2'!$C$14:G$14),0)))</f>
        <v/>
      </c>
      <c r="H216" s="114" t="str">
        <f>IF($C216="","",IF(ISBLANK(VLOOKUP($A216,'Section 2'!$C$18:$X$317,COLUMNS('Section 2'!$C$14:H$14),0)),"",VLOOKUP($A216,'Section 2'!$C$18:$X$317,COLUMNS('Section 2'!$C$14:H$14),0)))</f>
        <v/>
      </c>
      <c r="I216" s="114" t="str">
        <f>IF($C216="","",IF(ISBLANK(VLOOKUP($A216,'Section 2'!$C$18:$X$317,COLUMNS('Section 2'!$C$14:I$14),0)),"",VLOOKUP($A216,'Section 2'!$C$18:$X$317,COLUMNS('Section 2'!$C$14:I$14),0)))</f>
        <v/>
      </c>
      <c r="J216" s="114" t="str">
        <f>IF($C216="","",IF(ISBLANK(VLOOKUP($A216,'Section 2'!$C$18:$X$317,COLUMNS('Section 2'!$C$14:J$14),0)),"",VLOOKUP($A216,'Section 2'!$C$18:$X$317,COLUMNS('Section 2'!$C$14:J$14),0)))</f>
        <v/>
      </c>
      <c r="K216" s="114" t="str">
        <f>IF($C216="","",IF(ISBLANK(VLOOKUP($A216,'Section 2'!$C$18:$X$317,COLUMNS('Section 2'!$C$14:K$14),0)),"",VLOOKUP($A216,'Section 2'!$C$18:$X$317,COLUMNS('Section 2'!$C$14:K$14),0)))</f>
        <v/>
      </c>
      <c r="L216" s="114" t="str">
        <f>IF($C216="","",IF(ISBLANK(VLOOKUP($A216,'Section 2'!$C$18:$X$317,COLUMNS('Section 2'!$C$14:L$14),0)),"",VLOOKUP($A216,'Section 2'!$C$18:$X$317,COLUMNS('Section 2'!$C$14:L$14),0)))</f>
        <v/>
      </c>
      <c r="M216" s="114" t="str">
        <f>IF($C216="","",IF(ISBLANK(VLOOKUP($A216,'Section 2'!$C$18:$X$317,COLUMNS('Section 2'!$C$14:M$14),0)),"",VLOOKUP($A216,'Section 2'!$C$18:$X$317,COLUMNS('Section 2'!$C$14:M$14),0)))</f>
        <v/>
      </c>
      <c r="N216" s="114" t="str">
        <f>IF($C216="","",IF(ISBLANK(VLOOKUP($A216,'Section 2'!$C$18:$X$317,COLUMNS('Section 2'!$C$14:N$14),0)),"",VLOOKUP($A216,'Section 2'!$C$18:$X$317,COLUMNS('Section 2'!$C$14:N$14),0)))</f>
        <v/>
      </c>
      <c r="O216" s="114" t="str">
        <f>IF($C216="","",IF(ISBLANK(VLOOKUP($A216,'Section 2'!$C$18:$X$317,COLUMNS('Section 2'!$C$14:O$14),0)),"",VLOOKUP($A216,'Section 2'!$C$18:$X$317,COLUMNS('Section 2'!$C$14:O$14),0)))</f>
        <v/>
      </c>
      <c r="P216" s="114" t="str">
        <f>IF($C216="","",IF(ISBLANK(VLOOKUP($A216,'Section 2'!$C$18:$X$317,COLUMNS('Section 2'!$C$14:P$14),0)),"",VLOOKUP($A216,'Section 2'!$C$18:$X$317,COLUMNS('Section 2'!$C$14:P$14),0)))</f>
        <v/>
      </c>
      <c r="Q216" s="114" t="str">
        <f>IF($C216="","",IF(ISBLANK(VLOOKUP($A216,'Section 2'!$C$18:$X$317,COLUMNS('Section 2'!$C$14:Q$14),0)),"",VLOOKUP($A216,'Section 2'!$C$18:$X$317,COLUMNS('Section 2'!$C$14:Q$14),0)))</f>
        <v/>
      </c>
      <c r="R216" s="114" t="str">
        <f>IF($C216="","",IF(ISBLANK(VLOOKUP($A216,'Section 2'!$C$18:$X$317,COLUMNS('Section 2'!$C$14:R$14),0)),"",VLOOKUP($A216,'Section 2'!$C$18:$X$317,COLUMNS('Section 2'!$C$14:R$14),0)))</f>
        <v/>
      </c>
      <c r="S216" s="114" t="str">
        <f>IF($C216="","",IF(ISBLANK(VLOOKUP($A216,'Section 2'!$C$18:$X$317,COLUMNS('Section 2'!$C$14:S$14),0)),"",VLOOKUP($A216,'Section 2'!$C$18:$X$317,COLUMNS('Section 2'!$C$14:S$14),0)))</f>
        <v/>
      </c>
      <c r="T216" s="114" t="str">
        <f>IF($C216="","",IF(ISBLANK(VLOOKUP($A216,'Section 2'!$C$18:$X$317,COLUMNS('Section 2'!$C$14:T$14),0)),"",VLOOKUP($A216,'Section 2'!$C$18:$X$317,COLUMNS('Section 2'!$C$14:T$14),0)))</f>
        <v/>
      </c>
      <c r="U216" s="114" t="str">
        <f>IF($C216="","",IF(ISBLANK(VLOOKUP($A216,'Section 2'!$C$18:$X$317,COLUMNS('Section 2'!$C$14:U$14),0)),"",VLOOKUP($A216,'Section 2'!$C$18:$X$317,COLUMNS('Section 2'!$C$14:U$14),0)))</f>
        <v/>
      </c>
      <c r="V216" s="114" t="str">
        <f>IF($C216="","",IF(ISBLANK(VLOOKUP($A216,'Section 2'!$C$18:$X$317,COLUMNS('Section 2'!$C$14:V$14),0)),"",VLOOKUP($A216,'Section 2'!$C$18:$X$317,COLUMNS('Section 2'!$C$14:V$14),0)))</f>
        <v/>
      </c>
      <c r="W216" s="114" t="str">
        <f>IF($C216="","",IF(ISBLANK(PROPER(VLOOKUP($A216,'Section 2'!$C$18:$X$317,COLUMNS('Section 2'!$C$14:W$14),0))),"",PROPER(VLOOKUP($A216,'Section 2'!$C$18:$X$317,COLUMNS('Section 2'!$C$14:W$14),0))))</f>
        <v/>
      </c>
      <c r="X216" s="114" t="str">
        <f>IF($C216="","",IF(ISBLANK(PROPER(VLOOKUP($A216,'Section 2'!$C$18:$X$317,COLUMNS('Section 2'!$C$14:X$14),0))),"",IF(VLOOKUP($A216,'Section 2'!$C$18:$X$317,COLUMNS('Section 2'!$C$14:X$14),0)="Produced/Imported for Consumption","Produced/Imported for Consumption",PROPER(VLOOKUP($A216,'Section 2'!$C$18:$X$317,COLUMNS('Section 2'!$C$14:X$14),0)))))</f>
        <v/>
      </c>
    </row>
    <row r="217" spans="1:24" s="47" customFormat="1" ht="12.75" customHeight="1" x14ac:dyDescent="0.25">
      <c r="A217" s="50">
        <v>216</v>
      </c>
      <c r="B217" s="114" t="str">
        <f t="shared" si="3"/>
        <v/>
      </c>
      <c r="C217" s="114" t="str">
        <f>IFERROR(VLOOKUP($A217,'Section 2'!$C$18:$X$317,COLUMNS('Section 2'!$C$14:$C$14),0),"")</f>
        <v/>
      </c>
      <c r="D217" s="65" t="str">
        <f>IF($C217="","",IF(ISBLANK(VLOOKUP($A217,'Section 2'!$C$18:$X$317,COLUMNS('Section 2'!$C$14:D$14),0)),"",VLOOKUP($A217,'Section 2'!$C$18:$X$317,COLUMNS('Section 2'!$C$14:D$14),0)))</f>
        <v/>
      </c>
      <c r="E217" s="114" t="str">
        <f>IF($C217="","",IF(ISBLANK(VLOOKUP($A217,'Section 2'!$C$18:$X$317,COLUMNS('Section 2'!$C$14:E$14),0)),"",VLOOKUP($A217,'Section 2'!$C$18:$X$317,COLUMNS('Section 2'!$C$14:E$14),0)))</f>
        <v/>
      </c>
      <c r="F217" s="114" t="str">
        <f>IF($C217="","",IF(ISBLANK(VLOOKUP($A217,'Section 2'!$C$18:$X$317,COLUMNS('Section 2'!$C$14:F$14),0)),"",VLOOKUP($A217,'Section 2'!$C$18:$X$317,COLUMNS('Section 2'!$C$14:F$14),0)))</f>
        <v/>
      </c>
      <c r="G217" s="114" t="str">
        <f>IF($C217="","",IF(ISBLANK(VLOOKUP($A217,'Section 2'!$C$18:$X$317,COLUMNS('Section 2'!$C$14:G$14),0)),"",VLOOKUP($A217,'Section 2'!$C$18:$X$317,COLUMNS('Section 2'!$C$14:G$14),0)))</f>
        <v/>
      </c>
      <c r="H217" s="114" t="str">
        <f>IF($C217="","",IF(ISBLANK(VLOOKUP($A217,'Section 2'!$C$18:$X$317,COLUMNS('Section 2'!$C$14:H$14),0)),"",VLOOKUP($A217,'Section 2'!$C$18:$X$317,COLUMNS('Section 2'!$C$14:H$14),0)))</f>
        <v/>
      </c>
      <c r="I217" s="114" t="str">
        <f>IF($C217="","",IF(ISBLANK(VLOOKUP($A217,'Section 2'!$C$18:$X$317,COLUMNS('Section 2'!$C$14:I$14),0)),"",VLOOKUP($A217,'Section 2'!$C$18:$X$317,COLUMNS('Section 2'!$C$14:I$14),0)))</f>
        <v/>
      </c>
      <c r="J217" s="114" t="str">
        <f>IF($C217="","",IF(ISBLANK(VLOOKUP($A217,'Section 2'!$C$18:$X$317,COLUMNS('Section 2'!$C$14:J$14),0)),"",VLOOKUP($A217,'Section 2'!$C$18:$X$317,COLUMNS('Section 2'!$C$14:J$14),0)))</f>
        <v/>
      </c>
      <c r="K217" s="114" t="str">
        <f>IF($C217="","",IF(ISBLANK(VLOOKUP($A217,'Section 2'!$C$18:$X$317,COLUMNS('Section 2'!$C$14:K$14),0)),"",VLOOKUP($A217,'Section 2'!$C$18:$X$317,COLUMNS('Section 2'!$C$14:K$14),0)))</f>
        <v/>
      </c>
      <c r="L217" s="114" t="str">
        <f>IF($C217="","",IF(ISBLANK(VLOOKUP($A217,'Section 2'!$C$18:$X$317,COLUMNS('Section 2'!$C$14:L$14),0)),"",VLOOKUP($A217,'Section 2'!$C$18:$X$317,COLUMNS('Section 2'!$C$14:L$14),0)))</f>
        <v/>
      </c>
      <c r="M217" s="114" t="str">
        <f>IF($C217="","",IF(ISBLANK(VLOOKUP($A217,'Section 2'!$C$18:$X$317,COLUMNS('Section 2'!$C$14:M$14),0)),"",VLOOKUP($A217,'Section 2'!$C$18:$X$317,COLUMNS('Section 2'!$C$14:M$14),0)))</f>
        <v/>
      </c>
      <c r="N217" s="114" t="str">
        <f>IF($C217="","",IF(ISBLANK(VLOOKUP($A217,'Section 2'!$C$18:$X$317,COLUMNS('Section 2'!$C$14:N$14),0)),"",VLOOKUP($A217,'Section 2'!$C$18:$X$317,COLUMNS('Section 2'!$C$14:N$14),0)))</f>
        <v/>
      </c>
      <c r="O217" s="114" t="str">
        <f>IF($C217="","",IF(ISBLANK(VLOOKUP($A217,'Section 2'!$C$18:$X$317,COLUMNS('Section 2'!$C$14:O$14),0)),"",VLOOKUP($A217,'Section 2'!$C$18:$X$317,COLUMNS('Section 2'!$C$14:O$14),0)))</f>
        <v/>
      </c>
      <c r="P217" s="114" t="str">
        <f>IF($C217="","",IF(ISBLANK(VLOOKUP($A217,'Section 2'!$C$18:$X$317,COLUMNS('Section 2'!$C$14:P$14),0)),"",VLOOKUP($A217,'Section 2'!$C$18:$X$317,COLUMNS('Section 2'!$C$14:P$14),0)))</f>
        <v/>
      </c>
      <c r="Q217" s="114" t="str">
        <f>IF($C217="","",IF(ISBLANK(VLOOKUP($A217,'Section 2'!$C$18:$X$317,COLUMNS('Section 2'!$C$14:Q$14),0)),"",VLOOKUP($A217,'Section 2'!$C$18:$X$317,COLUMNS('Section 2'!$C$14:Q$14),0)))</f>
        <v/>
      </c>
      <c r="R217" s="114" t="str">
        <f>IF($C217="","",IF(ISBLANK(VLOOKUP($A217,'Section 2'!$C$18:$X$317,COLUMNS('Section 2'!$C$14:R$14),0)),"",VLOOKUP($A217,'Section 2'!$C$18:$X$317,COLUMNS('Section 2'!$C$14:R$14),0)))</f>
        <v/>
      </c>
      <c r="S217" s="114" t="str">
        <f>IF($C217="","",IF(ISBLANK(VLOOKUP($A217,'Section 2'!$C$18:$X$317,COLUMNS('Section 2'!$C$14:S$14),0)),"",VLOOKUP($A217,'Section 2'!$C$18:$X$317,COLUMNS('Section 2'!$C$14:S$14),0)))</f>
        <v/>
      </c>
      <c r="T217" s="114" t="str">
        <f>IF($C217="","",IF(ISBLANK(VLOOKUP($A217,'Section 2'!$C$18:$X$317,COLUMNS('Section 2'!$C$14:T$14),0)),"",VLOOKUP($A217,'Section 2'!$C$18:$X$317,COLUMNS('Section 2'!$C$14:T$14),0)))</f>
        <v/>
      </c>
      <c r="U217" s="114" t="str">
        <f>IF($C217="","",IF(ISBLANK(VLOOKUP($A217,'Section 2'!$C$18:$X$317,COLUMNS('Section 2'!$C$14:U$14),0)),"",VLOOKUP($A217,'Section 2'!$C$18:$X$317,COLUMNS('Section 2'!$C$14:U$14),0)))</f>
        <v/>
      </c>
      <c r="V217" s="114" t="str">
        <f>IF($C217="","",IF(ISBLANK(VLOOKUP($A217,'Section 2'!$C$18:$X$317,COLUMNS('Section 2'!$C$14:V$14),0)),"",VLOOKUP($A217,'Section 2'!$C$18:$X$317,COLUMNS('Section 2'!$C$14:V$14),0)))</f>
        <v/>
      </c>
      <c r="W217" s="114" t="str">
        <f>IF($C217="","",IF(ISBLANK(PROPER(VLOOKUP($A217,'Section 2'!$C$18:$X$317,COLUMNS('Section 2'!$C$14:W$14),0))),"",PROPER(VLOOKUP($A217,'Section 2'!$C$18:$X$317,COLUMNS('Section 2'!$C$14:W$14),0))))</f>
        <v/>
      </c>
      <c r="X217" s="114" t="str">
        <f>IF($C217="","",IF(ISBLANK(PROPER(VLOOKUP($A217,'Section 2'!$C$18:$X$317,COLUMNS('Section 2'!$C$14:X$14),0))),"",IF(VLOOKUP($A217,'Section 2'!$C$18:$X$317,COLUMNS('Section 2'!$C$14:X$14),0)="Produced/Imported for Consumption","Produced/Imported for Consumption",PROPER(VLOOKUP($A217,'Section 2'!$C$18:$X$317,COLUMNS('Section 2'!$C$14:X$14),0)))))</f>
        <v/>
      </c>
    </row>
    <row r="218" spans="1:24" s="47" customFormat="1" ht="12.75" customHeight="1" x14ac:dyDescent="0.25">
      <c r="A218" s="50">
        <v>217</v>
      </c>
      <c r="B218" s="114" t="str">
        <f t="shared" si="3"/>
        <v/>
      </c>
      <c r="C218" s="114" t="str">
        <f>IFERROR(VLOOKUP($A218,'Section 2'!$C$18:$X$317,COLUMNS('Section 2'!$C$14:$C$14),0),"")</f>
        <v/>
      </c>
      <c r="D218" s="65" t="str">
        <f>IF($C218="","",IF(ISBLANK(VLOOKUP($A218,'Section 2'!$C$18:$X$317,COLUMNS('Section 2'!$C$14:D$14),0)),"",VLOOKUP($A218,'Section 2'!$C$18:$X$317,COLUMNS('Section 2'!$C$14:D$14),0)))</f>
        <v/>
      </c>
      <c r="E218" s="114" t="str">
        <f>IF($C218="","",IF(ISBLANK(VLOOKUP($A218,'Section 2'!$C$18:$X$317,COLUMNS('Section 2'!$C$14:E$14),0)),"",VLOOKUP($A218,'Section 2'!$C$18:$X$317,COLUMNS('Section 2'!$C$14:E$14),0)))</f>
        <v/>
      </c>
      <c r="F218" s="114" t="str">
        <f>IF($C218="","",IF(ISBLANK(VLOOKUP($A218,'Section 2'!$C$18:$X$317,COLUMNS('Section 2'!$C$14:F$14),0)),"",VLOOKUP($A218,'Section 2'!$C$18:$X$317,COLUMNS('Section 2'!$C$14:F$14),0)))</f>
        <v/>
      </c>
      <c r="G218" s="114" t="str">
        <f>IF($C218="","",IF(ISBLANK(VLOOKUP($A218,'Section 2'!$C$18:$X$317,COLUMNS('Section 2'!$C$14:G$14),0)),"",VLOOKUP($A218,'Section 2'!$C$18:$X$317,COLUMNS('Section 2'!$C$14:G$14),0)))</f>
        <v/>
      </c>
      <c r="H218" s="114" t="str">
        <f>IF($C218="","",IF(ISBLANK(VLOOKUP($A218,'Section 2'!$C$18:$X$317,COLUMNS('Section 2'!$C$14:H$14),0)),"",VLOOKUP($A218,'Section 2'!$C$18:$X$317,COLUMNS('Section 2'!$C$14:H$14),0)))</f>
        <v/>
      </c>
      <c r="I218" s="114" t="str">
        <f>IF($C218="","",IF(ISBLANK(VLOOKUP($A218,'Section 2'!$C$18:$X$317,COLUMNS('Section 2'!$C$14:I$14),0)),"",VLOOKUP($A218,'Section 2'!$C$18:$X$317,COLUMNS('Section 2'!$C$14:I$14),0)))</f>
        <v/>
      </c>
      <c r="J218" s="114" t="str">
        <f>IF($C218="","",IF(ISBLANK(VLOOKUP($A218,'Section 2'!$C$18:$X$317,COLUMNS('Section 2'!$C$14:J$14),0)),"",VLOOKUP($A218,'Section 2'!$C$18:$X$317,COLUMNS('Section 2'!$C$14:J$14),0)))</f>
        <v/>
      </c>
      <c r="K218" s="114" t="str">
        <f>IF($C218="","",IF(ISBLANK(VLOOKUP($A218,'Section 2'!$C$18:$X$317,COLUMNS('Section 2'!$C$14:K$14),0)),"",VLOOKUP($A218,'Section 2'!$C$18:$X$317,COLUMNS('Section 2'!$C$14:K$14),0)))</f>
        <v/>
      </c>
      <c r="L218" s="114" t="str">
        <f>IF($C218="","",IF(ISBLANK(VLOOKUP($A218,'Section 2'!$C$18:$X$317,COLUMNS('Section 2'!$C$14:L$14),0)),"",VLOOKUP($A218,'Section 2'!$C$18:$X$317,COLUMNS('Section 2'!$C$14:L$14),0)))</f>
        <v/>
      </c>
      <c r="M218" s="114" t="str">
        <f>IF($C218="","",IF(ISBLANK(VLOOKUP($A218,'Section 2'!$C$18:$X$317,COLUMNS('Section 2'!$C$14:M$14),0)),"",VLOOKUP($A218,'Section 2'!$C$18:$X$317,COLUMNS('Section 2'!$C$14:M$14),0)))</f>
        <v/>
      </c>
      <c r="N218" s="114" t="str">
        <f>IF($C218="","",IF(ISBLANK(VLOOKUP($A218,'Section 2'!$C$18:$X$317,COLUMNS('Section 2'!$C$14:N$14),0)),"",VLOOKUP($A218,'Section 2'!$C$18:$X$317,COLUMNS('Section 2'!$C$14:N$14),0)))</f>
        <v/>
      </c>
      <c r="O218" s="114" t="str">
        <f>IF($C218="","",IF(ISBLANK(VLOOKUP($A218,'Section 2'!$C$18:$X$317,COLUMNS('Section 2'!$C$14:O$14),0)),"",VLOOKUP($A218,'Section 2'!$C$18:$X$317,COLUMNS('Section 2'!$C$14:O$14),0)))</f>
        <v/>
      </c>
      <c r="P218" s="114" t="str">
        <f>IF($C218="","",IF(ISBLANK(VLOOKUP($A218,'Section 2'!$C$18:$X$317,COLUMNS('Section 2'!$C$14:P$14),0)),"",VLOOKUP($A218,'Section 2'!$C$18:$X$317,COLUMNS('Section 2'!$C$14:P$14),0)))</f>
        <v/>
      </c>
      <c r="Q218" s="114" t="str">
        <f>IF($C218="","",IF(ISBLANK(VLOOKUP($A218,'Section 2'!$C$18:$X$317,COLUMNS('Section 2'!$C$14:Q$14),0)),"",VLOOKUP($A218,'Section 2'!$C$18:$X$317,COLUMNS('Section 2'!$C$14:Q$14),0)))</f>
        <v/>
      </c>
      <c r="R218" s="114" t="str">
        <f>IF($C218="","",IF(ISBLANK(VLOOKUP($A218,'Section 2'!$C$18:$X$317,COLUMNS('Section 2'!$C$14:R$14),0)),"",VLOOKUP($A218,'Section 2'!$C$18:$X$317,COLUMNS('Section 2'!$C$14:R$14),0)))</f>
        <v/>
      </c>
      <c r="S218" s="114" t="str">
        <f>IF($C218="","",IF(ISBLANK(VLOOKUP($A218,'Section 2'!$C$18:$X$317,COLUMNS('Section 2'!$C$14:S$14),0)),"",VLOOKUP($A218,'Section 2'!$C$18:$X$317,COLUMNS('Section 2'!$C$14:S$14),0)))</f>
        <v/>
      </c>
      <c r="T218" s="114" t="str">
        <f>IF($C218="","",IF(ISBLANK(VLOOKUP($A218,'Section 2'!$C$18:$X$317,COLUMNS('Section 2'!$C$14:T$14),0)),"",VLOOKUP($A218,'Section 2'!$C$18:$X$317,COLUMNS('Section 2'!$C$14:T$14),0)))</f>
        <v/>
      </c>
      <c r="U218" s="114" t="str">
        <f>IF($C218="","",IF(ISBLANK(VLOOKUP($A218,'Section 2'!$C$18:$X$317,COLUMNS('Section 2'!$C$14:U$14),0)),"",VLOOKUP($A218,'Section 2'!$C$18:$X$317,COLUMNS('Section 2'!$C$14:U$14),0)))</f>
        <v/>
      </c>
      <c r="V218" s="114" t="str">
        <f>IF($C218="","",IF(ISBLANK(VLOOKUP($A218,'Section 2'!$C$18:$X$317,COLUMNS('Section 2'!$C$14:V$14),0)),"",VLOOKUP($A218,'Section 2'!$C$18:$X$317,COLUMNS('Section 2'!$C$14:V$14),0)))</f>
        <v/>
      </c>
      <c r="W218" s="114" t="str">
        <f>IF($C218="","",IF(ISBLANK(PROPER(VLOOKUP($A218,'Section 2'!$C$18:$X$317,COLUMNS('Section 2'!$C$14:W$14),0))),"",PROPER(VLOOKUP($A218,'Section 2'!$C$18:$X$317,COLUMNS('Section 2'!$C$14:W$14),0))))</f>
        <v/>
      </c>
      <c r="X218" s="114" t="str">
        <f>IF($C218="","",IF(ISBLANK(PROPER(VLOOKUP($A218,'Section 2'!$C$18:$X$317,COLUMNS('Section 2'!$C$14:X$14),0))),"",IF(VLOOKUP($A218,'Section 2'!$C$18:$X$317,COLUMNS('Section 2'!$C$14:X$14),0)="Produced/Imported for Consumption","Produced/Imported for Consumption",PROPER(VLOOKUP($A218,'Section 2'!$C$18:$X$317,COLUMNS('Section 2'!$C$14:X$14),0)))))</f>
        <v/>
      </c>
    </row>
    <row r="219" spans="1:24" s="47" customFormat="1" ht="12.75" customHeight="1" x14ac:dyDescent="0.25">
      <c r="A219" s="50">
        <v>218</v>
      </c>
      <c r="B219" s="114" t="str">
        <f t="shared" si="3"/>
        <v/>
      </c>
      <c r="C219" s="114" t="str">
        <f>IFERROR(VLOOKUP($A219,'Section 2'!$C$18:$X$317,COLUMNS('Section 2'!$C$14:$C$14),0),"")</f>
        <v/>
      </c>
      <c r="D219" s="65" t="str">
        <f>IF($C219="","",IF(ISBLANK(VLOOKUP($A219,'Section 2'!$C$18:$X$317,COLUMNS('Section 2'!$C$14:D$14),0)),"",VLOOKUP($A219,'Section 2'!$C$18:$X$317,COLUMNS('Section 2'!$C$14:D$14),0)))</f>
        <v/>
      </c>
      <c r="E219" s="114" t="str">
        <f>IF($C219="","",IF(ISBLANK(VLOOKUP($A219,'Section 2'!$C$18:$X$317,COLUMNS('Section 2'!$C$14:E$14),0)),"",VLOOKUP($A219,'Section 2'!$C$18:$X$317,COLUMNS('Section 2'!$C$14:E$14),0)))</f>
        <v/>
      </c>
      <c r="F219" s="114" t="str">
        <f>IF($C219="","",IF(ISBLANK(VLOOKUP($A219,'Section 2'!$C$18:$X$317,COLUMNS('Section 2'!$C$14:F$14),0)),"",VLOOKUP($A219,'Section 2'!$C$18:$X$317,COLUMNS('Section 2'!$C$14:F$14),0)))</f>
        <v/>
      </c>
      <c r="G219" s="114" t="str">
        <f>IF($C219="","",IF(ISBLANK(VLOOKUP($A219,'Section 2'!$C$18:$X$317,COLUMNS('Section 2'!$C$14:G$14),0)),"",VLOOKUP($A219,'Section 2'!$C$18:$X$317,COLUMNS('Section 2'!$C$14:G$14),0)))</f>
        <v/>
      </c>
      <c r="H219" s="114" t="str">
        <f>IF($C219="","",IF(ISBLANK(VLOOKUP($A219,'Section 2'!$C$18:$X$317,COLUMNS('Section 2'!$C$14:H$14),0)),"",VLOOKUP($A219,'Section 2'!$C$18:$X$317,COLUMNS('Section 2'!$C$14:H$14),0)))</f>
        <v/>
      </c>
      <c r="I219" s="114" t="str">
        <f>IF($C219="","",IF(ISBLANK(VLOOKUP($A219,'Section 2'!$C$18:$X$317,COLUMNS('Section 2'!$C$14:I$14),0)),"",VLOOKUP($A219,'Section 2'!$C$18:$X$317,COLUMNS('Section 2'!$C$14:I$14),0)))</f>
        <v/>
      </c>
      <c r="J219" s="114" t="str">
        <f>IF($C219="","",IF(ISBLANK(VLOOKUP($A219,'Section 2'!$C$18:$X$317,COLUMNS('Section 2'!$C$14:J$14),0)),"",VLOOKUP($A219,'Section 2'!$C$18:$X$317,COLUMNS('Section 2'!$C$14:J$14),0)))</f>
        <v/>
      </c>
      <c r="K219" s="114" t="str">
        <f>IF($C219="","",IF(ISBLANK(VLOOKUP($A219,'Section 2'!$C$18:$X$317,COLUMNS('Section 2'!$C$14:K$14),0)),"",VLOOKUP($A219,'Section 2'!$C$18:$X$317,COLUMNS('Section 2'!$C$14:K$14),0)))</f>
        <v/>
      </c>
      <c r="L219" s="114" t="str">
        <f>IF($C219="","",IF(ISBLANK(VLOOKUP($A219,'Section 2'!$C$18:$X$317,COLUMNS('Section 2'!$C$14:L$14),0)),"",VLOOKUP($A219,'Section 2'!$C$18:$X$317,COLUMNS('Section 2'!$C$14:L$14),0)))</f>
        <v/>
      </c>
      <c r="M219" s="114" t="str">
        <f>IF($C219="","",IF(ISBLANK(VLOOKUP($A219,'Section 2'!$C$18:$X$317,COLUMNS('Section 2'!$C$14:M$14),0)),"",VLOOKUP($A219,'Section 2'!$C$18:$X$317,COLUMNS('Section 2'!$C$14:M$14),0)))</f>
        <v/>
      </c>
      <c r="N219" s="114" t="str">
        <f>IF($C219="","",IF(ISBLANK(VLOOKUP($A219,'Section 2'!$C$18:$X$317,COLUMNS('Section 2'!$C$14:N$14),0)),"",VLOOKUP($A219,'Section 2'!$C$18:$X$317,COLUMNS('Section 2'!$C$14:N$14),0)))</f>
        <v/>
      </c>
      <c r="O219" s="114" t="str">
        <f>IF($C219="","",IF(ISBLANK(VLOOKUP($A219,'Section 2'!$C$18:$X$317,COLUMNS('Section 2'!$C$14:O$14),0)),"",VLOOKUP($A219,'Section 2'!$C$18:$X$317,COLUMNS('Section 2'!$C$14:O$14),0)))</f>
        <v/>
      </c>
      <c r="P219" s="114" t="str">
        <f>IF($C219="","",IF(ISBLANK(VLOOKUP($A219,'Section 2'!$C$18:$X$317,COLUMNS('Section 2'!$C$14:P$14),0)),"",VLOOKUP($A219,'Section 2'!$C$18:$X$317,COLUMNS('Section 2'!$C$14:P$14),0)))</f>
        <v/>
      </c>
      <c r="Q219" s="114" t="str">
        <f>IF($C219="","",IF(ISBLANK(VLOOKUP($A219,'Section 2'!$C$18:$X$317,COLUMNS('Section 2'!$C$14:Q$14),0)),"",VLOOKUP($A219,'Section 2'!$C$18:$X$317,COLUMNS('Section 2'!$C$14:Q$14),0)))</f>
        <v/>
      </c>
      <c r="R219" s="114" t="str">
        <f>IF($C219="","",IF(ISBLANK(VLOOKUP($A219,'Section 2'!$C$18:$X$317,COLUMNS('Section 2'!$C$14:R$14),0)),"",VLOOKUP($A219,'Section 2'!$C$18:$X$317,COLUMNS('Section 2'!$C$14:R$14),0)))</f>
        <v/>
      </c>
      <c r="S219" s="114" t="str">
        <f>IF($C219="","",IF(ISBLANK(VLOOKUP($A219,'Section 2'!$C$18:$X$317,COLUMNS('Section 2'!$C$14:S$14),0)),"",VLOOKUP($A219,'Section 2'!$C$18:$X$317,COLUMNS('Section 2'!$C$14:S$14),0)))</f>
        <v/>
      </c>
      <c r="T219" s="114" t="str">
        <f>IF($C219="","",IF(ISBLANK(VLOOKUP($A219,'Section 2'!$C$18:$X$317,COLUMNS('Section 2'!$C$14:T$14),0)),"",VLOOKUP($A219,'Section 2'!$C$18:$X$317,COLUMNS('Section 2'!$C$14:T$14),0)))</f>
        <v/>
      </c>
      <c r="U219" s="114" t="str">
        <f>IF($C219="","",IF(ISBLANK(VLOOKUP($A219,'Section 2'!$C$18:$X$317,COLUMNS('Section 2'!$C$14:U$14),0)),"",VLOOKUP($A219,'Section 2'!$C$18:$X$317,COLUMNS('Section 2'!$C$14:U$14),0)))</f>
        <v/>
      </c>
      <c r="V219" s="114" t="str">
        <f>IF($C219="","",IF(ISBLANK(VLOOKUP($A219,'Section 2'!$C$18:$X$317,COLUMNS('Section 2'!$C$14:V$14),0)),"",VLOOKUP($A219,'Section 2'!$C$18:$X$317,COLUMNS('Section 2'!$C$14:V$14),0)))</f>
        <v/>
      </c>
      <c r="W219" s="114" t="str">
        <f>IF($C219="","",IF(ISBLANK(PROPER(VLOOKUP($A219,'Section 2'!$C$18:$X$317,COLUMNS('Section 2'!$C$14:W$14),0))),"",PROPER(VLOOKUP($A219,'Section 2'!$C$18:$X$317,COLUMNS('Section 2'!$C$14:W$14),0))))</f>
        <v/>
      </c>
      <c r="X219" s="114" t="str">
        <f>IF($C219="","",IF(ISBLANK(PROPER(VLOOKUP($A219,'Section 2'!$C$18:$X$317,COLUMNS('Section 2'!$C$14:X$14),0))),"",IF(VLOOKUP($A219,'Section 2'!$C$18:$X$317,COLUMNS('Section 2'!$C$14:X$14),0)="Produced/Imported for Consumption","Produced/Imported for Consumption",PROPER(VLOOKUP($A219,'Section 2'!$C$18:$X$317,COLUMNS('Section 2'!$C$14:X$14),0)))))</f>
        <v/>
      </c>
    </row>
    <row r="220" spans="1:24" s="47" customFormat="1" ht="12.75" customHeight="1" x14ac:dyDescent="0.25">
      <c r="A220" s="50">
        <v>219</v>
      </c>
      <c r="B220" s="114" t="str">
        <f t="shared" si="3"/>
        <v/>
      </c>
      <c r="C220" s="114" t="str">
        <f>IFERROR(VLOOKUP($A220,'Section 2'!$C$18:$X$317,COLUMNS('Section 2'!$C$14:$C$14),0),"")</f>
        <v/>
      </c>
      <c r="D220" s="65" t="str">
        <f>IF($C220="","",IF(ISBLANK(VLOOKUP($A220,'Section 2'!$C$18:$X$317,COLUMNS('Section 2'!$C$14:D$14),0)),"",VLOOKUP($A220,'Section 2'!$C$18:$X$317,COLUMNS('Section 2'!$C$14:D$14),0)))</f>
        <v/>
      </c>
      <c r="E220" s="114" t="str">
        <f>IF($C220="","",IF(ISBLANK(VLOOKUP($A220,'Section 2'!$C$18:$X$317,COLUMNS('Section 2'!$C$14:E$14),0)),"",VLOOKUP($A220,'Section 2'!$C$18:$X$317,COLUMNS('Section 2'!$C$14:E$14),0)))</f>
        <v/>
      </c>
      <c r="F220" s="114" t="str">
        <f>IF($C220="","",IF(ISBLANK(VLOOKUP($A220,'Section 2'!$C$18:$X$317,COLUMNS('Section 2'!$C$14:F$14),0)),"",VLOOKUP($A220,'Section 2'!$C$18:$X$317,COLUMNS('Section 2'!$C$14:F$14),0)))</f>
        <v/>
      </c>
      <c r="G220" s="114" t="str">
        <f>IF($C220="","",IF(ISBLANK(VLOOKUP($A220,'Section 2'!$C$18:$X$317,COLUMNS('Section 2'!$C$14:G$14),0)),"",VLOOKUP($A220,'Section 2'!$C$18:$X$317,COLUMNS('Section 2'!$C$14:G$14),0)))</f>
        <v/>
      </c>
      <c r="H220" s="114" t="str">
        <f>IF($C220="","",IF(ISBLANK(VLOOKUP($A220,'Section 2'!$C$18:$X$317,COLUMNS('Section 2'!$C$14:H$14),0)),"",VLOOKUP($A220,'Section 2'!$C$18:$X$317,COLUMNS('Section 2'!$C$14:H$14),0)))</f>
        <v/>
      </c>
      <c r="I220" s="114" t="str">
        <f>IF($C220="","",IF(ISBLANK(VLOOKUP($A220,'Section 2'!$C$18:$X$317,COLUMNS('Section 2'!$C$14:I$14),0)),"",VLOOKUP($A220,'Section 2'!$C$18:$X$317,COLUMNS('Section 2'!$C$14:I$14),0)))</f>
        <v/>
      </c>
      <c r="J220" s="114" t="str">
        <f>IF($C220="","",IF(ISBLANK(VLOOKUP($A220,'Section 2'!$C$18:$X$317,COLUMNS('Section 2'!$C$14:J$14),0)),"",VLOOKUP($A220,'Section 2'!$C$18:$X$317,COLUMNS('Section 2'!$C$14:J$14),0)))</f>
        <v/>
      </c>
      <c r="K220" s="114" t="str">
        <f>IF($C220="","",IF(ISBLANK(VLOOKUP($A220,'Section 2'!$C$18:$X$317,COLUMNS('Section 2'!$C$14:K$14),0)),"",VLOOKUP($A220,'Section 2'!$C$18:$X$317,COLUMNS('Section 2'!$C$14:K$14),0)))</f>
        <v/>
      </c>
      <c r="L220" s="114" t="str">
        <f>IF($C220="","",IF(ISBLANK(VLOOKUP($A220,'Section 2'!$C$18:$X$317,COLUMNS('Section 2'!$C$14:L$14),0)),"",VLOOKUP($A220,'Section 2'!$C$18:$X$317,COLUMNS('Section 2'!$C$14:L$14),0)))</f>
        <v/>
      </c>
      <c r="M220" s="114" t="str">
        <f>IF($C220="","",IF(ISBLANK(VLOOKUP($A220,'Section 2'!$C$18:$X$317,COLUMNS('Section 2'!$C$14:M$14),0)),"",VLOOKUP($A220,'Section 2'!$C$18:$X$317,COLUMNS('Section 2'!$C$14:M$14),0)))</f>
        <v/>
      </c>
      <c r="N220" s="114" t="str">
        <f>IF($C220="","",IF(ISBLANK(VLOOKUP($A220,'Section 2'!$C$18:$X$317,COLUMNS('Section 2'!$C$14:N$14),0)),"",VLOOKUP($A220,'Section 2'!$C$18:$X$317,COLUMNS('Section 2'!$C$14:N$14),0)))</f>
        <v/>
      </c>
      <c r="O220" s="114" t="str">
        <f>IF($C220="","",IF(ISBLANK(VLOOKUP($A220,'Section 2'!$C$18:$X$317,COLUMNS('Section 2'!$C$14:O$14),0)),"",VLOOKUP($A220,'Section 2'!$C$18:$X$317,COLUMNS('Section 2'!$C$14:O$14),0)))</f>
        <v/>
      </c>
      <c r="P220" s="114" t="str">
        <f>IF($C220="","",IF(ISBLANK(VLOOKUP($A220,'Section 2'!$C$18:$X$317,COLUMNS('Section 2'!$C$14:P$14),0)),"",VLOOKUP($A220,'Section 2'!$C$18:$X$317,COLUMNS('Section 2'!$C$14:P$14),0)))</f>
        <v/>
      </c>
      <c r="Q220" s="114" t="str">
        <f>IF($C220="","",IF(ISBLANK(VLOOKUP($A220,'Section 2'!$C$18:$X$317,COLUMNS('Section 2'!$C$14:Q$14),0)),"",VLOOKUP($A220,'Section 2'!$C$18:$X$317,COLUMNS('Section 2'!$C$14:Q$14),0)))</f>
        <v/>
      </c>
      <c r="R220" s="114" t="str">
        <f>IF($C220="","",IF(ISBLANK(VLOOKUP($A220,'Section 2'!$C$18:$X$317,COLUMNS('Section 2'!$C$14:R$14),0)),"",VLOOKUP($A220,'Section 2'!$C$18:$X$317,COLUMNS('Section 2'!$C$14:R$14),0)))</f>
        <v/>
      </c>
      <c r="S220" s="114" t="str">
        <f>IF($C220="","",IF(ISBLANK(VLOOKUP($A220,'Section 2'!$C$18:$X$317,COLUMNS('Section 2'!$C$14:S$14),0)),"",VLOOKUP($A220,'Section 2'!$C$18:$X$317,COLUMNS('Section 2'!$C$14:S$14),0)))</f>
        <v/>
      </c>
      <c r="T220" s="114" t="str">
        <f>IF($C220="","",IF(ISBLANK(VLOOKUP($A220,'Section 2'!$C$18:$X$317,COLUMNS('Section 2'!$C$14:T$14),0)),"",VLOOKUP($A220,'Section 2'!$C$18:$X$317,COLUMNS('Section 2'!$C$14:T$14),0)))</f>
        <v/>
      </c>
      <c r="U220" s="114" t="str">
        <f>IF($C220="","",IF(ISBLANK(VLOOKUP($A220,'Section 2'!$C$18:$X$317,COLUMNS('Section 2'!$C$14:U$14),0)),"",VLOOKUP($A220,'Section 2'!$C$18:$X$317,COLUMNS('Section 2'!$C$14:U$14),0)))</f>
        <v/>
      </c>
      <c r="V220" s="114" t="str">
        <f>IF($C220="","",IF(ISBLANK(VLOOKUP($A220,'Section 2'!$C$18:$X$317,COLUMNS('Section 2'!$C$14:V$14),0)),"",VLOOKUP($A220,'Section 2'!$C$18:$X$317,COLUMNS('Section 2'!$C$14:V$14),0)))</f>
        <v/>
      </c>
      <c r="W220" s="114" t="str">
        <f>IF($C220="","",IF(ISBLANK(PROPER(VLOOKUP($A220,'Section 2'!$C$18:$X$317,COLUMNS('Section 2'!$C$14:W$14),0))),"",PROPER(VLOOKUP($A220,'Section 2'!$C$18:$X$317,COLUMNS('Section 2'!$C$14:W$14),0))))</f>
        <v/>
      </c>
      <c r="X220" s="114" t="str">
        <f>IF($C220="","",IF(ISBLANK(PROPER(VLOOKUP($A220,'Section 2'!$C$18:$X$317,COLUMNS('Section 2'!$C$14:X$14),0))),"",IF(VLOOKUP($A220,'Section 2'!$C$18:$X$317,COLUMNS('Section 2'!$C$14:X$14),0)="Produced/Imported for Consumption","Produced/Imported for Consumption",PROPER(VLOOKUP($A220,'Section 2'!$C$18:$X$317,COLUMNS('Section 2'!$C$14:X$14),0)))))</f>
        <v/>
      </c>
    </row>
    <row r="221" spans="1:24" s="47" customFormat="1" ht="12.75" customHeight="1" x14ac:dyDescent="0.25">
      <c r="A221" s="50">
        <v>220</v>
      </c>
      <c r="B221" s="114" t="str">
        <f t="shared" si="3"/>
        <v/>
      </c>
      <c r="C221" s="114" t="str">
        <f>IFERROR(VLOOKUP($A221,'Section 2'!$C$18:$X$317,COLUMNS('Section 2'!$C$14:$C$14),0),"")</f>
        <v/>
      </c>
      <c r="D221" s="65" t="str">
        <f>IF($C221="","",IF(ISBLANK(VLOOKUP($A221,'Section 2'!$C$18:$X$317,COLUMNS('Section 2'!$C$14:D$14),0)),"",VLOOKUP($A221,'Section 2'!$C$18:$X$317,COLUMNS('Section 2'!$C$14:D$14),0)))</f>
        <v/>
      </c>
      <c r="E221" s="114" t="str">
        <f>IF($C221="","",IF(ISBLANK(VLOOKUP($A221,'Section 2'!$C$18:$X$317,COLUMNS('Section 2'!$C$14:E$14),0)),"",VLOOKUP($A221,'Section 2'!$C$18:$X$317,COLUMNS('Section 2'!$C$14:E$14),0)))</f>
        <v/>
      </c>
      <c r="F221" s="114" t="str">
        <f>IF($C221="","",IF(ISBLANK(VLOOKUP($A221,'Section 2'!$C$18:$X$317,COLUMNS('Section 2'!$C$14:F$14),0)),"",VLOOKUP($A221,'Section 2'!$C$18:$X$317,COLUMNS('Section 2'!$C$14:F$14),0)))</f>
        <v/>
      </c>
      <c r="G221" s="114" t="str">
        <f>IF($C221="","",IF(ISBLANK(VLOOKUP($A221,'Section 2'!$C$18:$X$317,COLUMNS('Section 2'!$C$14:G$14),0)),"",VLOOKUP($A221,'Section 2'!$C$18:$X$317,COLUMNS('Section 2'!$C$14:G$14),0)))</f>
        <v/>
      </c>
      <c r="H221" s="114" t="str">
        <f>IF($C221="","",IF(ISBLANK(VLOOKUP($A221,'Section 2'!$C$18:$X$317,COLUMNS('Section 2'!$C$14:H$14),0)),"",VLOOKUP($A221,'Section 2'!$C$18:$X$317,COLUMNS('Section 2'!$C$14:H$14),0)))</f>
        <v/>
      </c>
      <c r="I221" s="114" t="str">
        <f>IF($C221="","",IF(ISBLANK(VLOOKUP($A221,'Section 2'!$C$18:$X$317,COLUMNS('Section 2'!$C$14:I$14),0)),"",VLOOKUP($A221,'Section 2'!$C$18:$X$317,COLUMNS('Section 2'!$C$14:I$14),0)))</f>
        <v/>
      </c>
      <c r="J221" s="114" t="str">
        <f>IF($C221="","",IF(ISBLANK(VLOOKUP($A221,'Section 2'!$C$18:$X$317,COLUMNS('Section 2'!$C$14:J$14),0)),"",VLOOKUP($A221,'Section 2'!$C$18:$X$317,COLUMNS('Section 2'!$C$14:J$14),0)))</f>
        <v/>
      </c>
      <c r="K221" s="114" t="str">
        <f>IF($C221="","",IF(ISBLANK(VLOOKUP($A221,'Section 2'!$C$18:$X$317,COLUMNS('Section 2'!$C$14:K$14),0)),"",VLOOKUP($A221,'Section 2'!$C$18:$X$317,COLUMNS('Section 2'!$C$14:K$14),0)))</f>
        <v/>
      </c>
      <c r="L221" s="114" t="str">
        <f>IF($C221="","",IF(ISBLANK(VLOOKUP($A221,'Section 2'!$C$18:$X$317,COLUMNS('Section 2'!$C$14:L$14),0)),"",VLOOKUP($A221,'Section 2'!$C$18:$X$317,COLUMNS('Section 2'!$C$14:L$14),0)))</f>
        <v/>
      </c>
      <c r="M221" s="114" t="str">
        <f>IF($C221="","",IF(ISBLANK(VLOOKUP($A221,'Section 2'!$C$18:$X$317,COLUMNS('Section 2'!$C$14:M$14),0)),"",VLOOKUP($A221,'Section 2'!$C$18:$X$317,COLUMNS('Section 2'!$C$14:M$14),0)))</f>
        <v/>
      </c>
      <c r="N221" s="114" t="str">
        <f>IF($C221="","",IF(ISBLANK(VLOOKUP($A221,'Section 2'!$C$18:$X$317,COLUMNS('Section 2'!$C$14:N$14),0)),"",VLOOKUP($A221,'Section 2'!$C$18:$X$317,COLUMNS('Section 2'!$C$14:N$14),0)))</f>
        <v/>
      </c>
      <c r="O221" s="114" t="str">
        <f>IF($C221="","",IF(ISBLANK(VLOOKUP($A221,'Section 2'!$C$18:$X$317,COLUMNS('Section 2'!$C$14:O$14),0)),"",VLOOKUP($A221,'Section 2'!$C$18:$X$317,COLUMNS('Section 2'!$C$14:O$14),0)))</f>
        <v/>
      </c>
      <c r="P221" s="114" t="str">
        <f>IF($C221="","",IF(ISBLANK(VLOOKUP($A221,'Section 2'!$C$18:$X$317,COLUMNS('Section 2'!$C$14:P$14),0)),"",VLOOKUP($A221,'Section 2'!$C$18:$X$317,COLUMNS('Section 2'!$C$14:P$14),0)))</f>
        <v/>
      </c>
      <c r="Q221" s="114" t="str">
        <f>IF($C221="","",IF(ISBLANK(VLOOKUP($A221,'Section 2'!$C$18:$X$317,COLUMNS('Section 2'!$C$14:Q$14),0)),"",VLOOKUP($A221,'Section 2'!$C$18:$X$317,COLUMNS('Section 2'!$C$14:Q$14),0)))</f>
        <v/>
      </c>
      <c r="R221" s="114" t="str">
        <f>IF($C221="","",IF(ISBLANK(VLOOKUP($A221,'Section 2'!$C$18:$X$317,COLUMNS('Section 2'!$C$14:R$14),0)),"",VLOOKUP($A221,'Section 2'!$C$18:$X$317,COLUMNS('Section 2'!$C$14:R$14),0)))</f>
        <v/>
      </c>
      <c r="S221" s="114" t="str">
        <f>IF($C221="","",IF(ISBLANK(VLOOKUP($A221,'Section 2'!$C$18:$X$317,COLUMNS('Section 2'!$C$14:S$14),0)),"",VLOOKUP($A221,'Section 2'!$C$18:$X$317,COLUMNS('Section 2'!$C$14:S$14),0)))</f>
        <v/>
      </c>
      <c r="T221" s="114" t="str">
        <f>IF($C221="","",IF(ISBLANK(VLOOKUP($A221,'Section 2'!$C$18:$X$317,COLUMNS('Section 2'!$C$14:T$14),0)),"",VLOOKUP($A221,'Section 2'!$C$18:$X$317,COLUMNS('Section 2'!$C$14:T$14),0)))</f>
        <v/>
      </c>
      <c r="U221" s="114" t="str">
        <f>IF($C221="","",IF(ISBLANK(VLOOKUP($A221,'Section 2'!$C$18:$X$317,COLUMNS('Section 2'!$C$14:U$14),0)),"",VLOOKUP($A221,'Section 2'!$C$18:$X$317,COLUMNS('Section 2'!$C$14:U$14),0)))</f>
        <v/>
      </c>
      <c r="V221" s="114" t="str">
        <f>IF($C221="","",IF(ISBLANK(VLOOKUP($A221,'Section 2'!$C$18:$X$317,COLUMNS('Section 2'!$C$14:V$14),0)),"",VLOOKUP($A221,'Section 2'!$C$18:$X$317,COLUMNS('Section 2'!$C$14:V$14),0)))</f>
        <v/>
      </c>
      <c r="W221" s="114" t="str">
        <f>IF($C221="","",IF(ISBLANK(PROPER(VLOOKUP($A221,'Section 2'!$C$18:$X$317,COLUMNS('Section 2'!$C$14:W$14),0))),"",PROPER(VLOOKUP($A221,'Section 2'!$C$18:$X$317,COLUMNS('Section 2'!$C$14:W$14),0))))</f>
        <v/>
      </c>
      <c r="X221" s="114" t="str">
        <f>IF($C221="","",IF(ISBLANK(PROPER(VLOOKUP($A221,'Section 2'!$C$18:$X$317,COLUMNS('Section 2'!$C$14:X$14),0))),"",IF(VLOOKUP($A221,'Section 2'!$C$18:$X$317,COLUMNS('Section 2'!$C$14:X$14),0)="Produced/Imported for Consumption","Produced/Imported for Consumption",PROPER(VLOOKUP($A221,'Section 2'!$C$18:$X$317,COLUMNS('Section 2'!$C$14:X$14),0)))))</f>
        <v/>
      </c>
    </row>
    <row r="222" spans="1:24" s="47" customFormat="1" ht="12.75" customHeight="1" x14ac:dyDescent="0.25">
      <c r="A222" s="50">
        <v>221</v>
      </c>
      <c r="B222" s="114" t="str">
        <f t="shared" si="3"/>
        <v/>
      </c>
      <c r="C222" s="114" t="str">
        <f>IFERROR(VLOOKUP($A222,'Section 2'!$C$18:$X$317,COLUMNS('Section 2'!$C$14:$C$14),0),"")</f>
        <v/>
      </c>
      <c r="D222" s="65" t="str">
        <f>IF($C222="","",IF(ISBLANK(VLOOKUP($A222,'Section 2'!$C$18:$X$317,COLUMNS('Section 2'!$C$14:D$14),0)),"",VLOOKUP($A222,'Section 2'!$C$18:$X$317,COLUMNS('Section 2'!$C$14:D$14),0)))</f>
        <v/>
      </c>
      <c r="E222" s="114" t="str">
        <f>IF($C222="","",IF(ISBLANK(VLOOKUP($A222,'Section 2'!$C$18:$X$317,COLUMNS('Section 2'!$C$14:E$14),0)),"",VLOOKUP($A222,'Section 2'!$C$18:$X$317,COLUMNS('Section 2'!$C$14:E$14),0)))</f>
        <v/>
      </c>
      <c r="F222" s="114" t="str">
        <f>IF($C222="","",IF(ISBLANK(VLOOKUP($A222,'Section 2'!$C$18:$X$317,COLUMNS('Section 2'!$C$14:F$14),0)),"",VLOOKUP($A222,'Section 2'!$C$18:$X$317,COLUMNS('Section 2'!$C$14:F$14),0)))</f>
        <v/>
      </c>
      <c r="G222" s="114" t="str">
        <f>IF($C222="","",IF(ISBLANK(VLOOKUP($A222,'Section 2'!$C$18:$X$317,COLUMNS('Section 2'!$C$14:G$14),0)),"",VLOOKUP($A222,'Section 2'!$C$18:$X$317,COLUMNS('Section 2'!$C$14:G$14),0)))</f>
        <v/>
      </c>
      <c r="H222" s="114" t="str">
        <f>IF($C222="","",IF(ISBLANK(VLOOKUP($A222,'Section 2'!$C$18:$X$317,COLUMNS('Section 2'!$C$14:H$14),0)),"",VLOOKUP($A222,'Section 2'!$C$18:$X$317,COLUMNS('Section 2'!$C$14:H$14),0)))</f>
        <v/>
      </c>
      <c r="I222" s="114" t="str">
        <f>IF($C222="","",IF(ISBLANK(VLOOKUP($A222,'Section 2'!$C$18:$X$317,COLUMNS('Section 2'!$C$14:I$14),0)),"",VLOOKUP($A222,'Section 2'!$C$18:$X$317,COLUMNS('Section 2'!$C$14:I$14),0)))</f>
        <v/>
      </c>
      <c r="J222" s="114" t="str">
        <f>IF($C222="","",IF(ISBLANK(VLOOKUP($A222,'Section 2'!$C$18:$X$317,COLUMNS('Section 2'!$C$14:J$14),0)),"",VLOOKUP($A222,'Section 2'!$C$18:$X$317,COLUMNS('Section 2'!$C$14:J$14),0)))</f>
        <v/>
      </c>
      <c r="K222" s="114" t="str">
        <f>IF($C222="","",IF(ISBLANK(VLOOKUP($A222,'Section 2'!$C$18:$X$317,COLUMNS('Section 2'!$C$14:K$14),0)),"",VLOOKUP($A222,'Section 2'!$C$18:$X$317,COLUMNS('Section 2'!$C$14:K$14),0)))</f>
        <v/>
      </c>
      <c r="L222" s="114" t="str">
        <f>IF($C222="","",IF(ISBLANK(VLOOKUP($A222,'Section 2'!$C$18:$X$317,COLUMNS('Section 2'!$C$14:L$14),0)),"",VLOOKUP($A222,'Section 2'!$C$18:$X$317,COLUMNS('Section 2'!$C$14:L$14),0)))</f>
        <v/>
      </c>
      <c r="M222" s="114" t="str">
        <f>IF($C222="","",IF(ISBLANK(VLOOKUP($A222,'Section 2'!$C$18:$X$317,COLUMNS('Section 2'!$C$14:M$14),0)),"",VLOOKUP($A222,'Section 2'!$C$18:$X$317,COLUMNS('Section 2'!$C$14:M$14),0)))</f>
        <v/>
      </c>
      <c r="N222" s="114" t="str">
        <f>IF($C222="","",IF(ISBLANK(VLOOKUP($A222,'Section 2'!$C$18:$X$317,COLUMNS('Section 2'!$C$14:N$14),0)),"",VLOOKUP($A222,'Section 2'!$C$18:$X$317,COLUMNS('Section 2'!$C$14:N$14),0)))</f>
        <v/>
      </c>
      <c r="O222" s="114" t="str">
        <f>IF($C222="","",IF(ISBLANK(VLOOKUP($A222,'Section 2'!$C$18:$X$317,COLUMNS('Section 2'!$C$14:O$14),0)),"",VLOOKUP($A222,'Section 2'!$C$18:$X$317,COLUMNS('Section 2'!$C$14:O$14),0)))</f>
        <v/>
      </c>
      <c r="P222" s="114" t="str">
        <f>IF($C222="","",IF(ISBLANK(VLOOKUP($A222,'Section 2'!$C$18:$X$317,COLUMNS('Section 2'!$C$14:P$14),0)),"",VLOOKUP($A222,'Section 2'!$C$18:$X$317,COLUMNS('Section 2'!$C$14:P$14),0)))</f>
        <v/>
      </c>
      <c r="Q222" s="114" t="str">
        <f>IF($C222="","",IF(ISBLANK(VLOOKUP($A222,'Section 2'!$C$18:$X$317,COLUMNS('Section 2'!$C$14:Q$14),0)),"",VLOOKUP($A222,'Section 2'!$C$18:$X$317,COLUMNS('Section 2'!$C$14:Q$14),0)))</f>
        <v/>
      </c>
      <c r="R222" s="114" t="str">
        <f>IF($C222="","",IF(ISBLANK(VLOOKUP($A222,'Section 2'!$C$18:$X$317,COLUMNS('Section 2'!$C$14:R$14),0)),"",VLOOKUP($A222,'Section 2'!$C$18:$X$317,COLUMNS('Section 2'!$C$14:R$14),0)))</f>
        <v/>
      </c>
      <c r="S222" s="114" t="str">
        <f>IF($C222="","",IF(ISBLANK(VLOOKUP($A222,'Section 2'!$C$18:$X$317,COLUMNS('Section 2'!$C$14:S$14),0)),"",VLOOKUP($A222,'Section 2'!$C$18:$X$317,COLUMNS('Section 2'!$C$14:S$14),0)))</f>
        <v/>
      </c>
      <c r="T222" s="114" t="str">
        <f>IF($C222="","",IF(ISBLANK(VLOOKUP($A222,'Section 2'!$C$18:$X$317,COLUMNS('Section 2'!$C$14:T$14),0)),"",VLOOKUP($A222,'Section 2'!$C$18:$X$317,COLUMNS('Section 2'!$C$14:T$14),0)))</f>
        <v/>
      </c>
      <c r="U222" s="114" t="str">
        <f>IF($C222="","",IF(ISBLANK(VLOOKUP($A222,'Section 2'!$C$18:$X$317,COLUMNS('Section 2'!$C$14:U$14),0)),"",VLOOKUP($A222,'Section 2'!$C$18:$X$317,COLUMNS('Section 2'!$C$14:U$14),0)))</f>
        <v/>
      </c>
      <c r="V222" s="114" t="str">
        <f>IF($C222="","",IF(ISBLANK(VLOOKUP($A222,'Section 2'!$C$18:$X$317,COLUMNS('Section 2'!$C$14:V$14),0)),"",VLOOKUP($A222,'Section 2'!$C$18:$X$317,COLUMNS('Section 2'!$C$14:V$14),0)))</f>
        <v/>
      </c>
      <c r="W222" s="114" t="str">
        <f>IF($C222="","",IF(ISBLANK(PROPER(VLOOKUP($A222,'Section 2'!$C$18:$X$317,COLUMNS('Section 2'!$C$14:W$14),0))),"",PROPER(VLOOKUP($A222,'Section 2'!$C$18:$X$317,COLUMNS('Section 2'!$C$14:W$14),0))))</f>
        <v/>
      </c>
      <c r="X222" s="114" t="str">
        <f>IF($C222="","",IF(ISBLANK(PROPER(VLOOKUP($A222,'Section 2'!$C$18:$X$317,COLUMNS('Section 2'!$C$14:X$14),0))),"",IF(VLOOKUP($A222,'Section 2'!$C$18:$X$317,COLUMNS('Section 2'!$C$14:X$14),0)="Produced/Imported for Consumption","Produced/Imported for Consumption",PROPER(VLOOKUP($A222,'Section 2'!$C$18:$X$317,COLUMNS('Section 2'!$C$14:X$14),0)))))</f>
        <v/>
      </c>
    </row>
    <row r="223" spans="1:24" s="47" customFormat="1" ht="12.75" customHeight="1" x14ac:dyDescent="0.25">
      <c r="A223" s="50">
        <v>222</v>
      </c>
      <c r="B223" s="114" t="str">
        <f t="shared" si="3"/>
        <v/>
      </c>
      <c r="C223" s="114" t="str">
        <f>IFERROR(VLOOKUP($A223,'Section 2'!$C$18:$X$317,COLUMNS('Section 2'!$C$14:$C$14),0),"")</f>
        <v/>
      </c>
      <c r="D223" s="65" t="str">
        <f>IF($C223="","",IF(ISBLANK(VLOOKUP($A223,'Section 2'!$C$18:$X$317,COLUMNS('Section 2'!$C$14:D$14),0)),"",VLOOKUP($A223,'Section 2'!$C$18:$X$317,COLUMNS('Section 2'!$C$14:D$14),0)))</f>
        <v/>
      </c>
      <c r="E223" s="114" t="str">
        <f>IF($C223="","",IF(ISBLANK(VLOOKUP($A223,'Section 2'!$C$18:$X$317,COLUMNS('Section 2'!$C$14:E$14),0)),"",VLOOKUP($A223,'Section 2'!$C$18:$X$317,COLUMNS('Section 2'!$C$14:E$14),0)))</f>
        <v/>
      </c>
      <c r="F223" s="114" t="str">
        <f>IF($C223="","",IF(ISBLANK(VLOOKUP($A223,'Section 2'!$C$18:$X$317,COLUMNS('Section 2'!$C$14:F$14),0)),"",VLOOKUP($A223,'Section 2'!$C$18:$X$317,COLUMNS('Section 2'!$C$14:F$14),0)))</f>
        <v/>
      </c>
      <c r="G223" s="114" t="str">
        <f>IF($C223="","",IF(ISBLANK(VLOOKUP($A223,'Section 2'!$C$18:$X$317,COLUMNS('Section 2'!$C$14:G$14),0)),"",VLOOKUP($A223,'Section 2'!$C$18:$X$317,COLUMNS('Section 2'!$C$14:G$14),0)))</f>
        <v/>
      </c>
      <c r="H223" s="114" t="str">
        <f>IF($C223="","",IF(ISBLANK(VLOOKUP($A223,'Section 2'!$C$18:$X$317,COLUMNS('Section 2'!$C$14:H$14),0)),"",VLOOKUP($A223,'Section 2'!$C$18:$X$317,COLUMNS('Section 2'!$C$14:H$14),0)))</f>
        <v/>
      </c>
      <c r="I223" s="114" t="str">
        <f>IF($C223="","",IF(ISBLANK(VLOOKUP($A223,'Section 2'!$C$18:$X$317,COLUMNS('Section 2'!$C$14:I$14),0)),"",VLOOKUP($A223,'Section 2'!$C$18:$X$317,COLUMNS('Section 2'!$C$14:I$14),0)))</f>
        <v/>
      </c>
      <c r="J223" s="114" t="str">
        <f>IF($C223="","",IF(ISBLANK(VLOOKUP($A223,'Section 2'!$C$18:$X$317,COLUMNS('Section 2'!$C$14:J$14),0)),"",VLOOKUP($A223,'Section 2'!$C$18:$X$317,COLUMNS('Section 2'!$C$14:J$14),0)))</f>
        <v/>
      </c>
      <c r="K223" s="114" t="str">
        <f>IF($C223="","",IF(ISBLANK(VLOOKUP($A223,'Section 2'!$C$18:$X$317,COLUMNS('Section 2'!$C$14:K$14),0)),"",VLOOKUP($A223,'Section 2'!$C$18:$X$317,COLUMNS('Section 2'!$C$14:K$14),0)))</f>
        <v/>
      </c>
      <c r="L223" s="114" t="str">
        <f>IF($C223="","",IF(ISBLANK(VLOOKUP($A223,'Section 2'!$C$18:$X$317,COLUMNS('Section 2'!$C$14:L$14),0)),"",VLOOKUP($A223,'Section 2'!$C$18:$X$317,COLUMNS('Section 2'!$C$14:L$14),0)))</f>
        <v/>
      </c>
      <c r="M223" s="114" t="str">
        <f>IF($C223="","",IF(ISBLANK(VLOOKUP($A223,'Section 2'!$C$18:$X$317,COLUMNS('Section 2'!$C$14:M$14),0)),"",VLOOKUP($A223,'Section 2'!$C$18:$X$317,COLUMNS('Section 2'!$C$14:M$14),0)))</f>
        <v/>
      </c>
      <c r="N223" s="114" t="str">
        <f>IF($C223="","",IF(ISBLANK(VLOOKUP($A223,'Section 2'!$C$18:$X$317,COLUMNS('Section 2'!$C$14:N$14),0)),"",VLOOKUP($A223,'Section 2'!$C$18:$X$317,COLUMNS('Section 2'!$C$14:N$14),0)))</f>
        <v/>
      </c>
      <c r="O223" s="114" t="str">
        <f>IF($C223="","",IF(ISBLANK(VLOOKUP($A223,'Section 2'!$C$18:$X$317,COLUMNS('Section 2'!$C$14:O$14),0)),"",VLOOKUP($A223,'Section 2'!$C$18:$X$317,COLUMNS('Section 2'!$C$14:O$14),0)))</f>
        <v/>
      </c>
      <c r="P223" s="114" t="str">
        <f>IF($C223="","",IF(ISBLANK(VLOOKUP($A223,'Section 2'!$C$18:$X$317,COLUMNS('Section 2'!$C$14:P$14),0)),"",VLOOKUP($A223,'Section 2'!$C$18:$X$317,COLUMNS('Section 2'!$C$14:P$14),0)))</f>
        <v/>
      </c>
      <c r="Q223" s="114" t="str">
        <f>IF($C223="","",IF(ISBLANK(VLOOKUP($A223,'Section 2'!$C$18:$X$317,COLUMNS('Section 2'!$C$14:Q$14),0)),"",VLOOKUP($A223,'Section 2'!$C$18:$X$317,COLUMNS('Section 2'!$C$14:Q$14),0)))</f>
        <v/>
      </c>
      <c r="R223" s="114" t="str">
        <f>IF($C223="","",IF(ISBLANK(VLOOKUP($A223,'Section 2'!$C$18:$X$317,COLUMNS('Section 2'!$C$14:R$14),0)),"",VLOOKUP($A223,'Section 2'!$C$18:$X$317,COLUMNS('Section 2'!$C$14:R$14),0)))</f>
        <v/>
      </c>
      <c r="S223" s="114" t="str">
        <f>IF($C223="","",IF(ISBLANK(VLOOKUP($A223,'Section 2'!$C$18:$X$317,COLUMNS('Section 2'!$C$14:S$14),0)),"",VLOOKUP($A223,'Section 2'!$C$18:$X$317,COLUMNS('Section 2'!$C$14:S$14),0)))</f>
        <v/>
      </c>
      <c r="T223" s="114" t="str">
        <f>IF($C223="","",IF(ISBLANK(VLOOKUP($A223,'Section 2'!$C$18:$X$317,COLUMNS('Section 2'!$C$14:T$14),0)),"",VLOOKUP($A223,'Section 2'!$C$18:$X$317,COLUMNS('Section 2'!$C$14:T$14),0)))</f>
        <v/>
      </c>
      <c r="U223" s="114" t="str">
        <f>IF($C223="","",IF(ISBLANK(VLOOKUP($A223,'Section 2'!$C$18:$X$317,COLUMNS('Section 2'!$C$14:U$14),0)),"",VLOOKUP($A223,'Section 2'!$C$18:$X$317,COLUMNS('Section 2'!$C$14:U$14),0)))</f>
        <v/>
      </c>
      <c r="V223" s="114" t="str">
        <f>IF($C223="","",IF(ISBLANK(VLOOKUP($A223,'Section 2'!$C$18:$X$317,COLUMNS('Section 2'!$C$14:V$14),0)),"",VLOOKUP($A223,'Section 2'!$C$18:$X$317,COLUMNS('Section 2'!$C$14:V$14),0)))</f>
        <v/>
      </c>
      <c r="W223" s="114" t="str">
        <f>IF($C223="","",IF(ISBLANK(PROPER(VLOOKUP($A223,'Section 2'!$C$18:$X$317,COLUMNS('Section 2'!$C$14:W$14),0))),"",PROPER(VLOOKUP($A223,'Section 2'!$C$18:$X$317,COLUMNS('Section 2'!$C$14:W$14),0))))</f>
        <v/>
      </c>
      <c r="X223" s="114" t="str">
        <f>IF($C223="","",IF(ISBLANK(PROPER(VLOOKUP($A223,'Section 2'!$C$18:$X$317,COLUMNS('Section 2'!$C$14:X$14),0))),"",IF(VLOOKUP($A223,'Section 2'!$C$18:$X$317,COLUMNS('Section 2'!$C$14:X$14),0)="Produced/Imported for Consumption","Produced/Imported for Consumption",PROPER(VLOOKUP($A223,'Section 2'!$C$18:$X$317,COLUMNS('Section 2'!$C$14:X$14),0)))))</f>
        <v/>
      </c>
    </row>
    <row r="224" spans="1:24" s="47" customFormat="1" ht="12.75" customHeight="1" x14ac:dyDescent="0.25">
      <c r="A224" s="50">
        <v>223</v>
      </c>
      <c r="B224" s="114" t="str">
        <f t="shared" si="3"/>
        <v/>
      </c>
      <c r="C224" s="114" t="str">
        <f>IFERROR(VLOOKUP($A224,'Section 2'!$C$18:$X$317,COLUMNS('Section 2'!$C$14:$C$14),0),"")</f>
        <v/>
      </c>
      <c r="D224" s="65" t="str">
        <f>IF($C224="","",IF(ISBLANK(VLOOKUP($A224,'Section 2'!$C$18:$X$317,COLUMNS('Section 2'!$C$14:D$14),0)),"",VLOOKUP($A224,'Section 2'!$C$18:$X$317,COLUMNS('Section 2'!$C$14:D$14),0)))</f>
        <v/>
      </c>
      <c r="E224" s="114" t="str">
        <f>IF($C224="","",IF(ISBLANK(VLOOKUP($A224,'Section 2'!$C$18:$X$317,COLUMNS('Section 2'!$C$14:E$14),0)),"",VLOOKUP($A224,'Section 2'!$C$18:$X$317,COLUMNS('Section 2'!$C$14:E$14),0)))</f>
        <v/>
      </c>
      <c r="F224" s="114" t="str">
        <f>IF($C224="","",IF(ISBLANK(VLOOKUP($A224,'Section 2'!$C$18:$X$317,COLUMNS('Section 2'!$C$14:F$14),0)),"",VLOOKUP($A224,'Section 2'!$C$18:$X$317,COLUMNS('Section 2'!$C$14:F$14),0)))</f>
        <v/>
      </c>
      <c r="G224" s="114" t="str">
        <f>IF($C224="","",IF(ISBLANK(VLOOKUP($A224,'Section 2'!$C$18:$X$317,COLUMNS('Section 2'!$C$14:G$14),0)),"",VLOOKUP($A224,'Section 2'!$C$18:$X$317,COLUMNS('Section 2'!$C$14:G$14),0)))</f>
        <v/>
      </c>
      <c r="H224" s="114" t="str">
        <f>IF($C224="","",IF(ISBLANK(VLOOKUP($A224,'Section 2'!$C$18:$X$317,COLUMNS('Section 2'!$C$14:H$14),0)),"",VLOOKUP($A224,'Section 2'!$C$18:$X$317,COLUMNS('Section 2'!$C$14:H$14),0)))</f>
        <v/>
      </c>
      <c r="I224" s="114" t="str">
        <f>IF($C224="","",IF(ISBLANK(VLOOKUP($A224,'Section 2'!$C$18:$X$317,COLUMNS('Section 2'!$C$14:I$14),0)),"",VLOOKUP($A224,'Section 2'!$C$18:$X$317,COLUMNS('Section 2'!$C$14:I$14),0)))</f>
        <v/>
      </c>
      <c r="J224" s="114" t="str">
        <f>IF($C224="","",IF(ISBLANK(VLOOKUP($A224,'Section 2'!$C$18:$X$317,COLUMNS('Section 2'!$C$14:J$14),0)),"",VLOOKUP($A224,'Section 2'!$C$18:$X$317,COLUMNS('Section 2'!$C$14:J$14),0)))</f>
        <v/>
      </c>
      <c r="K224" s="114" t="str">
        <f>IF($C224="","",IF(ISBLANK(VLOOKUP($A224,'Section 2'!$C$18:$X$317,COLUMNS('Section 2'!$C$14:K$14),0)),"",VLOOKUP($A224,'Section 2'!$C$18:$X$317,COLUMNS('Section 2'!$C$14:K$14),0)))</f>
        <v/>
      </c>
      <c r="L224" s="114" t="str">
        <f>IF($C224="","",IF(ISBLANK(VLOOKUP($A224,'Section 2'!$C$18:$X$317,COLUMNS('Section 2'!$C$14:L$14),0)),"",VLOOKUP($A224,'Section 2'!$C$18:$X$317,COLUMNS('Section 2'!$C$14:L$14),0)))</f>
        <v/>
      </c>
      <c r="M224" s="114" t="str">
        <f>IF($C224="","",IF(ISBLANK(VLOOKUP($A224,'Section 2'!$C$18:$X$317,COLUMNS('Section 2'!$C$14:M$14),0)),"",VLOOKUP($A224,'Section 2'!$C$18:$X$317,COLUMNS('Section 2'!$C$14:M$14),0)))</f>
        <v/>
      </c>
      <c r="N224" s="114" t="str">
        <f>IF($C224="","",IF(ISBLANK(VLOOKUP($A224,'Section 2'!$C$18:$X$317,COLUMNS('Section 2'!$C$14:N$14),0)),"",VLOOKUP($A224,'Section 2'!$C$18:$X$317,COLUMNS('Section 2'!$C$14:N$14),0)))</f>
        <v/>
      </c>
      <c r="O224" s="114" t="str">
        <f>IF($C224="","",IF(ISBLANK(VLOOKUP($A224,'Section 2'!$C$18:$X$317,COLUMNS('Section 2'!$C$14:O$14),0)),"",VLOOKUP($A224,'Section 2'!$C$18:$X$317,COLUMNS('Section 2'!$C$14:O$14),0)))</f>
        <v/>
      </c>
      <c r="P224" s="114" t="str">
        <f>IF($C224="","",IF(ISBLANK(VLOOKUP($A224,'Section 2'!$C$18:$X$317,COLUMNS('Section 2'!$C$14:P$14),0)),"",VLOOKUP($A224,'Section 2'!$C$18:$X$317,COLUMNS('Section 2'!$C$14:P$14),0)))</f>
        <v/>
      </c>
      <c r="Q224" s="114" t="str">
        <f>IF($C224="","",IF(ISBLANK(VLOOKUP($A224,'Section 2'!$C$18:$X$317,COLUMNS('Section 2'!$C$14:Q$14),0)),"",VLOOKUP($A224,'Section 2'!$C$18:$X$317,COLUMNS('Section 2'!$C$14:Q$14),0)))</f>
        <v/>
      </c>
      <c r="R224" s="114" t="str">
        <f>IF($C224="","",IF(ISBLANK(VLOOKUP($A224,'Section 2'!$C$18:$X$317,COLUMNS('Section 2'!$C$14:R$14),0)),"",VLOOKUP($A224,'Section 2'!$C$18:$X$317,COLUMNS('Section 2'!$C$14:R$14),0)))</f>
        <v/>
      </c>
      <c r="S224" s="114" t="str">
        <f>IF($C224="","",IF(ISBLANK(VLOOKUP($A224,'Section 2'!$C$18:$X$317,COLUMNS('Section 2'!$C$14:S$14),0)),"",VLOOKUP($A224,'Section 2'!$C$18:$X$317,COLUMNS('Section 2'!$C$14:S$14),0)))</f>
        <v/>
      </c>
      <c r="T224" s="114" t="str">
        <f>IF($C224="","",IF(ISBLANK(VLOOKUP($A224,'Section 2'!$C$18:$X$317,COLUMNS('Section 2'!$C$14:T$14),0)),"",VLOOKUP($A224,'Section 2'!$C$18:$X$317,COLUMNS('Section 2'!$C$14:T$14),0)))</f>
        <v/>
      </c>
      <c r="U224" s="114" t="str">
        <f>IF($C224="","",IF(ISBLANK(VLOOKUP($A224,'Section 2'!$C$18:$X$317,COLUMNS('Section 2'!$C$14:U$14),0)),"",VLOOKUP($A224,'Section 2'!$C$18:$X$317,COLUMNS('Section 2'!$C$14:U$14),0)))</f>
        <v/>
      </c>
      <c r="V224" s="114" t="str">
        <f>IF($C224="","",IF(ISBLANK(VLOOKUP($A224,'Section 2'!$C$18:$X$317,COLUMNS('Section 2'!$C$14:V$14),0)),"",VLOOKUP($A224,'Section 2'!$C$18:$X$317,COLUMNS('Section 2'!$C$14:V$14),0)))</f>
        <v/>
      </c>
      <c r="W224" s="114" t="str">
        <f>IF($C224="","",IF(ISBLANK(PROPER(VLOOKUP($A224,'Section 2'!$C$18:$X$317,COLUMNS('Section 2'!$C$14:W$14),0))),"",PROPER(VLOOKUP($A224,'Section 2'!$C$18:$X$317,COLUMNS('Section 2'!$C$14:W$14),0))))</f>
        <v/>
      </c>
      <c r="X224" s="114" t="str">
        <f>IF($C224="","",IF(ISBLANK(PROPER(VLOOKUP($A224,'Section 2'!$C$18:$X$317,COLUMNS('Section 2'!$C$14:X$14),0))),"",IF(VLOOKUP($A224,'Section 2'!$C$18:$X$317,COLUMNS('Section 2'!$C$14:X$14),0)="Produced/Imported for Consumption","Produced/Imported for Consumption",PROPER(VLOOKUP($A224,'Section 2'!$C$18:$X$317,COLUMNS('Section 2'!$C$14:X$14),0)))))</f>
        <v/>
      </c>
    </row>
    <row r="225" spans="1:24" s="47" customFormat="1" ht="12.75" customHeight="1" x14ac:dyDescent="0.25">
      <c r="A225" s="50">
        <v>224</v>
      </c>
      <c r="B225" s="114" t="str">
        <f t="shared" si="3"/>
        <v/>
      </c>
      <c r="C225" s="114" t="str">
        <f>IFERROR(VLOOKUP($A225,'Section 2'!$C$18:$X$317,COLUMNS('Section 2'!$C$14:$C$14),0),"")</f>
        <v/>
      </c>
      <c r="D225" s="65" t="str">
        <f>IF($C225="","",IF(ISBLANK(VLOOKUP($A225,'Section 2'!$C$18:$X$317,COLUMNS('Section 2'!$C$14:D$14),0)),"",VLOOKUP($A225,'Section 2'!$C$18:$X$317,COLUMNS('Section 2'!$C$14:D$14),0)))</f>
        <v/>
      </c>
      <c r="E225" s="114" t="str">
        <f>IF($C225="","",IF(ISBLANK(VLOOKUP($A225,'Section 2'!$C$18:$X$317,COLUMNS('Section 2'!$C$14:E$14),0)),"",VLOOKUP($A225,'Section 2'!$C$18:$X$317,COLUMNS('Section 2'!$C$14:E$14),0)))</f>
        <v/>
      </c>
      <c r="F225" s="114" t="str">
        <f>IF($C225="","",IF(ISBLANK(VLOOKUP($A225,'Section 2'!$C$18:$X$317,COLUMNS('Section 2'!$C$14:F$14),0)),"",VLOOKUP($A225,'Section 2'!$C$18:$X$317,COLUMNS('Section 2'!$C$14:F$14),0)))</f>
        <v/>
      </c>
      <c r="G225" s="114" t="str">
        <f>IF($C225="","",IF(ISBLANK(VLOOKUP($A225,'Section 2'!$C$18:$X$317,COLUMNS('Section 2'!$C$14:G$14),0)),"",VLOOKUP($A225,'Section 2'!$C$18:$X$317,COLUMNS('Section 2'!$C$14:G$14),0)))</f>
        <v/>
      </c>
      <c r="H225" s="114" t="str">
        <f>IF($C225="","",IF(ISBLANK(VLOOKUP($A225,'Section 2'!$C$18:$X$317,COLUMNS('Section 2'!$C$14:H$14),0)),"",VLOOKUP($A225,'Section 2'!$C$18:$X$317,COLUMNS('Section 2'!$C$14:H$14),0)))</f>
        <v/>
      </c>
      <c r="I225" s="114" t="str">
        <f>IF($C225="","",IF(ISBLANK(VLOOKUP($A225,'Section 2'!$C$18:$X$317,COLUMNS('Section 2'!$C$14:I$14),0)),"",VLOOKUP($A225,'Section 2'!$C$18:$X$317,COLUMNS('Section 2'!$C$14:I$14),0)))</f>
        <v/>
      </c>
      <c r="J225" s="114" t="str">
        <f>IF($C225="","",IF(ISBLANK(VLOOKUP($A225,'Section 2'!$C$18:$X$317,COLUMNS('Section 2'!$C$14:J$14),0)),"",VLOOKUP($A225,'Section 2'!$C$18:$X$317,COLUMNS('Section 2'!$C$14:J$14),0)))</f>
        <v/>
      </c>
      <c r="K225" s="114" t="str">
        <f>IF($C225="","",IF(ISBLANK(VLOOKUP($A225,'Section 2'!$C$18:$X$317,COLUMNS('Section 2'!$C$14:K$14),0)),"",VLOOKUP($A225,'Section 2'!$C$18:$X$317,COLUMNS('Section 2'!$C$14:K$14),0)))</f>
        <v/>
      </c>
      <c r="L225" s="114" t="str">
        <f>IF($C225="","",IF(ISBLANK(VLOOKUP($A225,'Section 2'!$C$18:$X$317,COLUMNS('Section 2'!$C$14:L$14),0)),"",VLOOKUP($A225,'Section 2'!$C$18:$X$317,COLUMNS('Section 2'!$C$14:L$14),0)))</f>
        <v/>
      </c>
      <c r="M225" s="114" t="str">
        <f>IF($C225="","",IF(ISBLANK(VLOOKUP($A225,'Section 2'!$C$18:$X$317,COLUMNS('Section 2'!$C$14:M$14),0)),"",VLOOKUP($A225,'Section 2'!$C$18:$X$317,COLUMNS('Section 2'!$C$14:M$14),0)))</f>
        <v/>
      </c>
      <c r="N225" s="114" t="str">
        <f>IF($C225="","",IF(ISBLANK(VLOOKUP($A225,'Section 2'!$C$18:$X$317,COLUMNS('Section 2'!$C$14:N$14),0)),"",VLOOKUP($A225,'Section 2'!$C$18:$X$317,COLUMNS('Section 2'!$C$14:N$14),0)))</f>
        <v/>
      </c>
      <c r="O225" s="114" t="str">
        <f>IF($C225="","",IF(ISBLANK(VLOOKUP($A225,'Section 2'!$C$18:$X$317,COLUMNS('Section 2'!$C$14:O$14),0)),"",VLOOKUP($A225,'Section 2'!$C$18:$X$317,COLUMNS('Section 2'!$C$14:O$14),0)))</f>
        <v/>
      </c>
      <c r="P225" s="114" t="str">
        <f>IF($C225="","",IF(ISBLANK(VLOOKUP($A225,'Section 2'!$C$18:$X$317,COLUMNS('Section 2'!$C$14:P$14),0)),"",VLOOKUP($A225,'Section 2'!$C$18:$X$317,COLUMNS('Section 2'!$C$14:P$14),0)))</f>
        <v/>
      </c>
      <c r="Q225" s="114" t="str">
        <f>IF($C225="","",IF(ISBLANK(VLOOKUP($A225,'Section 2'!$C$18:$X$317,COLUMNS('Section 2'!$C$14:Q$14),0)),"",VLOOKUP($A225,'Section 2'!$C$18:$X$317,COLUMNS('Section 2'!$C$14:Q$14),0)))</f>
        <v/>
      </c>
      <c r="R225" s="114" t="str">
        <f>IF($C225="","",IF(ISBLANK(VLOOKUP($A225,'Section 2'!$C$18:$X$317,COLUMNS('Section 2'!$C$14:R$14),0)),"",VLOOKUP($A225,'Section 2'!$C$18:$X$317,COLUMNS('Section 2'!$C$14:R$14),0)))</f>
        <v/>
      </c>
      <c r="S225" s="114" t="str">
        <f>IF($C225="","",IF(ISBLANK(VLOOKUP($A225,'Section 2'!$C$18:$X$317,COLUMNS('Section 2'!$C$14:S$14),0)),"",VLOOKUP($A225,'Section 2'!$C$18:$X$317,COLUMNS('Section 2'!$C$14:S$14),0)))</f>
        <v/>
      </c>
      <c r="T225" s="114" t="str">
        <f>IF($C225="","",IF(ISBLANK(VLOOKUP($A225,'Section 2'!$C$18:$X$317,COLUMNS('Section 2'!$C$14:T$14),0)),"",VLOOKUP($A225,'Section 2'!$C$18:$X$317,COLUMNS('Section 2'!$C$14:T$14),0)))</f>
        <v/>
      </c>
      <c r="U225" s="114" t="str">
        <f>IF($C225="","",IF(ISBLANK(VLOOKUP($A225,'Section 2'!$C$18:$X$317,COLUMNS('Section 2'!$C$14:U$14),0)),"",VLOOKUP($A225,'Section 2'!$C$18:$X$317,COLUMNS('Section 2'!$C$14:U$14),0)))</f>
        <v/>
      </c>
      <c r="V225" s="114" t="str">
        <f>IF($C225="","",IF(ISBLANK(VLOOKUP($A225,'Section 2'!$C$18:$X$317,COLUMNS('Section 2'!$C$14:V$14),0)),"",VLOOKUP($A225,'Section 2'!$C$18:$X$317,COLUMNS('Section 2'!$C$14:V$14),0)))</f>
        <v/>
      </c>
      <c r="W225" s="114" t="str">
        <f>IF($C225="","",IF(ISBLANK(PROPER(VLOOKUP($A225,'Section 2'!$C$18:$X$317,COLUMNS('Section 2'!$C$14:W$14),0))),"",PROPER(VLOOKUP($A225,'Section 2'!$C$18:$X$317,COLUMNS('Section 2'!$C$14:W$14),0))))</f>
        <v/>
      </c>
      <c r="X225" s="114" t="str">
        <f>IF($C225="","",IF(ISBLANK(PROPER(VLOOKUP($A225,'Section 2'!$C$18:$X$317,COLUMNS('Section 2'!$C$14:X$14),0))),"",IF(VLOOKUP($A225,'Section 2'!$C$18:$X$317,COLUMNS('Section 2'!$C$14:X$14),0)="Produced/Imported for Consumption","Produced/Imported for Consumption",PROPER(VLOOKUP($A225,'Section 2'!$C$18:$X$317,COLUMNS('Section 2'!$C$14:X$14),0)))))</f>
        <v/>
      </c>
    </row>
    <row r="226" spans="1:24" s="47" customFormat="1" ht="12.75" customHeight="1" x14ac:dyDescent="0.25">
      <c r="A226" s="50">
        <v>225</v>
      </c>
      <c r="B226" s="114" t="str">
        <f t="shared" si="3"/>
        <v/>
      </c>
      <c r="C226" s="114" t="str">
        <f>IFERROR(VLOOKUP($A226,'Section 2'!$C$18:$X$317,COLUMNS('Section 2'!$C$14:$C$14),0),"")</f>
        <v/>
      </c>
      <c r="D226" s="65" t="str">
        <f>IF($C226="","",IF(ISBLANK(VLOOKUP($A226,'Section 2'!$C$18:$X$317,COLUMNS('Section 2'!$C$14:D$14),0)),"",VLOOKUP($A226,'Section 2'!$C$18:$X$317,COLUMNS('Section 2'!$C$14:D$14),0)))</f>
        <v/>
      </c>
      <c r="E226" s="114" t="str">
        <f>IF($C226="","",IF(ISBLANK(VLOOKUP($A226,'Section 2'!$C$18:$X$317,COLUMNS('Section 2'!$C$14:E$14),0)),"",VLOOKUP($A226,'Section 2'!$C$18:$X$317,COLUMNS('Section 2'!$C$14:E$14),0)))</f>
        <v/>
      </c>
      <c r="F226" s="114" t="str">
        <f>IF($C226="","",IF(ISBLANK(VLOOKUP($A226,'Section 2'!$C$18:$X$317,COLUMNS('Section 2'!$C$14:F$14),0)),"",VLOOKUP($A226,'Section 2'!$C$18:$X$317,COLUMNS('Section 2'!$C$14:F$14),0)))</f>
        <v/>
      </c>
      <c r="G226" s="114" t="str">
        <f>IF($C226="","",IF(ISBLANK(VLOOKUP($A226,'Section 2'!$C$18:$X$317,COLUMNS('Section 2'!$C$14:G$14),0)),"",VLOOKUP($A226,'Section 2'!$C$18:$X$317,COLUMNS('Section 2'!$C$14:G$14),0)))</f>
        <v/>
      </c>
      <c r="H226" s="114" t="str">
        <f>IF($C226="","",IF(ISBLANK(VLOOKUP($A226,'Section 2'!$C$18:$X$317,COLUMNS('Section 2'!$C$14:H$14),0)),"",VLOOKUP($A226,'Section 2'!$C$18:$X$317,COLUMNS('Section 2'!$C$14:H$14),0)))</f>
        <v/>
      </c>
      <c r="I226" s="114" t="str">
        <f>IF($C226="","",IF(ISBLANK(VLOOKUP($A226,'Section 2'!$C$18:$X$317,COLUMNS('Section 2'!$C$14:I$14),0)),"",VLOOKUP($A226,'Section 2'!$C$18:$X$317,COLUMNS('Section 2'!$C$14:I$14),0)))</f>
        <v/>
      </c>
      <c r="J226" s="114" t="str">
        <f>IF($C226="","",IF(ISBLANK(VLOOKUP($A226,'Section 2'!$C$18:$X$317,COLUMNS('Section 2'!$C$14:J$14),0)),"",VLOOKUP($A226,'Section 2'!$C$18:$X$317,COLUMNS('Section 2'!$C$14:J$14),0)))</f>
        <v/>
      </c>
      <c r="K226" s="114" t="str">
        <f>IF($C226="","",IF(ISBLANK(VLOOKUP($A226,'Section 2'!$C$18:$X$317,COLUMNS('Section 2'!$C$14:K$14),0)),"",VLOOKUP($A226,'Section 2'!$C$18:$X$317,COLUMNS('Section 2'!$C$14:K$14),0)))</f>
        <v/>
      </c>
      <c r="L226" s="114" t="str">
        <f>IF($C226="","",IF(ISBLANK(VLOOKUP($A226,'Section 2'!$C$18:$X$317,COLUMNS('Section 2'!$C$14:L$14),0)),"",VLOOKUP($A226,'Section 2'!$C$18:$X$317,COLUMNS('Section 2'!$C$14:L$14),0)))</f>
        <v/>
      </c>
      <c r="M226" s="114" t="str">
        <f>IF($C226="","",IF(ISBLANK(VLOOKUP($A226,'Section 2'!$C$18:$X$317,COLUMNS('Section 2'!$C$14:M$14),0)),"",VLOOKUP($A226,'Section 2'!$C$18:$X$317,COLUMNS('Section 2'!$C$14:M$14),0)))</f>
        <v/>
      </c>
      <c r="N226" s="114" t="str">
        <f>IF($C226="","",IF(ISBLANK(VLOOKUP($A226,'Section 2'!$C$18:$X$317,COLUMNS('Section 2'!$C$14:N$14),0)),"",VLOOKUP($A226,'Section 2'!$C$18:$X$317,COLUMNS('Section 2'!$C$14:N$14),0)))</f>
        <v/>
      </c>
      <c r="O226" s="114" t="str">
        <f>IF($C226="","",IF(ISBLANK(VLOOKUP($A226,'Section 2'!$C$18:$X$317,COLUMNS('Section 2'!$C$14:O$14),0)),"",VLOOKUP($A226,'Section 2'!$C$18:$X$317,COLUMNS('Section 2'!$C$14:O$14),0)))</f>
        <v/>
      </c>
      <c r="P226" s="114" t="str">
        <f>IF($C226="","",IF(ISBLANK(VLOOKUP($A226,'Section 2'!$C$18:$X$317,COLUMNS('Section 2'!$C$14:P$14),0)),"",VLOOKUP($A226,'Section 2'!$C$18:$X$317,COLUMNS('Section 2'!$C$14:P$14),0)))</f>
        <v/>
      </c>
      <c r="Q226" s="114" t="str">
        <f>IF($C226="","",IF(ISBLANK(VLOOKUP($A226,'Section 2'!$C$18:$X$317,COLUMNS('Section 2'!$C$14:Q$14),0)),"",VLOOKUP($A226,'Section 2'!$C$18:$X$317,COLUMNS('Section 2'!$C$14:Q$14),0)))</f>
        <v/>
      </c>
      <c r="R226" s="114" t="str">
        <f>IF($C226="","",IF(ISBLANK(VLOOKUP($A226,'Section 2'!$C$18:$X$317,COLUMNS('Section 2'!$C$14:R$14),0)),"",VLOOKUP($A226,'Section 2'!$C$18:$X$317,COLUMNS('Section 2'!$C$14:R$14),0)))</f>
        <v/>
      </c>
      <c r="S226" s="114" t="str">
        <f>IF($C226="","",IF(ISBLANK(VLOOKUP($A226,'Section 2'!$C$18:$X$317,COLUMNS('Section 2'!$C$14:S$14),0)),"",VLOOKUP($A226,'Section 2'!$C$18:$X$317,COLUMNS('Section 2'!$C$14:S$14),0)))</f>
        <v/>
      </c>
      <c r="T226" s="114" t="str">
        <f>IF($C226="","",IF(ISBLANK(VLOOKUP($A226,'Section 2'!$C$18:$X$317,COLUMNS('Section 2'!$C$14:T$14),0)),"",VLOOKUP($A226,'Section 2'!$C$18:$X$317,COLUMNS('Section 2'!$C$14:T$14),0)))</f>
        <v/>
      </c>
      <c r="U226" s="114" t="str">
        <f>IF($C226="","",IF(ISBLANK(VLOOKUP($A226,'Section 2'!$C$18:$X$317,COLUMNS('Section 2'!$C$14:U$14),0)),"",VLOOKUP($A226,'Section 2'!$C$18:$X$317,COLUMNS('Section 2'!$C$14:U$14),0)))</f>
        <v/>
      </c>
      <c r="V226" s="114" t="str">
        <f>IF($C226="","",IF(ISBLANK(VLOOKUP($A226,'Section 2'!$C$18:$X$317,COLUMNS('Section 2'!$C$14:V$14),0)),"",VLOOKUP($A226,'Section 2'!$C$18:$X$317,COLUMNS('Section 2'!$C$14:V$14),0)))</f>
        <v/>
      </c>
      <c r="W226" s="114" t="str">
        <f>IF($C226="","",IF(ISBLANK(PROPER(VLOOKUP($A226,'Section 2'!$C$18:$X$317,COLUMNS('Section 2'!$C$14:W$14),0))),"",PROPER(VLOOKUP($A226,'Section 2'!$C$18:$X$317,COLUMNS('Section 2'!$C$14:W$14),0))))</f>
        <v/>
      </c>
      <c r="X226" s="114" t="str">
        <f>IF($C226="","",IF(ISBLANK(PROPER(VLOOKUP($A226,'Section 2'!$C$18:$X$317,COLUMNS('Section 2'!$C$14:X$14),0))),"",IF(VLOOKUP($A226,'Section 2'!$C$18:$X$317,COLUMNS('Section 2'!$C$14:X$14),0)="Produced/Imported for Consumption","Produced/Imported for Consumption",PROPER(VLOOKUP($A226,'Section 2'!$C$18:$X$317,COLUMNS('Section 2'!$C$14:X$14),0)))))</f>
        <v/>
      </c>
    </row>
    <row r="227" spans="1:24" s="47" customFormat="1" ht="12.75" customHeight="1" x14ac:dyDescent="0.25">
      <c r="A227" s="50">
        <v>226</v>
      </c>
      <c r="B227" s="114" t="str">
        <f t="shared" si="3"/>
        <v/>
      </c>
      <c r="C227" s="114" t="str">
        <f>IFERROR(VLOOKUP($A227,'Section 2'!$C$18:$X$317,COLUMNS('Section 2'!$C$14:$C$14),0),"")</f>
        <v/>
      </c>
      <c r="D227" s="65" t="str">
        <f>IF($C227="","",IF(ISBLANK(VLOOKUP($A227,'Section 2'!$C$18:$X$317,COLUMNS('Section 2'!$C$14:D$14),0)),"",VLOOKUP($A227,'Section 2'!$C$18:$X$317,COLUMNS('Section 2'!$C$14:D$14),0)))</f>
        <v/>
      </c>
      <c r="E227" s="114" t="str">
        <f>IF($C227="","",IF(ISBLANK(VLOOKUP($A227,'Section 2'!$C$18:$X$317,COLUMNS('Section 2'!$C$14:E$14),0)),"",VLOOKUP($A227,'Section 2'!$C$18:$X$317,COLUMNS('Section 2'!$C$14:E$14),0)))</f>
        <v/>
      </c>
      <c r="F227" s="114" t="str">
        <f>IF($C227="","",IF(ISBLANK(VLOOKUP($A227,'Section 2'!$C$18:$X$317,COLUMNS('Section 2'!$C$14:F$14),0)),"",VLOOKUP($A227,'Section 2'!$C$18:$X$317,COLUMNS('Section 2'!$C$14:F$14),0)))</f>
        <v/>
      </c>
      <c r="G227" s="114" t="str">
        <f>IF($C227="","",IF(ISBLANK(VLOOKUP($A227,'Section 2'!$C$18:$X$317,COLUMNS('Section 2'!$C$14:G$14),0)),"",VLOOKUP($A227,'Section 2'!$C$18:$X$317,COLUMNS('Section 2'!$C$14:G$14),0)))</f>
        <v/>
      </c>
      <c r="H227" s="114" t="str">
        <f>IF($C227="","",IF(ISBLANK(VLOOKUP($A227,'Section 2'!$C$18:$X$317,COLUMNS('Section 2'!$C$14:H$14),0)),"",VLOOKUP($A227,'Section 2'!$C$18:$X$317,COLUMNS('Section 2'!$C$14:H$14),0)))</f>
        <v/>
      </c>
      <c r="I227" s="114" t="str">
        <f>IF($C227="","",IF(ISBLANK(VLOOKUP($A227,'Section 2'!$C$18:$X$317,COLUMNS('Section 2'!$C$14:I$14),0)),"",VLOOKUP($A227,'Section 2'!$C$18:$X$317,COLUMNS('Section 2'!$C$14:I$14),0)))</f>
        <v/>
      </c>
      <c r="J227" s="114" t="str">
        <f>IF($C227="","",IF(ISBLANK(VLOOKUP($A227,'Section 2'!$C$18:$X$317,COLUMNS('Section 2'!$C$14:J$14),0)),"",VLOOKUP($A227,'Section 2'!$C$18:$X$317,COLUMNS('Section 2'!$C$14:J$14),0)))</f>
        <v/>
      </c>
      <c r="K227" s="114" t="str">
        <f>IF($C227="","",IF(ISBLANK(VLOOKUP($A227,'Section 2'!$C$18:$X$317,COLUMNS('Section 2'!$C$14:K$14),0)),"",VLOOKUP($A227,'Section 2'!$C$18:$X$317,COLUMNS('Section 2'!$C$14:K$14),0)))</f>
        <v/>
      </c>
      <c r="L227" s="114" t="str">
        <f>IF($C227="","",IF(ISBLANK(VLOOKUP($A227,'Section 2'!$C$18:$X$317,COLUMNS('Section 2'!$C$14:L$14),0)),"",VLOOKUP($A227,'Section 2'!$C$18:$X$317,COLUMNS('Section 2'!$C$14:L$14),0)))</f>
        <v/>
      </c>
      <c r="M227" s="114" t="str">
        <f>IF($C227="","",IF(ISBLANK(VLOOKUP($A227,'Section 2'!$C$18:$X$317,COLUMNS('Section 2'!$C$14:M$14),0)),"",VLOOKUP($A227,'Section 2'!$C$18:$X$317,COLUMNS('Section 2'!$C$14:M$14),0)))</f>
        <v/>
      </c>
      <c r="N227" s="114" t="str">
        <f>IF($C227="","",IF(ISBLANK(VLOOKUP($A227,'Section 2'!$C$18:$X$317,COLUMNS('Section 2'!$C$14:N$14),0)),"",VLOOKUP($A227,'Section 2'!$C$18:$X$317,COLUMNS('Section 2'!$C$14:N$14),0)))</f>
        <v/>
      </c>
      <c r="O227" s="114" t="str">
        <f>IF($C227="","",IF(ISBLANK(VLOOKUP($A227,'Section 2'!$C$18:$X$317,COLUMNS('Section 2'!$C$14:O$14),0)),"",VLOOKUP($A227,'Section 2'!$C$18:$X$317,COLUMNS('Section 2'!$C$14:O$14),0)))</f>
        <v/>
      </c>
      <c r="P227" s="114" t="str">
        <f>IF($C227="","",IF(ISBLANK(VLOOKUP($A227,'Section 2'!$C$18:$X$317,COLUMNS('Section 2'!$C$14:P$14),0)),"",VLOOKUP($A227,'Section 2'!$C$18:$X$317,COLUMNS('Section 2'!$C$14:P$14),0)))</f>
        <v/>
      </c>
      <c r="Q227" s="114" t="str">
        <f>IF($C227="","",IF(ISBLANK(VLOOKUP($A227,'Section 2'!$C$18:$X$317,COLUMNS('Section 2'!$C$14:Q$14),0)),"",VLOOKUP($A227,'Section 2'!$C$18:$X$317,COLUMNS('Section 2'!$C$14:Q$14),0)))</f>
        <v/>
      </c>
      <c r="R227" s="114" t="str">
        <f>IF($C227="","",IF(ISBLANK(VLOOKUP($A227,'Section 2'!$C$18:$X$317,COLUMNS('Section 2'!$C$14:R$14),0)),"",VLOOKUP($A227,'Section 2'!$C$18:$X$317,COLUMNS('Section 2'!$C$14:R$14),0)))</f>
        <v/>
      </c>
      <c r="S227" s="114" t="str">
        <f>IF($C227="","",IF(ISBLANK(VLOOKUP($A227,'Section 2'!$C$18:$X$317,COLUMNS('Section 2'!$C$14:S$14),0)),"",VLOOKUP($A227,'Section 2'!$C$18:$X$317,COLUMNS('Section 2'!$C$14:S$14),0)))</f>
        <v/>
      </c>
      <c r="T227" s="114" t="str">
        <f>IF($C227="","",IF(ISBLANK(VLOOKUP($A227,'Section 2'!$C$18:$X$317,COLUMNS('Section 2'!$C$14:T$14),0)),"",VLOOKUP($A227,'Section 2'!$C$18:$X$317,COLUMNS('Section 2'!$C$14:T$14),0)))</f>
        <v/>
      </c>
      <c r="U227" s="114" t="str">
        <f>IF($C227="","",IF(ISBLANK(VLOOKUP($A227,'Section 2'!$C$18:$X$317,COLUMNS('Section 2'!$C$14:U$14),0)),"",VLOOKUP($A227,'Section 2'!$C$18:$X$317,COLUMNS('Section 2'!$C$14:U$14),0)))</f>
        <v/>
      </c>
      <c r="V227" s="114" t="str">
        <f>IF($C227="","",IF(ISBLANK(VLOOKUP($A227,'Section 2'!$C$18:$X$317,COLUMNS('Section 2'!$C$14:V$14),0)),"",VLOOKUP($A227,'Section 2'!$C$18:$X$317,COLUMNS('Section 2'!$C$14:V$14),0)))</f>
        <v/>
      </c>
      <c r="W227" s="114" t="str">
        <f>IF($C227="","",IF(ISBLANK(PROPER(VLOOKUP($A227,'Section 2'!$C$18:$X$317,COLUMNS('Section 2'!$C$14:W$14),0))),"",PROPER(VLOOKUP($A227,'Section 2'!$C$18:$X$317,COLUMNS('Section 2'!$C$14:W$14),0))))</f>
        <v/>
      </c>
      <c r="X227" s="114" t="str">
        <f>IF($C227="","",IF(ISBLANK(PROPER(VLOOKUP($A227,'Section 2'!$C$18:$X$317,COLUMNS('Section 2'!$C$14:X$14),0))),"",IF(VLOOKUP($A227,'Section 2'!$C$18:$X$317,COLUMNS('Section 2'!$C$14:X$14),0)="Produced/Imported for Consumption","Produced/Imported for Consumption",PROPER(VLOOKUP($A227,'Section 2'!$C$18:$X$317,COLUMNS('Section 2'!$C$14:X$14),0)))))</f>
        <v/>
      </c>
    </row>
    <row r="228" spans="1:24" s="47" customFormat="1" ht="12.75" customHeight="1" x14ac:dyDescent="0.25">
      <c r="A228" s="50">
        <v>227</v>
      </c>
      <c r="B228" s="114" t="str">
        <f t="shared" si="3"/>
        <v/>
      </c>
      <c r="C228" s="114" t="str">
        <f>IFERROR(VLOOKUP($A228,'Section 2'!$C$18:$X$317,COLUMNS('Section 2'!$C$14:$C$14),0),"")</f>
        <v/>
      </c>
      <c r="D228" s="65" t="str">
        <f>IF($C228="","",IF(ISBLANK(VLOOKUP($A228,'Section 2'!$C$18:$X$317,COLUMNS('Section 2'!$C$14:D$14),0)),"",VLOOKUP($A228,'Section 2'!$C$18:$X$317,COLUMNS('Section 2'!$C$14:D$14),0)))</f>
        <v/>
      </c>
      <c r="E228" s="114" t="str">
        <f>IF($C228="","",IF(ISBLANK(VLOOKUP($A228,'Section 2'!$C$18:$X$317,COLUMNS('Section 2'!$C$14:E$14),0)),"",VLOOKUP($A228,'Section 2'!$C$18:$X$317,COLUMNS('Section 2'!$C$14:E$14),0)))</f>
        <v/>
      </c>
      <c r="F228" s="114" t="str">
        <f>IF($C228="","",IF(ISBLANK(VLOOKUP($A228,'Section 2'!$C$18:$X$317,COLUMNS('Section 2'!$C$14:F$14),0)),"",VLOOKUP($A228,'Section 2'!$C$18:$X$317,COLUMNS('Section 2'!$C$14:F$14),0)))</f>
        <v/>
      </c>
      <c r="G228" s="114" t="str">
        <f>IF($C228="","",IF(ISBLANK(VLOOKUP($A228,'Section 2'!$C$18:$X$317,COLUMNS('Section 2'!$C$14:G$14),0)),"",VLOOKUP($A228,'Section 2'!$C$18:$X$317,COLUMNS('Section 2'!$C$14:G$14),0)))</f>
        <v/>
      </c>
      <c r="H228" s="114" t="str">
        <f>IF($C228="","",IF(ISBLANK(VLOOKUP($A228,'Section 2'!$C$18:$X$317,COLUMNS('Section 2'!$C$14:H$14),0)),"",VLOOKUP($A228,'Section 2'!$C$18:$X$317,COLUMNS('Section 2'!$C$14:H$14),0)))</f>
        <v/>
      </c>
      <c r="I228" s="114" t="str">
        <f>IF($C228="","",IF(ISBLANK(VLOOKUP($A228,'Section 2'!$C$18:$X$317,COLUMNS('Section 2'!$C$14:I$14),0)),"",VLOOKUP($A228,'Section 2'!$C$18:$X$317,COLUMNS('Section 2'!$C$14:I$14),0)))</f>
        <v/>
      </c>
      <c r="J228" s="114" t="str">
        <f>IF($C228="","",IF(ISBLANK(VLOOKUP($A228,'Section 2'!$C$18:$X$317,COLUMNS('Section 2'!$C$14:J$14),0)),"",VLOOKUP($A228,'Section 2'!$C$18:$X$317,COLUMNS('Section 2'!$C$14:J$14),0)))</f>
        <v/>
      </c>
      <c r="K228" s="114" t="str">
        <f>IF($C228="","",IF(ISBLANK(VLOOKUP($A228,'Section 2'!$C$18:$X$317,COLUMNS('Section 2'!$C$14:K$14),0)),"",VLOOKUP($A228,'Section 2'!$C$18:$X$317,COLUMNS('Section 2'!$C$14:K$14),0)))</f>
        <v/>
      </c>
      <c r="L228" s="114" t="str">
        <f>IF($C228="","",IF(ISBLANK(VLOOKUP($A228,'Section 2'!$C$18:$X$317,COLUMNS('Section 2'!$C$14:L$14),0)),"",VLOOKUP($A228,'Section 2'!$C$18:$X$317,COLUMNS('Section 2'!$C$14:L$14),0)))</f>
        <v/>
      </c>
      <c r="M228" s="114" t="str">
        <f>IF($C228="","",IF(ISBLANK(VLOOKUP($A228,'Section 2'!$C$18:$X$317,COLUMNS('Section 2'!$C$14:M$14),0)),"",VLOOKUP($A228,'Section 2'!$C$18:$X$317,COLUMNS('Section 2'!$C$14:M$14),0)))</f>
        <v/>
      </c>
      <c r="N228" s="114" t="str">
        <f>IF($C228="","",IF(ISBLANK(VLOOKUP($A228,'Section 2'!$C$18:$X$317,COLUMNS('Section 2'!$C$14:N$14),0)),"",VLOOKUP($A228,'Section 2'!$C$18:$X$317,COLUMNS('Section 2'!$C$14:N$14),0)))</f>
        <v/>
      </c>
      <c r="O228" s="114" t="str">
        <f>IF($C228="","",IF(ISBLANK(VLOOKUP($A228,'Section 2'!$C$18:$X$317,COLUMNS('Section 2'!$C$14:O$14),0)),"",VLOOKUP($A228,'Section 2'!$C$18:$X$317,COLUMNS('Section 2'!$C$14:O$14),0)))</f>
        <v/>
      </c>
      <c r="P228" s="114" t="str">
        <f>IF($C228="","",IF(ISBLANK(VLOOKUP($A228,'Section 2'!$C$18:$X$317,COLUMNS('Section 2'!$C$14:P$14),0)),"",VLOOKUP($A228,'Section 2'!$C$18:$X$317,COLUMNS('Section 2'!$C$14:P$14),0)))</f>
        <v/>
      </c>
      <c r="Q228" s="114" t="str">
        <f>IF($C228="","",IF(ISBLANK(VLOOKUP($A228,'Section 2'!$C$18:$X$317,COLUMNS('Section 2'!$C$14:Q$14),0)),"",VLOOKUP($A228,'Section 2'!$C$18:$X$317,COLUMNS('Section 2'!$C$14:Q$14),0)))</f>
        <v/>
      </c>
      <c r="R228" s="114" t="str">
        <f>IF($C228="","",IF(ISBLANK(VLOOKUP($A228,'Section 2'!$C$18:$X$317,COLUMNS('Section 2'!$C$14:R$14),0)),"",VLOOKUP($A228,'Section 2'!$C$18:$X$317,COLUMNS('Section 2'!$C$14:R$14),0)))</f>
        <v/>
      </c>
      <c r="S228" s="114" t="str">
        <f>IF($C228="","",IF(ISBLANK(VLOOKUP($A228,'Section 2'!$C$18:$X$317,COLUMNS('Section 2'!$C$14:S$14),0)),"",VLOOKUP($A228,'Section 2'!$C$18:$X$317,COLUMNS('Section 2'!$C$14:S$14),0)))</f>
        <v/>
      </c>
      <c r="T228" s="114" t="str">
        <f>IF($C228="","",IF(ISBLANK(VLOOKUP($A228,'Section 2'!$C$18:$X$317,COLUMNS('Section 2'!$C$14:T$14),0)),"",VLOOKUP($A228,'Section 2'!$C$18:$X$317,COLUMNS('Section 2'!$C$14:T$14),0)))</f>
        <v/>
      </c>
      <c r="U228" s="114" t="str">
        <f>IF($C228="","",IF(ISBLANK(VLOOKUP($A228,'Section 2'!$C$18:$X$317,COLUMNS('Section 2'!$C$14:U$14),0)),"",VLOOKUP($A228,'Section 2'!$C$18:$X$317,COLUMNS('Section 2'!$C$14:U$14),0)))</f>
        <v/>
      </c>
      <c r="V228" s="114" t="str">
        <f>IF($C228="","",IF(ISBLANK(VLOOKUP($A228,'Section 2'!$C$18:$X$317,COLUMNS('Section 2'!$C$14:V$14),0)),"",VLOOKUP($A228,'Section 2'!$C$18:$X$317,COLUMNS('Section 2'!$C$14:V$14),0)))</f>
        <v/>
      </c>
      <c r="W228" s="114" t="str">
        <f>IF($C228="","",IF(ISBLANK(PROPER(VLOOKUP($A228,'Section 2'!$C$18:$X$317,COLUMNS('Section 2'!$C$14:W$14),0))),"",PROPER(VLOOKUP($A228,'Section 2'!$C$18:$X$317,COLUMNS('Section 2'!$C$14:W$14),0))))</f>
        <v/>
      </c>
      <c r="X228" s="114" t="str">
        <f>IF($C228="","",IF(ISBLANK(PROPER(VLOOKUP($A228,'Section 2'!$C$18:$X$317,COLUMNS('Section 2'!$C$14:X$14),0))),"",IF(VLOOKUP($A228,'Section 2'!$C$18:$X$317,COLUMNS('Section 2'!$C$14:X$14),0)="Produced/Imported for Consumption","Produced/Imported for Consumption",PROPER(VLOOKUP($A228,'Section 2'!$C$18:$X$317,COLUMNS('Section 2'!$C$14:X$14),0)))))</f>
        <v/>
      </c>
    </row>
    <row r="229" spans="1:24" s="47" customFormat="1" ht="12.75" customHeight="1" x14ac:dyDescent="0.25">
      <c r="A229" s="50">
        <v>228</v>
      </c>
      <c r="B229" s="114" t="str">
        <f t="shared" si="3"/>
        <v/>
      </c>
      <c r="C229" s="114" t="str">
        <f>IFERROR(VLOOKUP($A229,'Section 2'!$C$18:$X$317,COLUMNS('Section 2'!$C$14:$C$14),0),"")</f>
        <v/>
      </c>
      <c r="D229" s="65" t="str">
        <f>IF($C229="","",IF(ISBLANK(VLOOKUP($A229,'Section 2'!$C$18:$X$317,COLUMNS('Section 2'!$C$14:D$14),0)),"",VLOOKUP($A229,'Section 2'!$C$18:$X$317,COLUMNS('Section 2'!$C$14:D$14),0)))</f>
        <v/>
      </c>
      <c r="E229" s="114" t="str">
        <f>IF($C229="","",IF(ISBLANK(VLOOKUP($A229,'Section 2'!$C$18:$X$317,COLUMNS('Section 2'!$C$14:E$14),0)),"",VLOOKUP($A229,'Section 2'!$C$18:$X$317,COLUMNS('Section 2'!$C$14:E$14),0)))</f>
        <v/>
      </c>
      <c r="F229" s="114" t="str">
        <f>IF($C229="","",IF(ISBLANK(VLOOKUP($A229,'Section 2'!$C$18:$X$317,COLUMNS('Section 2'!$C$14:F$14),0)),"",VLOOKUP($A229,'Section 2'!$C$18:$X$317,COLUMNS('Section 2'!$C$14:F$14),0)))</f>
        <v/>
      </c>
      <c r="G229" s="114" t="str">
        <f>IF($C229="","",IF(ISBLANK(VLOOKUP($A229,'Section 2'!$C$18:$X$317,COLUMNS('Section 2'!$C$14:G$14),0)),"",VLOOKUP($A229,'Section 2'!$C$18:$X$317,COLUMNS('Section 2'!$C$14:G$14),0)))</f>
        <v/>
      </c>
      <c r="H229" s="114" t="str">
        <f>IF($C229="","",IF(ISBLANK(VLOOKUP($A229,'Section 2'!$C$18:$X$317,COLUMNS('Section 2'!$C$14:H$14),0)),"",VLOOKUP($A229,'Section 2'!$C$18:$X$317,COLUMNS('Section 2'!$C$14:H$14),0)))</f>
        <v/>
      </c>
      <c r="I229" s="114" t="str">
        <f>IF($C229="","",IF(ISBLANK(VLOOKUP($A229,'Section 2'!$C$18:$X$317,COLUMNS('Section 2'!$C$14:I$14),0)),"",VLOOKUP($A229,'Section 2'!$C$18:$X$317,COLUMNS('Section 2'!$C$14:I$14),0)))</f>
        <v/>
      </c>
      <c r="J229" s="114" t="str">
        <f>IF($C229="","",IF(ISBLANK(VLOOKUP($A229,'Section 2'!$C$18:$X$317,COLUMNS('Section 2'!$C$14:J$14),0)),"",VLOOKUP($A229,'Section 2'!$C$18:$X$317,COLUMNS('Section 2'!$C$14:J$14),0)))</f>
        <v/>
      </c>
      <c r="K229" s="114" t="str">
        <f>IF($C229="","",IF(ISBLANK(VLOOKUP($A229,'Section 2'!$C$18:$X$317,COLUMNS('Section 2'!$C$14:K$14),0)),"",VLOOKUP($A229,'Section 2'!$C$18:$X$317,COLUMNS('Section 2'!$C$14:K$14),0)))</f>
        <v/>
      </c>
      <c r="L229" s="114" t="str">
        <f>IF($C229="","",IF(ISBLANK(VLOOKUP($A229,'Section 2'!$C$18:$X$317,COLUMNS('Section 2'!$C$14:L$14),0)),"",VLOOKUP($A229,'Section 2'!$C$18:$X$317,COLUMNS('Section 2'!$C$14:L$14),0)))</f>
        <v/>
      </c>
      <c r="M229" s="114" t="str">
        <f>IF($C229="","",IF(ISBLANK(VLOOKUP($A229,'Section 2'!$C$18:$X$317,COLUMNS('Section 2'!$C$14:M$14),0)),"",VLOOKUP($A229,'Section 2'!$C$18:$X$317,COLUMNS('Section 2'!$C$14:M$14),0)))</f>
        <v/>
      </c>
      <c r="N229" s="114" t="str">
        <f>IF($C229="","",IF(ISBLANK(VLOOKUP($A229,'Section 2'!$C$18:$X$317,COLUMNS('Section 2'!$C$14:N$14),0)),"",VLOOKUP($A229,'Section 2'!$C$18:$X$317,COLUMNS('Section 2'!$C$14:N$14),0)))</f>
        <v/>
      </c>
      <c r="O229" s="114" t="str">
        <f>IF($C229="","",IF(ISBLANK(VLOOKUP($A229,'Section 2'!$C$18:$X$317,COLUMNS('Section 2'!$C$14:O$14),0)),"",VLOOKUP($A229,'Section 2'!$C$18:$X$317,COLUMNS('Section 2'!$C$14:O$14),0)))</f>
        <v/>
      </c>
      <c r="P229" s="114" t="str">
        <f>IF($C229="","",IF(ISBLANK(VLOOKUP($A229,'Section 2'!$C$18:$X$317,COLUMNS('Section 2'!$C$14:P$14),0)),"",VLOOKUP($A229,'Section 2'!$C$18:$X$317,COLUMNS('Section 2'!$C$14:P$14),0)))</f>
        <v/>
      </c>
      <c r="Q229" s="114" t="str">
        <f>IF($C229="","",IF(ISBLANK(VLOOKUP($A229,'Section 2'!$C$18:$X$317,COLUMNS('Section 2'!$C$14:Q$14),0)),"",VLOOKUP($A229,'Section 2'!$C$18:$X$317,COLUMNS('Section 2'!$C$14:Q$14),0)))</f>
        <v/>
      </c>
      <c r="R229" s="114" t="str">
        <f>IF($C229="","",IF(ISBLANK(VLOOKUP($A229,'Section 2'!$C$18:$X$317,COLUMNS('Section 2'!$C$14:R$14),0)),"",VLOOKUP($A229,'Section 2'!$C$18:$X$317,COLUMNS('Section 2'!$C$14:R$14),0)))</f>
        <v/>
      </c>
      <c r="S229" s="114" t="str">
        <f>IF($C229="","",IF(ISBLANK(VLOOKUP($A229,'Section 2'!$C$18:$X$317,COLUMNS('Section 2'!$C$14:S$14),0)),"",VLOOKUP($A229,'Section 2'!$C$18:$X$317,COLUMNS('Section 2'!$C$14:S$14),0)))</f>
        <v/>
      </c>
      <c r="T229" s="114" t="str">
        <f>IF($C229="","",IF(ISBLANK(VLOOKUP($A229,'Section 2'!$C$18:$X$317,COLUMNS('Section 2'!$C$14:T$14),0)),"",VLOOKUP($A229,'Section 2'!$C$18:$X$317,COLUMNS('Section 2'!$C$14:T$14),0)))</f>
        <v/>
      </c>
      <c r="U229" s="114" t="str">
        <f>IF($C229="","",IF(ISBLANK(VLOOKUP($A229,'Section 2'!$C$18:$X$317,COLUMNS('Section 2'!$C$14:U$14),0)),"",VLOOKUP($A229,'Section 2'!$C$18:$X$317,COLUMNS('Section 2'!$C$14:U$14),0)))</f>
        <v/>
      </c>
      <c r="V229" s="114" t="str">
        <f>IF($C229="","",IF(ISBLANK(VLOOKUP($A229,'Section 2'!$C$18:$X$317,COLUMNS('Section 2'!$C$14:V$14),0)),"",VLOOKUP($A229,'Section 2'!$C$18:$X$317,COLUMNS('Section 2'!$C$14:V$14),0)))</f>
        <v/>
      </c>
      <c r="W229" s="114" t="str">
        <f>IF($C229="","",IF(ISBLANK(PROPER(VLOOKUP($A229,'Section 2'!$C$18:$X$317,COLUMNS('Section 2'!$C$14:W$14),0))),"",PROPER(VLOOKUP($A229,'Section 2'!$C$18:$X$317,COLUMNS('Section 2'!$C$14:W$14),0))))</f>
        <v/>
      </c>
      <c r="X229" s="114" t="str">
        <f>IF($C229="","",IF(ISBLANK(PROPER(VLOOKUP($A229,'Section 2'!$C$18:$X$317,COLUMNS('Section 2'!$C$14:X$14),0))),"",IF(VLOOKUP($A229,'Section 2'!$C$18:$X$317,COLUMNS('Section 2'!$C$14:X$14),0)="Produced/Imported for Consumption","Produced/Imported for Consumption",PROPER(VLOOKUP($A229,'Section 2'!$C$18:$X$317,COLUMNS('Section 2'!$C$14:X$14),0)))))</f>
        <v/>
      </c>
    </row>
    <row r="230" spans="1:24" s="47" customFormat="1" ht="12.75" customHeight="1" x14ac:dyDescent="0.25">
      <c r="A230" s="50">
        <v>229</v>
      </c>
      <c r="B230" s="114" t="str">
        <f t="shared" si="3"/>
        <v/>
      </c>
      <c r="C230" s="114" t="str">
        <f>IFERROR(VLOOKUP($A230,'Section 2'!$C$18:$X$317,COLUMNS('Section 2'!$C$14:$C$14),0),"")</f>
        <v/>
      </c>
      <c r="D230" s="65" t="str">
        <f>IF($C230="","",IF(ISBLANK(VLOOKUP($A230,'Section 2'!$C$18:$X$317,COLUMNS('Section 2'!$C$14:D$14),0)),"",VLOOKUP($A230,'Section 2'!$C$18:$X$317,COLUMNS('Section 2'!$C$14:D$14),0)))</f>
        <v/>
      </c>
      <c r="E230" s="114" t="str">
        <f>IF($C230="","",IF(ISBLANK(VLOOKUP($A230,'Section 2'!$C$18:$X$317,COLUMNS('Section 2'!$C$14:E$14),0)),"",VLOOKUP($A230,'Section 2'!$C$18:$X$317,COLUMNS('Section 2'!$C$14:E$14),0)))</f>
        <v/>
      </c>
      <c r="F230" s="114" t="str">
        <f>IF($C230="","",IF(ISBLANK(VLOOKUP($A230,'Section 2'!$C$18:$X$317,COLUMNS('Section 2'!$C$14:F$14),0)),"",VLOOKUP($A230,'Section 2'!$C$18:$X$317,COLUMNS('Section 2'!$C$14:F$14),0)))</f>
        <v/>
      </c>
      <c r="G230" s="114" t="str">
        <f>IF($C230="","",IF(ISBLANK(VLOOKUP($A230,'Section 2'!$C$18:$X$317,COLUMNS('Section 2'!$C$14:G$14),0)),"",VLOOKUP($A230,'Section 2'!$C$18:$X$317,COLUMNS('Section 2'!$C$14:G$14),0)))</f>
        <v/>
      </c>
      <c r="H230" s="114" t="str">
        <f>IF($C230="","",IF(ISBLANK(VLOOKUP($A230,'Section 2'!$C$18:$X$317,COLUMNS('Section 2'!$C$14:H$14),0)),"",VLOOKUP($A230,'Section 2'!$C$18:$X$317,COLUMNS('Section 2'!$C$14:H$14),0)))</f>
        <v/>
      </c>
      <c r="I230" s="114" t="str">
        <f>IF($C230="","",IF(ISBLANK(VLOOKUP($A230,'Section 2'!$C$18:$X$317,COLUMNS('Section 2'!$C$14:I$14),0)),"",VLOOKUP($A230,'Section 2'!$C$18:$X$317,COLUMNS('Section 2'!$C$14:I$14),0)))</f>
        <v/>
      </c>
      <c r="J230" s="114" t="str">
        <f>IF($C230="","",IF(ISBLANK(VLOOKUP($A230,'Section 2'!$C$18:$X$317,COLUMNS('Section 2'!$C$14:J$14),0)),"",VLOOKUP($A230,'Section 2'!$C$18:$X$317,COLUMNS('Section 2'!$C$14:J$14),0)))</f>
        <v/>
      </c>
      <c r="K230" s="114" t="str">
        <f>IF($C230="","",IF(ISBLANK(VLOOKUP($A230,'Section 2'!$C$18:$X$317,COLUMNS('Section 2'!$C$14:K$14),0)),"",VLOOKUP($A230,'Section 2'!$C$18:$X$317,COLUMNS('Section 2'!$C$14:K$14),0)))</f>
        <v/>
      </c>
      <c r="L230" s="114" t="str">
        <f>IF($C230="","",IF(ISBLANK(VLOOKUP($A230,'Section 2'!$C$18:$X$317,COLUMNS('Section 2'!$C$14:L$14),0)),"",VLOOKUP($A230,'Section 2'!$C$18:$X$317,COLUMNS('Section 2'!$C$14:L$14),0)))</f>
        <v/>
      </c>
      <c r="M230" s="114" t="str">
        <f>IF($C230="","",IF(ISBLANK(VLOOKUP($A230,'Section 2'!$C$18:$X$317,COLUMNS('Section 2'!$C$14:M$14),0)),"",VLOOKUP($A230,'Section 2'!$C$18:$X$317,COLUMNS('Section 2'!$C$14:M$14),0)))</f>
        <v/>
      </c>
      <c r="N230" s="114" t="str">
        <f>IF($C230="","",IF(ISBLANK(VLOOKUP($A230,'Section 2'!$C$18:$X$317,COLUMNS('Section 2'!$C$14:N$14),0)),"",VLOOKUP($A230,'Section 2'!$C$18:$X$317,COLUMNS('Section 2'!$C$14:N$14),0)))</f>
        <v/>
      </c>
      <c r="O230" s="114" t="str">
        <f>IF($C230="","",IF(ISBLANK(VLOOKUP($A230,'Section 2'!$C$18:$X$317,COLUMNS('Section 2'!$C$14:O$14),0)),"",VLOOKUP($A230,'Section 2'!$C$18:$X$317,COLUMNS('Section 2'!$C$14:O$14),0)))</f>
        <v/>
      </c>
      <c r="P230" s="114" t="str">
        <f>IF($C230="","",IF(ISBLANK(VLOOKUP($A230,'Section 2'!$C$18:$X$317,COLUMNS('Section 2'!$C$14:P$14),0)),"",VLOOKUP($A230,'Section 2'!$C$18:$X$317,COLUMNS('Section 2'!$C$14:P$14),0)))</f>
        <v/>
      </c>
      <c r="Q230" s="114" t="str">
        <f>IF($C230="","",IF(ISBLANK(VLOOKUP($A230,'Section 2'!$C$18:$X$317,COLUMNS('Section 2'!$C$14:Q$14),0)),"",VLOOKUP($A230,'Section 2'!$C$18:$X$317,COLUMNS('Section 2'!$C$14:Q$14),0)))</f>
        <v/>
      </c>
      <c r="R230" s="114" t="str">
        <f>IF($C230="","",IF(ISBLANK(VLOOKUP($A230,'Section 2'!$C$18:$X$317,COLUMNS('Section 2'!$C$14:R$14),0)),"",VLOOKUP($A230,'Section 2'!$C$18:$X$317,COLUMNS('Section 2'!$C$14:R$14),0)))</f>
        <v/>
      </c>
      <c r="S230" s="114" t="str">
        <f>IF($C230="","",IF(ISBLANK(VLOOKUP($A230,'Section 2'!$C$18:$X$317,COLUMNS('Section 2'!$C$14:S$14),0)),"",VLOOKUP($A230,'Section 2'!$C$18:$X$317,COLUMNS('Section 2'!$C$14:S$14),0)))</f>
        <v/>
      </c>
      <c r="T230" s="114" t="str">
        <f>IF($C230="","",IF(ISBLANK(VLOOKUP($A230,'Section 2'!$C$18:$X$317,COLUMNS('Section 2'!$C$14:T$14),0)),"",VLOOKUP($A230,'Section 2'!$C$18:$X$317,COLUMNS('Section 2'!$C$14:T$14),0)))</f>
        <v/>
      </c>
      <c r="U230" s="114" t="str">
        <f>IF($C230="","",IF(ISBLANK(VLOOKUP($A230,'Section 2'!$C$18:$X$317,COLUMNS('Section 2'!$C$14:U$14),0)),"",VLOOKUP($A230,'Section 2'!$C$18:$X$317,COLUMNS('Section 2'!$C$14:U$14),0)))</f>
        <v/>
      </c>
      <c r="V230" s="114" t="str">
        <f>IF($C230="","",IF(ISBLANK(VLOOKUP($A230,'Section 2'!$C$18:$X$317,COLUMNS('Section 2'!$C$14:V$14),0)),"",VLOOKUP($A230,'Section 2'!$C$18:$X$317,COLUMNS('Section 2'!$C$14:V$14),0)))</f>
        <v/>
      </c>
      <c r="W230" s="114" t="str">
        <f>IF($C230="","",IF(ISBLANK(PROPER(VLOOKUP($A230,'Section 2'!$C$18:$X$317,COLUMNS('Section 2'!$C$14:W$14),0))),"",PROPER(VLOOKUP($A230,'Section 2'!$C$18:$X$317,COLUMNS('Section 2'!$C$14:W$14),0))))</f>
        <v/>
      </c>
      <c r="X230" s="114" t="str">
        <f>IF($C230="","",IF(ISBLANK(PROPER(VLOOKUP($A230,'Section 2'!$C$18:$X$317,COLUMNS('Section 2'!$C$14:X$14),0))),"",IF(VLOOKUP($A230,'Section 2'!$C$18:$X$317,COLUMNS('Section 2'!$C$14:X$14),0)="Produced/Imported for Consumption","Produced/Imported for Consumption",PROPER(VLOOKUP($A230,'Section 2'!$C$18:$X$317,COLUMNS('Section 2'!$C$14:X$14),0)))))</f>
        <v/>
      </c>
    </row>
    <row r="231" spans="1:24" s="47" customFormat="1" ht="12.75" customHeight="1" x14ac:dyDescent="0.25">
      <c r="A231" s="50">
        <v>230</v>
      </c>
      <c r="B231" s="114" t="str">
        <f t="shared" si="3"/>
        <v/>
      </c>
      <c r="C231" s="114" t="str">
        <f>IFERROR(VLOOKUP($A231,'Section 2'!$C$18:$X$317,COLUMNS('Section 2'!$C$14:$C$14),0),"")</f>
        <v/>
      </c>
      <c r="D231" s="65" t="str">
        <f>IF($C231="","",IF(ISBLANK(VLOOKUP($A231,'Section 2'!$C$18:$X$317,COLUMNS('Section 2'!$C$14:D$14),0)),"",VLOOKUP($A231,'Section 2'!$C$18:$X$317,COLUMNS('Section 2'!$C$14:D$14),0)))</f>
        <v/>
      </c>
      <c r="E231" s="114" t="str">
        <f>IF($C231="","",IF(ISBLANK(VLOOKUP($A231,'Section 2'!$C$18:$X$317,COLUMNS('Section 2'!$C$14:E$14),0)),"",VLOOKUP($A231,'Section 2'!$C$18:$X$317,COLUMNS('Section 2'!$C$14:E$14),0)))</f>
        <v/>
      </c>
      <c r="F231" s="114" t="str">
        <f>IF($C231="","",IF(ISBLANK(VLOOKUP($A231,'Section 2'!$C$18:$X$317,COLUMNS('Section 2'!$C$14:F$14),0)),"",VLOOKUP($A231,'Section 2'!$C$18:$X$317,COLUMNS('Section 2'!$C$14:F$14),0)))</f>
        <v/>
      </c>
      <c r="G231" s="114" t="str">
        <f>IF($C231="","",IF(ISBLANK(VLOOKUP($A231,'Section 2'!$C$18:$X$317,COLUMNS('Section 2'!$C$14:G$14),0)),"",VLOOKUP($A231,'Section 2'!$C$18:$X$317,COLUMNS('Section 2'!$C$14:G$14),0)))</f>
        <v/>
      </c>
      <c r="H231" s="114" t="str">
        <f>IF($C231="","",IF(ISBLANK(VLOOKUP($A231,'Section 2'!$C$18:$X$317,COLUMNS('Section 2'!$C$14:H$14),0)),"",VLOOKUP($A231,'Section 2'!$C$18:$X$317,COLUMNS('Section 2'!$C$14:H$14),0)))</f>
        <v/>
      </c>
      <c r="I231" s="114" t="str">
        <f>IF($C231="","",IF(ISBLANK(VLOOKUP($A231,'Section 2'!$C$18:$X$317,COLUMNS('Section 2'!$C$14:I$14),0)),"",VLOOKUP($A231,'Section 2'!$C$18:$X$317,COLUMNS('Section 2'!$C$14:I$14),0)))</f>
        <v/>
      </c>
      <c r="J231" s="114" t="str">
        <f>IF($C231="","",IF(ISBLANK(VLOOKUP($A231,'Section 2'!$C$18:$X$317,COLUMNS('Section 2'!$C$14:J$14),0)),"",VLOOKUP($A231,'Section 2'!$C$18:$X$317,COLUMNS('Section 2'!$C$14:J$14),0)))</f>
        <v/>
      </c>
      <c r="K231" s="114" t="str">
        <f>IF($C231="","",IF(ISBLANK(VLOOKUP($A231,'Section 2'!$C$18:$X$317,COLUMNS('Section 2'!$C$14:K$14),0)),"",VLOOKUP($A231,'Section 2'!$C$18:$X$317,COLUMNS('Section 2'!$C$14:K$14),0)))</f>
        <v/>
      </c>
      <c r="L231" s="114" t="str">
        <f>IF($C231="","",IF(ISBLANK(VLOOKUP($A231,'Section 2'!$C$18:$X$317,COLUMNS('Section 2'!$C$14:L$14),0)),"",VLOOKUP($A231,'Section 2'!$C$18:$X$317,COLUMNS('Section 2'!$C$14:L$14),0)))</f>
        <v/>
      </c>
      <c r="M231" s="114" t="str">
        <f>IF($C231="","",IF(ISBLANK(VLOOKUP($A231,'Section 2'!$C$18:$X$317,COLUMNS('Section 2'!$C$14:M$14),0)),"",VLOOKUP($A231,'Section 2'!$C$18:$X$317,COLUMNS('Section 2'!$C$14:M$14),0)))</f>
        <v/>
      </c>
      <c r="N231" s="114" t="str">
        <f>IF($C231="","",IF(ISBLANK(VLOOKUP($A231,'Section 2'!$C$18:$X$317,COLUMNS('Section 2'!$C$14:N$14),0)),"",VLOOKUP($A231,'Section 2'!$C$18:$X$317,COLUMNS('Section 2'!$C$14:N$14),0)))</f>
        <v/>
      </c>
      <c r="O231" s="114" t="str">
        <f>IF($C231="","",IF(ISBLANK(VLOOKUP($A231,'Section 2'!$C$18:$X$317,COLUMNS('Section 2'!$C$14:O$14),0)),"",VLOOKUP($A231,'Section 2'!$C$18:$X$317,COLUMNS('Section 2'!$C$14:O$14),0)))</f>
        <v/>
      </c>
      <c r="P231" s="114" t="str">
        <f>IF($C231="","",IF(ISBLANK(VLOOKUP($A231,'Section 2'!$C$18:$X$317,COLUMNS('Section 2'!$C$14:P$14),0)),"",VLOOKUP($A231,'Section 2'!$C$18:$X$317,COLUMNS('Section 2'!$C$14:P$14),0)))</f>
        <v/>
      </c>
      <c r="Q231" s="114" t="str">
        <f>IF($C231="","",IF(ISBLANK(VLOOKUP($A231,'Section 2'!$C$18:$X$317,COLUMNS('Section 2'!$C$14:Q$14),0)),"",VLOOKUP($A231,'Section 2'!$C$18:$X$317,COLUMNS('Section 2'!$C$14:Q$14),0)))</f>
        <v/>
      </c>
      <c r="R231" s="114" t="str">
        <f>IF($C231="","",IF(ISBLANK(VLOOKUP($A231,'Section 2'!$C$18:$X$317,COLUMNS('Section 2'!$C$14:R$14),0)),"",VLOOKUP($A231,'Section 2'!$C$18:$X$317,COLUMNS('Section 2'!$C$14:R$14),0)))</f>
        <v/>
      </c>
      <c r="S231" s="114" t="str">
        <f>IF($C231="","",IF(ISBLANK(VLOOKUP($A231,'Section 2'!$C$18:$X$317,COLUMNS('Section 2'!$C$14:S$14),0)),"",VLOOKUP($A231,'Section 2'!$C$18:$X$317,COLUMNS('Section 2'!$C$14:S$14),0)))</f>
        <v/>
      </c>
      <c r="T231" s="114" t="str">
        <f>IF($C231="","",IF(ISBLANK(VLOOKUP($A231,'Section 2'!$C$18:$X$317,COLUMNS('Section 2'!$C$14:T$14),0)),"",VLOOKUP($A231,'Section 2'!$C$18:$X$317,COLUMNS('Section 2'!$C$14:T$14),0)))</f>
        <v/>
      </c>
      <c r="U231" s="114" t="str">
        <f>IF($C231="","",IF(ISBLANK(VLOOKUP($A231,'Section 2'!$C$18:$X$317,COLUMNS('Section 2'!$C$14:U$14),0)),"",VLOOKUP($A231,'Section 2'!$C$18:$X$317,COLUMNS('Section 2'!$C$14:U$14),0)))</f>
        <v/>
      </c>
      <c r="V231" s="114" t="str">
        <f>IF($C231="","",IF(ISBLANK(VLOOKUP($A231,'Section 2'!$C$18:$X$317,COLUMNS('Section 2'!$C$14:V$14),0)),"",VLOOKUP($A231,'Section 2'!$C$18:$X$317,COLUMNS('Section 2'!$C$14:V$14),0)))</f>
        <v/>
      </c>
      <c r="W231" s="114" t="str">
        <f>IF($C231="","",IF(ISBLANK(PROPER(VLOOKUP($A231,'Section 2'!$C$18:$X$317,COLUMNS('Section 2'!$C$14:W$14),0))),"",PROPER(VLOOKUP($A231,'Section 2'!$C$18:$X$317,COLUMNS('Section 2'!$C$14:W$14),0))))</f>
        <v/>
      </c>
      <c r="X231" s="114" t="str">
        <f>IF($C231="","",IF(ISBLANK(PROPER(VLOOKUP($A231,'Section 2'!$C$18:$X$317,COLUMNS('Section 2'!$C$14:X$14),0))),"",IF(VLOOKUP($A231,'Section 2'!$C$18:$X$317,COLUMNS('Section 2'!$C$14:X$14),0)="Produced/Imported for Consumption","Produced/Imported for Consumption",PROPER(VLOOKUP($A231,'Section 2'!$C$18:$X$317,COLUMNS('Section 2'!$C$14:X$14),0)))))</f>
        <v/>
      </c>
    </row>
    <row r="232" spans="1:24" s="47" customFormat="1" ht="12.75" customHeight="1" x14ac:dyDescent="0.25">
      <c r="A232" s="50">
        <v>231</v>
      </c>
      <c r="B232" s="114" t="str">
        <f t="shared" si="3"/>
        <v/>
      </c>
      <c r="C232" s="114" t="str">
        <f>IFERROR(VLOOKUP($A232,'Section 2'!$C$18:$X$317,COLUMNS('Section 2'!$C$14:$C$14),0),"")</f>
        <v/>
      </c>
      <c r="D232" s="65" t="str">
        <f>IF($C232="","",IF(ISBLANK(VLOOKUP($A232,'Section 2'!$C$18:$X$317,COLUMNS('Section 2'!$C$14:D$14),0)),"",VLOOKUP($A232,'Section 2'!$C$18:$X$317,COLUMNS('Section 2'!$C$14:D$14),0)))</f>
        <v/>
      </c>
      <c r="E232" s="114" t="str">
        <f>IF($C232="","",IF(ISBLANK(VLOOKUP($A232,'Section 2'!$C$18:$X$317,COLUMNS('Section 2'!$C$14:E$14),0)),"",VLOOKUP($A232,'Section 2'!$C$18:$X$317,COLUMNS('Section 2'!$C$14:E$14),0)))</f>
        <v/>
      </c>
      <c r="F232" s="114" t="str">
        <f>IF($C232="","",IF(ISBLANK(VLOOKUP($A232,'Section 2'!$C$18:$X$317,COLUMNS('Section 2'!$C$14:F$14),0)),"",VLOOKUP($A232,'Section 2'!$C$18:$X$317,COLUMNS('Section 2'!$C$14:F$14),0)))</f>
        <v/>
      </c>
      <c r="G232" s="114" t="str">
        <f>IF($C232="","",IF(ISBLANK(VLOOKUP($A232,'Section 2'!$C$18:$X$317,COLUMNS('Section 2'!$C$14:G$14),0)),"",VLOOKUP($A232,'Section 2'!$C$18:$X$317,COLUMNS('Section 2'!$C$14:G$14),0)))</f>
        <v/>
      </c>
      <c r="H232" s="114" t="str">
        <f>IF($C232="","",IF(ISBLANK(VLOOKUP($A232,'Section 2'!$C$18:$X$317,COLUMNS('Section 2'!$C$14:H$14),0)),"",VLOOKUP($A232,'Section 2'!$C$18:$X$317,COLUMNS('Section 2'!$C$14:H$14),0)))</f>
        <v/>
      </c>
      <c r="I232" s="114" t="str">
        <f>IF($C232="","",IF(ISBLANK(VLOOKUP($A232,'Section 2'!$C$18:$X$317,COLUMNS('Section 2'!$C$14:I$14),0)),"",VLOOKUP($A232,'Section 2'!$C$18:$X$317,COLUMNS('Section 2'!$C$14:I$14),0)))</f>
        <v/>
      </c>
      <c r="J232" s="114" t="str">
        <f>IF($C232="","",IF(ISBLANK(VLOOKUP($A232,'Section 2'!$C$18:$X$317,COLUMNS('Section 2'!$C$14:J$14),0)),"",VLOOKUP($A232,'Section 2'!$C$18:$X$317,COLUMNS('Section 2'!$C$14:J$14),0)))</f>
        <v/>
      </c>
      <c r="K232" s="114" t="str">
        <f>IF($C232="","",IF(ISBLANK(VLOOKUP($A232,'Section 2'!$C$18:$X$317,COLUMNS('Section 2'!$C$14:K$14),0)),"",VLOOKUP($A232,'Section 2'!$C$18:$X$317,COLUMNS('Section 2'!$C$14:K$14),0)))</f>
        <v/>
      </c>
      <c r="L232" s="114" t="str">
        <f>IF($C232="","",IF(ISBLANK(VLOOKUP($A232,'Section 2'!$C$18:$X$317,COLUMNS('Section 2'!$C$14:L$14),0)),"",VLOOKUP($A232,'Section 2'!$C$18:$X$317,COLUMNS('Section 2'!$C$14:L$14),0)))</f>
        <v/>
      </c>
      <c r="M232" s="114" t="str">
        <f>IF($C232="","",IF(ISBLANK(VLOOKUP($A232,'Section 2'!$C$18:$X$317,COLUMNS('Section 2'!$C$14:M$14),0)),"",VLOOKUP($A232,'Section 2'!$C$18:$X$317,COLUMNS('Section 2'!$C$14:M$14),0)))</f>
        <v/>
      </c>
      <c r="N232" s="114" t="str">
        <f>IF($C232="","",IF(ISBLANK(VLOOKUP($A232,'Section 2'!$C$18:$X$317,COLUMNS('Section 2'!$C$14:N$14),0)),"",VLOOKUP($A232,'Section 2'!$C$18:$X$317,COLUMNS('Section 2'!$C$14:N$14),0)))</f>
        <v/>
      </c>
      <c r="O232" s="114" t="str">
        <f>IF($C232="","",IF(ISBLANK(VLOOKUP($A232,'Section 2'!$C$18:$X$317,COLUMNS('Section 2'!$C$14:O$14),0)),"",VLOOKUP($A232,'Section 2'!$C$18:$X$317,COLUMNS('Section 2'!$C$14:O$14),0)))</f>
        <v/>
      </c>
      <c r="P232" s="114" t="str">
        <f>IF($C232="","",IF(ISBLANK(VLOOKUP($A232,'Section 2'!$C$18:$X$317,COLUMNS('Section 2'!$C$14:P$14),0)),"",VLOOKUP($A232,'Section 2'!$C$18:$X$317,COLUMNS('Section 2'!$C$14:P$14),0)))</f>
        <v/>
      </c>
      <c r="Q232" s="114" t="str">
        <f>IF($C232="","",IF(ISBLANK(VLOOKUP($A232,'Section 2'!$C$18:$X$317,COLUMNS('Section 2'!$C$14:Q$14),0)),"",VLOOKUP($A232,'Section 2'!$C$18:$X$317,COLUMNS('Section 2'!$C$14:Q$14),0)))</f>
        <v/>
      </c>
      <c r="R232" s="114" t="str">
        <f>IF($C232="","",IF(ISBLANK(VLOOKUP($A232,'Section 2'!$C$18:$X$317,COLUMNS('Section 2'!$C$14:R$14),0)),"",VLOOKUP($A232,'Section 2'!$C$18:$X$317,COLUMNS('Section 2'!$C$14:R$14),0)))</f>
        <v/>
      </c>
      <c r="S232" s="114" t="str">
        <f>IF($C232="","",IF(ISBLANK(VLOOKUP($A232,'Section 2'!$C$18:$X$317,COLUMNS('Section 2'!$C$14:S$14),0)),"",VLOOKUP($A232,'Section 2'!$C$18:$X$317,COLUMNS('Section 2'!$C$14:S$14),0)))</f>
        <v/>
      </c>
      <c r="T232" s="114" t="str">
        <f>IF($C232="","",IF(ISBLANK(VLOOKUP($A232,'Section 2'!$C$18:$X$317,COLUMNS('Section 2'!$C$14:T$14),0)),"",VLOOKUP($A232,'Section 2'!$C$18:$X$317,COLUMNS('Section 2'!$C$14:T$14),0)))</f>
        <v/>
      </c>
      <c r="U232" s="114" t="str">
        <f>IF($C232="","",IF(ISBLANK(VLOOKUP($A232,'Section 2'!$C$18:$X$317,COLUMNS('Section 2'!$C$14:U$14),0)),"",VLOOKUP($A232,'Section 2'!$C$18:$X$317,COLUMNS('Section 2'!$C$14:U$14),0)))</f>
        <v/>
      </c>
      <c r="V232" s="114" t="str">
        <f>IF($C232="","",IF(ISBLANK(VLOOKUP($A232,'Section 2'!$C$18:$X$317,COLUMNS('Section 2'!$C$14:V$14),0)),"",VLOOKUP($A232,'Section 2'!$C$18:$X$317,COLUMNS('Section 2'!$C$14:V$14),0)))</f>
        <v/>
      </c>
      <c r="W232" s="114" t="str">
        <f>IF($C232="","",IF(ISBLANK(PROPER(VLOOKUP($A232,'Section 2'!$C$18:$X$317,COLUMNS('Section 2'!$C$14:W$14),0))),"",PROPER(VLOOKUP($A232,'Section 2'!$C$18:$X$317,COLUMNS('Section 2'!$C$14:W$14),0))))</f>
        <v/>
      </c>
      <c r="X232" s="114" t="str">
        <f>IF($C232="","",IF(ISBLANK(PROPER(VLOOKUP($A232,'Section 2'!$C$18:$X$317,COLUMNS('Section 2'!$C$14:X$14),0))),"",IF(VLOOKUP($A232,'Section 2'!$C$18:$X$317,COLUMNS('Section 2'!$C$14:X$14),0)="Produced/Imported for Consumption","Produced/Imported for Consumption",PROPER(VLOOKUP($A232,'Section 2'!$C$18:$X$317,COLUMNS('Section 2'!$C$14:X$14),0)))))</f>
        <v/>
      </c>
    </row>
    <row r="233" spans="1:24" s="47" customFormat="1" ht="12.75" customHeight="1" x14ac:dyDescent="0.25">
      <c r="A233" s="50">
        <v>232</v>
      </c>
      <c r="B233" s="114" t="str">
        <f t="shared" si="3"/>
        <v/>
      </c>
      <c r="C233" s="114" t="str">
        <f>IFERROR(VLOOKUP($A233,'Section 2'!$C$18:$X$317,COLUMNS('Section 2'!$C$14:$C$14),0),"")</f>
        <v/>
      </c>
      <c r="D233" s="65" t="str">
        <f>IF($C233="","",IF(ISBLANK(VLOOKUP($A233,'Section 2'!$C$18:$X$317,COLUMNS('Section 2'!$C$14:D$14),0)),"",VLOOKUP($A233,'Section 2'!$C$18:$X$317,COLUMNS('Section 2'!$C$14:D$14),0)))</f>
        <v/>
      </c>
      <c r="E233" s="114" t="str">
        <f>IF($C233="","",IF(ISBLANK(VLOOKUP($A233,'Section 2'!$C$18:$X$317,COLUMNS('Section 2'!$C$14:E$14),0)),"",VLOOKUP($A233,'Section 2'!$C$18:$X$317,COLUMNS('Section 2'!$C$14:E$14),0)))</f>
        <v/>
      </c>
      <c r="F233" s="114" t="str">
        <f>IF($C233="","",IF(ISBLANK(VLOOKUP($A233,'Section 2'!$C$18:$X$317,COLUMNS('Section 2'!$C$14:F$14),0)),"",VLOOKUP($A233,'Section 2'!$C$18:$X$317,COLUMNS('Section 2'!$C$14:F$14),0)))</f>
        <v/>
      </c>
      <c r="G233" s="114" t="str">
        <f>IF($C233="","",IF(ISBLANK(VLOOKUP($A233,'Section 2'!$C$18:$X$317,COLUMNS('Section 2'!$C$14:G$14),0)),"",VLOOKUP($A233,'Section 2'!$C$18:$X$317,COLUMNS('Section 2'!$C$14:G$14),0)))</f>
        <v/>
      </c>
      <c r="H233" s="114" t="str">
        <f>IF($C233="","",IF(ISBLANK(VLOOKUP($A233,'Section 2'!$C$18:$X$317,COLUMNS('Section 2'!$C$14:H$14),0)),"",VLOOKUP($A233,'Section 2'!$C$18:$X$317,COLUMNS('Section 2'!$C$14:H$14),0)))</f>
        <v/>
      </c>
      <c r="I233" s="114" t="str">
        <f>IF($C233="","",IF(ISBLANK(VLOOKUP($A233,'Section 2'!$C$18:$X$317,COLUMNS('Section 2'!$C$14:I$14),0)),"",VLOOKUP($A233,'Section 2'!$C$18:$X$317,COLUMNS('Section 2'!$C$14:I$14),0)))</f>
        <v/>
      </c>
      <c r="J233" s="114" t="str">
        <f>IF($C233="","",IF(ISBLANK(VLOOKUP($A233,'Section 2'!$C$18:$X$317,COLUMNS('Section 2'!$C$14:J$14),0)),"",VLOOKUP($A233,'Section 2'!$C$18:$X$317,COLUMNS('Section 2'!$C$14:J$14),0)))</f>
        <v/>
      </c>
      <c r="K233" s="114" t="str">
        <f>IF($C233="","",IF(ISBLANK(VLOOKUP($A233,'Section 2'!$C$18:$X$317,COLUMNS('Section 2'!$C$14:K$14),0)),"",VLOOKUP($A233,'Section 2'!$C$18:$X$317,COLUMNS('Section 2'!$C$14:K$14),0)))</f>
        <v/>
      </c>
      <c r="L233" s="114" t="str">
        <f>IF($C233="","",IF(ISBLANK(VLOOKUP($A233,'Section 2'!$C$18:$X$317,COLUMNS('Section 2'!$C$14:L$14),0)),"",VLOOKUP($A233,'Section 2'!$C$18:$X$317,COLUMNS('Section 2'!$C$14:L$14),0)))</f>
        <v/>
      </c>
      <c r="M233" s="114" t="str">
        <f>IF($C233="","",IF(ISBLANK(VLOOKUP($A233,'Section 2'!$C$18:$X$317,COLUMNS('Section 2'!$C$14:M$14),0)),"",VLOOKUP($A233,'Section 2'!$C$18:$X$317,COLUMNS('Section 2'!$C$14:M$14),0)))</f>
        <v/>
      </c>
      <c r="N233" s="114" t="str">
        <f>IF($C233="","",IF(ISBLANK(VLOOKUP($A233,'Section 2'!$C$18:$X$317,COLUMNS('Section 2'!$C$14:N$14),0)),"",VLOOKUP($A233,'Section 2'!$C$18:$X$317,COLUMNS('Section 2'!$C$14:N$14),0)))</f>
        <v/>
      </c>
      <c r="O233" s="114" t="str">
        <f>IF($C233="","",IF(ISBLANK(VLOOKUP($A233,'Section 2'!$C$18:$X$317,COLUMNS('Section 2'!$C$14:O$14),0)),"",VLOOKUP($A233,'Section 2'!$C$18:$X$317,COLUMNS('Section 2'!$C$14:O$14),0)))</f>
        <v/>
      </c>
      <c r="P233" s="114" t="str">
        <f>IF($C233="","",IF(ISBLANK(VLOOKUP($A233,'Section 2'!$C$18:$X$317,COLUMNS('Section 2'!$C$14:P$14),0)),"",VLOOKUP($A233,'Section 2'!$C$18:$X$317,COLUMNS('Section 2'!$C$14:P$14),0)))</f>
        <v/>
      </c>
      <c r="Q233" s="114" t="str">
        <f>IF($C233="","",IF(ISBLANK(VLOOKUP($A233,'Section 2'!$C$18:$X$317,COLUMNS('Section 2'!$C$14:Q$14),0)),"",VLOOKUP($A233,'Section 2'!$C$18:$X$317,COLUMNS('Section 2'!$C$14:Q$14),0)))</f>
        <v/>
      </c>
      <c r="R233" s="114" t="str">
        <f>IF($C233="","",IF(ISBLANK(VLOOKUP($A233,'Section 2'!$C$18:$X$317,COLUMNS('Section 2'!$C$14:R$14),0)),"",VLOOKUP($A233,'Section 2'!$C$18:$X$317,COLUMNS('Section 2'!$C$14:R$14),0)))</f>
        <v/>
      </c>
      <c r="S233" s="114" t="str">
        <f>IF($C233="","",IF(ISBLANK(VLOOKUP($A233,'Section 2'!$C$18:$X$317,COLUMNS('Section 2'!$C$14:S$14),0)),"",VLOOKUP($A233,'Section 2'!$C$18:$X$317,COLUMNS('Section 2'!$C$14:S$14),0)))</f>
        <v/>
      </c>
      <c r="T233" s="114" t="str">
        <f>IF($C233="","",IF(ISBLANK(VLOOKUP($A233,'Section 2'!$C$18:$X$317,COLUMNS('Section 2'!$C$14:T$14),0)),"",VLOOKUP($A233,'Section 2'!$C$18:$X$317,COLUMNS('Section 2'!$C$14:T$14),0)))</f>
        <v/>
      </c>
      <c r="U233" s="114" t="str">
        <f>IF($C233="","",IF(ISBLANK(VLOOKUP($A233,'Section 2'!$C$18:$X$317,COLUMNS('Section 2'!$C$14:U$14),0)),"",VLOOKUP($A233,'Section 2'!$C$18:$X$317,COLUMNS('Section 2'!$C$14:U$14),0)))</f>
        <v/>
      </c>
      <c r="V233" s="114" t="str">
        <f>IF($C233="","",IF(ISBLANK(VLOOKUP($A233,'Section 2'!$C$18:$X$317,COLUMNS('Section 2'!$C$14:V$14),0)),"",VLOOKUP($A233,'Section 2'!$C$18:$X$317,COLUMNS('Section 2'!$C$14:V$14),0)))</f>
        <v/>
      </c>
      <c r="W233" s="114" t="str">
        <f>IF($C233="","",IF(ISBLANK(PROPER(VLOOKUP($A233,'Section 2'!$C$18:$X$317,COLUMNS('Section 2'!$C$14:W$14),0))),"",PROPER(VLOOKUP($A233,'Section 2'!$C$18:$X$317,COLUMNS('Section 2'!$C$14:W$14),0))))</f>
        <v/>
      </c>
      <c r="X233" s="114" t="str">
        <f>IF($C233="","",IF(ISBLANK(PROPER(VLOOKUP($A233,'Section 2'!$C$18:$X$317,COLUMNS('Section 2'!$C$14:X$14),0))),"",IF(VLOOKUP($A233,'Section 2'!$C$18:$X$317,COLUMNS('Section 2'!$C$14:X$14),0)="Produced/Imported for Consumption","Produced/Imported for Consumption",PROPER(VLOOKUP($A233,'Section 2'!$C$18:$X$317,COLUMNS('Section 2'!$C$14:X$14),0)))))</f>
        <v/>
      </c>
    </row>
    <row r="234" spans="1:24" s="47" customFormat="1" ht="12.75" customHeight="1" x14ac:dyDescent="0.25">
      <c r="A234" s="50">
        <v>233</v>
      </c>
      <c r="B234" s="114" t="str">
        <f t="shared" si="3"/>
        <v/>
      </c>
      <c r="C234" s="114" t="str">
        <f>IFERROR(VLOOKUP($A234,'Section 2'!$C$18:$X$317,COLUMNS('Section 2'!$C$14:$C$14),0),"")</f>
        <v/>
      </c>
      <c r="D234" s="65" t="str">
        <f>IF($C234="","",IF(ISBLANK(VLOOKUP($A234,'Section 2'!$C$18:$X$317,COLUMNS('Section 2'!$C$14:D$14),0)),"",VLOOKUP($A234,'Section 2'!$C$18:$X$317,COLUMNS('Section 2'!$C$14:D$14),0)))</f>
        <v/>
      </c>
      <c r="E234" s="114" t="str">
        <f>IF($C234="","",IF(ISBLANK(VLOOKUP($A234,'Section 2'!$C$18:$X$317,COLUMNS('Section 2'!$C$14:E$14),0)),"",VLOOKUP($A234,'Section 2'!$C$18:$X$317,COLUMNS('Section 2'!$C$14:E$14),0)))</f>
        <v/>
      </c>
      <c r="F234" s="114" t="str">
        <f>IF($C234="","",IF(ISBLANK(VLOOKUP($A234,'Section 2'!$C$18:$X$317,COLUMNS('Section 2'!$C$14:F$14),0)),"",VLOOKUP($A234,'Section 2'!$C$18:$X$317,COLUMNS('Section 2'!$C$14:F$14),0)))</f>
        <v/>
      </c>
      <c r="G234" s="114" t="str">
        <f>IF($C234="","",IF(ISBLANK(VLOOKUP($A234,'Section 2'!$C$18:$X$317,COLUMNS('Section 2'!$C$14:G$14),0)),"",VLOOKUP($A234,'Section 2'!$C$18:$X$317,COLUMNS('Section 2'!$C$14:G$14),0)))</f>
        <v/>
      </c>
      <c r="H234" s="114" t="str">
        <f>IF($C234="","",IF(ISBLANK(VLOOKUP($A234,'Section 2'!$C$18:$X$317,COLUMNS('Section 2'!$C$14:H$14),0)),"",VLOOKUP($A234,'Section 2'!$C$18:$X$317,COLUMNS('Section 2'!$C$14:H$14),0)))</f>
        <v/>
      </c>
      <c r="I234" s="114" t="str">
        <f>IF($C234="","",IF(ISBLANK(VLOOKUP($A234,'Section 2'!$C$18:$X$317,COLUMNS('Section 2'!$C$14:I$14),0)),"",VLOOKUP($A234,'Section 2'!$C$18:$X$317,COLUMNS('Section 2'!$C$14:I$14),0)))</f>
        <v/>
      </c>
      <c r="J234" s="114" t="str">
        <f>IF($C234="","",IF(ISBLANK(VLOOKUP($A234,'Section 2'!$C$18:$X$317,COLUMNS('Section 2'!$C$14:J$14),0)),"",VLOOKUP($A234,'Section 2'!$C$18:$X$317,COLUMNS('Section 2'!$C$14:J$14),0)))</f>
        <v/>
      </c>
      <c r="K234" s="114" t="str">
        <f>IF($C234="","",IF(ISBLANK(VLOOKUP($A234,'Section 2'!$C$18:$X$317,COLUMNS('Section 2'!$C$14:K$14),0)),"",VLOOKUP($A234,'Section 2'!$C$18:$X$317,COLUMNS('Section 2'!$C$14:K$14),0)))</f>
        <v/>
      </c>
      <c r="L234" s="114" t="str">
        <f>IF($C234="","",IF(ISBLANK(VLOOKUP($A234,'Section 2'!$C$18:$X$317,COLUMNS('Section 2'!$C$14:L$14),0)),"",VLOOKUP($A234,'Section 2'!$C$18:$X$317,COLUMNS('Section 2'!$C$14:L$14),0)))</f>
        <v/>
      </c>
      <c r="M234" s="114" t="str">
        <f>IF($C234="","",IF(ISBLANK(VLOOKUP($A234,'Section 2'!$C$18:$X$317,COLUMNS('Section 2'!$C$14:M$14),0)),"",VLOOKUP($A234,'Section 2'!$C$18:$X$317,COLUMNS('Section 2'!$C$14:M$14),0)))</f>
        <v/>
      </c>
      <c r="N234" s="114" t="str">
        <f>IF($C234="","",IF(ISBLANK(VLOOKUP($A234,'Section 2'!$C$18:$X$317,COLUMNS('Section 2'!$C$14:N$14),0)),"",VLOOKUP($A234,'Section 2'!$C$18:$X$317,COLUMNS('Section 2'!$C$14:N$14),0)))</f>
        <v/>
      </c>
      <c r="O234" s="114" t="str">
        <f>IF($C234="","",IF(ISBLANK(VLOOKUP($A234,'Section 2'!$C$18:$X$317,COLUMNS('Section 2'!$C$14:O$14),0)),"",VLOOKUP($A234,'Section 2'!$C$18:$X$317,COLUMNS('Section 2'!$C$14:O$14),0)))</f>
        <v/>
      </c>
      <c r="P234" s="114" t="str">
        <f>IF($C234="","",IF(ISBLANK(VLOOKUP($A234,'Section 2'!$C$18:$X$317,COLUMNS('Section 2'!$C$14:P$14),0)),"",VLOOKUP($A234,'Section 2'!$C$18:$X$317,COLUMNS('Section 2'!$C$14:P$14),0)))</f>
        <v/>
      </c>
      <c r="Q234" s="114" t="str">
        <f>IF($C234="","",IF(ISBLANK(VLOOKUP($A234,'Section 2'!$C$18:$X$317,COLUMNS('Section 2'!$C$14:Q$14),0)),"",VLOOKUP($A234,'Section 2'!$C$18:$X$317,COLUMNS('Section 2'!$C$14:Q$14),0)))</f>
        <v/>
      </c>
      <c r="R234" s="114" t="str">
        <f>IF($C234="","",IF(ISBLANK(VLOOKUP($A234,'Section 2'!$C$18:$X$317,COLUMNS('Section 2'!$C$14:R$14),0)),"",VLOOKUP($A234,'Section 2'!$C$18:$X$317,COLUMNS('Section 2'!$C$14:R$14),0)))</f>
        <v/>
      </c>
      <c r="S234" s="114" t="str">
        <f>IF($C234="","",IF(ISBLANK(VLOOKUP($A234,'Section 2'!$C$18:$X$317,COLUMNS('Section 2'!$C$14:S$14),0)),"",VLOOKUP($A234,'Section 2'!$C$18:$X$317,COLUMNS('Section 2'!$C$14:S$14),0)))</f>
        <v/>
      </c>
      <c r="T234" s="114" t="str">
        <f>IF($C234="","",IF(ISBLANK(VLOOKUP($A234,'Section 2'!$C$18:$X$317,COLUMNS('Section 2'!$C$14:T$14),0)),"",VLOOKUP($A234,'Section 2'!$C$18:$X$317,COLUMNS('Section 2'!$C$14:T$14),0)))</f>
        <v/>
      </c>
      <c r="U234" s="114" t="str">
        <f>IF($C234="","",IF(ISBLANK(VLOOKUP($A234,'Section 2'!$C$18:$X$317,COLUMNS('Section 2'!$C$14:U$14),0)),"",VLOOKUP($A234,'Section 2'!$C$18:$X$317,COLUMNS('Section 2'!$C$14:U$14),0)))</f>
        <v/>
      </c>
      <c r="V234" s="114" t="str">
        <f>IF($C234="","",IF(ISBLANK(VLOOKUP($A234,'Section 2'!$C$18:$X$317,COLUMNS('Section 2'!$C$14:V$14),0)),"",VLOOKUP($A234,'Section 2'!$C$18:$X$317,COLUMNS('Section 2'!$C$14:V$14),0)))</f>
        <v/>
      </c>
      <c r="W234" s="114" t="str">
        <f>IF($C234="","",IF(ISBLANK(PROPER(VLOOKUP($A234,'Section 2'!$C$18:$X$317,COLUMNS('Section 2'!$C$14:W$14),0))),"",PROPER(VLOOKUP($A234,'Section 2'!$C$18:$X$317,COLUMNS('Section 2'!$C$14:W$14),0))))</f>
        <v/>
      </c>
      <c r="X234" s="114" t="str">
        <f>IF($C234="","",IF(ISBLANK(PROPER(VLOOKUP($A234,'Section 2'!$C$18:$X$317,COLUMNS('Section 2'!$C$14:X$14),0))),"",IF(VLOOKUP($A234,'Section 2'!$C$18:$X$317,COLUMNS('Section 2'!$C$14:X$14),0)="Produced/Imported for Consumption","Produced/Imported for Consumption",PROPER(VLOOKUP($A234,'Section 2'!$C$18:$X$317,COLUMNS('Section 2'!$C$14:X$14),0)))))</f>
        <v/>
      </c>
    </row>
    <row r="235" spans="1:24" s="47" customFormat="1" ht="12.75" customHeight="1" x14ac:dyDescent="0.25">
      <c r="A235" s="50">
        <v>234</v>
      </c>
      <c r="B235" s="114" t="str">
        <f t="shared" si="3"/>
        <v/>
      </c>
      <c r="C235" s="114" t="str">
        <f>IFERROR(VLOOKUP($A235,'Section 2'!$C$18:$X$317,COLUMNS('Section 2'!$C$14:$C$14),0),"")</f>
        <v/>
      </c>
      <c r="D235" s="65" t="str">
        <f>IF($C235="","",IF(ISBLANK(VLOOKUP($A235,'Section 2'!$C$18:$X$317,COLUMNS('Section 2'!$C$14:D$14),0)),"",VLOOKUP($A235,'Section 2'!$C$18:$X$317,COLUMNS('Section 2'!$C$14:D$14),0)))</f>
        <v/>
      </c>
      <c r="E235" s="114" t="str">
        <f>IF($C235="","",IF(ISBLANK(VLOOKUP($A235,'Section 2'!$C$18:$X$317,COLUMNS('Section 2'!$C$14:E$14),0)),"",VLOOKUP($A235,'Section 2'!$C$18:$X$317,COLUMNS('Section 2'!$C$14:E$14),0)))</f>
        <v/>
      </c>
      <c r="F235" s="114" t="str">
        <f>IF($C235="","",IF(ISBLANK(VLOOKUP($A235,'Section 2'!$C$18:$X$317,COLUMNS('Section 2'!$C$14:F$14),0)),"",VLOOKUP($A235,'Section 2'!$C$18:$X$317,COLUMNS('Section 2'!$C$14:F$14),0)))</f>
        <v/>
      </c>
      <c r="G235" s="114" t="str">
        <f>IF($C235="","",IF(ISBLANK(VLOOKUP($A235,'Section 2'!$C$18:$X$317,COLUMNS('Section 2'!$C$14:G$14),0)),"",VLOOKUP($A235,'Section 2'!$C$18:$X$317,COLUMNS('Section 2'!$C$14:G$14),0)))</f>
        <v/>
      </c>
      <c r="H235" s="114" t="str">
        <f>IF($C235="","",IF(ISBLANK(VLOOKUP($A235,'Section 2'!$C$18:$X$317,COLUMNS('Section 2'!$C$14:H$14),0)),"",VLOOKUP($A235,'Section 2'!$C$18:$X$317,COLUMNS('Section 2'!$C$14:H$14),0)))</f>
        <v/>
      </c>
      <c r="I235" s="114" t="str">
        <f>IF($C235="","",IF(ISBLANK(VLOOKUP($A235,'Section 2'!$C$18:$X$317,COLUMNS('Section 2'!$C$14:I$14),0)),"",VLOOKUP($A235,'Section 2'!$C$18:$X$317,COLUMNS('Section 2'!$C$14:I$14),0)))</f>
        <v/>
      </c>
      <c r="J235" s="114" t="str">
        <f>IF($C235="","",IF(ISBLANK(VLOOKUP($A235,'Section 2'!$C$18:$X$317,COLUMNS('Section 2'!$C$14:J$14),0)),"",VLOOKUP($A235,'Section 2'!$C$18:$X$317,COLUMNS('Section 2'!$C$14:J$14),0)))</f>
        <v/>
      </c>
      <c r="K235" s="114" t="str">
        <f>IF($C235="","",IF(ISBLANK(VLOOKUP($A235,'Section 2'!$C$18:$X$317,COLUMNS('Section 2'!$C$14:K$14),0)),"",VLOOKUP($A235,'Section 2'!$C$18:$X$317,COLUMNS('Section 2'!$C$14:K$14),0)))</f>
        <v/>
      </c>
      <c r="L235" s="114" t="str">
        <f>IF($C235="","",IF(ISBLANK(VLOOKUP($A235,'Section 2'!$C$18:$X$317,COLUMNS('Section 2'!$C$14:L$14),0)),"",VLOOKUP($A235,'Section 2'!$C$18:$X$317,COLUMNS('Section 2'!$C$14:L$14),0)))</f>
        <v/>
      </c>
      <c r="M235" s="114" t="str">
        <f>IF($C235="","",IF(ISBLANK(VLOOKUP($A235,'Section 2'!$C$18:$X$317,COLUMNS('Section 2'!$C$14:M$14),0)),"",VLOOKUP($A235,'Section 2'!$C$18:$X$317,COLUMNS('Section 2'!$C$14:M$14),0)))</f>
        <v/>
      </c>
      <c r="N235" s="114" t="str">
        <f>IF($C235="","",IF(ISBLANK(VLOOKUP($A235,'Section 2'!$C$18:$X$317,COLUMNS('Section 2'!$C$14:N$14),0)),"",VLOOKUP($A235,'Section 2'!$C$18:$X$317,COLUMNS('Section 2'!$C$14:N$14),0)))</f>
        <v/>
      </c>
      <c r="O235" s="114" t="str">
        <f>IF($C235="","",IF(ISBLANK(VLOOKUP($A235,'Section 2'!$C$18:$X$317,COLUMNS('Section 2'!$C$14:O$14),0)),"",VLOOKUP($A235,'Section 2'!$C$18:$X$317,COLUMNS('Section 2'!$C$14:O$14),0)))</f>
        <v/>
      </c>
      <c r="P235" s="114" t="str">
        <f>IF($C235="","",IF(ISBLANK(VLOOKUP($A235,'Section 2'!$C$18:$X$317,COLUMNS('Section 2'!$C$14:P$14),0)),"",VLOOKUP($A235,'Section 2'!$C$18:$X$317,COLUMNS('Section 2'!$C$14:P$14),0)))</f>
        <v/>
      </c>
      <c r="Q235" s="114" t="str">
        <f>IF($C235="","",IF(ISBLANK(VLOOKUP($A235,'Section 2'!$C$18:$X$317,COLUMNS('Section 2'!$C$14:Q$14),0)),"",VLOOKUP($A235,'Section 2'!$C$18:$X$317,COLUMNS('Section 2'!$C$14:Q$14),0)))</f>
        <v/>
      </c>
      <c r="R235" s="114" t="str">
        <f>IF($C235="","",IF(ISBLANK(VLOOKUP($A235,'Section 2'!$C$18:$X$317,COLUMNS('Section 2'!$C$14:R$14),0)),"",VLOOKUP($A235,'Section 2'!$C$18:$X$317,COLUMNS('Section 2'!$C$14:R$14),0)))</f>
        <v/>
      </c>
      <c r="S235" s="114" t="str">
        <f>IF($C235="","",IF(ISBLANK(VLOOKUP($A235,'Section 2'!$C$18:$X$317,COLUMNS('Section 2'!$C$14:S$14),0)),"",VLOOKUP($A235,'Section 2'!$C$18:$X$317,COLUMNS('Section 2'!$C$14:S$14),0)))</f>
        <v/>
      </c>
      <c r="T235" s="114" t="str">
        <f>IF($C235="","",IF(ISBLANK(VLOOKUP($A235,'Section 2'!$C$18:$X$317,COLUMNS('Section 2'!$C$14:T$14),0)),"",VLOOKUP($A235,'Section 2'!$C$18:$X$317,COLUMNS('Section 2'!$C$14:T$14),0)))</f>
        <v/>
      </c>
      <c r="U235" s="114" t="str">
        <f>IF($C235="","",IF(ISBLANK(VLOOKUP($A235,'Section 2'!$C$18:$X$317,COLUMNS('Section 2'!$C$14:U$14),0)),"",VLOOKUP($A235,'Section 2'!$C$18:$X$317,COLUMNS('Section 2'!$C$14:U$14),0)))</f>
        <v/>
      </c>
      <c r="V235" s="114" t="str">
        <f>IF($C235="","",IF(ISBLANK(VLOOKUP($A235,'Section 2'!$C$18:$X$317,COLUMNS('Section 2'!$C$14:V$14),0)),"",VLOOKUP($A235,'Section 2'!$C$18:$X$317,COLUMNS('Section 2'!$C$14:V$14),0)))</f>
        <v/>
      </c>
      <c r="W235" s="114" t="str">
        <f>IF($C235="","",IF(ISBLANK(PROPER(VLOOKUP($A235,'Section 2'!$C$18:$X$317,COLUMNS('Section 2'!$C$14:W$14),0))),"",PROPER(VLOOKUP($A235,'Section 2'!$C$18:$X$317,COLUMNS('Section 2'!$C$14:W$14),0))))</f>
        <v/>
      </c>
      <c r="X235" s="114" t="str">
        <f>IF($C235="","",IF(ISBLANK(PROPER(VLOOKUP($A235,'Section 2'!$C$18:$X$317,COLUMNS('Section 2'!$C$14:X$14),0))),"",IF(VLOOKUP($A235,'Section 2'!$C$18:$X$317,COLUMNS('Section 2'!$C$14:X$14),0)="Produced/Imported for Consumption","Produced/Imported for Consumption",PROPER(VLOOKUP($A235,'Section 2'!$C$18:$X$317,COLUMNS('Section 2'!$C$14:X$14),0)))))</f>
        <v/>
      </c>
    </row>
    <row r="236" spans="1:24" s="47" customFormat="1" ht="12.75" customHeight="1" x14ac:dyDescent="0.25">
      <c r="A236" s="50">
        <v>235</v>
      </c>
      <c r="B236" s="114" t="str">
        <f t="shared" si="3"/>
        <v/>
      </c>
      <c r="C236" s="114" t="str">
        <f>IFERROR(VLOOKUP($A236,'Section 2'!$C$18:$X$317,COLUMNS('Section 2'!$C$14:$C$14),0),"")</f>
        <v/>
      </c>
      <c r="D236" s="65" t="str">
        <f>IF($C236="","",IF(ISBLANK(VLOOKUP($A236,'Section 2'!$C$18:$X$317,COLUMNS('Section 2'!$C$14:D$14),0)),"",VLOOKUP($A236,'Section 2'!$C$18:$X$317,COLUMNS('Section 2'!$C$14:D$14),0)))</f>
        <v/>
      </c>
      <c r="E236" s="114" t="str">
        <f>IF($C236="","",IF(ISBLANK(VLOOKUP($A236,'Section 2'!$C$18:$X$317,COLUMNS('Section 2'!$C$14:E$14),0)),"",VLOOKUP($A236,'Section 2'!$C$18:$X$317,COLUMNS('Section 2'!$C$14:E$14),0)))</f>
        <v/>
      </c>
      <c r="F236" s="114" t="str">
        <f>IF($C236="","",IF(ISBLANK(VLOOKUP($A236,'Section 2'!$C$18:$X$317,COLUMNS('Section 2'!$C$14:F$14),0)),"",VLOOKUP($A236,'Section 2'!$C$18:$X$317,COLUMNS('Section 2'!$C$14:F$14),0)))</f>
        <v/>
      </c>
      <c r="G236" s="114" t="str">
        <f>IF($C236="","",IF(ISBLANK(VLOOKUP($A236,'Section 2'!$C$18:$X$317,COLUMNS('Section 2'!$C$14:G$14),0)),"",VLOOKUP($A236,'Section 2'!$C$18:$X$317,COLUMNS('Section 2'!$C$14:G$14),0)))</f>
        <v/>
      </c>
      <c r="H236" s="114" t="str">
        <f>IF($C236="","",IF(ISBLANK(VLOOKUP($A236,'Section 2'!$C$18:$X$317,COLUMNS('Section 2'!$C$14:H$14),0)),"",VLOOKUP($A236,'Section 2'!$C$18:$X$317,COLUMNS('Section 2'!$C$14:H$14),0)))</f>
        <v/>
      </c>
      <c r="I236" s="114" t="str">
        <f>IF($C236="","",IF(ISBLANK(VLOOKUP($A236,'Section 2'!$C$18:$X$317,COLUMNS('Section 2'!$C$14:I$14),0)),"",VLOOKUP($A236,'Section 2'!$C$18:$X$317,COLUMNS('Section 2'!$C$14:I$14),0)))</f>
        <v/>
      </c>
      <c r="J236" s="114" t="str">
        <f>IF($C236="","",IF(ISBLANK(VLOOKUP($A236,'Section 2'!$C$18:$X$317,COLUMNS('Section 2'!$C$14:J$14),0)),"",VLOOKUP($A236,'Section 2'!$C$18:$X$317,COLUMNS('Section 2'!$C$14:J$14),0)))</f>
        <v/>
      </c>
      <c r="K236" s="114" t="str">
        <f>IF($C236="","",IF(ISBLANK(VLOOKUP($A236,'Section 2'!$C$18:$X$317,COLUMNS('Section 2'!$C$14:K$14),0)),"",VLOOKUP($A236,'Section 2'!$C$18:$X$317,COLUMNS('Section 2'!$C$14:K$14),0)))</f>
        <v/>
      </c>
      <c r="L236" s="114" t="str">
        <f>IF($C236="","",IF(ISBLANK(VLOOKUP($A236,'Section 2'!$C$18:$X$317,COLUMNS('Section 2'!$C$14:L$14),0)),"",VLOOKUP($A236,'Section 2'!$C$18:$X$317,COLUMNS('Section 2'!$C$14:L$14),0)))</f>
        <v/>
      </c>
      <c r="M236" s="114" t="str">
        <f>IF($C236="","",IF(ISBLANK(VLOOKUP($A236,'Section 2'!$C$18:$X$317,COLUMNS('Section 2'!$C$14:M$14),0)),"",VLOOKUP($A236,'Section 2'!$C$18:$X$317,COLUMNS('Section 2'!$C$14:M$14),0)))</f>
        <v/>
      </c>
      <c r="N236" s="114" t="str">
        <f>IF($C236="","",IF(ISBLANK(VLOOKUP($A236,'Section 2'!$C$18:$X$317,COLUMNS('Section 2'!$C$14:N$14),0)),"",VLOOKUP($A236,'Section 2'!$C$18:$X$317,COLUMNS('Section 2'!$C$14:N$14),0)))</f>
        <v/>
      </c>
      <c r="O236" s="114" t="str">
        <f>IF($C236="","",IF(ISBLANK(VLOOKUP($A236,'Section 2'!$C$18:$X$317,COLUMNS('Section 2'!$C$14:O$14),0)),"",VLOOKUP($A236,'Section 2'!$C$18:$X$317,COLUMNS('Section 2'!$C$14:O$14),0)))</f>
        <v/>
      </c>
      <c r="P236" s="114" t="str">
        <f>IF($C236="","",IF(ISBLANK(VLOOKUP($A236,'Section 2'!$C$18:$X$317,COLUMNS('Section 2'!$C$14:P$14),0)),"",VLOOKUP($A236,'Section 2'!$C$18:$X$317,COLUMNS('Section 2'!$C$14:P$14),0)))</f>
        <v/>
      </c>
      <c r="Q236" s="114" t="str">
        <f>IF($C236="","",IF(ISBLANK(VLOOKUP($A236,'Section 2'!$C$18:$X$317,COLUMNS('Section 2'!$C$14:Q$14),0)),"",VLOOKUP($A236,'Section 2'!$C$18:$X$317,COLUMNS('Section 2'!$C$14:Q$14),0)))</f>
        <v/>
      </c>
      <c r="R236" s="114" t="str">
        <f>IF($C236="","",IF(ISBLANK(VLOOKUP($A236,'Section 2'!$C$18:$X$317,COLUMNS('Section 2'!$C$14:R$14),0)),"",VLOOKUP($A236,'Section 2'!$C$18:$X$317,COLUMNS('Section 2'!$C$14:R$14),0)))</f>
        <v/>
      </c>
      <c r="S236" s="114" t="str">
        <f>IF($C236="","",IF(ISBLANK(VLOOKUP($A236,'Section 2'!$C$18:$X$317,COLUMNS('Section 2'!$C$14:S$14),0)),"",VLOOKUP($A236,'Section 2'!$C$18:$X$317,COLUMNS('Section 2'!$C$14:S$14),0)))</f>
        <v/>
      </c>
      <c r="T236" s="114" t="str">
        <f>IF($C236="","",IF(ISBLANK(VLOOKUP($A236,'Section 2'!$C$18:$X$317,COLUMNS('Section 2'!$C$14:T$14),0)),"",VLOOKUP($A236,'Section 2'!$C$18:$X$317,COLUMNS('Section 2'!$C$14:T$14),0)))</f>
        <v/>
      </c>
      <c r="U236" s="114" t="str">
        <f>IF($C236="","",IF(ISBLANK(VLOOKUP($A236,'Section 2'!$C$18:$X$317,COLUMNS('Section 2'!$C$14:U$14),0)),"",VLOOKUP($A236,'Section 2'!$C$18:$X$317,COLUMNS('Section 2'!$C$14:U$14),0)))</f>
        <v/>
      </c>
      <c r="V236" s="114" t="str">
        <f>IF($C236="","",IF(ISBLANK(VLOOKUP($A236,'Section 2'!$C$18:$X$317,COLUMNS('Section 2'!$C$14:V$14),0)),"",VLOOKUP($A236,'Section 2'!$C$18:$X$317,COLUMNS('Section 2'!$C$14:V$14),0)))</f>
        <v/>
      </c>
      <c r="W236" s="114" t="str">
        <f>IF($C236="","",IF(ISBLANK(PROPER(VLOOKUP($A236,'Section 2'!$C$18:$X$317,COLUMNS('Section 2'!$C$14:W$14),0))),"",PROPER(VLOOKUP($A236,'Section 2'!$C$18:$X$317,COLUMNS('Section 2'!$C$14:W$14),0))))</f>
        <v/>
      </c>
      <c r="X236" s="114" t="str">
        <f>IF($C236="","",IF(ISBLANK(PROPER(VLOOKUP($A236,'Section 2'!$C$18:$X$317,COLUMNS('Section 2'!$C$14:X$14),0))),"",IF(VLOOKUP($A236,'Section 2'!$C$18:$X$317,COLUMNS('Section 2'!$C$14:X$14),0)="Produced/Imported for Consumption","Produced/Imported for Consumption",PROPER(VLOOKUP($A236,'Section 2'!$C$18:$X$317,COLUMNS('Section 2'!$C$14:X$14),0)))))</f>
        <v/>
      </c>
    </row>
    <row r="237" spans="1:24" s="47" customFormat="1" ht="12.75" customHeight="1" x14ac:dyDescent="0.25">
      <c r="A237" s="50">
        <v>236</v>
      </c>
      <c r="B237" s="114" t="str">
        <f t="shared" si="3"/>
        <v/>
      </c>
      <c r="C237" s="114" t="str">
        <f>IFERROR(VLOOKUP($A237,'Section 2'!$C$18:$X$317,COLUMNS('Section 2'!$C$14:$C$14),0),"")</f>
        <v/>
      </c>
      <c r="D237" s="65" t="str">
        <f>IF($C237="","",IF(ISBLANK(VLOOKUP($A237,'Section 2'!$C$18:$X$317,COLUMNS('Section 2'!$C$14:D$14),0)),"",VLOOKUP($A237,'Section 2'!$C$18:$X$317,COLUMNS('Section 2'!$C$14:D$14),0)))</f>
        <v/>
      </c>
      <c r="E237" s="114" t="str">
        <f>IF($C237="","",IF(ISBLANK(VLOOKUP($A237,'Section 2'!$C$18:$X$317,COLUMNS('Section 2'!$C$14:E$14),0)),"",VLOOKUP($A237,'Section 2'!$C$18:$X$317,COLUMNS('Section 2'!$C$14:E$14),0)))</f>
        <v/>
      </c>
      <c r="F237" s="114" t="str">
        <f>IF($C237="","",IF(ISBLANK(VLOOKUP($A237,'Section 2'!$C$18:$X$317,COLUMNS('Section 2'!$C$14:F$14),0)),"",VLOOKUP($A237,'Section 2'!$C$18:$X$317,COLUMNS('Section 2'!$C$14:F$14),0)))</f>
        <v/>
      </c>
      <c r="G237" s="114" t="str">
        <f>IF($C237="","",IF(ISBLANK(VLOOKUP($A237,'Section 2'!$C$18:$X$317,COLUMNS('Section 2'!$C$14:G$14),0)),"",VLOOKUP($A237,'Section 2'!$C$18:$X$317,COLUMNS('Section 2'!$C$14:G$14),0)))</f>
        <v/>
      </c>
      <c r="H237" s="114" t="str">
        <f>IF($C237="","",IF(ISBLANK(VLOOKUP($A237,'Section 2'!$C$18:$X$317,COLUMNS('Section 2'!$C$14:H$14),0)),"",VLOOKUP($A237,'Section 2'!$C$18:$X$317,COLUMNS('Section 2'!$C$14:H$14),0)))</f>
        <v/>
      </c>
      <c r="I237" s="114" t="str">
        <f>IF($C237="","",IF(ISBLANK(VLOOKUP($A237,'Section 2'!$C$18:$X$317,COLUMNS('Section 2'!$C$14:I$14),0)),"",VLOOKUP($A237,'Section 2'!$C$18:$X$317,COLUMNS('Section 2'!$C$14:I$14),0)))</f>
        <v/>
      </c>
      <c r="J237" s="114" t="str">
        <f>IF($C237="","",IF(ISBLANK(VLOOKUP($A237,'Section 2'!$C$18:$X$317,COLUMNS('Section 2'!$C$14:J$14),0)),"",VLOOKUP($A237,'Section 2'!$C$18:$X$317,COLUMNS('Section 2'!$C$14:J$14),0)))</f>
        <v/>
      </c>
      <c r="K237" s="114" t="str">
        <f>IF($C237="","",IF(ISBLANK(VLOOKUP($A237,'Section 2'!$C$18:$X$317,COLUMNS('Section 2'!$C$14:K$14),0)),"",VLOOKUP($A237,'Section 2'!$C$18:$X$317,COLUMNS('Section 2'!$C$14:K$14),0)))</f>
        <v/>
      </c>
      <c r="L237" s="114" t="str">
        <f>IF($C237="","",IF(ISBLANK(VLOOKUP($A237,'Section 2'!$C$18:$X$317,COLUMNS('Section 2'!$C$14:L$14),0)),"",VLOOKUP($A237,'Section 2'!$C$18:$X$317,COLUMNS('Section 2'!$C$14:L$14),0)))</f>
        <v/>
      </c>
      <c r="M237" s="114" t="str">
        <f>IF($C237="","",IF(ISBLANK(VLOOKUP($A237,'Section 2'!$C$18:$X$317,COLUMNS('Section 2'!$C$14:M$14),0)),"",VLOOKUP($A237,'Section 2'!$C$18:$X$317,COLUMNS('Section 2'!$C$14:M$14),0)))</f>
        <v/>
      </c>
      <c r="N237" s="114" t="str">
        <f>IF($C237="","",IF(ISBLANK(VLOOKUP($A237,'Section 2'!$C$18:$X$317,COLUMNS('Section 2'!$C$14:N$14),0)),"",VLOOKUP($A237,'Section 2'!$C$18:$X$317,COLUMNS('Section 2'!$C$14:N$14),0)))</f>
        <v/>
      </c>
      <c r="O237" s="114" t="str">
        <f>IF($C237="","",IF(ISBLANK(VLOOKUP($A237,'Section 2'!$C$18:$X$317,COLUMNS('Section 2'!$C$14:O$14),0)),"",VLOOKUP($A237,'Section 2'!$C$18:$X$317,COLUMNS('Section 2'!$C$14:O$14),0)))</f>
        <v/>
      </c>
      <c r="P237" s="114" t="str">
        <f>IF($C237="","",IF(ISBLANK(VLOOKUP($A237,'Section 2'!$C$18:$X$317,COLUMNS('Section 2'!$C$14:P$14),0)),"",VLOOKUP($A237,'Section 2'!$C$18:$X$317,COLUMNS('Section 2'!$C$14:P$14),0)))</f>
        <v/>
      </c>
      <c r="Q237" s="114" t="str">
        <f>IF($C237="","",IF(ISBLANK(VLOOKUP($A237,'Section 2'!$C$18:$X$317,COLUMNS('Section 2'!$C$14:Q$14),0)),"",VLOOKUP($A237,'Section 2'!$C$18:$X$317,COLUMNS('Section 2'!$C$14:Q$14),0)))</f>
        <v/>
      </c>
      <c r="R237" s="114" t="str">
        <f>IF($C237="","",IF(ISBLANK(VLOOKUP($A237,'Section 2'!$C$18:$X$317,COLUMNS('Section 2'!$C$14:R$14),0)),"",VLOOKUP($A237,'Section 2'!$C$18:$X$317,COLUMNS('Section 2'!$C$14:R$14),0)))</f>
        <v/>
      </c>
      <c r="S237" s="114" t="str">
        <f>IF($C237="","",IF(ISBLANK(VLOOKUP($A237,'Section 2'!$C$18:$X$317,COLUMNS('Section 2'!$C$14:S$14),0)),"",VLOOKUP($A237,'Section 2'!$C$18:$X$317,COLUMNS('Section 2'!$C$14:S$14),0)))</f>
        <v/>
      </c>
      <c r="T237" s="114" t="str">
        <f>IF($C237="","",IF(ISBLANK(VLOOKUP($A237,'Section 2'!$C$18:$X$317,COLUMNS('Section 2'!$C$14:T$14),0)),"",VLOOKUP($A237,'Section 2'!$C$18:$X$317,COLUMNS('Section 2'!$C$14:T$14),0)))</f>
        <v/>
      </c>
      <c r="U237" s="114" t="str">
        <f>IF($C237="","",IF(ISBLANK(VLOOKUP($A237,'Section 2'!$C$18:$X$317,COLUMNS('Section 2'!$C$14:U$14),0)),"",VLOOKUP($A237,'Section 2'!$C$18:$X$317,COLUMNS('Section 2'!$C$14:U$14),0)))</f>
        <v/>
      </c>
      <c r="V237" s="114" t="str">
        <f>IF($C237="","",IF(ISBLANK(VLOOKUP($A237,'Section 2'!$C$18:$X$317,COLUMNS('Section 2'!$C$14:V$14),0)),"",VLOOKUP($A237,'Section 2'!$C$18:$X$317,COLUMNS('Section 2'!$C$14:V$14),0)))</f>
        <v/>
      </c>
      <c r="W237" s="114" t="str">
        <f>IF($C237="","",IF(ISBLANK(PROPER(VLOOKUP($A237,'Section 2'!$C$18:$X$317,COLUMNS('Section 2'!$C$14:W$14),0))),"",PROPER(VLOOKUP($A237,'Section 2'!$C$18:$X$317,COLUMNS('Section 2'!$C$14:W$14),0))))</f>
        <v/>
      </c>
      <c r="X237" s="114" t="str">
        <f>IF($C237="","",IF(ISBLANK(PROPER(VLOOKUP($A237,'Section 2'!$C$18:$X$317,COLUMNS('Section 2'!$C$14:X$14),0))),"",IF(VLOOKUP($A237,'Section 2'!$C$18:$X$317,COLUMNS('Section 2'!$C$14:X$14),0)="Produced/Imported for Consumption","Produced/Imported for Consumption",PROPER(VLOOKUP($A237,'Section 2'!$C$18:$X$317,COLUMNS('Section 2'!$C$14:X$14),0)))))</f>
        <v/>
      </c>
    </row>
    <row r="238" spans="1:24" s="47" customFormat="1" ht="12.75" customHeight="1" x14ac:dyDescent="0.25">
      <c r="A238" s="50">
        <v>237</v>
      </c>
      <c r="B238" s="114" t="str">
        <f t="shared" si="3"/>
        <v/>
      </c>
      <c r="C238" s="114" t="str">
        <f>IFERROR(VLOOKUP($A238,'Section 2'!$C$18:$X$317,COLUMNS('Section 2'!$C$14:$C$14),0),"")</f>
        <v/>
      </c>
      <c r="D238" s="65" t="str">
        <f>IF($C238="","",IF(ISBLANK(VLOOKUP($A238,'Section 2'!$C$18:$X$317,COLUMNS('Section 2'!$C$14:D$14),0)),"",VLOOKUP($A238,'Section 2'!$C$18:$X$317,COLUMNS('Section 2'!$C$14:D$14),0)))</f>
        <v/>
      </c>
      <c r="E238" s="114" t="str">
        <f>IF($C238="","",IF(ISBLANK(VLOOKUP($A238,'Section 2'!$C$18:$X$317,COLUMNS('Section 2'!$C$14:E$14),0)),"",VLOOKUP($A238,'Section 2'!$C$18:$X$317,COLUMNS('Section 2'!$C$14:E$14),0)))</f>
        <v/>
      </c>
      <c r="F238" s="114" t="str">
        <f>IF($C238="","",IF(ISBLANK(VLOOKUP($A238,'Section 2'!$C$18:$X$317,COLUMNS('Section 2'!$C$14:F$14),0)),"",VLOOKUP($A238,'Section 2'!$C$18:$X$317,COLUMNS('Section 2'!$C$14:F$14),0)))</f>
        <v/>
      </c>
      <c r="G238" s="114" t="str">
        <f>IF($C238="","",IF(ISBLANK(VLOOKUP($A238,'Section 2'!$C$18:$X$317,COLUMNS('Section 2'!$C$14:G$14),0)),"",VLOOKUP($A238,'Section 2'!$C$18:$X$317,COLUMNS('Section 2'!$C$14:G$14),0)))</f>
        <v/>
      </c>
      <c r="H238" s="114" t="str">
        <f>IF($C238="","",IF(ISBLANK(VLOOKUP($A238,'Section 2'!$C$18:$X$317,COLUMNS('Section 2'!$C$14:H$14),0)),"",VLOOKUP($A238,'Section 2'!$C$18:$X$317,COLUMNS('Section 2'!$C$14:H$14),0)))</f>
        <v/>
      </c>
      <c r="I238" s="114" t="str">
        <f>IF($C238="","",IF(ISBLANK(VLOOKUP($A238,'Section 2'!$C$18:$X$317,COLUMNS('Section 2'!$C$14:I$14),0)),"",VLOOKUP($A238,'Section 2'!$C$18:$X$317,COLUMNS('Section 2'!$C$14:I$14),0)))</f>
        <v/>
      </c>
      <c r="J238" s="114" t="str">
        <f>IF($C238="","",IF(ISBLANK(VLOOKUP($A238,'Section 2'!$C$18:$X$317,COLUMNS('Section 2'!$C$14:J$14),0)),"",VLOOKUP($A238,'Section 2'!$C$18:$X$317,COLUMNS('Section 2'!$C$14:J$14),0)))</f>
        <v/>
      </c>
      <c r="K238" s="114" t="str">
        <f>IF($C238="","",IF(ISBLANK(VLOOKUP($A238,'Section 2'!$C$18:$X$317,COLUMNS('Section 2'!$C$14:K$14),0)),"",VLOOKUP($A238,'Section 2'!$C$18:$X$317,COLUMNS('Section 2'!$C$14:K$14),0)))</f>
        <v/>
      </c>
      <c r="L238" s="114" t="str">
        <f>IF($C238="","",IF(ISBLANK(VLOOKUP($A238,'Section 2'!$C$18:$X$317,COLUMNS('Section 2'!$C$14:L$14),0)),"",VLOOKUP($A238,'Section 2'!$C$18:$X$317,COLUMNS('Section 2'!$C$14:L$14),0)))</f>
        <v/>
      </c>
      <c r="M238" s="114" t="str">
        <f>IF($C238="","",IF(ISBLANK(VLOOKUP($A238,'Section 2'!$C$18:$X$317,COLUMNS('Section 2'!$C$14:M$14),0)),"",VLOOKUP($A238,'Section 2'!$C$18:$X$317,COLUMNS('Section 2'!$C$14:M$14),0)))</f>
        <v/>
      </c>
      <c r="N238" s="114" t="str">
        <f>IF($C238="","",IF(ISBLANK(VLOOKUP($A238,'Section 2'!$C$18:$X$317,COLUMNS('Section 2'!$C$14:N$14),0)),"",VLOOKUP($A238,'Section 2'!$C$18:$X$317,COLUMNS('Section 2'!$C$14:N$14),0)))</f>
        <v/>
      </c>
      <c r="O238" s="114" t="str">
        <f>IF($C238="","",IF(ISBLANK(VLOOKUP($A238,'Section 2'!$C$18:$X$317,COLUMNS('Section 2'!$C$14:O$14),0)),"",VLOOKUP($A238,'Section 2'!$C$18:$X$317,COLUMNS('Section 2'!$C$14:O$14),0)))</f>
        <v/>
      </c>
      <c r="P238" s="114" t="str">
        <f>IF($C238="","",IF(ISBLANK(VLOOKUP($A238,'Section 2'!$C$18:$X$317,COLUMNS('Section 2'!$C$14:P$14),0)),"",VLOOKUP($A238,'Section 2'!$C$18:$X$317,COLUMNS('Section 2'!$C$14:P$14),0)))</f>
        <v/>
      </c>
      <c r="Q238" s="114" t="str">
        <f>IF($C238="","",IF(ISBLANK(VLOOKUP($A238,'Section 2'!$C$18:$X$317,COLUMNS('Section 2'!$C$14:Q$14),0)),"",VLOOKUP($A238,'Section 2'!$C$18:$X$317,COLUMNS('Section 2'!$C$14:Q$14),0)))</f>
        <v/>
      </c>
      <c r="R238" s="114" t="str">
        <f>IF($C238="","",IF(ISBLANK(VLOOKUP($A238,'Section 2'!$C$18:$X$317,COLUMNS('Section 2'!$C$14:R$14),0)),"",VLOOKUP($A238,'Section 2'!$C$18:$X$317,COLUMNS('Section 2'!$C$14:R$14),0)))</f>
        <v/>
      </c>
      <c r="S238" s="114" t="str">
        <f>IF($C238="","",IF(ISBLANK(VLOOKUP($A238,'Section 2'!$C$18:$X$317,COLUMNS('Section 2'!$C$14:S$14),0)),"",VLOOKUP($A238,'Section 2'!$C$18:$X$317,COLUMNS('Section 2'!$C$14:S$14),0)))</f>
        <v/>
      </c>
      <c r="T238" s="114" t="str">
        <f>IF($C238="","",IF(ISBLANK(VLOOKUP($A238,'Section 2'!$C$18:$X$317,COLUMNS('Section 2'!$C$14:T$14),0)),"",VLOOKUP($A238,'Section 2'!$C$18:$X$317,COLUMNS('Section 2'!$C$14:T$14),0)))</f>
        <v/>
      </c>
      <c r="U238" s="114" t="str">
        <f>IF($C238="","",IF(ISBLANK(VLOOKUP($A238,'Section 2'!$C$18:$X$317,COLUMNS('Section 2'!$C$14:U$14),0)),"",VLOOKUP($A238,'Section 2'!$C$18:$X$317,COLUMNS('Section 2'!$C$14:U$14),0)))</f>
        <v/>
      </c>
      <c r="V238" s="114" t="str">
        <f>IF($C238="","",IF(ISBLANK(VLOOKUP($A238,'Section 2'!$C$18:$X$317,COLUMNS('Section 2'!$C$14:V$14),0)),"",VLOOKUP($A238,'Section 2'!$C$18:$X$317,COLUMNS('Section 2'!$C$14:V$14),0)))</f>
        <v/>
      </c>
      <c r="W238" s="114" t="str">
        <f>IF($C238="","",IF(ISBLANK(PROPER(VLOOKUP($A238,'Section 2'!$C$18:$X$317,COLUMNS('Section 2'!$C$14:W$14),0))),"",PROPER(VLOOKUP($A238,'Section 2'!$C$18:$X$317,COLUMNS('Section 2'!$C$14:W$14),0))))</f>
        <v/>
      </c>
      <c r="X238" s="114" t="str">
        <f>IF($C238="","",IF(ISBLANK(PROPER(VLOOKUP($A238,'Section 2'!$C$18:$X$317,COLUMNS('Section 2'!$C$14:X$14),0))),"",IF(VLOOKUP($A238,'Section 2'!$C$18:$X$317,COLUMNS('Section 2'!$C$14:X$14),0)="Produced/Imported for Consumption","Produced/Imported for Consumption",PROPER(VLOOKUP($A238,'Section 2'!$C$18:$X$317,COLUMNS('Section 2'!$C$14:X$14),0)))))</f>
        <v/>
      </c>
    </row>
    <row r="239" spans="1:24" s="47" customFormat="1" ht="12.75" customHeight="1" x14ac:dyDescent="0.25">
      <c r="A239" s="50">
        <v>238</v>
      </c>
      <c r="B239" s="114" t="str">
        <f t="shared" si="3"/>
        <v/>
      </c>
      <c r="C239" s="114" t="str">
        <f>IFERROR(VLOOKUP($A239,'Section 2'!$C$18:$X$317,COLUMNS('Section 2'!$C$14:$C$14),0),"")</f>
        <v/>
      </c>
      <c r="D239" s="65" t="str">
        <f>IF($C239="","",IF(ISBLANK(VLOOKUP($A239,'Section 2'!$C$18:$X$317,COLUMNS('Section 2'!$C$14:D$14),0)),"",VLOOKUP($A239,'Section 2'!$C$18:$X$317,COLUMNS('Section 2'!$C$14:D$14),0)))</f>
        <v/>
      </c>
      <c r="E239" s="114" t="str">
        <f>IF($C239="","",IF(ISBLANK(VLOOKUP($A239,'Section 2'!$C$18:$X$317,COLUMNS('Section 2'!$C$14:E$14),0)),"",VLOOKUP($A239,'Section 2'!$C$18:$X$317,COLUMNS('Section 2'!$C$14:E$14),0)))</f>
        <v/>
      </c>
      <c r="F239" s="114" t="str">
        <f>IF($C239="","",IF(ISBLANK(VLOOKUP($A239,'Section 2'!$C$18:$X$317,COLUMNS('Section 2'!$C$14:F$14),0)),"",VLOOKUP($A239,'Section 2'!$C$18:$X$317,COLUMNS('Section 2'!$C$14:F$14),0)))</f>
        <v/>
      </c>
      <c r="G239" s="114" t="str">
        <f>IF($C239="","",IF(ISBLANK(VLOOKUP($A239,'Section 2'!$C$18:$X$317,COLUMNS('Section 2'!$C$14:G$14),0)),"",VLOOKUP($A239,'Section 2'!$C$18:$X$317,COLUMNS('Section 2'!$C$14:G$14),0)))</f>
        <v/>
      </c>
      <c r="H239" s="114" t="str">
        <f>IF($C239="","",IF(ISBLANK(VLOOKUP($A239,'Section 2'!$C$18:$X$317,COLUMNS('Section 2'!$C$14:H$14),0)),"",VLOOKUP($A239,'Section 2'!$C$18:$X$317,COLUMNS('Section 2'!$C$14:H$14),0)))</f>
        <v/>
      </c>
      <c r="I239" s="114" t="str">
        <f>IF($C239="","",IF(ISBLANK(VLOOKUP($A239,'Section 2'!$C$18:$X$317,COLUMNS('Section 2'!$C$14:I$14),0)),"",VLOOKUP($A239,'Section 2'!$C$18:$X$317,COLUMNS('Section 2'!$C$14:I$14),0)))</f>
        <v/>
      </c>
      <c r="J239" s="114" t="str">
        <f>IF($C239="","",IF(ISBLANK(VLOOKUP($A239,'Section 2'!$C$18:$X$317,COLUMNS('Section 2'!$C$14:J$14),0)),"",VLOOKUP($A239,'Section 2'!$C$18:$X$317,COLUMNS('Section 2'!$C$14:J$14),0)))</f>
        <v/>
      </c>
      <c r="K239" s="114" t="str">
        <f>IF($C239="","",IF(ISBLANK(VLOOKUP($A239,'Section 2'!$C$18:$X$317,COLUMNS('Section 2'!$C$14:K$14),0)),"",VLOOKUP($A239,'Section 2'!$C$18:$X$317,COLUMNS('Section 2'!$C$14:K$14),0)))</f>
        <v/>
      </c>
      <c r="L239" s="114" t="str">
        <f>IF($C239="","",IF(ISBLANK(VLOOKUP($A239,'Section 2'!$C$18:$X$317,COLUMNS('Section 2'!$C$14:L$14),0)),"",VLOOKUP($A239,'Section 2'!$C$18:$X$317,COLUMNS('Section 2'!$C$14:L$14),0)))</f>
        <v/>
      </c>
      <c r="M239" s="114" t="str">
        <f>IF($C239="","",IF(ISBLANK(VLOOKUP($A239,'Section 2'!$C$18:$X$317,COLUMNS('Section 2'!$C$14:M$14),0)),"",VLOOKUP($A239,'Section 2'!$C$18:$X$317,COLUMNS('Section 2'!$C$14:M$14),0)))</f>
        <v/>
      </c>
      <c r="N239" s="114" t="str">
        <f>IF($C239="","",IF(ISBLANK(VLOOKUP($A239,'Section 2'!$C$18:$X$317,COLUMNS('Section 2'!$C$14:N$14),0)),"",VLOOKUP($A239,'Section 2'!$C$18:$X$317,COLUMNS('Section 2'!$C$14:N$14),0)))</f>
        <v/>
      </c>
      <c r="O239" s="114" t="str">
        <f>IF($C239="","",IF(ISBLANK(VLOOKUP($A239,'Section 2'!$C$18:$X$317,COLUMNS('Section 2'!$C$14:O$14),0)),"",VLOOKUP($A239,'Section 2'!$C$18:$X$317,COLUMNS('Section 2'!$C$14:O$14),0)))</f>
        <v/>
      </c>
      <c r="P239" s="114" t="str">
        <f>IF($C239="","",IF(ISBLANK(VLOOKUP($A239,'Section 2'!$C$18:$X$317,COLUMNS('Section 2'!$C$14:P$14),0)),"",VLOOKUP($A239,'Section 2'!$C$18:$X$317,COLUMNS('Section 2'!$C$14:P$14),0)))</f>
        <v/>
      </c>
      <c r="Q239" s="114" t="str">
        <f>IF($C239="","",IF(ISBLANK(VLOOKUP($A239,'Section 2'!$C$18:$X$317,COLUMNS('Section 2'!$C$14:Q$14),0)),"",VLOOKUP($A239,'Section 2'!$C$18:$X$317,COLUMNS('Section 2'!$C$14:Q$14),0)))</f>
        <v/>
      </c>
      <c r="R239" s="114" t="str">
        <f>IF($C239="","",IF(ISBLANK(VLOOKUP($A239,'Section 2'!$C$18:$X$317,COLUMNS('Section 2'!$C$14:R$14),0)),"",VLOOKUP($A239,'Section 2'!$C$18:$X$317,COLUMNS('Section 2'!$C$14:R$14),0)))</f>
        <v/>
      </c>
      <c r="S239" s="114" t="str">
        <f>IF($C239="","",IF(ISBLANK(VLOOKUP($A239,'Section 2'!$C$18:$X$317,COLUMNS('Section 2'!$C$14:S$14),0)),"",VLOOKUP($A239,'Section 2'!$C$18:$X$317,COLUMNS('Section 2'!$C$14:S$14),0)))</f>
        <v/>
      </c>
      <c r="T239" s="114" t="str">
        <f>IF($C239="","",IF(ISBLANK(VLOOKUP($A239,'Section 2'!$C$18:$X$317,COLUMNS('Section 2'!$C$14:T$14),0)),"",VLOOKUP($A239,'Section 2'!$C$18:$X$317,COLUMNS('Section 2'!$C$14:T$14),0)))</f>
        <v/>
      </c>
      <c r="U239" s="114" t="str">
        <f>IF($C239="","",IF(ISBLANK(VLOOKUP($A239,'Section 2'!$C$18:$X$317,COLUMNS('Section 2'!$C$14:U$14),0)),"",VLOOKUP($A239,'Section 2'!$C$18:$X$317,COLUMNS('Section 2'!$C$14:U$14),0)))</f>
        <v/>
      </c>
      <c r="V239" s="114" t="str">
        <f>IF($C239="","",IF(ISBLANK(VLOOKUP($A239,'Section 2'!$C$18:$X$317,COLUMNS('Section 2'!$C$14:V$14),0)),"",VLOOKUP($A239,'Section 2'!$C$18:$X$317,COLUMNS('Section 2'!$C$14:V$14),0)))</f>
        <v/>
      </c>
      <c r="W239" s="114" t="str">
        <f>IF($C239="","",IF(ISBLANK(PROPER(VLOOKUP($A239,'Section 2'!$C$18:$X$317,COLUMNS('Section 2'!$C$14:W$14),0))),"",PROPER(VLOOKUP($A239,'Section 2'!$C$18:$X$317,COLUMNS('Section 2'!$C$14:W$14),0))))</f>
        <v/>
      </c>
      <c r="X239" s="114" t="str">
        <f>IF($C239="","",IF(ISBLANK(PROPER(VLOOKUP($A239,'Section 2'!$C$18:$X$317,COLUMNS('Section 2'!$C$14:X$14),0))),"",IF(VLOOKUP($A239,'Section 2'!$C$18:$X$317,COLUMNS('Section 2'!$C$14:X$14),0)="Produced/Imported for Consumption","Produced/Imported for Consumption",PROPER(VLOOKUP($A239,'Section 2'!$C$18:$X$317,COLUMNS('Section 2'!$C$14:X$14),0)))))</f>
        <v/>
      </c>
    </row>
    <row r="240" spans="1:24" s="47" customFormat="1" ht="12.75" customHeight="1" x14ac:dyDescent="0.25">
      <c r="A240" s="50">
        <v>239</v>
      </c>
      <c r="B240" s="114" t="str">
        <f t="shared" si="3"/>
        <v/>
      </c>
      <c r="C240" s="114" t="str">
        <f>IFERROR(VLOOKUP($A240,'Section 2'!$C$18:$X$317,COLUMNS('Section 2'!$C$14:$C$14),0),"")</f>
        <v/>
      </c>
      <c r="D240" s="65" t="str">
        <f>IF($C240="","",IF(ISBLANK(VLOOKUP($A240,'Section 2'!$C$18:$X$317,COLUMNS('Section 2'!$C$14:D$14),0)),"",VLOOKUP($A240,'Section 2'!$C$18:$X$317,COLUMNS('Section 2'!$C$14:D$14),0)))</f>
        <v/>
      </c>
      <c r="E240" s="114" t="str">
        <f>IF($C240="","",IF(ISBLANK(VLOOKUP($A240,'Section 2'!$C$18:$X$317,COLUMNS('Section 2'!$C$14:E$14),0)),"",VLOOKUP($A240,'Section 2'!$C$18:$X$317,COLUMNS('Section 2'!$C$14:E$14),0)))</f>
        <v/>
      </c>
      <c r="F240" s="114" t="str">
        <f>IF($C240="","",IF(ISBLANK(VLOOKUP($A240,'Section 2'!$C$18:$X$317,COLUMNS('Section 2'!$C$14:F$14),0)),"",VLOOKUP($A240,'Section 2'!$C$18:$X$317,COLUMNS('Section 2'!$C$14:F$14),0)))</f>
        <v/>
      </c>
      <c r="G240" s="114" t="str">
        <f>IF($C240="","",IF(ISBLANK(VLOOKUP($A240,'Section 2'!$C$18:$X$317,COLUMNS('Section 2'!$C$14:G$14),0)),"",VLOOKUP($A240,'Section 2'!$C$18:$X$317,COLUMNS('Section 2'!$C$14:G$14),0)))</f>
        <v/>
      </c>
      <c r="H240" s="114" t="str">
        <f>IF($C240="","",IF(ISBLANK(VLOOKUP($A240,'Section 2'!$C$18:$X$317,COLUMNS('Section 2'!$C$14:H$14),0)),"",VLOOKUP($A240,'Section 2'!$C$18:$X$317,COLUMNS('Section 2'!$C$14:H$14),0)))</f>
        <v/>
      </c>
      <c r="I240" s="114" t="str">
        <f>IF($C240="","",IF(ISBLANK(VLOOKUP($A240,'Section 2'!$C$18:$X$317,COLUMNS('Section 2'!$C$14:I$14),0)),"",VLOOKUP($A240,'Section 2'!$C$18:$X$317,COLUMNS('Section 2'!$C$14:I$14),0)))</f>
        <v/>
      </c>
      <c r="J240" s="114" t="str">
        <f>IF($C240="","",IF(ISBLANK(VLOOKUP($A240,'Section 2'!$C$18:$X$317,COLUMNS('Section 2'!$C$14:J$14),0)),"",VLOOKUP($A240,'Section 2'!$C$18:$X$317,COLUMNS('Section 2'!$C$14:J$14),0)))</f>
        <v/>
      </c>
      <c r="K240" s="114" t="str">
        <f>IF($C240="","",IF(ISBLANK(VLOOKUP($A240,'Section 2'!$C$18:$X$317,COLUMNS('Section 2'!$C$14:K$14),0)),"",VLOOKUP($A240,'Section 2'!$C$18:$X$317,COLUMNS('Section 2'!$C$14:K$14),0)))</f>
        <v/>
      </c>
      <c r="L240" s="114" t="str">
        <f>IF($C240="","",IF(ISBLANK(VLOOKUP($A240,'Section 2'!$C$18:$X$317,COLUMNS('Section 2'!$C$14:L$14),0)),"",VLOOKUP($A240,'Section 2'!$C$18:$X$317,COLUMNS('Section 2'!$C$14:L$14),0)))</f>
        <v/>
      </c>
      <c r="M240" s="114" t="str">
        <f>IF($C240="","",IF(ISBLANK(VLOOKUP($A240,'Section 2'!$C$18:$X$317,COLUMNS('Section 2'!$C$14:M$14),0)),"",VLOOKUP($A240,'Section 2'!$C$18:$X$317,COLUMNS('Section 2'!$C$14:M$14),0)))</f>
        <v/>
      </c>
      <c r="N240" s="114" t="str">
        <f>IF($C240="","",IF(ISBLANK(VLOOKUP($A240,'Section 2'!$C$18:$X$317,COLUMNS('Section 2'!$C$14:N$14),0)),"",VLOOKUP($A240,'Section 2'!$C$18:$X$317,COLUMNS('Section 2'!$C$14:N$14),0)))</f>
        <v/>
      </c>
      <c r="O240" s="114" t="str">
        <f>IF($C240="","",IF(ISBLANK(VLOOKUP($A240,'Section 2'!$C$18:$X$317,COLUMNS('Section 2'!$C$14:O$14),0)),"",VLOOKUP($A240,'Section 2'!$C$18:$X$317,COLUMNS('Section 2'!$C$14:O$14),0)))</f>
        <v/>
      </c>
      <c r="P240" s="114" t="str">
        <f>IF($C240="","",IF(ISBLANK(VLOOKUP($A240,'Section 2'!$C$18:$X$317,COLUMNS('Section 2'!$C$14:P$14),0)),"",VLOOKUP($A240,'Section 2'!$C$18:$X$317,COLUMNS('Section 2'!$C$14:P$14),0)))</f>
        <v/>
      </c>
      <c r="Q240" s="114" t="str">
        <f>IF($C240="","",IF(ISBLANK(VLOOKUP($A240,'Section 2'!$C$18:$X$317,COLUMNS('Section 2'!$C$14:Q$14),0)),"",VLOOKUP($A240,'Section 2'!$C$18:$X$317,COLUMNS('Section 2'!$C$14:Q$14),0)))</f>
        <v/>
      </c>
      <c r="R240" s="114" t="str">
        <f>IF($C240="","",IF(ISBLANK(VLOOKUP($A240,'Section 2'!$C$18:$X$317,COLUMNS('Section 2'!$C$14:R$14),0)),"",VLOOKUP($A240,'Section 2'!$C$18:$X$317,COLUMNS('Section 2'!$C$14:R$14),0)))</f>
        <v/>
      </c>
      <c r="S240" s="114" t="str">
        <f>IF($C240="","",IF(ISBLANK(VLOOKUP($A240,'Section 2'!$C$18:$X$317,COLUMNS('Section 2'!$C$14:S$14),0)),"",VLOOKUP($A240,'Section 2'!$C$18:$X$317,COLUMNS('Section 2'!$C$14:S$14),0)))</f>
        <v/>
      </c>
      <c r="T240" s="114" t="str">
        <f>IF($C240="","",IF(ISBLANK(VLOOKUP($A240,'Section 2'!$C$18:$X$317,COLUMNS('Section 2'!$C$14:T$14),0)),"",VLOOKUP($A240,'Section 2'!$C$18:$X$317,COLUMNS('Section 2'!$C$14:T$14),0)))</f>
        <v/>
      </c>
      <c r="U240" s="114" t="str">
        <f>IF($C240="","",IF(ISBLANK(VLOOKUP($A240,'Section 2'!$C$18:$X$317,COLUMNS('Section 2'!$C$14:U$14),0)),"",VLOOKUP($A240,'Section 2'!$C$18:$X$317,COLUMNS('Section 2'!$C$14:U$14),0)))</f>
        <v/>
      </c>
      <c r="V240" s="114" t="str">
        <f>IF($C240="","",IF(ISBLANK(VLOOKUP($A240,'Section 2'!$C$18:$X$317,COLUMNS('Section 2'!$C$14:V$14),0)),"",VLOOKUP($A240,'Section 2'!$C$18:$X$317,COLUMNS('Section 2'!$C$14:V$14),0)))</f>
        <v/>
      </c>
      <c r="W240" s="114" t="str">
        <f>IF($C240="","",IF(ISBLANK(PROPER(VLOOKUP($A240,'Section 2'!$C$18:$X$317,COLUMNS('Section 2'!$C$14:W$14),0))),"",PROPER(VLOOKUP($A240,'Section 2'!$C$18:$X$317,COLUMNS('Section 2'!$C$14:W$14),0))))</f>
        <v/>
      </c>
      <c r="X240" s="114" t="str">
        <f>IF($C240="","",IF(ISBLANK(PROPER(VLOOKUP($A240,'Section 2'!$C$18:$X$317,COLUMNS('Section 2'!$C$14:X$14),0))),"",IF(VLOOKUP($A240,'Section 2'!$C$18:$X$317,COLUMNS('Section 2'!$C$14:X$14),0)="Produced/Imported for Consumption","Produced/Imported for Consumption",PROPER(VLOOKUP($A240,'Section 2'!$C$18:$X$317,COLUMNS('Section 2'!$C$14:X$14),0)))))</f>
        <v/>
      </c>
    </row>
    <row r="241" spans="1:24" s="47" customFormat="1" ht="12.75" customHeight="1" x14ac:dyDescent="0.25">
      <c r="A241" s="50">
        <v>240</v>
      </c>
      <c r="B241" s="114" t="str">
        <f t="shared" si="3"/>
        <v/>
      </c>
      <c r="C241" s="114" t="str">
        <f>IFERROR(VLOOKUP($A241,'Section 2'!$C$18:$X$317,COLUMNS('Section 2'!$C$14:$C$14),0),"")</f>
        <v/>
      </c>
      <c r="D241" s="65" t="str">
        <f>IF($C241="","",IF(ISBLANK(VLOOKUP($A241,'Section 2'!$C$18:$X$317,COLUMNS('Section 2'!$C$14:D$14),0)),"",VLOOKUP($A241,'Section 2'!$C$18:$X$317,COLUMNS('Section 2'!$C$14:D$14),0)))</f>
        <v/>
      </c>
      <c r="E241" s="114" t="str">
        <f>IF($C241="","",IF(ISBLANK(VLOOKUP($A241,'Section 2'!$C$18:$X$317,COLUMNS('Section 2'!$C$14:E$14),0)),"",VLOOKUP($A241,'Section 2'!$C$18:$X$317,COLUMNS('Section 2'!$C$14:E$14),0)))</f>
        <v/>
      </c>
      <c r="F241" s="114" t="str">
        <f>IF($C241="","",IF(ISBLANK(VLOOKUP($A241,'Section 2'!$C$18:$X$317,COLUMNS('Section 2'!$C$14:F$14),0)),"",VLOOKUP($A241,'Section 2'!$C$18:$X$317,COLUMNS('Section 2'!$C$14:F$14),0)))</f>
        <v/>
      </c>
      <c r="G241" s="114" t="str">
        <f>IF($C241="","",IF(ISBLANK(VLOOKUP($A241,'Section 2'!$C$18:$X$317,COLUMNS('Section 2'!$C$14:G$14),0)),"",VLOOKUP($A241,'Section 2'!$C$18:$X$317,COLUMNS('Section 2'!$C$14:G$14),0)))</f>
        <v/>
      </c>
      <c r="H241" s="114" t="str">
        <f>IF($C241="","",IF(ISBLANK(VLOOKUP($A241,'Section 2'!$C$18:$X$317,COLUMNS('Section 2'!$C$14:H$14),0)),"",VLOOKUP($A241,'Section 2'!$C$18:$X$317,COLUMNS('Section 2'!$C$14:H$14),0)))</f>
        <v/>
      </c>
      <c r="I241" s="114" t="str">
        <f>IF($C241="","",IF(ISBLANK(VLOOKUP($A241,'Section 2'!$C$18:$X$317,COLUMNS('Section 2'!$C$14:I$14),0)),"",VLOOKUP($A241,'Section 2'!$C$18:$X$317,COLUMNS('Section 2'!$C$14:I$14),0)))</f>
        <v/>
      </c>
      <c r="J241" s="114" t="str">
        <f>IF($C241="","",IF(ISBLANK(VLOOKUP($A241,'Section 2'!$C$18:$X$317,COLUMNS('Section 2'!$C$14:J$14),0)),"",VLOOKUP($A241,'Section 2'!$C$18:$X$317,COLUMNS('Section 2'!$C$14:J$14),0)))</f>
        <v/>
      </c>
      <c r="K241" s="114" t="str">
        <f>IF($C241="","",IF(ISBLANK(VLOOKUP($A241,'Section 2'!$C$18:$X$317,COLUMNS('Section 2'!$C$14:K$14),0)),"",VLOOKUP($A241,'Section 2'!$C$18:$X$317,COLUMNS('Section 2'!$C$14:K$14),0)))</f>
        <v/>
      </c>
      <c r="L241" s="114" t="str">
        <f>IF($C241="","",IF(ISBLANK(VLOOKUP($A241,'Section 2'!$C$18:$X$317,COLUMNS('Section 2'!$C$14:L$14),0)),"",VLOOKUP($A241,'Section 2'!$C$18:$X$317,COLUMNS('Section 2'!$C$14:L$14),0)))</f>
        <v/>
      </c>
      <c r="M241" s="114" t="str">
        <f>IF($C241="","",IF(ISBLANK(VLOOKUP($A241,'Section 2'!$C$18:$X$317,COLUMNS('Section 2'!$C$14:M$14),0)),"",VLOOKUP($A241,'Section 2'!$C$18:$X$317,COLUMNS('Section 2'!$C$14:M$14),0)))</f>
        <v/>
      </c>
      <c r="N241" s="114" t="str">
        <f>IF($C241="","",IF(ISBLANK(VLOOKUP($A241,'Section 2'!$C$18:$X$317,COLUMNS('Section 2'!$C$14:N$14),0)),"",VLOOKUP($A241,'Section 2'!$C$18:$X$317,COLUMNS('Section 2'!$C$14:N$14),0)))</f>
        <v/>
      </c>
      <c r="O241" s="114" t="str">
        <f>IF($C241="","",IF(ISBLANK(VLOOKUP($A241,'Section 2'!$C$18:$X$317,COLUMNS('Section 2'!$C$14:O$14),0)),"",VLOOKUP($A241,'Section 2'!$C$18:$X$317,COLUMNS('Section 2'!$C$14:O$14),0)))</f>
        <v/>
      </c>
      <c r="P241" s="114" t="str">
        <f>IF($C241="","",IF(ISBLANK(VLOOKUP($A241,'Section 2'!$C$18:$X$317,COLUMNS('Section 2'!$C$14:P$14),0)),"",VLOOKUP($A241,'Section 2'!$C$18:$X$317,COLUMNS('Section 2'!$C$14:P$14),0)))</f>
        <v/>
      </c>
      <c r="Q241" s="114" t="str">
        <f>IF($C241="","",IF(ISBLANK(VLOOKUP($A241,'Section 2'!$C$18:$X$317,COLUMNS('Section 2'!$C$14:Q$14),0)),"",VLOOKUP($A241,'Section 2'!$C$18:$X$317,COLUMNS('Section 2'!$C$14:Q$14),0)))</f>
        <v/>
      </c>
      <c r="R241" s="114" t="str">
        <f>IF($C241="","",IF(ISBLANK(VLOOKUP($A241,'Section 2'!$C$18:$X$317,COLUMNS('Section 2'!$C$14:R$14),0)),"",VLOOKUP($A241,'Section 2'!$C$18:$X$317,COLUMNS('Section 2'!$C$14:R$14),0)))</f>
        <v/>
      </c>
      <c r="S241" s="114" t="str">
        <f>IF($C241="","",IF(ISBLANK(VLOOKUP($A241,'Section 2'!$C$18:$X$317,COLUMNS('Section 2'!$C$14:S$14),0)),"",VLOOKUP($A241,'Section 2'!$C$18:$X$317,COLUMNS('Section 2'!$C$14:S$14),0)))</f>
        <v/>
      </c>
      <c r="T241" s="114" t="str">
        <f>IF($C241="","",IF(ISBLANK(VLOOKUP($A241,'Section 2'!$C$18:$X$317,COLUMNS('Section 2'!$C$14:T$14),0)),"",VLOOKUP($A241,'Section 2'!$C$18:$X$317,COLUMNS('Section 2'!$C$14:T$14),0)))</f>
        <v/>
      </c>
      <c r="U241" s="114" t="str">
        <f>IF($C241="","",IF(ISBLANK(VLOOKUP($A241,'Section 2'!$C$18:$X$317,COLUMNS('Section 2'!$C$14:U$14),0)),"",VLOOKUP($A241,'Section 2'!$C$18:$X$317,COLUMNS('Section 2'!$C$14:U$14),0)))</f>
        <v/>
      </c>
      <c r="V241" s="114" t="str">
        <f>IF($C241="","",IF(ISBLANK(VLOOKUP($A241,'Section 2'!$C$18:$X$317,COLUMNS('Section 2'!$C$14:V$14),0)),"",VLOOKUP($A241,'Section 2'!$C$18:$X$317,COLUMNS('Section 2'!$C$14:V$14),0)))</f>
        <v/>
      </c>
      <c r="W241" s="114" t="str">
        <f>IF($C241="","",IF(ISBLANK(PROPER(VLOOKUP($A241,'Section 2'!$C$18:$X$317,COLUMNS('Section 2'!$C$14:W$14),0))),"",PROPER(VLOOKUP($A241,'Section 2'!$C$18:$X$317,COLUMNS('Section 2'!$C$14:W$14),0))))</f>
        <v/>
      </c>
      <c r="X241" s="114" t="str">
        <f>IF($C241="","",IF(ISBLANK(PROPER(VLOOKUP($A241,'Section 2'!$C$18:$X$317,COLUMNS('Section 2'!$C$14:X$14),0))),"",IF(VLOOKUP($A241,'Section 2'!$C$18:$X$317,COLUMNS('Section 2'!$C$14:X$14),0)="Produced/Imported for Consumption","Produced/Imported for Consumption",PROPER(VLOOKUP($A241,'Section 2'!$C$18:$X$317,COLUMNS('Section 2'!$C$14:X$14),0)))))</f>
        <v/>
      </c>
    </row>
    <row r="242" spans="1:24" s="47" customFormat="1" ht="12.75" customHeight="1" x14ac:dyDescent="0.25">
      <c r="A242" s="50">
        <v>241</v>
      </c>
      <c r="B242" s="114" t="str">
        <f t="shared" si="3"/>
        <v/>
      </c>
      <c r="C242" s="114" t="str">
        <f>IFERROR(VLOOKUP($A242,'Section 2'!$C$18:$X$317,COLUMNS('Section 2'!$C$14:$C$14),0),"")</f>
        <v/>
      </c>
      <c r="D242" s="65" t="str">
        <f>IF($C242="","",IF(ISBLANK(VLOOKUP($A242,'Section 2'!$C$18:$X$317,COLUMNS('Section 2'!$C$14:D$14),0)),"",VLOOKUP($A242,'Section 2'!$C$18:$X$317,COLUMNS('Section 2'!$C$14:D$14),0)))</f>
        <v/>
      </c>
      <c r="E242" s="114" t="str">
        <f>IF($C242="","",IF(ISBLANK(VLOOKUP($A242,'Section 2'!$C$18:$X$317,COLUMNS('Section 2'!$C$14:E$14),0)),"",VLOOKUP($A242,'Section 2'!$C$18:$X$317,COLUMNS('Section 2'!$C$14:E$14),0)))</f>
        <v/>
      </c>
      <c r="F242" s="114" t="str">
        <f>IF($C242="","",IF(ISBLANK(VLOOKUP($A242,'Section 2'!$C$18:$X$317,COLUMNS('Section 2'!$C$14:F$14),0)),"",VLOOKUP($A242,'Section 2'!$C$18:$X$317,COLUMNS('Section 2'!$C$14:F$14),0)))</f>
        <v/>
      </c>
      <c r="G242" s="114" t="str">
        <f>IF($C242="","",IF(ISBLANK(VLOOKUP($A242,'Section 2'!$C$18:$X$317,COLUMNS('Section 2'!$C$14:G$14),0)),"",VLOOKUP($A242,'Section 2'!$C$18:$X$317,COLUMNS('Section 2'!$C$14:G$14),0)))</f>
        <v/>
      </c>
      <c r="H242" s="114" t="str">
        <f>IF($C242="","",IF(ISBLANK(VLOOKUP($A242,'Section 2'!$C$18:$X$317,COLUMNS('Section 2'!$C$14:H$14),0)),"",VLOOKUP($A242,'Section 2'!$C$18:$X$317,COLUMNS('Section 2'!$C$14:H$14),0)))</f>
        <v/>
      </c>
      <c r="I242" s="114" t="str">
        <f>IF($C242="","",IF(ISBLANK(VLOOKUP($A242,'Section 2'!$C$18:$X$317,COLUMNS('Section 2'!$C$14:I$14),0)),"",VLOOKUP($A242,'Section 2'!$C$18:$X$317,COLUMNS('Section 2'!$C$14:I$14),0)))</f>
        <v/>
      </c>
      <c r="J242" s="114" t="str">
        <f>IF($C242="","",IF(ISBLANK(VLOOKUP($A242,'Section 2'!$C$18:$X$317,COLUMNS('Section 2'!$C$14:J$14),0)),"",VLOOKUP($A242,'Section 2'!$C$18:$X$317,COLUMNS('Section 2'!$C$14:J$14),0)))</f>
        <v/>
      </c>
      <c r="K242" s="114" t="str">
        <f>IF($C242="","",IF(ISBLANK(VLOOKUP($A242,'Section 2'!$C$18:$X$317,COLUMNS('Section 2'!$C$14:K$14),0)),"",VLOOKUP($A242,'Section 2'!$C$18:$X$317,COLUMNS('Section 2'!$C$14:K$14),0)))</f>
        <v/>
      </c>
      <c r="L242" s="114" t="str">
        <f>IF($C242="","",IF(ISBLANK(VLOOKUP($A242,'Section 2'!$C$18:$X$317,COLUMNS('Section 2'!$C$14:L$14),0)),"",VLOOKUP($A242,'Section 2'!$C$18:$X$317,COLUMNS('Section 2'!$C$14:L$14),0)))</f>
        <v/>
      </c>
      <c r="M242" s="114" t="str">
        <f>IF($C242="","",IF(ISBLANK(VLOOKUP($A242,'Section 2'!$C$18:$X$317,COLUMNS('Section 2'!$C$14:M$14),0)),"",VLOOKUP($A242,'Section 2'!$C$18:$X$317,COLUMNS('Section 2'!$C$14:M$14),0)))</f>
        <v/>
      </c>
      <c r="N242" s="114" t="str">
        <f>IF($C242="","",IF(ISBLANK(VLOOKUP($A242,'Section 2'!$C$18:$X$317,COLUMNS('Section 2'!$C$14:N$14),0)),"",VLOOKUP($A242,'Section 2'!$C$18:$X$317,COLUMNS('Section 2'!$C$14:N$14),0)))</f>
        <v/>
      </c>
      <c r="O242" s="114" t="str">
        <f>IF($C242="","",IF(ISBLANK(VLOOKUP($A242,'Section 2'!$C$18:$X$317,COLUMNS('Section 2'!$C$14:O$14),0)),"",VLOOKUP($A242,'Section 2'!$C$18:$X$317,COLUMNS('Section 2'!$C$14:O$14),0)))</f>
        <v/>
      </c>
      <c r="P242" s="114" t="str">
        <f>IF($C242="","",IF(ISBLANK(VLOOKUP($A242,'Section 2'!$C$18:$X$317,COLUMNS('Section 2'!$C$14:P$14),0)),"",VLOOKUP($A242,'Section 2'!$C$18:$X$317,COLUMNS('Section 2'!$C$14:P$14),0)))</f>
        <v/>
      </c>
      <c r="Q242" s="114" t="str">
        <f>IF($C242="","",IF(ISBLANK(VLOOKUP($A242,'Section 2'!$C$18:$X$317,COLUMNS('Section 2'!$C$14:Q$14),0)),"",VLOOKUP($A242,'Section 2'!$C$18:$X$317,COLUMNS('Section 2'!$C$14:Q$14),0)))</f>
        <v/>
      </c>
      <c r="R242" s="114" t="str">
        <f>IF($C242="","",IF(ISBLANK(VLOOKUP($A242,'Section 2'!$C$18:$X$317,COLUMNS('Section 2'!$C$14:R$14),0)),"",VLOOKUP($A242,'Section 2'!$C$18:$X$317,COLUMNS('Section 2'!$C$14:R$14),0)))</f>
        <v/>
      </c>
      <c r="S242" s="114" t="str">
        <f>IF($C242="","",IF(ISBLANK(VLOOKUP($A242,'Section 2'!$C$18:$X$317,COLUMNS('Section 2'!$C$14:S$14),0)),"",VLOOKUP($A242,'Section 2'!$C$18:$X$317,COLUMNS('Section 2'!$C$14:S$14),0)))</f>
        <v/>
      </c>
      <c r="T242" s="114" t="str">
        <f>IF($C242="","",IF(ISBLANK(VLOOKUP($A242,'Section 2'!$C$18:$X$317,COLUMNS('Section 2'!$C$14:T$14),0)),"",VLOOKUP($A242,'Section 2'!$C$18:$X$317,COLUMNS('Section 2'!$C$14:T$14),0)))</f>
        <v/>
      </c>
      <c r="U242" s="114" t="str">
        <f>IF($C242="","",IF(ISBLANK(VLOOKUP($A242,'Section 2'!$C$18:$X$317,COLUMNS('Section 2'!$C$14:U$14),0)),"",VLOOKUP($A242,'Section 2'!$C$18:$X$317,COLUMNS('Section 2'!$C$14:U$14),0)))</f>
        <v/>
      </c>
      <c r="V242" s="114" t="str">
        <f>IF($C242="","",IF(ISBLANK(VLOOKUP($A242,'Section 2'!$C$18:$X$317,COLUMNS('Section 2'!$C$14:V$14),0)),"",VLOOKUP($A242,'Section 2'!$C$18:$X$317,COLUMNS('Section 2'!$C$14:V$14),0)))</f>
        <v/>
      </c>
      <c r="W242" s="114" t="str">
        <f>IF($C242="","",IF(ISBLANK(PROPER(VLOOKUP($A242,'Section 2'!$C$18:$X$317,COLUMNS('Section 2'!$C$14:W$14),0))),"",PROPER(VLOOKUP($A242,'Section 2'!$C$18:$X$317,COLUMNS('Section 2'!$C$14:W$14),0))))</f>
        <v/>
      </c>
      <c r="X242" s="114" t="str">
        <f>IF($C242="","",IF(ISBLANK(PROPER(VLOOKUP($A242,'Section 2'!$C$18:$X$317,COLUMNS('Section 2'!$C$14:X$14),0))),"",IF(VLOOKUP($A242,'Section 2'!$C$18:$X$317,COLUMNS('Section 2'!$C$14:X$14),0)="Produced/Imported for Consumption","Produced/Imported for Consumption",PROPER(VLOOKUP($A242,'Section 2'!$C$18:$X$317,COLUMNS('Section 2'!$C$14:X$14),0)))))</f>
        <v/>
      </c>
    </row>
    <row r="243" spans="1:24" s="47" customFormat="1" ht="12.75" customHeight="1" x14ac:dyDescent="0.25">
      <c r="A243" s="50">
        <v>242</v>
      </c>
      <c r="B243" s="114" t="str">
        <f t="shared" si="3"/>
        <v/>
      </c>
      <c r="C243" s="114" t="str">
        <f>IFERROR(VLOOKUP($A243,'Section 2'!$C$18:$X$317,COLUMNS('Section 2'!$C$14:$C$14),0),"")</f>
        <v/>
      </c>
      <c r="D243" s="65" t="str">
        <f>IF($C243="","",IF(ISBLANK(VLOOKUP($A243,'Section 2'!$C$18:$X$317,COLUMNS('Section 2'!$C$14:D$14),0)),"",VLOOKUP($A243,'Section 2'!$C$18:$X$317,COLUMNS('Section 2'!$C$14:D$14),0)))</f>
        <v/>
      </c>
      <c r="E243" s="114" t="str">
        <f>IF($C243="","",IF(ISBLANK(VLOOKUP($A243,'Section 2'!$C$18:$X$317,COLUMNS('Section 2'!$C$14:E$14),0)),"",VLOOKUP($A243,'Section 2'!$C$18:$X$317,COLUMNS('Section 2'!$C$14:E$14),0)))</f>
        <v/>
      </c>
      <c r="F243" s="114" t="str">
        <f>IF($C243="","",IF(ISBLANK(VLOOKUP($A243,'Section 2'!$C$18:$X$317,COLUMNS('Section 2'!$C$14:F$14),0)),"",VLOOKUP($A243,'Section 2'!$C$18:$X$317,COLUMNS('Section 2'!$C$14:F$14),0)))</f>
        <v/>
      </c>
      <c r="G243" s="114" t="str">
        <f>IF($C243="","",IF(ISBLANK(VLOOKUP($A243,'Section 2'!$C$18:$X$317,COLUMNS('Section 2'!$C$14:G$14),0)),"",VLOOKUP($A243,'Section 2'!$C$18:$X$317,COLUMNS('Section 2'!$C$14:G$14),0)))</f>
        <v/>
      </c>
      <c r="H243" s="114" t="str">
        <f>IF($C243="","",IF(ISBLANK(VLOOKUP($A243,'Section 2'!$C$18:$X$317,COLUMNS('Section 2'!$C$14:H$14),0)),"",VLOOKUP($A243,'Section 2'!$C$18:$X$317,COLUMNS('Section 2'!$C$14:H$14),0)))</f>
        <v/>
      </c>
      <c r="I243" s="114" t="str">
        <f>IF($C243="","",IF(ISBLANK(VLOOKUP($A243,'Section 2'!$C$18:$X$317,COLUMNS('Section 2'!$C$14:I$14),0)),"",VLOOKUP($A243,'Section 2'!$C$18:$X$317,COLUMNS('Section 2'!$C$14:I$14),0)))</f>
        <v/>
      </c>
      <c r="J243" s="114" t="str">
        <f>IF($C243="","",IF(ISBLANK(VLOOKUP($A243,'Section 2'!$C$18:$X$317,COLUMNS('Section 2'!$C$14:J$14),0)),"",VLOOKUP($A243,'Section 2'!$C$18:$X$317,COLUMNS('Section 2'!$C$14:J$14),0)))</f>
        <v/>
      </c>
      <c r="K243" s="114" t="str">
        <f>IF($C243="","",IF(ISBLANK(VLOOKUP($A243,'Section 2'!$C$18:$X$317,COLUMNS('Section 2'!$C$14:K$14),0)),"",VLOOKUP($A243,'Section 2'!$C$18:$X$317,COLUMNS('Section 2'!$C$14:K$14),0)))</f>
        <v/>
      </c>
      <c r="L243" s="114" t="str">
        <f>IF($C243="","",IF(ISBLANK(VLOOKUP($A243,'Section 2'!$C$18:$X$317,COLUMNS('Section 2'!$C$14:L$14),0)),"",VLOOKUP($A243,'Section 2'!$C$18:$X$317,COLUMNS('Section 2'!$C$14:L$14),0)))</f>
        <v/>
      </c>
      <c r="M243" s="114" t="str">
        <f>IF($C243="","",IF(ISBLANK(VLOOKUP($A243,'Section 2'!$C$18:$X$317,COLUMNS('Section 2'!$C$14:M$14),0)),"",VLOOKUP($A243,'Section 2'!$C$18:$X$317,COLUMNS('Section 2'!$C$14:M$14),0)))</f>
        <v/>
      </c>
      <c r="N243" s="114" t="str">
        <f>IF($C243="","",IF(ISBLANK(VLOOKUP($A243,'Section 2'!$C$18:$X$317,COLUMNS('Section 2'!$C$14:N$14),0)),"",VLOOKUP($A243,'Section 2'!$C$18:$X$317,COLUMNS('Section 2'!$C$14:N$14),0)))</f>
        <v/>
      </c>
      <c r="O243" s="114" t="str">
        <f>IF($C243="","",IF(ISBLANK(VLOOKUP($A243,'Section 2'!$C$18:$X$317,COLUMNS('Section 2'!$C$14:O$14),0)),"",VLOOKUP($A243,'Section 2'!$C$18:$X$317,COLUMNS('Section 2'!$C$14:O$14),0)))</f>
        <v/>
      </c>
      <c r="P243" s="114" t="str">
        <f>IF($C243="","",IF(ISBLANK(VLOOKUP($A243,'Section 2'!$C$18:$X$317,COLUMNS('Section 2'!$C$14:P$14),0)),"",VLOOKUP($A243,'Section 2'!$C$18:$X$317,COLUMNS('Section 2'!$C$14:P$14),0)))</f>
        <v/>
      </c>
      <c r="Q243" s="114" t="str">
        <f>IF($C243="","",IF(ISBLANK(VLOOKUP($A243,'Section 2'!$C$18:$X$317,COLUMNS('Section 2'!$C$14:Q$14),0)),"",VLOOKUP($A243,'Section 2'!$C$18:$X$317,COLUMNS('Section 2'!$C$14:Q$14),0)))</f>
        <v/>
      </c>
      <c r="R243" s="114" t="str">
        <f>IF($C243="","",IF(ISBLANK(VLOOKUP($A243,'Section 2'!$C$18:$X$317,COLUMNS('Section 2'!$C$14:R$14),0)),"",VLOOKUP($A243,'Section 2'!$C$18:$X$317,COLUMNS('Section 2'!$C$14:R$14),0)))</f>
        <v/>
      </c>
      <c r="S243" s="114" t="str">
        <f>IF($C243="","",IF(ISBLANK(VLOOKUP($A243,'Section 2'!$C$18:$X$317,COLUMNS('Section 2'!$C$14:S$14),0)),"",VLOOKUP($A243,'Section 2'!$C$18:$X$317,COLUMNS('Section 2'!$C$14:S$14),0)))</f>
        <v/>
      </c>
      <c r="T243" s="114" t="str">
        <f>IF($C243="","",IF(ISBLANK(VLOOKUP($A243,'Section 2'!$C$18:$X$317,COLUMNS('Section 2'!$C$14:T$14),0)),"",VLOOKUP($A243,'Section 2'!$C$18:$X$317,COLUMNS('Section 2'!$C$14:T$14),0)))</f>
        <v/>
      </c>
      <c r="U243" s="114" t="str">
        <f>IF($C243="","",IF(ISBLANK(VLOOKUP($A243,'Section 2'!$C$18:$X$317,COLUMNS('Section 2'!$C$14:U$14),0)),"",VLOOKUP($A243,'Section 2'!$C$18:$X$317,COLUMNS('Section 2'!$C$14:U$14),0)))</f>
        <v/>
      </c>
      <c r="V243" s="114" t="str">
        <f>IF($C243="","",IF(ISBLANK(VLOOKUP($A243,'Section 2'!$C$18:$X$317,COLUMNS('Section 2'!$C$14:V$14),0)),"",VLOOKUP($A243,'Section 2'!$C$18:$X$317,COLUMNS('Section 2'!$C$14:V$14),0)))</f>
        <v/>
      </c>
      <c r="W243" s="114" t="str">
        <f>IF($C243="","",IF(ISBLANK(PROPER(VLOOKUP($A243,'Section 2'!$C$18:$X$317,COLUMNS('Section 2'!$C$14:W$14),0))),"",PROPER(VLOOKUP($A243,'Section 2'!$C$18:$X$317,COLUMNS('Section 2'!$C$14:W$14),0))))</f>
        <v/>
      </c>
      <c r="X243" s="114" t="str">
        <f>IF($C243="","",IF(ISBLANK(PROPER(VLOOKUP($A243,'Section 2'!$C$18:$X$317,COLUMNS('Section 2'!$C$14:X$14),0))),"",IF(VLOOKUP($A243,'Section 2'!$C$18:$X$317,COLUMNS('Section 2'!$C$14:X$14),0)="Produced/Imported for Consumption","Produced/Imported for Consumption",PROPER(VLOOKUP($A243,'Section 2'!$C$18:$X$317,COLUMNS('Section 2'!$C$14:X$14),0)))))</f>
        <v/>
      </c>
    </row>
    <row r="244" spans="1:24" s="47" customFormat="1" ht="12.75" customHeight="1" x14ac:dyDescent="0.25">
      <c r="A244" s="50">
        <v>243</v>
      </c>
      <c r="B244" s="114" t="str">
        <f t="shared" si="3"/>
        <v/>
      </c>
      <c r="C244" s="114" t="str">
        <f>IFERROR(VLOOKUP($A244,'Section 2'!$C$18:$X$317,COLUMNS('Section 2'!$C$14:$C$14),0),"")</f>
        <v/>
      </c>
      <c r="D244" s="65" t="str">
        <f>IF($C244="","",IF(ISBLANK(VLOOKUP($A244,'Section 2'!$C$18:$X$317,COLUMNS('Section 2'!$C$14:D$14),0)),"",VLOOKUP($A244,'Section 2'!$C$18:$X$317,COLUMNS('Section 2'!$C$14:D$14),0)))</f>
        <v/>
      </c>
      <c r="E244" s="114" t="str">
        <f>IF($C244="","",IF(ISBLANK(VLOOKUP($A244,'Section 2'!$C$18:$X$317,COLUMNS('Section 2'!$C$14:E$14),0)),"",VLOOKUP($A244,'Section 2'!$C$18:$X$317,COLUMNS('Section 2'!$C$14:E$14),0)))</f>
        <v/>
      </c>
      <c r="F244" s="114" t="str">
        <f>IF($C244="","",IF(ISBLANK(VLOOKUP($A244,'Section 2'!$C$18:$X$317,COLUMNS('Section 2'!$C$14:F$14),0)),"",VLOOKUP($A244,'Section 2'!$C$18:$X$317,COLUMNS('Section 2'!$C$14:F$14),0)))</f>
        <v/>
      </c>
      <c r="G244" s="114" t="str">
        <f>IF($C244="","",IF(ISBLANK(VLOOKUP($A244,'Section 2'!$C$18:$X$317,COLUMNS('Section 2'!$C$14:G$14),0)),"",VLOOKUP($A244,'Section 2'!$C$18:$X$317,COLUMNS('Section 2'!$C$14:G$14),0)))</f>
        <v/>
      </c>
      <c r="H244" s="114" t="str">
        <f>IF($C244="","",IF(ISBLANK(VLOOKUP($A244,'Section 2'!$C$18:$X$317,COLUMNS('Section 2'!$C$14:H$14),0)),"",VLOOKUP($A244,'Section 2'!$C$18:$X$317,COLUMNS('Section 2'!$C$14:H$14),0)))</f>
        <v/>
      </c>
      <c r="I244" s="114" t="str">
        <f>IF($C244="","",IF(ISBLANK(VLOOKUP($A244,'Section 2'!$C$18:$X$317,COLUMNS('Section 2'!$C$14:I$14),0)),"",VLOOKUP($A244,'Section 2'!$C$18:$X$317,COLUMNS('Section 2'!$C$14:I$14),0)))</f>
        <v/>
      </c>
      <c r="J244" s="114" t="str">
        <f>IF($C244="","",IF(ISBLANK(VLOOKUP($A244,'Section 2'!$C$18:$X$317,COLUMNS('Section 2'!$C$14:J$14),0)),"",VLOOKUP($A244,'Section 2'!$C$18:$X$317,COLUMNS('Section 2'!$C$14:J$14),0)))</f>
        <v/>
      </c>
      <c r="K244" s="114" t="str">
        <f>IF($C244="","",IF(ISBLANK(VLOOKUP($A244,'Section 2'!$C$18:$X$317,COLUMNS('Section 2'!$C$14:K$14),0)),"",VLOOKUP($A244,'Section 2'!$C$18:$X$317,COLUMNS('Section 2'!$C$14:K$14),0)))</f>
        <v/>
      </c>
      <c r="L244" s="114" t="str">
        <f>IF($C244="","",IF(ISBLANK(VLOOKUP($A244,'Section 2'!$C$18:$X$317,COLUMNS('Section 2'!$C$14:L$14),0)),"",VLOOKUP($A244,'Section 2'!$C$18:$X$317,COLUMNS('Section 2'!$C$14:L$14),0)))</f>
        <v/>
      </c>
      <c r="M244" s="114" t="str">
        <f>IF($C244="","",IF(ISBLANK(VLOOKUP($A244,'Section 2'!$C$18:$X$317,COLUMNS('Section 2'!$C$14:M$14),0)),"",VLOOKUP($A244,'Section 2'!$C$18:$X$317,COLUMNS('Section 2'!$C$14:M$14),0)))</f>
        <v/>
      </c>
      <c r="N244" s="114" t="str">
        <f>IF($C244="","",IF(ISBLANK(VLOOKUP($A244,'Section 2'!$C$18:$X$317,COLUMNS('Section 2'!$C$14:N$14),0)),"",VLOOKUP($A244,'Section 2'!$C$18:$X$317,COLUMNS('Section 2'!$C$14:N$14),0)))</f>
        <v/>
      </c>
      <c r="O244" s="114" t="str">
        <f>IF($C244="","",IF(ISBLANK(VLOOKUP($A244,'Section 2'!$C$18:$X$317,COLUMNS('Section 2'!$C$14:O$14),0)),"",VLOOKUP($A244,'Section 2'!$C$18:$X$317,COLUMNS('Section 2'!$C$14:O$14),0)))</f>
        <v/>
      </c>
      <c r="P244" s="114" t="str">
        <f>IF($C244="","",IF(ISBLANK(VLOOKUP($A244,'Section 2'!$C$18:$X$317,COLUMNS('Section 2'!$C$14:P$14),0)),"",VLOOKUP($A244,'Section 2'!$C$18:$X$317,COLUMNS('Section 2'!$C$14:P$14),0)))</f>
        <v/>
      </c>
      <c r="Q244" s="114" t="str">
        <f>IF($C244="","",IF(ISBLANK(VLOOKUP($A244,'Section 2'!$C$18:$X$317,COLUMNS('Section 2'!$C$14:Q$14),0)),"",VLOOKUP($A244,'Section 2'!$C$18:$X$317,COLUMNS('Section 2'!$C$14:Q$14),0)))</f>
        <v/>
      </c>
      <c r="R244" s="114" t="str">
        <f>IF($C244="","",IF(ISBLANK(VLOOKUP($A244,'Section 2'!$C$18:$X$317,COLUMNS('Section 2'!$C$14:R$14),0)),"",VLOOKUP($A244,'Section 2'!$C$18:$X$317,COLUMNS('Section 2'!$C$14:R$14),0)))</f>
        <v/>
      </c>
      <c r="S244" s="114" t="str">
        <f>IF($C244="","",IF(ISBLANK(VLOOKUP($A244,'Section 2'!$C$18:$X$317,COLUMNS('Section 2'!$C$14:S$14),0)),"",VLOOKUP($A244,'Section 2'!$C$18:$X$317,COLUMNS('Section 2'!$C$14:S$14),0)))</f>
        <v/>
      </c>
      <c r="T244" s="114" t="str">
        <f>IF($C244="","",IF(ISBLANK(VLOOKUP($A244,'Section 2'!$C$18:$X$317,COLUMNS('Section 2'!$C$14:T$14),0)),"",VLOOKUP($A244,'Section 2'!$C$18:$X$317,COLUMNS('Section 2'!$C$14:T$14),0)))</f>
        <v/>
      </c>
      <c r="U244" s="114" t="str">
        <f>IF($C244="","",IF(ISBLANK(VLOOKUP($A244,'Section 2'!$C$18:$X$317,COLUMNS('Section 2'!$C$14:U$14),0)),"",VLOOKUP($A244,'Section 2'!$C$18:$X$317,COLUMNS('Section 2'!$C$14:U$14),0)))</f>
        <v/>
      </c>
      <c r="V244" s="114" t="str">
        <f>IF($C244="","",IF(ISBLANK(VLOOKUP($A244,'Section 2'!$C$18:$X$317,COLUMNS('Section 2'!$C$14:V$14),0)),"",VLOOKUP($A244,'Section 2'!$C$18:$X$317,COLUMNS('Section 2'!$C$14:V$14),0)))</f>
        <v/>
      </c>
      <c r="W244" s="114" t="str">
        <f>IF($C244="","",IF(ISBLANK(PROPER(VLOOKUP($A244,'Section 2'!$C$18:$X$317,COLUMNS('Section 2'!$C$14:W$14),0))),"",PROPER(VLOOKUP($A244,'Section 2'!$C$18:$X$317,COLUMNS('Section 2'!$C$14:W$14),0))))</f>
        <v/>
      </c>
      <c r="X244" s="114" t="str">
        <f>IF($C244="","",IF(ISBLANK(PROPER(VLOOKUP($A244,'Section 2'!$C$18:$X$317,COLUMNS('Section 2'!$C$14:X$14),0))),"",IF(VLOOKUP($A244,'Section 2'!$C$18:$X$317,COLUMNS('Section 2'!$C$14:X$14),0)="Produced/Imported for Consumption","Produced/Imported for Consumption",PROPER(VLOOKUP($A244,'Section 2'!$C$18:$X$317,COLUMNS('Section 2'!$C$14:X$14),0)))))</f>
        <v/>
      </c>
    </row>
    <row r="245" spans="1:24" s="47" customFormat="1" ht="12.75" customHeight="1" x14ac:dyDescent="0.25">
      <c r="A245" s="50">
        <v>244</v>
      </c>
      <c r="B245" s="114" t="str">
        <f t="shared" si="3"/>
        <v/>
      </c>
      <c r="C245" s="114" t="str">
        <f>IFERROR(VLOOKUP($A245,'Section 2'!$C$18:$X$317,COLUMNS('Section 2'!$C$14:$C$14),0),"")</f>
        <v/>
      </c>
      <c r="D245" s="65" t="str">
        <f>IF($C245="","",IF(ISBLANK(VLOOKUP($A245,'Section 2'!$C$18:$X$317,COLUMNS('Section 2'!$C$14:D$14),0)),"",VLOOKUP($A245,'Section 2'!$C$18:$X$317,COLUMNS('Section 2'!$C$14:D$14),0)))</f>
        <v/>
      </c>
      <c r="E245" s="114" t="str">
        <f>IF($C245="","",IF(ISBLANK(VLOOKUP($A245,'Section 2'!$C$18:$X$317,COLUMNS('Section 2'!$C$14:E$14),0)),"",VLOOKUP($A245,'Section 2'!$C$18:$X$317,COLUMNS('Section 2'!$C$14:E$14),0)))</f>
        <v/>
      </c>
      <c r="F245" s="114" t="str">
        <f>IF($C245="","",IF(ISBLANK(VLOOKUP($A245,'Section 2'!$C$18:$X$317,COLUMNS('Section 2'!$C$14:F$14),0)),"",VLOOKUP($A245,'Section 2'!$C$18:$X$317,COLUMNS('Section 2'!$C$14:F$14),0)))</f>
        <v/>
      </c>
      <c r="G245" s="114" t="str">
        <f>IF($C245="","",IF(ISBLANK(VLOOKUP($A245,'Section 2'!$C$18:$X$317,COLUMNS('Section 2'!$C$14:G$14),0)),"",VLOOKUP($A245,'Section 2'!$C$18:$X$317,COLUMNS('Section 2'!$C$14:G$14),0)))</f>
        <v/>
      </c>
      <c r="H245" s="114" t="str">
        <f>IF($C245="","",IF(ISBLANK(VLOOKUP($A245,'Section 2'!$C$18:$X$317,COLUMNS('Section 2'!$C$14:H$14),0)),"",VLOOKUP($A245,'Section 2'!$C$18:$X$317,COLUMNS('Section 2'!$C$14:H$14),0)))</f>
        <v/>
      </c>
      <c r="I245" s="114" t="str">
        <f>IF($C245="","",IF(ISBLANK(VLOOKUP($A245,'Section 2'!$C$18:$X$317,COLUMNS('Section 2'!$C$14:I$14),0)),"",VLOOKUP($A245,'Section 2'!$C$18:$X$317,COLUMNS('Section 2'!$C$14:I$14),0)))</f>
        <v/>
      </c>
      <c r="J245" s="114" t="str">
        <f>IF($C245="","",IF(ISBLANK(VLOOKUP($A245,'Section 2'!$C$18:$X$317,COLUMNS('Section 2'!$C$14:J$14),0)),"",VLOOKUP($A245,'Section 2'!$C$18:$X$317,COLUMNS('Section 2'!$C$14:J$14),0)))</f>
        <v/>
      </c>
      <c r="K245" s="114" t="str">
        <f>IF($C245="","",IF(ISBLANK(VLOOKUP($A245,'Section 2'!$C$18:$X$317,COLUMNS('Section 2'!$C$14:K$14),0)),"",VLOOKUP($A245,'Section 2'!$C$18:$X$317,COLUMNS('Section 2'!$C$14:K$14),0)))</f>
        <v/>
      </c>
      <c r="L245" s="114" t="str">
        <f>IF($C245="","",IF(ISBLANK(VLOOKUP($A245,'Section 2'!$C$18:$X$317,COLUMNS('Section 2'!$C$14:L$14),0)),"",VLOOKUP($A245,'Section 2'!$C$18:$X$317,COLUMNS('Section 2'!$C$14:L$14),0)))</f>
        <v/>
      </c>
      <c r="M245" s="114" t="str">
        <f>IF($C245="","",IF(ISBLANK(VLOOKUP($A245,'Section 2'!$C$18:$X$317,COLUMNS('Section 2'!$C$14:M$14),0)),"",VLOOKUP($A245,'Section 2'!$C$18:$X$317,COLUMNS('Section 2'!$C$14:M$14),0)))</f>
        <v/>
      </c>
      <c r="N245" s="114" t="str">
        <f>IF($C245="","",IF(ISBLANK(VLOOKUP($A245,'Section 2'!$C$18:$X$317,COLUMNS('Section 2'!$C$14:N$14),0)),"",VLOOKUP($A245,'Section 2'!$C$18:$X$317,COLUMNS('Section 2'!$C$14:N$14),0)))</f>
        <v/>
      </c>
      <c r="O245" s="114" t="str">
        <f>IF($C245="","",IF(ISBLANK(VLOOKUP($A245,'Section 2'!$C$18:$X$317,COLUMNS('Section 2'!$C$14:O$14),0)),"",VLOOKUP($A245,'Section 2'!$C$18:$X$317,COLUMNS('Section 2'!$C$14:O$14),0)))</f>
        <v/>
      </c>
      <c r="P245" s="114" t="str">
        <f>IF($C245="","",IF(ISBLANK(VLOOKUP($A245,'Section 2'!$C$18:$X$317,COLUMNS('Section 2'!$C$14:P$14),0)),"",VLOOKUP($A245,'Section 2'!$C$18:$X$317,COLUMNS('Section 2'!$C$14:P$14),0)))</f>
        <v/>
      </c>
      <c r="Q245" s="114" t="str">
        <f>IF($C245="","",IF(ISBLANK(VLOOKUP($A245,'Section 2'!$C$18:$X$317,COLUMNS('Section 2'!$C$14:Q$14),0)),"",VLOOKUP($A245,'Section 2'!$C$18:$X$317,COLUMNS('Section 2'!$C$14:Q$14),0)))</f>
        <v/>
      </c>
      <c r="R245" s="114" t="str">
        <f>IF($C245="","",IF(ISBLANK(VLOOKUP($A245,'Section 2'!$C$18:$X$317,COLUMNS('Section 2'!$C$14:R$14),0)),"",VLOOKUP($A245,'Section 2'!$C$18:$X$317,COLUMNS('Section 2'!$C$14:R$14),0)))</f>
        <v/>
      </c>
      <c r="S245" s="114" t="str">
        <f>IF($C245="","",IF(ISBLANK(VLOOKUP($A245,'Section 2'!$C$18:$X$317,COLUMNS('Section 2'!$C$14:S$14),0)),"",VLOOKUP($A245,'Section 2'!$C$18:$X$317,COLUMNS('Section 2'!$C$14:S$14),0)))</f>
        <v/>
      </c>
      <c r="T245" s="114" t="str">
        <f>IF($C245="","",IF(ISBLANK(VLOOKUP($A245,'Section 2'!$C$18:$X$317,COLUMNS('Section 2'!$C$14:T$14),0)),"",VLOOKUP($A245,'Section 2'!$C$18:$X$317,COLUMNS('Section 2'!$C$14:T$14),0)))</f>
        <v/>
      </c>
      <c r="U245" s="114" t="str">
        <f>IF($C245="","",IF(ISBLANK(VLOOKUP($A245,'Section 2'!$C$18:$X$317,COLUMNS('Section 2'!$C$14:U$14),0)),"",VLOOKUP($A245,'Section 2'!$C$18:$X$317,COLUMNS('Section 2'!$C$14:U$14),0)))</f>
        <v/>
      </c>
      <c r="V245" s="114" t="str">
        <f>IF($C245="","",IF(ISBLANK(VLOOKUP($A245,'Section 2'!$C$18:$X$317,COLUMNS('Section 2'!$C$14:V$14),0)),"",VLOOKUP($A245,'Section 2'!$C$18:$X$317,COLUMNS('Section 2'!$C$14:V$14),0)))</f>
        <v/>
      </c>
      <c r="W245" s="114" t="str">
        <f>IF($C245="","",IF(ISBLANK(PROPER(VLOOKUP($A245,'Section 2'!$C$18:$X$317,COLUMNS('Section 2'!$C$14:W$14),0))),"",PROPER(VLOOKUP($A245,'Section 2'!$C$18:$X$317,COLUMNS('Section 2'!$C$14:W$14),0))))</f>
        <v/>
      </c>
      <c r="X245" s="114" t="str">
        <f>IF($C245="","",IF(ISBLANK(PROPER(VLOOKUP($A245,'Section 2'!$C$18:$X$317,COLUMNS('Section 2'!$C$14:X$14),0))),"",IF(VLOOKUP($A245,'Section 2'!$C$18:$X$317,COLUMNS('Section 2'!$C$14:X$14),0)="Produced/Imported for Consumption","Produced/Imported for Consumption",PROPER(VLOOKUP($A245,'Section 2'!$C$18:$X$317,COLUMNS('Section 2'!$C$14:X$14),0)))))</f>
        <v/>
      </c>
    </row>
    <row r="246" spans="1:24" s="47" customFormat="1" ht="12.75" customHeight="1" x14ac:dyDescent="0.25">
      <c r="A246" s="50">
        <v>245</v>
      </c>
      <c r="B246" s="114" t="str">
        <f t="shared" si="3"/>
        <v/>
      </c>
      <c r="C246" s="114" t="str">
        <f>IFERROR(VLOOKUP($A246,'Section 2'!$C$18:$X$317,COLUMNS('Section 2'!$C$14:$C$14),0),"")</f>
        <v/>
      </c>
      <c r="D246" s="65" t="str">
        <f>IF($C246="","",IF(ISBLANK(VLOOKUP($A246,'Section 2'!$C$18:$X$317,COLUMNS('Section 2'!$C$14:D$14),0)),"",VLOOKUP($A246,'Section 2'!$C$18:$X$317,COLUMNS('Section 2'!$C$14:D$14),0)))</f>
        <v/>
      </c>
      <c r="E246" s="114" t="str">
        <f>IF($C246="","",IF(ISBLANK(VLOOKUP($A246,'Section 2'!$C$18:$X$317,COLUMNS('Section 2'!$C$14:E$14),0)),"",VLOOKUP($A246,'Section 2'!$C$18:$X$317,COLUMNS('Section 2'!$C$14:E$14),0)))</f>
        <v/>
      </c>
      <c r="F246" s="114" t="str">
        <f>IF($C246="","",IF(ISBLANK(VLOOKUP($A246,'Section 2'!$C$18:$X$317,COLUMNS('Section 2'!$C$14:F$14),0)),"",VLOOKUP($A246,'Section 2'!$C$18:$X$317,COLUMNS('Section 2'!$C$14:F$14),0)))</f>
        <v/>
      </c>
      <c r="G246" s="114" t="str">
        <f>IF($C246="","",IF(ISBLANK(VLOOKUP($A246,'Section 2'!$C$18:$X$317,COLUMNS('Section 2'!$C$14:G$14),0)),"",VLOOKUP($A246,'Section 2'!$C$18:$X$317,COLUMNS('Section 2'!$C$14:G$14),0)))</f>
        <v/>
      </c>
      <c r="H246" s="114" t="str">
        <f>IF($C246="","",IF(ISBLANK(VLOOKUP($A246,'Section 2'!$C$18:$X$317,COLUMNS('Section 2'!$C$14:H$14),0)),"",VLOOKUP($A246,'Section 2'!$C$18:$X$317,COLUMNS('Section 2'!$C$14:H$14),0)))</f>
        <v/>
      </c>
      <c r="I246" s="114" t="str">
        <f>IF($C246="","",IF(ISBLANK(VLOOKUP($A246,'Section 2'!$C$18:$X$317,COLUMNS('Section 2'!$C$14:I$14),0)),"",VLOOKUP($A246,'Section 2'!$C$18:$X$317,COLUMNS('Section 2'!$C$14:I$14),0)))</f>
        <v/>
      </c>
      <c r="J246" s="114" t="str">
        <f>IF($C246="","",IF(ISBLANK(VLOOKUP($A246,'Section 2'!$C$18:$X$317,COLUMNS('Section 2'!$C$14:J$14),0)),"",VLOOKUP($A246,'Section 2'!$C$18:$X$317,COLUMNS('Section 2'!$C$14:J$14),0)))</f>
        <v/>
      </c>
      <c r="K246" s="114" t="str">
        <f>IF($C246="","",IF(ISBLANK(VLOOKUP($A246,'Section 2'!$C$18:$X$317,COLUMNS('Section 2'!$C$14:K$14),0)),"",VLOOKUP($A246,'Section 2'!$C$18:$X$317,COLUMNS('Section 2'!$C$14:K$14),0)))</f>
        <v/>
      </c>
      <c r="L246" s="114" t="str">
        <f>IF($C246="","",IF(ISBLANK(VLOOKUP($A246,'Section 2'!$C$18:$X$317,COLUMNS('Section 2'!$C$14:L$14),0)),"",VLOOKUP($A246,'Section 2'!$C$18:$X$317,COLUMNS('Section 2'!$C$14:L$14),0)))</f>
        <v/>
      </c>
      <c r="M246" s="114" t="str">
        <f>IF($C246="","",IF(ISBLANK(VLOOKUP($A246,'Section 2'!$C$18:$X$317,COLUMNS('Section 2'!$C$14:M$14),0)),"",VLOOKUP($A246,'Section 2'!$C$18:$X$317,COLUMNS('Section 2'!$C$14:M$14),0)))</f>
        <v/>
      </c>
      <c r="N246" s="114" t="str">
        <f>IF($C246="","",IF(ISBLANK(VLOOKUP($A246,'Section 2'!$C$18:$X$317,COLUMNS('Section 2'!$C$14:N$14),0)),"",VLOOKUP($A246,'Section 2'!$C$18:$X$317,COLUMNS('Section 2'!$C$14:N$14),0)))</f>
        <v/>
      </c>
      <c r="O246" s="114" t="str">
        <f>IF($C246="","",IF(ISBLANK(VLOOKUP($A246,'Section 2'!$C$18:$X$317,COLUMNS('Section 2'!$C$14:O$14),0)),"",VLOOKUP($A246,'Section 2'!$C$18:$X$317,COLUMNS('Section 2'!$C$14:O$14),0)))</f>
        <v/>
      </c>
      <c r="P246" s="114" t="str">
        <f>IF($C246="","",IF(ISBLANK(VLOOKUP($A246,'Section 2'!$C$18:$X$317,COLUMNS('Section 2'!$C$14:P$14),0)),"",VLOOKUP($A246,'Section 2'!$C$18:$X$317,COLUMNS('Section 2'!$C$14:P$14),0)))</f>
        <v/>
      </c>
      <c r="Q246" s="114" t="str">
        <f>IF($C246="","",IF(ISBLANK(VLOOKUP($A246,'Section 2'!$C$18:$X$317,COLUMNS('Section 2'!$C$14:Q$14),0)),"",VLOOKUP($A246,'Section 2'!$C$18:$X$317,COLUMNS('Section 2'!$C$14:Q$14),0)))</f>
        <v/>
      </c>
      <c r="R246" s="114" t="str">
        <f>IF($C246="","",IF(ISBLANK(VLOOKUP($A246,'Section 2'!$C$18:$X$317,COLUMNS('Section 2'!$C$14:R$14),0)),"",VLOOKUP($A246,'Section 2'!$C$18:$X$317,COLUMNS('Section 2'!$C$14:R$14),0)))</f>
        <v/>
      </c>
      <c r="S246" s="114" t="str">
        <f>IF($C246="","",IF(ISBLANK(VLOOKUP($A246,'Section 2'!$C$18:$X$317,COLUMNS('Section 2'!$C$14:S$14),0)),"",VLOOKUP($A246,'Section 2'!$C$18:$X$317,COLUMNS('Section 2'!$C$14:S$14),0)))</f>
        <v/>
      </c>
      <c r="T246" s="114" t="str">
        <f>IF($C246="","",IF(ISBLANK(VLOOKUP($A246,'Section 2'!$C$18:$X$317,COLUMNS('Section 2'!$C$14:T$14),0)),"",VLOOKUP($A246,'Section 2'!$C$18:$X$317,COLUMNS('Section 2'!$C$14:T$14),0)))</f>
        <v/>
      </c>
      <c r="U246" s="114" t="str">
        <f>IF($C246="","",IF(ISBLANK(VLOOKUP($A246,'Section 2'!$C$18:$X$317,COLUMNS('Section 2'!$C$14:U$14),0)),"",VLOOKUP($A246,'Section 2'!$C$18:$X$317,COLUMNS('Section 2'!$C$14:U$14),0)))</f>
        <v/>
      </c>
      <c r="V246" s="114" t="str">
        <f>IF($C246="","",IF(ISBLANK(VLOOKUP($A246,'Section 2'!$C$18:$X$317,COLUMNS('Section 2'!$C$14:V$14),0)),"",VLOOKUP($A246,'Section 2'!$C$18:$X$317,COLUMNS('Section 2'!$C$14:V$14),0)))</f>
        <v/>
      </c>
      <c r="W246" s="114" t="str">
        <f>IF($C246="","",IF(ISBLANK(PROPER(VLOOKUP($A246,'Section 2'!$C$18:$X$317,COLUMNS('Section 2'!$C$14:W$14),0))),"",PROPER(VLOOKUP($A246,'Section 2'!$C$18:$X$317,COLUMNS('Section 2'!$C$14:W$14),0))))</f>
        <v/>
      </c>
      <c r="X246" s="114" t="str">
        <f>IF($C246="","",IF(ISBLANK(PROPER(VLOOKUP($A246,'Section 2'!$C$18:$X$317,COLUMNS('Section 2'!$C$14:X$14),0))),"",IF(VLOOKUP($A246,'Section 2'!$C$18:$X$317,COLUMNS('Section 2'!$C$14:X$14),0)="Produced/Imported for Consumption","Produced/Imported for Consumption",PROPER(VLOOKUP($A246,'Section 2'!$C$18:$X$317,COLUMNS('Section 2'!$C$14:X$14),0)))))</f>
        <v/>
      </c>
    </row>
    <row r="247" spans="1:24" s="47" customFormat="1" ht="12.75" customHeight="1" x14ac:dyDescent="0.25">
      <c r="A247" s="50">
        <v>246</v>
      </c>
      <c r="B247" s="114" t="str">
        <f t="shared" si="3"/>
        <v/>
      </c>
      <c r="C247" s="114" t="str">
        <f>IFERROR(VLOOKUP($A247,'Section 2'!$C$18:$X$317,COLUMNS('Section 2'!$C$14:$C$14),0),"")</f>
        <v/>
      </c>
      <c r="D247" s="65" t="str">
        <f>IF($C247="","",IF(ISBLANK(VLOOKUP($A247,'Section 2'!$C$18:$X$317,COLUMNS('Section 2'!$C$14:D$14),0)),"",VLOOKUP($A247,'Section 2'!$C$18:$X$317,COLUMNS('Section 2'!$C$14:D$14),0)))</f>
        <v/>
      </c>
      <c r="E247" s="114" t="str">
        <f>IF($C247="","",IF(ISBLANK(VLOOKUP($A247,'Section 2'!$C$18:$X$317,COLUMNS('Section 2'!$C$14:E$14),0)),"",VLOOKUP($A247,'Section 2'!$C$18:$X$317,COLUMNS('Section 2'!$C$14:E$14),0)))</f>
        <v/>
      </c>
      <c r="F247" s="114" t="str">
        <f>IF($C247="","",IF(ISBLANK(VLOOKUP($A247,'Section 2'!$C$18:$X$317,COLUMNS('Section 2'!$C$14:F$14),0)),"",VLOOKUP($A247,'Section 2'!$C$18:$X$317,COLUMNS('Section 2'!$C$14:F$14),0)))</f>
        <v/>
      </c>
      <c r="G247" s="114" t="str">
        <f>IF($C247="","",IF(ISBLANK(VLOOKUP($A247,'Section 2'!$C$18:$X$317,COLUMNS('Section 2'!$C$14:G$14),0)),"",VLOOKUP($A247,'Section 2'!$C$18:$X$317,COLUMNS('Section 2'!$C$14:G$14),0)))</f>
        <v/>
      </c>
      <c r="H247" s="114" t="str">
        <f>IF($C247="","",IF(ISBLANK(VLOOKUP($A247,'Section 2'!$C$18:$X$317,COLUMNS('Section 2'!$C$14:H$14),0)),"",VLOOKUP($A247,'Section 2'!$C$18:$X$317,COLUMNS('Section 2'!$C$14:H$14),0)))</f>
        <v/>
      </c>
      <c r="I247" s="114" t="str">
        <f>IF($C247="","",IF(ISBLANK(VLOOKUP($A247,'Section 2'!$C$18:$X$317,COLUMNS('Section 2'!$C$14:I$14),0)),"",VLOOKUP($A247,'Section 2'!$C$18:$X$317,COLUMNS('Section 2'!$C$14:I$14),0)))</f>
        <v/>
      </c>
      <c r="J247" s="114" t="str">
        <f>IF($C247="","",IF(ISBLANK(VLOOKUP($A247,'Section 2'!$C$18:$X$317,COLUMNS('Section 2'!$C$14:J$14),0)),"",VLOOKUP($A247,'Section 2'!$C$18:$X$317,COLUMNS('Section 2'!$C$14:J$14),0)))</f>
        <v/>
      </c>
      <c r="K247" s="114" t="str">
        <f>IF($C247="","",IF(ISBLANK(VLOOKUP($A247,'Section 2'!$C$18:$X$317,COLUMNS('Section 2'!$C$14:K$14),0)),"",VLOOKUP($A247,'Section 2'!$C$18:$X$317,COLUMNS('Section 2'!$C$14:K$14),0)))</f>
        <v/>
      </c>
      <c r="L247" s="114" t="str">
        <f>IF($C247="","",IF(ISBLANK(VLOOKUP($A247,'Section 2'!$C$18:$X$317,COLUMNS('Section 2'!$C$14:L$14),0)),"",VLOOKUP($A247,'Section 2'!$C$18:$X$317,COLUMNS('Section 2'!$C$14:L$14),0)))</f>
        <v/>
      </c>
      <c r="M247" s="114" t="str">
        <f>IF($C247="","",IF(ISBLANK(VLOOKUP($A247,'Section 2'!$C$18:$X$317,COLUMNS('Section 2'!$C$14:M$14),0)),"",VLOOKUP($A247,'Section 2'!$C$18:$X$317,COLUMNS('Section 2'!$C$14:M$14),0)))</f>
        <v/>
      </c>
      <c r="N247" s="114" t="str">
        <f>IF($C247="","",IF(ISBLANK(VLOOKUP($A247,'Section 2'!$C$18:$X$317,COLUMNS('Section 2'!$C$14:N$14),0)),"",VLOOKUP($A247,'Section 2'!$C$18:$X$317,COLUMNS('Section 2'!$C$14:N$14),0)))</f>
        <v/>
      </c>
      <c r="O247" s="114" t="str">
        <f>IF($C247="","",IF(ISBLANK(VLOOKUP($A247,'Section 2'!$C$18:$X$317,COLUMNS('Section 2'!$C$14:O$14),0)),"",VLOOKUP($A247,'Section 2'!$C$18:$X$317,COLUMNS('Section 2'!$C$14:O$14),0)))</f>
        <v/>
      </c>
      <c r="P247" s="114" t="str">
        <f>IF($C247="","",IF(ISBLANK(VLOOKUP($A247,'Section 2'!$C$18:$X$317,COLUMNS('Section 2'!$C$14:P$14),0)),"",VLOOKUP($A247,'Section 2'!$C$18:$X$317,COLUMNS('Section 2'!$C$14:P$14),0)))</f>
        <v/>
      </c>
      <c r="Q247" s="114" t="str">
        <f>IF($C247="","",IF(ISBLANK(VLOOKUP($A247,'Section 2'!$C$18:$X$317,COLUMNS('Section 2'!$C$14:Q$14),0)),"",VLOOKUP($A247,'Section 2'!$C$18:$X$317,COLUMNS('Section 2'!$C$14:Q$14),0)))</f>
        <v/>
      </c>
      <c r="R247" s="114" t="str">
        <f>IF($C247="","",IF(ISBLANK(VLOOKUP($A247,'Section 2'!$C$18:$X$317,COLUMNS('Section 2'!$C$14:R$14),0)),"",VLOOKUP($A247,'Section 2'!$C$18:$X$317,COLUMNS('Section 2'!$C$14:R$14),0)))</f>
        <v/>
      </c>
      <c r="S247" s="114" t="str">
        <f>IF($C247="","",IF(ISBLANK(VLOOKUP($A247,'Section 2'!$C$18:$X$317,COLUMNS('Section 2'!$C$14:S$14),0)),"",VLOOKUP($A247,'Section 2'!$C$18:$X$317,COLUMNS('Section 2'!$C$14:S$14),0)))</f>
        <v/>
      </c>
      <c r="T247" s="114" t="str">
        <f>IF($C247="","",IF(ISBLANK(VLOOKUP($A247,'Section 2'!$C$18:$X$317,COLUMNS('Section 2'!$C$14:T$14),0)),"",VLOOKUP($A247,'Section 2'!$C$18:$X$317,COLUMNS('Section 2'!$C$14:T$14),0)))</f>
        <v/>
      </c>
      <c r="U247" s="114" t="str">
        <f>IF($C247="","",IF(ISBLANK(VLOOKUP($A247,'Section 2'!$C$18:$X$317,COLUMNS('Section 2'!$C$14:U$14),0)),"",VLOOKUP($A247,'Section 2'!$C$18:$X$317,COLUMNS('Section 2'!$C$14:U$14),0)))</f>
        <v/>
      </c>
      <c r="V247" s="114" t="str">
        <f>IF($C247="","",IF(ISBLANK(VLOOKUP($A247,'Section 2'!$C$18:$X$317,COLUMNS('Section 2'!$C$14:V$14),0)),"",VLOOKUP($A247,'Section 2'!$C$18:$X$317,COLUMNS('Section 2'!$C$14:V$14),0)))</f>
        <v/>
      </c>
      <c r="W247" s="114" t="str">
        <f>IF($C247="","",IF(ISBLANK(PROPER(VLOOKUP($A247,'Section 2'!$C$18:$X$317,COLUMNS('Section 2'!$C$14:W$14),0))),"",PROPER(VLOOKUP($A247,'Section 2'!$C$18:$X$317,COLUMNS('Section 2'!$C$14:W$14),0))))</f>
        <v/>
      </c>
      <c r="X247" s="114" t="str">
        <f>IF($C247="","",IF(ISBLANK(PROPER(VLOOKUP($A247,'Section 2'!$C$18:$X$317,COLUMNS('Section 2'!$C$14:X$14),0))),"",IF(VLOOKUP($A247,'Section 2'!$C$18:$X$317,COLUMNS('Section 2'!$C$14:X$14),0)="Produced/Imported for Consumption","Produced/Imported for Consumption",PROPER(VLOOKUP($A247,'Section 2'!$C$18:$X$317,COLUMNS('Section 2'!$C$14:X$14),0)))))</f>
        <v/>
      </c>
    </row>
    <row r="248" spans="1:24" s="47" customFormat="1" ht="12.75" customHeight="1" x14ac:dyDescent="0.25">
      <c r="A248" s="50">
        <v>247</v>
      </c>
      <c r="B248" s="114" t="str">
        <f t="shared" si="3"/>
        <v/>
      </c>
      <c r="C248" s="114" t="str">
        <f>IFERROR(VLOOKUP($A248,'Section 2'!$C$18:$X$317,COLUMNS('Section 2'!$C$14:$C$14),0),"")</f>
        <v/>
      </c>
      <c r="D248" s="65" t="str">
        <f>IF($C248="","",IF(ISBLANK(VLOOKUP($A248,'Section 2'!$C$18:$X$317,COLUMNS('Section 2'!$C$14:D$14),0)),"",VLOOKUP($A248,'Section 2'!$C$18:$X$317,COLUMNS('Section 2'!$C$14:D$14),0)))</f>
        <v/>
      </c>
      <c r="E248" s="114" t="str">
        <f>IF($C248="","",IF(ISBLANK(VLOOKUP($A248,'Section 2'!$C$18:$X$317,COLUMNS('Section 2'!$C$14:E$14),0)),"",VLOOKUP($A248,'Section 2'!$C$18:$X$317,COLUMNS('Section 2'!$C$14:E$14),0)))</f>
        <v/>
      </c>
      <c r="F248" s="114" t="str">
        <f>IF($C248="","",IF(ISBLANK(VLOOKUP($A248,'Section 2'!$C$18:$X$317,COLUMNS('Section 2'!$C$14:F$14),0)),"",VLOOKUP($A248,'Section 2'!$C$18:$X$317,COLUMNS('Section 2'!$C$14:F$14),0)))</f>
        <v/>
      </c>
      <c r="G248" s="114" t="str">
        <f>IF($C248="","",IF(ISBLANK(VLOOKUP($A248,'Section 2'!$C$18:$X$317,COLUMNS('Section 2'!$C$14:G$14),0)),"",VLOOKUP($A248,'Section 2'!$C$18:$X$317,COLUMNS('Section 2'!$C$14:G$14),0)))</f>
        <v/>
      </c>
      <c r="H248" s="114" t="str">
        <f>IF($C248="","",IF(ISBLANK(VLOOKUP($A248,'Section 2'!$C$18:$X$317,COLUMNS('Section 2'!$C$14:H$14),0)),"",VLOOKUP($A248,'Section 2'!$C$18:$X$317,COLUMNS('Section 2'!$C$14:H$14),0)))</f>
        <v/>
      </c>
      <c r="I248" s="114" t="str">
        <f>IF($C248="","",IF(ISBLANK(VLOOKUP($A248,'Section 2'!$C$18:$X$317,COLUMNS('Section 2'!$C$14:I$14),0)),"",VLOOKUP($A248,'Section 2'!$C$18:$X$317,COLUMNS('Section 2'!$C$14:I$14),0)))</f>
        <v/>
      </c>
      <c r="J248" s="114" t="str">
        <f>IF($C248="","",IF(ISBLANK(VLOOKUP($A248,'Section 2'!$C$18:$X$317,COLUMNS('Section 2'!$C$14:J$14),0)),"",VLOOKUP($A248,'Section 2'!$C$18:$X$317,COLUMNS('Section 2'!$C$14:J$14),0)))</f>
        <v/>
      </c>
      <c r="K248" s="114" t="str">
        <f>IF($C248="","",IF(ISBLANK(VLOOKUP($A248,'Section 2'!$C$18:$X$317,COLUMNS('Section 2'!$C$14:K$14),0)),"",VLOOKUP($A248,'Section 2'!$C$18:$X$317,COLUMNS('Section 2'!$C$14:K$14),0)))</f>
        <v/>
      </c>
      <c r="L248" s="114" t="str">
        <f>IF($C248="","",IF(ISBLANK(VLOOKUP($A248,'Section 2'!$C$18:$X$317,COLUMNS('Section 2'!$C$14:L$14),0)),"",VLOOKUP($A248,'Section 2'!$C$18:$X$317,COLUMNS('Section 2'!$C$14:L$14),0)))</f>
        <v/>
      </c>
      <c r="M248" s="114" t="str">
        <f>IF($C248="","",IF(ISBLANK(VLOOKUP($A248,'Section 2'!$C$18:$X$317,COLUMNS('Section 2'!$C$14:M$14),0)),"",VLOOKUP($A248,'Section 2'!$C$18:$X$317,COLUMNS('Section 2'!$C$14:M$14),0)))</f>
        <v/>
      </c>
      <c r="N248" s="114" t="str">
        <f>IF($C248="","",IF(ISBLANK(VLOOKUP($A248,'Section 2'!$C$18:$X$317,COLUMNS('Section 2'!$C$14:N$14),0)),"",VLOOKUP($A248,'Section 2'!$C$18:$X$317,COLUMNS('Section 2'!$C$14:N$14),0)))</f>
        <v/>
      </c>
      <c r="O248" s="114" t="str">
        <f>IF($C248="","",IF(ISBLANK(VLOOKUP($A248,'Section 2'!$C$18:$X$317,COLUMNS('Section 2'!$C$14:O$14),0)),"",VLOOKUP($A248,'Section 2'!$C$18:$X$317,COLUMNS('Section 2'!$C$14:O$14),0)))</f>
        <v/>
      </c>
      <c r="P248" s="114" t="str">
        <f>IF($C248="","",IF(ISBLANK(VLOOKUP($A248,'Section 2'!$C$18:$X$317,COLUMNS('Section 2'!$C$14:P$14),0)),"",VLOOKUP($A248,'Section 2'!$C$18:$X$317,COLUMNS('Section 2'!$C$14:P$14),0)))</f>
        <v/>
      </c>
      <c r="Q248" s="114" t="str">
        <f>IF($C248="","",IF(ISBLANK(VLOOKUP($A248,'Section 2'!$C$18:$X$317,COLUMNS('Section 2'!$C$14:Q$14),0)),"",VLOOKUP($A248,'Section 2'!$C$18:$X$317,COLUMNS('Section 2'!$C$14:Q$14),0)))</f>
        <v/>
      </c>
      <c r="R248" s="114" t="str">
        <f>IF($C248="","",IF(ISBLANK(VLOOKUP($A248,'Section 2'!$C$18:$X$317,COLUMNS('Section 2'!$C$14:R$14),0)),"",VLOOKUP($A248,'Section 2'!$C$18:$X$317,COLUMNS('Section 2'!$C$14:R$14),0)))</f>
        <v/>
      </c>
      <c r="S248" s="114" t="str">
        <f>IF($C248="","",IF(ISBLANK(VLOOKUP($A248,'Section 2'!$C$18:$X$317,COLUMNS('Section 2'!$C$14:S$14),0)),"",VLOOKUP($A248,'Section 2'!$C$18:$X$317,COLUMNS('Section 2'!$C$14:S$14),0)))</f>
        <v/>
      </c>
      <c r="T248" s="114" t="str">
        <f>IF($C248="","",IF(ISBLANK(VLOOKUP($A248,'Section 2'!$C$18:$X$317,COLUMNS('Section 2'!$C$14:T$14),0)),"",VLOOKUP($A248,'Section 2'!$C$18:$X$317,COLUMNS('Section 2'!$C$14:T$14),0)))</f>
        <v/>
      </c>
      <c r="U248" s="114" t="str">
        <f>IF($C248="","",IF(ISBLANK(VLOOKUP($A248,'Section 2'!$C$18:$X$317,COLUMNS('Section 2'!$C$14:U$14),0)),"",VLOOKUP($A248,'Section 2'!$C$18:$X$317,COLUMNS('Section 2'!$C$14:U$14),0)))</f>
        <v/>
      </c>
      <c r="V248" s="114" t="str">
        <f>IF($C248="","",IF(ISBLANK(VLOOKUP($A248,'Section 2'!$C$18:$X$317,COLUMNS('Section 2'!$C$14:V$14),0)),"",VLOOKUP($A248,'Section 2'!$C$18:$X$317,COLUMNS('Section 2'!$C$14:V$14),0)))</f>
        <v/>
      </c>
      <c r="W248" s="114" t="str">
        <f>IF($C248="","",IF(ISBLANK(PROPER(VLOOKUP($A248,'Section 2'!$C$18:$X$317,COLUMNS('Section 2'!$C$14:W$14),0))),"",PROPER(VLOOKUP($A248,'Section 2'!$C$18:$X$317,COLUMNS('Section 2'!$C$14:W$14),0))))</f>
        <v/>
      </c>
      <c r="X248" s="114" t="str">
        <f>IF($C248="","",IF(ISBLANK(PROPER(VLOOKUP($A248,'Section 2'!$C$18:$X$317,COLUMNS('Section 2'!$C$14:X$14),0))),"",IF(VLOOKUP($A248,'Section 2'!$C$18:$X$317,COLUMNS('Section 2'!$C$14:X$14),0)="Produced/Imported for Consumption","Produced/Imported for Consumption",PROPER(VLOOKUP($A248,'Section 2'!$C$18:$X$317,COLUMNS('Section 2'!$C$14:X$14),0)))))</f>
        <v/>
      </c>
    </row>
    <row r="249" spans="1:24" s="47" customFormat="1" ht="12.75" customHeight="1" x14ac:dyDescent="0.25">
      <c r="A249" s="50">
        <v>248</v>
      </c>
      <c r="B249" s="114" t="str">
        <f t="shared" si="3"/>
        <v/>
      </c>
      <c r="C249" s="114" t="str">
        <f>IFERROR(VLOOKUP($A249,'Section 2'!$C$18:$X$317,COLUMNS('Section 2'!$C$14:$C$14),0),"")</f>
        <v/>
      </c>
      <c r="D249" s="65" t="str">
        <f>IF($C249="","",IF(ISBLANK(VLOOKUP($A249,'Section 2'!$C$18:$X$317,COLUMNS('Section 2'!$C$14:D$14),0)),"",VLOOKUP($A249,'Section 2'!$C$18:$X$317,COLUMNS('Section 2'!$C$14:D$14),0)))</f>
        <v/>
      </c>
      <c r="E249" s="114" t="str">
        <f>IF($C249="","",IF(ISBLANK(VLOOKUP($A249,'Section 2'!$C$18:$X$317,COLUMNS('Section 2'!$C$14:E$14),0)),"",VLOOKUP($A249,'Section 2'!$C$18:$X$317,COLUMNS('Section 2'!$C$14:E$14),0)))</f>
        <v/>
      </c>
      <c r="F249" s="114" t="str">
        <f>IF($C249="","",IF(ISBLANK(VLOOKUP($A249,'Section 2'!$C$18:$X$317,COLUMNS('Section 2'!$C$14:F$14),0)),"",VLOOKUP($A249,'Section 2'!$C$18:$X$317,COLUMNS('Section 2'!$C$14:F$14),0)))</f>
        <v/>
      </c>
      <c r="G249" s="114" t="str">
        <f>IF($C249="","",IF(ISBLANK(VLOOKUP($A249,'Section 2'!$C$18:$X$317,COLUMNS('Section 2'!$C$14:G$14),0)),"",VLOOKUP($A249,'Section 2'!$C$18:$X$317,COLUMNS('Section 2'!$C$14:G$14),0)))</f>
        <v/>
      </c>
      <c r="H249" s="114" t="str">
        <f>IF($C249="","",IF(ISBLANK(VLOOKUP($A249,'Section 2'!$C$18:$X$317,COLUMNS('Section 2'!$C$14:H$14),0)),"",VLOOKUP($A249,'Section 2'!$C$18:$X$317,COLUMNS('Section 2'!$C$14:H$14),0)))</f>
        <v/>
      </c>
      <c r="I249" s="114" t="str">
        <f>IF($C249="","",IF(ISBLANK(VLOOKUP($A249,'Section 2'!$C$18:$X$317,COLUMNS('Section 2'!$C$14:I$14),0)),"",VLOOKUP($A249,'Section 2'!$C$18:$X$317,COLUMNS('Section 2'!$C$14:I$14),0)))</f>
        <v/>
      </c>
      <c r="J249" s="114" t="str">
        <f>IF($C249="","",IF(ISBLANK(VLOOKUP($A249,'Section 2'!$C$18:$X$317,COLUMNS('Section 2'!$C$14:J$14),0)),"",VLOOKUP($A249,'Section 2'!$C$18:$X$317,COLUMNS('Section 2'!$C$14:J$14),0)))</f>
        <v/>
      </c>
      <c r="K249" s="114" t="str">
        <f>IF($C249="","",IF(ISBLANK(VLOOKUP($A249,'Section 2'!$C$18:$X$317,COLUMNS('Section 2'!$C$14:K$14),0)),"",VLOOKUP($A249,'Section 2'!$C$18:$X$317,COLUMNS('Section 2'!$C$14:K$14),0)))</f>
        <v/>
      </c>
      <c r="L249" s="114" t="str">
        <f>IF($C249="","",IF(ISBLANK(VLOOKUP($A249,'Section 2'!$C$18:$X$317,COLUMNS('Section 2'!$C$14:L$14),0)),"",VLOOKUP($A249,'Section 2'!$C$18:$X$317,COLUMNS('Section 2'!$C$14:L$14),0)))</f>
        <v/>
      </c>
      <c r="M249" s="114" t="str">
        <f>IF($C249="","",IF(ISBLANK(VLOOKUP($A249,'Section 2'!$C$18:$X$317,COLUMNS('Section 2'!$C$14:M$14),0)),"",VLOOKUP($A249,'Section 2'!$C$18:$X$317,COLUMNS('Section 2'!$C$14:M$14),0)))</f>
        <v/>
      </c>
      <c r="N249" s="114" t="str">
        <f>IF($C249="","",IF(ISBLANK(VLOOKUP($A249,'Section 2'!$C$18:$X$317,COLUMNS('Section 2'!$C$14:N$14),0)),"",VLOOKUP($A249,'Section 2'!$C$18:$X$317,COLUMNS('Section 2'!$C$14:N$14),0)))</f>
        <v/>
      </c>
      <c r="O249" s="114" t="str">
        <f>IF($C249="","",IF(ISBLANK(VLOOKUP($A249,'Section 2'!$C$18:$X$317,COLUMNS('Section 2'!$C$14:O$14),0)),"",VLOOKUP($A249,'Section 2'!$C$18:$X$317,COLUMNS('Section 2'!$C$14:O$14),0)))</f>
        <v/>
      </c>
      <c r="P249" s="114" t="str">
        <f>IF($C249="","",IF(ISBLANK(VLOOKUP($A249,'Section 2'!$C$18:$X$317,COLUMNS('Section 2'!$C$14:P$14),0)),"",VLOOKUP($A249,'Section 2'!$C$18:$X$317,COLUMNS('Section 2'!$C$14:P$14),0)))</f>
        <v/>
      </c>
      <c r="Q249" s="114" t="str">
        <f>IF($C249="","",IF(ISBLANK(VLOOKUP($A249,'Section 2'!$C$18:$X$317,COLUMNS('Section 2'!$C$14:Q$14),0)),"",VLOOKUP($A249,'Section 2'!$C$18:$X$317,COLUMNS('Section 2'!$C$14:Q$14),0)))</f>
        <v/>
      </c>
      <c r="R249" s="114" t="str">
        <f>IF($C249="","",IF(ISBLANK(VLOOKUP($A249,'Section 2'!$C$18:$X$317,COLUMNS('Section 2'!$C$14:R$14),0)),"",VLOOKUP($A249,'Section 2'!$C$18:$X$317,COLUMNS('Section 2'!$C$14:R$14),0)))</f>
        <v/>
      </c>
      <c r="S249" s="114" t="str">
        <f>IF($C249="","",IF(ISBLANK(VLOOKUP($A249,'Section 2'!$C$18:$X$317,COLUMNS('Section 2'!$C$14:S$14),0)),"",VLOOKUP($A249,'Section 2'!$C$18:$X$317,COLUMNS('Section 2'!$C$14:S$14),0)))</f>
        <v/>
      </c>
      <c r="T249" s="114" t="str">
        <f>IF($C249="","",IF(ISBLANK(VLOOKUP($A249,'Section 2'!$C$18:$X$317,COLUMNS('Section 2'!$C$14:T$14),0)),"",VLOOKUP($A249,'Section 2'!$C$18:$X$317,COLUMNS('Section 2'!$C$14:T$14),0)))</f>
        <v/>
      </c>
      <c r="U249" s="114" t="str">
        <f>IF($C249="","",IF(ISBLANK(VLOOKUP($A249,'Section 2'!$C$18:$X$317,COLUMNS('Section 2'!$C$14:U$14),0)),"",VLOOKUP($A249,'Section 2'!$C$18:$X$317,COLUMNS('Section 2'!$C$14:U$14),0)))</f>
        <v/>
      </c>
      <c r="V249" s="114" t="str">
        <f>IF($C249="","",IF(ISBLANK(VLOOKUP($A249,'Section 2'!$C$18:$X$317,COLUMNS('Section 2'!$C$14:V$14),0)),"",VLOOKUP($A249,'Section 2'!$C$18:$X$317,COLUMNS('Section 2'!$C$14:V$14),0)))</f>
        <v/>
      </c>
      <c r="W249" s="114" t="str">
        <f>IF($C249="","",IF(ISBLANK(PROPER(VLOOKUP($A249,'Section 2'!$C$18:$X$317,COLUMNS('Section 2'!$C$14:W$14),0))),"",PROPER(VLOOKUP($A249,'Section 2'!$C$18:$X$317,COLUMNS('Section 2'!$C$14:W$14),0))))</f>
        <v/>
      </c>
      <c r="X249" s="114" t="str">
        <f>IF($C249="","",IF(ISBLANK(PROPER(VLOOKUP($A249,'Section 2'!$C$18:$X$317,COLUMNS('Section 2'!$C$14:X$14),0))),"",IF(VLOOKUP($A249,'Section 2'!$C$18:$X$317,COLUMNS('Section 2'!$C$14:X$14),0)="Produced/Imported for Consumption","Produced/Imported for Consumption",PROPER(VLOOKUP($A249,'Section 2'!$C$18:$X$317,COLUMNS('Section 2'!$C$14:X$14),0)))))</f>
        <v/>
      </c>
    </row>
    <row r="250" spans="1:24" s="47" customFormat="1" ht="12.75" customHeight="1" x14ac:dyDescent="0.25">
      <c r="A250" s="50">
        <v>249</v>
      </c>
      <c r="B250" s="114" t="str">
        <f t="shared" si="3"/>
        <v/>
      </c>
      <c r="C250" s="114" t="str">
        <f>IFERROR(VLOOKUP($A250,'Section 2'!$C$18:$X$317,COLUMNS('Section 2'!$C$14:$C$14),0),"")</f>
        <v/>
      </c>
      <c r="D250" s="65" t="str">
        <f>IF($C250="","",IF(ISBLANK(VLOOKUP($A250,'Section 2'!$C$18:$X$317,COLUMNS('Section 2'!$C$14:D$14),0)),"",VLOOKUP($A250,'Section 2'!$C$18:$X$317,COLUMNS('Section 2'!$C$14:D$14),0)))</f>
        <v/>
      </c>
      <c r="E250" s="114" t="str">
        <f>IF($C250="","",IF(ISBLANK(VLOOKUP($A250,'Section 2'!$C$18:$X$317,COLUMNS('Section 2'!$C$14:E$14),0)),"",VLOOKUP($A250,'Section 2'!$C$18:$X$317,COLUMNS('Section 2'!$C$14:E$14),0)))</f>
        <v/>
      </c>
      <c r="F250" s="114" t="str">
        <f>IF($C250="","",IF(ISBLANK(VLOOKUP($A250,'Section 2'!$C$18:$X$317,COLUMNS('Section 2'!$C$14:F$14),0)),"",VLOOKUP($A250,'Section 2'!$C$18:$X$317,COLUMNS('Section 2'!$C$14:F$14),0)))</f>
        <v/>
      </c>
      <c r="G250" s="114" t="str">
        <f>IF($C250="","",IF(ISBLANK(VLOOKUP($A250,'Section 2'!$C$18:$X$317,COLUMNS('Section 2'!$C$14:G$14),0)),"",VLOOKUP($A250,'Section 2'!$C$18:$X$317,COLUMNS('Section 2'!$C$14:G$14),0)))</f>
        <v/>
      </c>
      <c r="H250" s="114" t="str">
        <f>IF($C250="","",IF(ISBLANK(VLOOKUP($A250,'Section 2'!$C$18:$X$317,COLUMNS('Section 2'!$C$14:H$14),0)),"",VLOOKUP($A250,'Section 2'!$C$18:$X$317,COLUMNS('Section 2'!$C$14:H$14),0)))</f>
        <v/>
      </c>
      <c r="I250" s="114" t="str">
        <f>IF($C250="","",IF(ISBLANK(VLOOKUP($A250,'Section 2'!$C$18:$X$317,COLUMNS('Section 2'!$C$14:I$14),0)),"",VLOOKUP($A250,'Section 2'!$C$18:$X$317,COLUMNS('Section 2'!$C$14:I$14),0)))</f>
        <v/>
      </c>
      <c r="J250" s="114" t="str">
        <f>IF($C250="","",IF(ISBLANK(VLOOKUP($A250,'Section 2'!$C$18:$X$317,COLUMNS('Section 2'!$C$14:J$14),0)),"",VLOOKUP($A250,'Section 2'!$C$18:$X$317,COLUMNS('Section 2'!$C$14:J$14),0)))</f>
        <v/>
      </c>
      <c r="K250" s="114" t="str">
        <f>IF($C250="","",IF(ISBLANK(VLOOKUP($A250,'Section 2'!$C$18:$X$317,COLUMNS('Section 2'!$C$14:K$14),0)),"",VLOOKUP($A250,'Section 2'!$C$18:$X$317,COLUMNS('Section 2'!$C$14:K$14),0)))</f>
        <v/>
      </c>
      <c r="L250" s="114" t="str">
        <f>IF($C250="","",IF(ISBLANK(VLOOKUP($A250,'Section 2'!$C$18:$X$317,COLUMNS('Section 2'!$C$14:L$14),0)),"",VLOOKUP($A250,'Section 2'!$C$18:$X$317,COLUMNS('Section 2'!$C$14:L$14),0)))</f>
        <v/>
      </c>
      <c r="M250" s="114" t="str">
        <f>IF($C250="","",IF(ISBLANK(VLOOKUP($A250,'Section 2'!$C$18:$X$317,COLUMNS('Section 2'!$C$14:M$14),0)),"",VLOOKUP($A250,'Section 2'!$C$18:$X$317,COLUMNS('Section 2'!$C$14:M$14),0)))</f>
        <v/>
      </c>
      <c r="N250" s="114" t="str">
        <f>IF($C250="","",IF(ISBLANK(VLOOKUP($A250,'Section 2'!$C$18:$X$317,COLUMNS('Section 2'!$C$14:N$14),0)),"",VLOOKUP($A250,'Section 2'!$C$18:$X$317,COLUMNS('Section 2'!$C$14:N$14),0)))</f>
        <v/>
      </c>
      <c r="O250" s="114" t="str">
        <f>IF($C250="","",IF(ISBLANK(VLOOKUP($A250,'Section 2'!$C$18:$X$317,COLUMNS('Section 2'!$C$14:O$14),0)),"",VLOOKUP($A250,'Section 2'!$C$18:$X$317,COLUMNS('Section 2'!$C$14:O$14),0)))</f>
        <v/>
      </c>
      <c r="P250" s="114" t="str">
        <f>IF($C250="","",IF(ISBLANK(VLOOKUP($A250,'Section 2'!$C$18:$X$317,COLUMNS('Section 2'!$C$14:P$14),0)),"",VLOOKUP($A250,'Section 2'!$C$18:$X$317,COLUMNS('Section 2'!$C$14:P$14),0)))</f>
        <v/>
      </c>
      <c r="Q250" s="114" t="str">
        <f>IF($C250="","",IF(ISBLANK(VLOOKUP($A250,'Section 2'!$C$18:$X$317,COLUMNS('Section 2'!$C$14:Q$14),0)),"",VLOOKUP($A250,'Section 2'!$C$18:$X$317,COLUMNS('Section 2'!$C$14:Q$14),0)))</f>
        <v/>
      </c>
      <c r="R250" s="114" t="str">
        <f>IF($C250="","",IF(ISBLANK(VLOOKUP($A250,'Section 2'!$C$18:$X$317,COLUMNS('Section 2'!$C$14:R$14),0)),"",VLOOKUP($A250,'Section 2'!$C$18:$X$317,COLUMNS('Section 2'!$C$14:R$14),0)))</f>
        <v/>
      </c>
      <c r="S250" s="114" t="str">
        <f>IF($C250="","",IF(ISBLANK(VLOOKUP($A250,'Section 2'!$C$18:$X$317,COLUMNS('Section 2'!$C$14:S$14),0)),"",VLOOKUP($A250,'Section 2'!$C$18:$X$317,COLUMNS('Section 2'!$C$14:S$14),0)))</f>
        <v/>
      </c>
      <c r="T250" s="114" t="str">
        <f>IF($C250="","",IF(ISBLANK(VLOOKUP($A250,'Section 2'!$C$18:$X$317,COLUMNS('Section 2'!$C$14:T$14),0)),"",VLOOKUP($A250,'Section 2'!$C$18:$X$317,COLUMNS('Section 2'!$C$14:T$14),0)))</f>
        <v/>
      </c>
      <c r="U250" s="114" t="str">
        <f>IF($C250="","",IF(ISBLANK(VLOOKUP($A250,'Section 2'!$C$18:$X$317,COLUMNS('Section 2'!$C$14:U$14),0)),"",VLOOKUP($A250,'Section 2'!$C$18:$X$317,COLUMNS('Section 2'!$C$14:U$14),0)))</f>
        <v/>
      </c>
      <c r="V250" s="114" t="str">
        <f>IF($C250="","",IF(ISBLANK(VLOOKUP($A250,'Section 2'!$C$18:$X$317,COLUMNS('Section 2'!$C$14:V$14),0)),"",VLOOKUP($A250,'Section 2'!$C$18:$X$317,COLUMNS('Section 2'!$C$14:V$14),0)))</f>
        <v/>
      </c>
      <c r="W250" s="114" t="str">
        <f>IF($C250="","",IF(ISBLANK(PROPER(VLOOKUP($A250,'Section 2'!$C$18:$X$317,COLUMNS('Section 2'!$C$14:W$14),0))),"",PROPER(VLOOKUP($A250,'Section 2'!$C$18:$X$317,COLUMNS('Section 2'!$C$14:W$14),0))))</f>
        <v/>
      </c>
      <c r="X250" s="114" t="str">
        <f>IF($C250="","",IF(ISBLANK(PROPER(VLOOKUP($A250,'Section 2'!$C$18:$X$317,COLUMNS('Section 2'!$C$14:X$14),0))),"",IF(VLOOKUP($A250,'Section 2'!$C$18:$X$317,COLUMNS('Section 2'!$C$14:X$14),0)="Produced/Imported for Consumption","Produced/Imported for Consumption",PROPER(VLOOKUP($A250,'Section 2'!$C$18:$X$317,COLUMNS('Section 2'!$C$14:X$14),0)))))</f>
        <v/>
      </c>
    </row>
    <row r="251" spans="1:24" s="47" customFormat="1" ht="12.75" customHeight="1" x14ac:dyDescent="0.25">
      <c r="A251" s="50">
        <v>250</v>
      </c>
      <c r="B251" s="114" t="str">
        <f t="shared" si="3"/>
        <v/>
      </c>
      <c r="C251" s="114" t="str">
        <f>IFERROR(VLOOKUP($A251,'Section 2'!$C$18:$X$317,COLUMNS('Section 2'!$C$14:$C$14),0),"")</f>
        <v/>
      </c>
      <c r="D251" s="65" t="str">
        <f>IF($C251="","",IF(ISBLANK(VLOOKUP($A251,'Section 2'!$C$18:$X$317,COLUMNS('Section 2'!$C$14:D$14),0)),"",VLOOKUP($A251,'Section 2'!$C$18:$X$317,COLUMNS('Section 2'!$C$14:D$14),0)))</f>
        <v/>
      </c>
      <c r="E251" s="114" t="str">
        <f>IF($C251="","",IF(ISBLANK(VLOOKUP($A251,'Section 2'!$C$18:$X$317,COLUMNS('Section 2'!$C$14:E$14),0)),"",VLOOKUP($A251,'Section 2'!$C$18:$X$317,COLUMNS('Section 2'!$C$14:E$14),0)))</f>
        <v/>
      </c>
      <c r="F251" s="114" t="str">
        <f>IF($C251="","",IF(ISBLANK(VLOOKUP($A251,'Section 2'!$C$18:$X$317,COLUMNS('Section 2'!$C$14:F$14),0)),"",VLOOKUP($A251,'Section 2'!$C$18:$X$317,COLUMNS('Section 2'!$C$14:F$14),0)))</f>
        <v/>
      </c>
      <c r="G251" s="114" t="str">
        <f>IF($C251="","",IF(ISBLANK(VLOOKUP($A251,'Section 2'!$C$18:$X$317,COLUMNS('Section 2'!$C$14:G$14),0)),"",VLOOKUP($A251,'Section 2'!$C$18:$X$317,COLUMNS('Section 2'!$C$14:G$14),0)))</f>
        <v/>
      </c>
      <c r="H251" s="114" t="str">
        <f>IF($C251="","",IF(ISBLANK(VLOOKUP($A251,'Section 2'!$C$18:$X$317,COLUMNS('Section 2'!$C$14:H$14),0)),"",VLOOKUP($A251,'Section 2'!$C$18:$X$317,COLUMNS('Section 2'!$C$14:H$14),0)))</f>
        <v/>
      </c>
      <c r="I251" s="114" t="str">
        <f>IF($C251="","",IF(ISBLANK(VLOOKUP($A251,'Section 2'!$C$18:$X$317,COLUMNS('Section 2'!$C$14:I$14),0)),"",VLOOKUP($A251,'Section 2'!$C$18:$X$317,COLUMNS('Section 2'!$C$14:I$14),0)))</f>
        <v/>
      </c>
      <c r="J251" s="114" t="str">
        <f>IF($C251="","",IF(ISBLANK(VLOOKUP($A251,'Section 2'!$C$18:$X$317,COLUMNS('Section 2'!$C$14:J$14),0)),"",VLOOKUP($A251,'Section 2'!$C$18:$X$317,COLUMNS('Section 2'!$C$14:J$14),0)))</f>
        <v/>
      </c>
      <c r="K251" s="114" t="str">
        <f>IF($C251="","",IF(ISBLANK(VLOOKUP($A251,'Section 2'!$C$18:$X$317,COLUMNS('Section 2'!$C$14:K$14),0)),"",VLOOKUP($A251,'Section 2'!$C$18:$X$317,COLUMNS('Section 2'!$C$14:K$14),0)))</f>
        <v/>
      </c>
      <c r="L251" s="114" t="str">
        <f>IF($C251="","",IF(ISBLANK(VLOOKUP($A251,'Section 2'!$C$18:$X$317,COLUMNS('Section 2'!$C$14:L$14),0)),"",VLOOKUP($A251,'Section 2'!$C$18:$X$317,COLUMNS('Section 2'!$C$14:L$14),0)))</f>
        <v/>
      </c>
      <c r="M251" s="114" t="str">
        <f>IF($C251="","",IF(ISBLANK(VLOOKUP($A251,'Section 2'!$C$18:$X$317,COLUMNS('Section 2'!$C$14:M$14),0)),"",VLOOKUP($A251,'Section 2'!$C$18:$X$317,COLUMNS('Section 2'!$C$14:M$14),0)))</f>
        <v/>
      </c>
      <c r="N251" s="114" t="str">
        <f>IF($C251="","",IF(ISBLANK(VLOOKUP($A251,'Section 2'!$C$18:$X$317,COLUMNS('Section 2'!$C$14:N$14),0)),"",VLOOKUP($A251,'Section 2'!$C$18:$X$317,COLUMNS('Section 2'!$C$14:N$14),0)))</f>
        <v/>
      </c>
      <c r="O251" s="114" t="str">
        <f>IF($C251="","",IF(ISBLANK(VLOOKUP($A251,'Section 2'!$C$18:$X$317,COLUMNS('Section 2'!$C$14:O$14),0)),"",VLOOKUP($A251,'Section 2'!$C$18:$X$317,COLUMNS('Section 2'!$C$14:O$14),0)))</f>
        <v/>
      </c>
      <c r="P251" s="114" t="str">
        <f>IF($C251="","",IF(ISBLANK(VLOOKUP($A251,'Section 2'!$C$18:$X$317,COLUMNS('Section 2'!$C$14:P$14),0)),"",VLOOKUP($A251,'Section 2'!$C$18:$X$317,COLUMNS('Section 2'!$C$14:P$14),0)))</f>
        <v/>
      </c>
      <c r="Q251" s="114" t="str">
        <f>IF($C251="","",IF(ISBLANK(VLOOKUP($A251,'Section 2'!$C$18:$X$317,COLUMNS('Section 2'!$C$14:Q$14),0)),"",VLOOKUP($A251,'Section 2'!$C$18:$X$317,COLUMNS('Section 2'!$C$14:Q$14),0)))</f>
        <v/>
      </c>
      <c r="R251" s="114" t="str">
        <f>IF($C251="","",IF(ISBLANK(VLOOKUP($A251,'Section 2'!$C$18:$X$317,COLUMNS('Section 2'!$C$14:R$14),0)),"",VLOOKUP($A251,'Section 2'!$C$18:$X$317,COLUMNS('Section 2'!$C$14:R$14),0)))</f>
        <v/>
      </c>
      <c r="S251" s="114" t="str">
        <f>IF($C251="","",IF(ISBLANK(VLOOKUP($A251,'Section 2'!$C$18:$X$317,COLUMNS('Section 2'!$C$14:S$14),0)),"",VLOOKUP($A251,'Section 2'!$C$18:$X$317,COLUMNS('Section 2'!$C$14:S$14),0)))</f>
        <v/>
      </c>
      <c r="T251" s="114" t="str">
        <f>IF($C251="","",IF(ISBLANK(VLOOKUP($A251,'Section 2'!$C$18:$X$317,COLUMNS('Section 2'!$C$14:T$14),0)),"",VLOOKUP($A251,'Section 2'!$C$18:$X$317,COLUMNS('Section 2'!$C$14:T$14),0)))</f>
        <v/>
      </c>
      <c r="U251" s="114" t="str">
        <f>IF($C251="","",IF(ISBLANK(VLOOKUP($A251,'Section 2'!$C$18:$X$317,COLUMNS('Section 2'!$C$14:U$14),0)),"",VLOOKUP($A251,'Section 2'!$C$18:$X$317,COLUMNS('Section 2'!$C$14:U$14),0)))</f>
        <v/>
      </c>
      <c r="V251" s="114" t="str">
        <f>IF($C251="","",IF(ISBLANK(VLOOKUP($A251,'Section 2'!$C$18:$X$317,COLUMNS('Section 2'!$C$14:V$14),0)),"",VLOOKUP($A251,'Section 2'!$C$18:$X$317,COLUMNS('Section 2'!$C$14:V$14),0)))</f>
        <v/>
      </c>
      <c r="W251" s="114" t="str">
        <f>IF($C251="","",IF(ISBLANK(PROPER(VLOOKUP($A251,'Section 2'!$C$18:$X$317,COLUMNS('Section 2'!$C$14:W$14),0))),"",PROPER(VLOOKUP($A251,'Section 2'!$C$18:$X$317,COLUMNS('Section 2'!$C$14:W$14),0))))</f>
        <v/>
      </c>
      <c r="X251" s="114" t="str">
        <f>IF($C251="","",IF(ISBLANK(PROPER(VLOOKUP($A251,'Section 2'!$C$18:$X$317,COLUMNS('Section 2'!$C$14:X$14),0))),"",IF(VLOOKUP($A251,'Section 2'!$C$18:$X$317,COLUMNS('Section 2'!$C$14:X$14),0)="Produced/Imported for Consumption","Produced/Imported for Consumption",PROPER(VLOOKUP($A251,'Section 2'!$C$18:$X$317,COLUMNS('Section 2'!$C$14:X$14),0)))))</f>
        <v/>
      </c>
    </row>
    <row r="252" spans="1:24" s="47" customFormat="1" ht="12.75" customHeight="1" x14ac:dyDescent="0.25">
      <c r="A252" s="50">
        <v>251</v>
      </c>
      <c r="B252" s="114" t="str">
        <f t="shared" si="3"/>
        <v/>
      </c>
      <c r="C252" s="114" t="str">
        <f>IFERROR(VLOOKUP($A252,'Section 2'!$C$18:$X$317,COLUMNS('Section 2'!$C$14:$C$14),0),"")</f>
        <v/>
      </c>
      <c r="D252" s="65" t="str">
        <f>IF($C252="","",IF(ISBLANK(VLOOKUP($A252,'Section 2'!$C$18:$X$317,COLUMNS('Section 2'!$C$14:D$14),0)),"",VLOOKUP($A252,'Section 2'!$C$18:$X$317,COLUMNS('Section 2'!$C$14:D$14),0)))</f>
        <v/>
      </c>
      <c r="E252" s="114" t="str">
        <f>IF($C252="","",IF(ISBLANK(VLOOKUP($A252,'Section 2'!$C$18:$X$317,COLUMNS('Section 2'!$C$14:E$14),0)),"",VLOOKUP($A252,'Section 2'!$C$18:$X$317,COLUMNS('Section 2'!$C$14:E$14),0)))</f>
        <v/>
      </c>
      <c r="F252" s="114" t="str">
        <f>IF($C252="","",IF(ISBLANK(VLOOKUP($A252,'Section 2'!$C$18:$X$317,COLUMNS('Section 2'!$C$14:F$14),0)),"",VLOOKUP($A252,'Section 2'!$C$18:$X$317,COLUMNS('Section 2'!$C$14:F$14),0)))</f>
        <v/>
      </c>
      <c r="G252" s="114" t="str">
        <f>IF($C252="","",IF(ISBLANK(VLOOKUP($A252,'Section 2'!$C$18:$X$317,COLUMNS('Section 2'!$C$14:G$14),0)),"",VLOOKUP($A252,'Section 2'!$C$18:$X$317,COLUMNS('Section 2'!$C$14:G$14),0)))</f>
        <v/>
      </c>
      <c r="H252" s="114" t="str">
        <f>IF($C252="","",IF(ISBLANK(VLOOKUP($A252,'Section 2'!$C$18:$X$317,COLUMNS('Section 2'!$C$14:H$14),0)),"",VLOOKUP($A252,'Section 2'!$C$18:$X$317,COLUMNS('Section 2'!$C$14:H$14),0)))</f>
        <v/>
      </c>
      <c r="I252" s="114" t="str">
        <f>IF($C252="","",IF(ISBLANK(VLOOKUP($A252,'Section 2'!$C$18:$X$317,COLUMNS('Section 2'!$C$14:I$14),0)),"",VLOOKUP($A252,'Section 2'!$C$18:$X$317,COLUMNS('Section 2'!$C$14:I$14),0)))</f>
        <v/>
      </c>
      <c r="J252" s="114" t="str">
        <f>IF($C252="","",IF(ISBLANK(VLOOKUP($A252,'Section 2'!$C$18:$X$317,COLUMNS('Section 2'!$C$14:J$14),0)),"",VLOOKUP($A252,'Section 2'!$C$18:$X$317,COLUMNS('Section 2'!$C$14:J$14),0)))</f>
        <v/>
      </c>
      <c r="K252" s="114" t="str">
        <f>IF($C252="","",IF(ISBLANK(VLOOKUP($A252,'Section 2'!$C$18:$X$317,COLUMNS('Section 2'!$C$14:K$14),0)),"",VLOOKUP($A252,'Section 2'!$C$18:$X$317,COLUMNS('Section 2'!$C$14:K$14),0)))</f>
        <v/>
      </c>
      <c r="L252" s="114" t="str">
        <f>IF($C252="","",IF(ISBLANK(VLOOKUP($A252,'Section 2'!$C$18:$X$317,COLUMNS('Section 2'!$C$14:L$14),0)),"",VLOOKUP($A252,'Section 2'!$C$18:$X$317,COLUMNS('Section 2'!$C$14:L$14),0)))</f>
        <v/>
      </c>
      <c r="M252" s="114" t="str">
        <f>IF($C252="","",IF(ISBLANK(VLOOKUP($A252,'Section 2'!$C$18:$X$317,COLUMNS('Section 2'!$C$14:M$14),0)),"",VLOOKUP($A252,'Section 2'!$C$18:$X$317,COLUMNS('Section 2'!$C$14:M$14),0)))</f>
        <v/>
      </c>
      <c r="N252" s="114" t="str">
        <f>IF($C252="","",IF(ISBLANK(VLOOKUP($A252,'Section 2'!$C$18:$X$317,COLUMNS('Section 2'!$C$14:N$14),0)),"",VLOOKUP($A252,'Section 2'!$C$18:$X$317,COLUMNS('Section 2'!$C$14:N$14),0)))</f>
        <v/>
      </c>
      <c r="O252" s="114" t="str">
        <f>IF($C252="","",IF(ISBLANK(VLOOKUP($A252,'Section 2'!$C$18:$X$317,COLUMNS('Section 2'!$C$14:O$14),0)),"",VLOOKUP($A252,'Section 2'!$C$18:$X$317,COLUMNS('Section 2'!$C$14:O$14),0)))</f>
        <v/>
      </c>
      <c r="P252" s="114" t="str">
        <f>IF($C252="","",IF(ISBLANK(VLOOKUP($A252,'Section 2'!$C$18:$X$317,COLUMNS('Section 2'!$C$14:P$14),0)),"",VLOOKUP($A252,'Section 2'!$C$18:$X$317,COLUMNS('Section 2'!$C$14:P$14),0)))</f>
        <v/>
      </c>
      <c r="Q252" s="114" t="str">
        <f>IF($C252="","",IF(ISBLANK(VLOOKUP($A252,'Section 2'!$C$18:$X$317,COLUMNS('Section 2'!$C$14:Q$14),0)),"",VLOOKUP($A252,'Section 2'!$C$18:$X$317,COLUMNS('Section 2'!$C$14:Q$14),0)))</f>
        <v/>
      </c>
      <c r="R252" s="114" t="str">
        <f>IF($C252="","",IF(ISBLANK(VLOOKUP($A252,'Section 2'!$C$18:$X$317,COLUMNS('Section 2'!$C$14:R$14),0)),"",VLOOKUP($A252,'Section 2'!$C$18:$X$317,COLUMNS('Section 2'!$C$14:R$14),0)))</f>
        <v/>
      </c>
      <c r="S252" s="114" t="str">
        <f>IF($C252="","",IF(ISBLANK(VLOOKUP($A252,'Section 2'!$C$18:$X$317,COLUMNS('Section 2'!$C$14:S$14),0)),"",VLOOKUP($A252,'Section 2'!$C$18:$X$317,COLUMNS('Section 2'!$C$14:S$14),0)))</f>
        <v/>
      </c>
      <c r="T252" s="114" t="str">
        <f>IF($C252="","",IF(ISBLANK(VLOOKUP($A252,'Section 2'!$C$18:$X$317,COLUMNS('Section 2'!$C$14:T$14),0)),"",VLOOKUP($A252,'Section 2'!$C$18:$X$317,COLUMNS('Section 2'!$C$14:T$14),0)))</f>
        <v/>
      </c>
      <c r="U252" s="114" t="str">
        <f>IF($C252="","",IF(ISBLANK(VLOOKUP($A252,'Section 2'!$C$18:$X$317,COLUMNS('Section 2'!$C$14:U$14),0)),"",VLOOKUP($A252,'Section 2'!$C$18:$X$317,COLUMNS('Section 2'!$C$14:U$14),0)))</f>
        <v/>
      </c>
      <c r="V252" s="114" t="str">
        <f>IF($C252="","",IF(ISBLANK(VLOOKUP($A252,'Section 2'!$C$18:$X$317,COLUMNS('Section 2'!$C$14:V$14),0)),"",VLOOKUP($A252,'Section 2'!$C$18:$X$317,COLUMNS('Section 2'!$C$14:V$14),0)))</f>
        <v/>
      </c>
      <c r="W252" s="114" t="str">
        <f>IF($C252="","",IF(ISBLANK(PROPER(VLOOKUP($A252,'Section 2'!$C$18:$X$317,COLUMNS('Section 2'!$C$14:W$14),0))),"",PROPER(VLOOKUP($A252,'Section 2'!$C$18:$X$317,COLUMNS('Section 2'!$C$14:W$14),0))))</f>
        <v/>
      </c>
      <c r="X252" s="114" t="str">
        <f>IF($C252="","",IF(ISBLANK(PROPER(VLOOKUP($A252,'Section 2'!$C$18:$X$317,COLUMNS('Section 2'!$C$14:X$14),0))),"",IF(VLOOKUP($A252,'Section 2'!$C$18:$X$317,COLUMNS('Section 2'!$C$14:X$14),0)="Produced/Imported for Consumption","Produced/Imported for Consumption",PROPER(VLOOKUP($A252,'Section 2'!$C$18:$X$317,COLUMNS('Section 2'!$C$14:X$14),0)))))</f>
        <v/>
      </c>
    </row>
    <row r="253" spans="1:24" s="47" customFormat="1" ht="12.75" customHeight="1" x14ac:dyDescent="0.25">
      <c r="A253" s="50">
        <v>252</v>
      </c>
      <c r="B253" s="114" t="str">
        <f t="shared" si="3"/>
        <v/>
      </c>
      <c r="C253" s="114" t="str">
        <f>IFERROR(VLOOKUP($A253,'Section 2'!$C$18:$X$317,COLUMNS('Section 2'!$C$14:$C$14),0),"")</f>
        <v/>
      </c>
      <c r="D253" s="65" t="str">
        <f>IF($C253="","",IF(ISBLANK(VLOOKUP($A253,'Section 2'!$C$18:$X$317,COLUMNS('Section 2'!$C$14:D$14),0)),"",VLOOKUP($A253,'Section 2'!$C$18:$X$317,COLUMNS('Section 2'!$C$14:D$14),0)))</f>
        <v/>
      </c>
      <c r="E253" s="114" t="str">
        <f>IF($C253="","",IF(ISBLANK(VLOOKUP($A253,'Section 2'!$C$18:$X$317,COLUMNS('Section 2'!$C$14:E$14),0)),"",VLOOKUP($A253,'Section 2'!$C$18:$X$317,COLUMNS('Section 2'!$C$14:E$14),0)))</f>
        <v/>
      </c>
      <c r="F253" s="114" t="str">
        <f>IF($C253="","",IF(ISBLANK(VLOOKUP($A253,'Section 2'!$C$18:$X$317,COLUMNS('Section 2'!$C$14:F$14),0)),"",VLOOKUP($A253,'Section 2'!$C$18:$X$317,COLUMNS('Section 2'!$C$14:F$14),0)))</f>
        <v/>
      </c>
      <c r="G253" s="114" t="str">
        <f>IF($C253="","",IF(ISBLANK(VLOOKUP($A253,'Section 2'!$C$18:$X$317,COLUMNS('Section 2'!$C$14:G$14),0)),"",VLOOKUP($A253,'Section 2'!$C$18:$X$317,COLUMNS('Section 2'!$C$14:G$14),0)))</f>
        <v/>
      </c>
      <c r="H253" s="114" t="str">
        <f>IF($C253="","",IF(ISBLANK(VLOOKUP($A253,'Section 2'!$C$18:$X$317,COLUMNS('Section 2'!$C$14:H$14),0)),"",VLOOKUP($A253,'Section 2'!$C$18:$X$317,COLUMNS('Section 2'!$C$14:H$14),0)))</f>
        <v/>
      </c>
      <c r="I253" s="114" t="str">
        <f>IF($C253="","",IF(ISBLANK(VLOOKUP($A253,'Section 2'!$C$18:$X$317,COLUMNS('Section 2'!$C$14:I$14),0)),"",VLOOKUP($A253,'Section 2'!$C$18:$X$317,COLUMNS('Section 2'!$C$14:I$14),0)))</f>
        <v/>
      </c>
      <c r="J253" s="114" t="str">
        <f>IF($C253="","",IF(ISBLANK(VLOOKUP($A253,'Section 2'!$C$18:$X$317,COLUMNS('Section 2'!$C$14:J$14),0)),"",VLOOKUP($A253,'Section 2'!$C$18:$X$317,COLUMNS('Section 2'!$C$14:J$14),0)))</f>
        <v/>
      </c>
      <c r="K253" s="114" t="str">
        <f>IF($C253="","",IF(ISBLANK(VLOOKUP($A253,'Section 2'!$C$18:$X$317,COLUMNS('Section 2'!$C$14:K$14),0)),"",VLOOKUP($A253,'Section 2'!$C$18:$X$317,COLUMNS('Section 2'!$C$14:K$14),0)))</f>
        <v/>
      </c>
      <c r="L253" s="114" t="str">
        <f>IF($C253="","",IF(ISBLANK(VLOOKUP($A253,'Section 2'!$C$18:$X$317,COLUMNS('Section 2'!$C$14:L$14),0)),"",VLOOKUP($A253,'Section 2'!$C$18:$X$317,COLUMNS('Section 2'!$C$14:L$14),0)))</f>
        <v/>
      </c>
      <c r="M253" s="114" t="str">
        <f>IF($C253="","",IF(ISBLANK(VLOOKUP($A253,'Section 2'!$C$18:$X$317,COLUMNS('Section 2'!$C$14:M$14),0)),"",VLOOKUP($A253,'Section 2'!$C$18:$X$317,COLUMNS('Section 2'!$C$14:M$14),0)))</f>
        <v/>
      </c>
      <c r="N253" s="114" t="str">
        <f>IF($C253="","",IF(ISBLANK(VLOOKUP($A253,'Section 2'!$C$18:$X$317,COLUMNS('Section 2'!$C$14:N$14),0)),"",VLOOKUP($A253,'Section 2'!$C$18:$X$317,COLUMNS('Section 2'!$C$14:N$14),0)))</f>
        <v/>
      </c>
      <c r="O253" s="114" t="str">
        <f>IF($C253="","",IF(ISBLANK(VLOOKUP($A253,'Section 2'!$C$18:$X$317,COLUMNS('Section 2'!$C$14:O$14),0)),"",VLOOKUP($A253,'Section 2'!$C$18:$X$317,COLUMNS('Section 2'!$C$14:O$14),0)))</f>
        <v/>
      </c>
      <c r="P253" s="114" t="str">
        <f>IF($C253="","",IF(ISBLANK(VLOOKUP($A253,'Section 2'!$C$18:$X$317,COLUMNS('Section 2'!$C$14:P$14),0)),"",VLOOKUP($A253,'Section 2'!$C$18:$X$317,COLUMNS('Section 2'!$C$14:P$14),0)))</f>
        <v/>
      </c>
      <c r="Q253" s="114" t="str">
        <f>IF($C253="","",IF(ISBLANK(VLOOKUP($A253,'Section 2'!$C$18:$X$317,COLUMNS('Section 2'!$C$14:Q$14),0)),"",VLOOKUP($A253,'Section 2'!$C$18:$X$317,COLUMNS('Section 2'!$C$14:Q$14),0)))</f>
        <v/>
      </c>
      <c r="R253" s="114" t="str">
        <f>IF($C253="","",IF(ISBLANK(VLOOKUP($A253,'Section 2'!$C$18:$X$317,COLUMNS('Section 2'!$C$14:R$14),0)),"",VLOOKUP($A253,'Section 2'!$C$18:$X$317,COLUMNS('Section 2'!$C$14:R$14),0)))</f>
        <v/>
      </c>
      <c r="S253" s="114" t="str">
        <f>IF($C253="","",IF(ISBLANK(VLOOKUP($A253,'Section 2'!$C$18:$X$317,COLUMNS('Section 2'!$C$14:S$14),0)),"",VLOOKUP($A253,'Section 2'!$C$18:$X$317,COLUMNS('Section 2'!$C$14:S$14),0)))</f>
        <v/>
      </c>
      <c r="T253" s="114" t="str">
        <f>IF($C253="","",IF(ISBLANK(VLOOKUP($A253,'Section 2'!$C$18:$X$317,COLUMNS('Section 2'!$C$14:T$14),0)),"",VLOOKUP($A253,'Section 2'!$C$18:$X$317,COLUMNS('Section 2'!$C$14:T$14),0)))</f>
        <v/>
      </c>
      <c r="U253" s="114" t="str">
        <f>IF($C253="","",IF(ISBLANK(VLOOKUP($A253,'Section 2'!$C$18:$X$317,COLUMNS('Section 2'!$C$14:U$14),0)),"",VLOOKUP($A253,'Section 2'!$C$18:$X$317,COLUMNS('Section 2'!$C$14:U$14),0)))</f>
        <v/>
      </c>
      <c r="V253" s="114" t="str">
        <f>IF($C253="","",IF(ISBLANK(VLOOKUP($A253,'Section 2'!$C$18:$X$317,COLUMNS('Section 2'!$C$14:V$14),0)),"",VLOOKUP($A253,'Section 2'!$C$18:$X$317,COLUMNS('Section 2'!$C$14:V$14),0)))</f>
        <v/>
      </c>
      <c r="W253" s="114" t="str">
        <f>IF($C253="","",IF(ISBLANK(PROPER(VLOOKUP($A253,'Section 2'!$C$18:$X$317,COLUMNS('Section 2'!$C$14:W$14),0))),"",PROPER(VLOOKUP($A253,'Section 2'!$C$18:$X$317,COLUMNS('Section 2'!$C$14:W$14),0))))</f>
        <v/>
      </c>
      <c r="X253" s="114" t="str">
        <f>IF($C253="","",IF(ISBLANK(PROPER(VLOOKUP($A253,'Section 2'!$C$18:$X$317,COLUMNS('Section 2'!$C$14:X$14),0))),"",IF(VLOOKUP($A253,'Section 2'!$C$18:$X$317,COLUMNS('Section 2'!$C$14:X$14),0)="Produced/Imported for Consumption","Produced/Imported for Consumption",PROPER(VLOOKUP($A253,'Section 2'!$C$18:$X$317,COLUMNS('Section 2'!$C$14:X$14),0)))))</f>
        <v/>
      </c>
    </row>
    <row r="254" spans="1:24" s="47" customFormat="1" ht="12.75" customHeight="1" x14ac:dyDescent="0.25">
      <c r="A254" s="50">
        <v>253</v>
      </c>
      <c r="B254" s="114" t="str">
        <f t="shared" si="3"/>
        <v/>
      </c>
      <c r="C254" s="114" t="str">
        <f>IFERROR(VLOOKUP($A254,'Section 2'!$C$18:$X$317,COLUMNS('Section 2'!$C$14:$C$14),0),"")</f>
        <v/>
      </c>
      <c r="D254" s="65" t="str">
        <f>IF($C254="","",IF(ISBLANK(VLOOKUP($A254,'Section 2'!$C$18:$X$317,COLUMNS('Section 2'!$C$14:D$14),0)),"",VLOOKUP($A254,'Section 2'!$C$18:$X$317,COLUMNS('Section 2'!$C$14:D$14),0)))</f>
        <v/>
      </c>
      <c r="E254" s="114" t="str">
        <f>IF($C254="","",IF(ISBLANK(VLOOKUP($A254,'Section 2'!$C$18:$X$317,COLUMNS('Section 2'!$C$14:E$14),0)),"",VLOOKUP($A254,'Section 2'!$C$18:$X$317,COLUMNS('Section 2'!$C$14:E$14),0)))</f>
        <v/>
      </c>
      <c r="F254" s="114" t="str">
        <f>IF($C254="","",IF(ISBLANK(VLOOKUP($A254,'Section 2'!$C$18:$X$317,COLUMNS('Section 2'!$C$14:F$14),0)),"",VLOOKUP($A254,'Section 2'!$C$18:$X$317,COLUMNS('Section 2'!$C$14:F$14),0)))</f>
        <v/>
      </c>
      <c r="G254" s="114" t="str">
        <f>IF($C254="","",IF(ISBLANK(VLOOKUP($A254,'Section 2'!$C$18:$X$317,COLUMNS('Section 2'!$C$14:G$14),0)),"",VLOOKUP($A254,'Section 2'!$C$18:$X$317,COLUMNS('Section 2'!$C$14:G$14),0)))</f>
        <v/>
      </c>
      <c r="H254" s="114" t="str">
        <f>IF($C254="","",IF(ISBLANK(VLOOKUP($A254,'Section 2'!$C$18:$X$317,COLUMNS('Section 2'!$C$14:H$14),0)),"",VLOOKUP($A254,'Section 2'!$C$18:$X$317,COLUMNS('Section 2'!$C$14:H$14),0)))</f>
        <v/>
      </c>
      <c r="I254" s="114" t="str">
        <f>IF($C254="","",IF(ISBLANK(VLOOKUP($A254,'Section 2'!$C$18:$X$317,COLUMNS('Section 2'!$C$14:I$14),0)),"",VLOOKUP($A254,'Section 2'!$C$18:$X$317,COLUMNS('Section 2'!$C$14:I$14),0)))</f>
        <v/>
      </c>
      <c r="J254" s="114" t="str">
        <f>IF($C254="","",IF(ISBLANK(VLOOKUP($A254,'Section 2'!$C$18:$X$317,COLUMNS('Section 2'!$C$14:J$14),0)),"",VLOOKUP($A254,'Section 2'!$C$18:$X$317,COLUMNS('Section 2'!$C$14:J$14),0)))</f>
        <v/>
      </c>
      <c r="K254" s="114" t="str">
        <f>IF($C254="","",IF(ISBLANK(VLOOKUP($A254,'Section 2'!$C$18:$X$317,COLUMNS('Section 2'!$C$14:K$14),0)),"",VLOOKUP($A254,'Section 2'!$C$18:$X$317,COLUMNS('Section 2'!$C$14:K$14),0)))</f>
        <v/>
      </c>
      <c r="L254" s="114" t="str">
        <f>IF($C254="","",IF(ISBLANK(VLOOKUP($A254,'Section 2'!$C$18:$X$317,COLUMNS('Section 2'!$C$14:L$14),0)),"",VLOOKUP($A254,'Section 2'!$C$18:$X$317,COLUMNS('Section 2'!$C$14:L$14),0)))</f>
        <v/>
      </c>
      <c r="M254" s="114" t="str">
        <f>IF($C254="","",IF(ISBLANK(VLOOKUP($A254,'Section 2'!$C$18:$X$317,COLUMNS('Section 2'!$C$14:M$14),0)),"",VLOOKUP($A254,'Section 2'!$C$18:$X$317,COLUMNS('Section 2'!$C$14:M$14),0)))</f>
        <v/>
      </c>
      <c r="N254" s="114" t="str">
        <f>IF($C254="","",IF(ISBLANK(VLOOKUP($A254,'Section 2'!$C$18:$X$317,COLUMNS('Section 2'!$C$14:N$14),0)),"",VLOOKUP($A254,'Section 2'!$C$18:$X$317,COLUMNS('Section 2'!$C$14:N$14),0)))</f>
        <v/>
      </c>
      <c r="O254" s="114" t="str">
        <f>IF($C254="","",IF(ISBLANK(VLOOKUP($A254,'Section 2'!$C$18:$X$317,COLUMNS('Section 2'!$C$14:O$14),0)),"",VLOOKUP($A254,'Section 2'!$C$18:$X$317,COLUMNS('Section 2'!$C$14:O$14),0)))</f>
        <v/>
      </c>
      <c r="P254" s="114" t="str">
        <f>IF($C254="","",IF(ISBLANK(VLOOKUP($A254,'Section 2'!$C$18:$X$317,COLUMNS('Section 2'!$C$14:P$14),0)),"",VLOOKUP($A254,'Section 2'!$C$18:$X$317,COLUMNS('Section 2'!$C$14:P$14),0)))</f>
        <v/>
      </c>
      <c r="Q254" s="114" t="str">
        <f>IF($C254="","",IF(ISBLANK(VLOOKUP($A254,'Section 2'!$C$18:$X$317,COLUMNS('Section 2'!$C$14:Q$14),0)),"",VLOOKUP($A254,'Section 2'!$C$18:$X$317,COLUMNS('Section 2'!$C$14:Q$14),0)))</f>
        <v/>
      </c>
      <c r="R254" s="114" t="str">
        <f>IF($C254="","",IF(ISBLANK(VLOOKUP($A254,'Section 2'!$C$18:$X$317,COLUMNS('Section 2'!$C$14:R$14),0)),"",VLOOKUP($A254,'Section 2'!$C$18:$X$317,COLUMNS('Section 2'!$C$14:R$14),0)))</f>
        <v/>
      </c>
      <c r="S254" s="114" t="str">
        <f>IF($C254="","",IF(ISBLANK(VLOOKUP($A254,'Section 2'!$C$18:$X$317,COLUMNS('Section 2'!$C$14:S$14),0)),"",VLOOKUP($A254,'Section 2'!$C$18:$X$317,COLUMNS('Section 2'!$C$14:S$14),0)))</f>
        <v/>
      </c>
      <c r="T254" s="114" t="str">
        <f>IF($C254="","",IF(ISBLANK(VLOOKUP($A254,'Section 2'!$C$18:$X$317,COLUMNS('Section 2'!$C$14:T$14),0)),"",VLOOKUP($A254,'Section 2'!$C$18:$X$317,COLUMNS('Section 2'!$C$14:T$14),0)))</f>
        <v/>
      </c>
      <c r="U254" s="114" t="str">
        <f>IF($C254="","",IF(ISBLANK(VLOOKUP($A254,'Section 2'!$C$18:$X$317,COLUMNS('Section 2'!$C$14:U$14),0)),"",VLOOKUP($A254,'Section 2'!$C$18:$X$317,COLUMNS('Section 2'!$C$14:U$14),0)))</f>
        <v/>
      </c>
      <c r="V254" s="114" t="str">
        <f>IF($C254="","",IF(ISBLANK(VLOOKUP($A254,'Section 2'!$C$18:$X$317,COLUMNS('Section 2'!$C$14:V$14),0)),"",VLOOKUP($A254,'Section 2'!$C$18:$X$317,COLUMNS('Section 2'!$C$14:V$14),0)))</f>
        <v/>
      </c>
      <c r="W254" s="114" t="str">
        <f>IF($C254="","",IF(ISBLANK(PROPER(VLOOKUP($A254,'Section 2'!$C$18:$X$317,COLUMNS('Section 2'!$C$14:W$14),0))),"",PROPER(VLOOKUP($A254,'Section 2'!$C$18:$X$317,COLUMNS('Section 2'!$C$14:W$14),0))))</f>
        <v/>
      </c>
      <c r="X254" s="114" t="str">
        <f>IF($C254="","",IF(ISBLANK(PROPER(VLOOKUP($A254,'Section 2'!$C$18:$X$317,COLUMNS('Section 2'!$C$14:X$14),0))),"",IF(VLOOKUP($A254,'Section 2'!$C$18:$X$317,COLUMNS('Section 2'!$C$14:X$14),0)="Produced/Imported for Consumption","Produced/Imported for Consumption",PROPER(VLOOKUP($A254,'Section 2'!$C$18:$X$317,COLUMNS('Section 2'!$C$14:X$14),0)))))</f>
        <v/>
      </c>
    </row>
    <row r="255" spans="1:24" s="47" customFormat="1" ht="12.75" customHeight="1" x14ac:dyDescent="0.25">
      <c r="A255" s="50">
        <v>254</v>
      </c>
      <c r="B255" s="114" t="str">
        <f t="shared" si="3"/>
        <v/>
      </c>
      <c r="C255" s="114" t="str">
        <f>IFERROR(VLOOKUP($A255,'Section 2'!$C$18:$X$317,COLUMNS('Section 2'!$C$14:$C$14),0),"")</f>
        <v/>
      </c>
      <c r="D255" s="65" t="str">
        <f>IF($C255="","",IF(ISBLANK(VLOOKUP($A255,'Section 2'!$C$18:$X$317,COLUMNS('Section 2'!$C$14:D$14),0)),"",VLOOKUP($A255,'Section 2'!$C$18:$X$317,COLUMNS('Section 2'!$C$14:D$14),0)))</f>
        <v/>
      </c>
      <c r="E255" s="114" t="str">
        <f>IF($C255="","",IF(ISBLANK(VLOOKUP($A255,'Section 2'!$C$18:$X$317,COLUMNS('Section 2'!$C$14:E$14),0)),"",VLOOKUP($A255,'Section 2'!$C$18:$X$317,COLUMNS('Section 2'!$C$14:E$14),0)))</f>
        <v/>
      </c>
      <c r="F255" s="114" t="str">
        <f>IF($C255="","",IF(ISBLANK(VLOOKUP($A255,'Section 2'!$C$18:$X$317,COLUMNS('Section 2'!$C$14:F$14),0)),"",VLOOKUP($A255,'Section 2'!$C$18:$X$317,COLUMNS('Section 2'!$C$14:F$14),0)))</f>
        <v/>
      </c>
      <c r="G255" s="114" t="str">
        <f>IF($C255="","",IF(ISBLANK(VLOOKUP($A255,'Section 2'!$C$18:$X$317,COLUMNS('Section 2'!$C$14:G$14),0)),"",VLOOKUP($A255,'Section 2'!$C$18:$X$317,COLUMNS('Section 2'!$C$14:G$14),0)))</f>
        <v/>
      </c>
      <c r="H255" s="114" t="str">
        <f>IF($C255="","",IF(ISBLANK(VLOOKUP($A255,'Section 2'!$C$18:$X$317,COLUMNS('Section 2'!$C$14:H$14),0)),"",VLOOKUP($A255,'Section 2'!$C$18:$X$317,COLUMNS('Section 2'!$C$14:H$14),0)))</f>
        <v/>
      </c>
      <c r="I255" s="114" t="str">
        <f>IF($C255="","",IF(ISBLANK(VLOOKUP($A255,'Section 2'!$C$18:$X$317,COLUMNS('Section 2'!$C$14:I$14),0)),"",VLOOKUP($A255,'Section 2'!$C$18:$X$317,COLUMNS('Section 2'!$C$14:I$14),0)))</f>
        <v/>
      </c>
      <c r="J255" s="114" t="str">
        <f>IF($C255="","",IF(ISBLANK(VLOOKUP($A255,'Section 2'!$C$18:$X$317,COLUMNS('Section 2'!$C$14:J$14),0)),"",VLOOKUP($A255,'Section 2'!$C$18:$X$317,COLUMNS('Section 2'!$C$14:J$14),0)))</f>
        <v/>
      </c>
      <c r="K255" s="114" t="str">
        <f>IF($C255="","",IF(ISBLANK(VLOOKUP($A255,'Section 2'!$C$18:$X$317,COLUMNS('Section 2'!$C$14:K$14),0)),"",VLOOKUP($A255,'Section 2'!$C$18:$X$317,COLUMNS('Section 2'!$C$14:K$14),0)))</f>
        <v/>
      </c>
      <c r="L255" s="114" t="str">
        <f>IF($C255="","",IF(ISBLANK(VLOOKUP($A255,'Section 2'!$C$18:$X$317,COLUMNS('Section 2'!$C$14:L$14),0)),"",VLOOKUP($A255,'Section 2'!$C$18:$X$317,COLUMNS('Section 2'!$C$14:L$14),0)))</f>
        <v/>
      </c>
      <c r="M255" s="114" t="str">
        <f>IF($C255="","",IF(ISBLANK(VLOOKUP($A255,'Section 2'!$C$18:$X$317,COLUMNS('Section 2'!$C$14:M$14),0)),"",VLOOKUP($A255,'Section 2'!$C$18:$X$317,COLUMNS('Section 2'!$C$14:M$14),0)))</f>
        <v/>
      </c>
      <c r="N255" s="114" t="str">
        <f>IF($C255="","",IF(ISBLANK(VLOOKUP($A255,'Section 2'!$C$18:$X$317,COLUMNS('Section 2'!$C$14:N$14),0)),"",VLOOKUP($A255,'Section 2'!$C$18:$X$317,COLUMNS('Section 2'!$C$14:N$14),0)))</f>
        <v/>
      </c>
      <c r="O255" s="114" t="str">
        <f>IF($C255="","",IF(ISBLANK(VLOOKUP($A255,'Section 2'!$C$18:$X$317,COLUMNS('Section 2'!$C$14:O$14),0)),"",VLOOKUP($A255,'Section 2'!$C$18:$X$317,COLUMNS('Section 2'!$C$14:O$14),0)))</f>
        <v/>
      </c>
      <c r="P255" s="114" t="str">
        <f>IF($C255="","",IF(ISBLANK(VLOOKUP($A255,'Section 2'!$C$18:$X$317,COLUMNS('Section 2'!$C$14:P$14),0)),"",VLOOKUP($A255,'Section 2'!$C$18:$X$317,COLUMNS('Section 2'!$C$14:P$14),0)))</f>
        <v/>
      </c>
      <c r="Q255" s="114" t="str">
        <f>IF($C255="","",IF(ISBLANK(VLOOKUP($A255,'Section 2'!$C$18:$X$317,COLUMNS('Section 2'!$C$14:Q$14),0)),"",VLOOKUP($A255,'Section 2'!$C$18:$X$317,COLUMNS('Section 2'!$C$14:Q$14),0)))</f>
        <v/>
      </c>
      <c r="R255" s="114" t="str">
        <f>IF($C255="","",IF(ISBLANK(VLOOKUP($A255,'Section 2'!$C$18:$X$317,COLUMNS('Section 2'!$C$14:R$14),0)),"",VLOOKUP($A255,'Section 2'!$C$18:$X$317,COLUMNS('Section 2'!$C$14:R$14),0)))</f>
        <v/>
      </c>
      <c r="S255" s="114" t="str">
        <f>IF($C255="","",IF(ISBLANK(VLOOKUP($A255,'Section 2'!$C$18:$X$317,COLUMNS('Section 2'!$C$14:S$14),0)),"",VLOOKUP($A255,'Section 2'!$C$18:$X$317,COLUMNS('Section 2'!$C$14:S$14),0)))</f>
        <v/>
      </c>
      <c r="T255" s="114" t="str">
        <f>IF($C255="","",IF(ISBLANK(VLOOKUP($A255,'Section 2'!$C$18:$X$317,COLUMNS('Section 2'!$C$14:T$14),0)),"",VLOOKUP($A255,'Section 2'!$C$18:$X$317,COLUMNS('Section 2'!$C$14:T$14),0)))</f>
        <v/>
      </c>
      <c r="U255" s="114" t="str">
        <f>IF($C255="","",IF(ISBLANK(VLOOKUP($A255,'Section 2'!$C$18:$X$317,COLUMNS('Section 2'!$C$14:U$14),0)),"",VLOOKUP($A255,'Section 2'!$C$18:$X$317,COLUMNS('Section 2'!$C$14:U$14),0)))</f>
        <v/>
      </c>
      <c r="V255" s="114" t="str">
        <f>IF($C255="","",IF(ISBLANK(VLOOKUP($A255,'Section 2'!$C$18:$X$317,COLUMNS('Section 2'!$C$14:V$14),0)),"",VLOOKUP($A255,'Section 2'!$C$18:$X$317,COLUMNS('Section 2'!$C$14:V$14),0)))</f>
        <v/>
      </c>
      <c r="W255" s="114" t="str">
        <f>IF($C255="","",IF(ISBLANK(PROPER(VLOOKUP($A255,'Section 2'!$C$18:$X$317,COLUMNS('Section 2'!$C$14:W$14),0))),"",PROPER(VLOOKUP($A255,'Section 2'!$C$18:$X$317,COLUMNS('Section 2'!$C$14:W$14),0))))</f>
        <v/>
      </c>
      <c r="X255" s="114" t="str">
        <f>IF($C255="","",IF(ISBLANK(PROPER(VLOOKUP($A255,'Section 2'!$C$18:$X$317,COLUMNS('Section 2'!$C$14:X$14),0))),"",IF(VLOOKUP($A255,'Section 2'!$C$18:$X$317,COLUMNS('Section 2'!$C$14:X$14),0)="Produced/Imported for Consumption","Produced/Imported for Consumption",PROPER(VLOOKUP($A255,'Section 2'!$C$18:$X$317,COLUMNS('Section 2'!$C$14:X$14),0)))))</f>
        <v/>
      </c>
    </row>
    <row r="256" spans="1:24" s="47" customFormat="1" ht="12.75" customHeight="1" x14ac:dyDescent="0.25">
      <c r="A256" s="50">
        <v>255</v>
      </c>
      <c r="B256" s="114" t="str">
        <f t="shared" si="3"/>
        <v/>
      </c>
      <c r="C256" s="114" t="str">
        <f>IFERROR(VLOOKUP($A256,'Section 2'!$C$18:$X$317,COLUMNS('Section 2'!$C$14:$C$14),0),"")</f>
        <v/>
      </c>
      <c r="D256" s="65" t="str">
        <f>IF($C256="","",IF(ISBLANK(VLOOKUP($A256,'Section 2'!$C$18:$X$317,COLUMNS('Section 2'!$C$14:D$14),0)),"",VLOOKUP($A256,'Section 2'!$C$18:$X$317,COLUMNS('Section 2'!$C$14:D$14),0)))</f>
        <v/>
      </c>
      <c r="E256" s="114" t="str">
        <f>IF($C256="","",IF(ISBLANK(VLOOKUP($A256,'Section 2'!$C$18:$X$317,COLUMNS('Section 2'!$C$14:E$14),0)),"",VLOOKUP($A256,'Section 2'!$C$18:$X$317,COLUMNS('Section 2'!$C$14:E$14),0)))</f>
        <v/>
      </c>
      <c r="F256" s="114" t="str">
        <f>IF($C256="","",IF(ISBLANK(VLOOKUP($A256,'Section 2'!$C$18:$X$317,COLUMNS('Section 2'!$C$14:F$14),0)),"",VLOOKUP($A256,'Section 2'!$C$18:$X$317,COLUMNS('Section 2'!$C$14:F$14),0)))</f>
        <v/>
      </c>
      <c r="G256" s="114" t="str">
        <f>IF($C256="","",IF(ISBLANK(VLOOKUP($A256,'Section 2'!$C$18:$X$317,COLUMNS('Section 2'!$C$14:G$14),0)),"",VLOOKUP($A256,'Section 2'!$C$18:$X$317,COLUMNS('Section 2'!$C$14:G$14),0)))</f>
        <v/>
      </c>
      <c r="H256" s="114" t="str">
        <f>IF($C256="","",IF(ISBLANK(VLOOKUP($A256,'Section 2'!$C$18:$X$317,COLUMNS('Section 2'!$C$14:H$14),0)),"",VLOOKUP($A256,'Section 2'!$C$18:$X$317,COLUMNS('Section 2'!$C$14:H$14),0)))</f>
        <v/>
      </c>
      <c r="I256" s="114" t="str">
        <f>IF($C256="","",IF(ISBLANK(VLOOKUP($A256,'Section 2'!$C$18:$X$317,COLUMNS('Section 2'!$C$14:I$14),0)),"",VLOOKUP($A256,'Section 2'!$C$18:$X$317,COLUMNS('Section 2'!$C$14:I$14),0)))</f>
        <v/>
      </c>
      <c r="J256" s="114" t="str">
        <f>IF($C256="","",IF(ISBLANK(VLOOKUP($A256,'Section 2'!$C$18:$X$317,COLUMNS('Section 2'!$C$14:J$14),0)),"",VLOOKUP($A256,'Section 2'!$C$18:$X$317,COLUMNS('Section 2'!$C$14:J$14),0)))</f>
        <v/>
      </c>
      <c r="K256" s="114" t="str">
        <f>IF($C256="","",IF(ISBLANK(VLOOKUP($A256,'Section 2'!$C$18:$X$317,COLUMNS('Section 2'!$C$14:K$14),0)),"",VLOOKUP($A256,'Section 2'!$C$18:$X$317,COLUMNS('Section 2'!$C$14:K$14),0)))</f>
        <v/>
      </c>
      <c r="L256" s="114" t="str">
        <f>IF($C256="","",IF(ISBLANK(VLOOKUP($A256,'Section 2'!$C$18:$X$317,COLUMNS('Section 2'!$C$14:L$14),0)),"",VLOOKUP($A256,'Section 2'!$C$18:$X$317,COLUMNS('Section 2'!$C$14:L$14),0)))</f>
        <v/>
      </c>
      <c r="M256" s="114" t="str">
        <f>IF($C256="","",IF(ISBLANK(VLOOKUP($A256,'Section 2'!$C$18:$X$317,COLUMNS('Section 2'!$C$14:M$14),0)),"",VLOOKUP($A256,'Section 2'!$C$18:$X$317,COLUMNS('Section 2'!$C$14:M$14),0)))</f>
        <v/>
      </c>
      <c r="N256" s="114" t="str">
        <f>IF($C256="","",IF(ISBLANK(VLOOKUP($A256,'Section 2'!$C$18:$X$317,COLUMNS('Section 2'!$C$14:N$14),0)),"",VLOOKUP($A256,'Section 2'!$C$18:$X$317,COLUMNS('Section 2'!$C$14:N$14),0)))</f>
        <v/>
      </c>
      <c r="O256" s="114" t="str">
        <f>IF($C256="","",IF(ISBLANK(VLOOKUP($A256,'Section 2'!$C$18:$X$317,COLUMNS('Section 2'!$C$14:O$14),0)),"",VLOOKUP($A256,'Section 2'!$C$18:$X$317,COLUMNS('Section 2'!$C$14:O$14),0)))</f>
        <v/>
      </c>
      <c r="P256" s="114" t="str">
        <f>IF($C256="","",IF(ISBLANK(VLOOKUP($A256,'Section 2'!$C$18:$X$317,COLUMNS('Section 2'!$C$14:P$14),0)),"",VLOOKUP($A256,'Section 2'!$C$18:$X$317,COLUMNS('Section 2'!$C$14:P$14),0)))</f>
        <v/>
      </c>
      <c r="Q256" s="114" t="str">
        <f>IF($C256="","",IF(ISBLANK(VLOOKUP($A256,'Section 2'!$C$18:$X$317,COLUMNS('Section 2'!$C$14:Q$14),0)),"",VLOOKUP($A256,'Section 2'!$C$18:$X$317,COLUMNS('Section 2'!$C$14:Q$14),0)))</f>
        <v/>
      </c>
      <c r="R256" s="114" t="str">
        <f>IF($C256="","",IF(ISBLANK(VLOOKUP($A256,'Section 2'!$C$18:$X$317,COLUMNS('Section 2'!$C$14:R$14),0)),"",VLOOKUP($A256,'Section 2'!$C$18:$X$317,COLUMNS('Section 2'!$C$14:R$14),0)))</f>
        <v/>
      </c>
      <c r="S256" s="114" t="str">
        <f>IF($C256="","",IF(ISBLANK(VLOOKUP($A256,'Section 2'!$C$18:$X$317,COLUMNS('Section 2'!$C$14:S$14),0)),"",VLOOKUP($A256,'Section 2'!$C$18:$X$317,COLUMNS('Section 2'!$C$14:S$14),0)))</f>
        <v/>
      </c>
      <c r="T256" s="114" t="str">
        <f>IF($C256="","",IF(ISBLANK(VLOOKUP($A256,'Section 2'!$C$18:$X$317,COLUMNS('Section 2'!$C$14:T$14),0)),"",VLOOKUP($A256,'Section 2'!$C$18:$X$317,COLUMNS('Section 2'!$C$14:T$14),0)))</f>
        <v/>
      </c>
      <c r="U256" s="114" t="str">
        <f>IF($C256="","",IF(ISBLANK(VLOOKUP($A256,'Section 2'!$C$18:$X$317,COLUMNS('Section 2'!$C$14:U$14),0)),"",VLOOKUP($A256,'Section 2'!$C$18:$X$317,COLUMNS('Section 2'!$C$14:U$14),0)))</f>
        <v/>
      </c>
      <c r="V256" s="114" t="str">
        <f>IF($C256="","",IF(ISBLANK(VLOOKUP($A256,'Section 2'!$C$18:$X$317,COLUMNS('Section 2'!$C$14:V$14),0)),"",VLOOKUP($A256,'Section 2'!$C$18:$X$317,COLUMNS('Section 2'!$C$14:V$14),0)))</f>
        <v/>
      </c>
      <c r="W256" s="114" t="str">
        <f>IF($C256="","",IF(ISBLANK(PROPER(VLOOKUP($A256,'Section 2'!$C$18:$X$317,COLUMNS('Section 2'!$C$14:W$14),0))),"",PROPER(VLOOKUP($A256,'Section 2'!$C$18:$X$317,COLUMNS('Section 2'!$C$14:W$14),0))))</f>
        <v/>
      </c>
      <c r="X256" s="114" t="str">
        <f>IF($C256="","",IF(ISBLANK(PROPER(VLOOKUP($A256,'Section 2'!$C$18:$X$317,COLUMNS('Section 2'!$C$14:X$14),0))),"",IF(VLOOKUP($A256,'Section 2'!$C$18:$X$317,COLUMNS('Section 2'!$C$14:X$14),0)="Produced/Imported for Consumption","Produced/Imported for Consumption",PROPER(VLOOKUP($A256,'Section 2'!$C$18:$X$317,COLUMNS('Section 2'!$C$14:X$14),0)))))</f>
        <v/>
      </c>
    </row>
    <row r="257" spans="1:24" s="47" customFormat="1" ht="12.75" customHeight="1" x14ac:dyDescent="0.25">
      <c r="A257" s="50">
        <v>256</v>
      </c>
      <c r="B257" s="114" t="str">
        <f t="shared" si="3"/>
        <v/>
      </c>
      <c r="C257" s="114" t="str">
        <f>IFERROR(VLOOKUP($A257,'Section 2'!$C$18:$X$317,COLUMNS('Section 2'!$C$14:$C$14),0),"")</f>
        <v/>
      </c>
      <c r="D257" s="65" t="str">
        <f>IF($C257="","",IF(ISBLANK(VLOOKUP($A257,'Section 2'!$C$18:$X$317,COLUMNS('Section 2'!$C$14:D$14),0)),"",VLOOKUP($A257,'Section 2'!$C$18:$X$317,COLUMNS('Section 2'!$C$14:D$14),0)))</f>
        <v/>
      </c>
      <c r="E257" s="114" t="str">
        <f>IF($C257="","",IF(ISBLANK(VLOOKUP($A257,'Section 2'!$C$18:$X$317,COLUMNS('Section 2'!$C$14:E$14),0)),"",VLOOKUP($A257,'Section 2'!$C$18:$X$317,COLUMNS('Section 2'!$C$14:E$14),0)))</f>
        <v/>
      </c>
      <c r="F257" s="114" t="str">
        <f>IF($C257="","",IF(ISBLANK(VLOOKUP($A257,'Section 2'!$C$18:$X$317,COLUMNS('Section 2'!$C$14:F$14),0)),"",VLOOKUP($A257,'Section 2'!$C$18:$X$317,COLUMNS('Section 2'!$C$14:F$14),0)))</f>
        <v/>
      </c>
      <c r="G257" s="114" t="str">
        <f>IF($C257="","",IF(ISBLANK(VLOOKUP($A257,'Section 2'!$C$18:$X$317,COLUMNS('Section 2'!$C$14:G$14),0)),"",VLOOKUP($A257,'Section 2'!$C$18:$X$317,COLUMNS('Section 2'!$C$14:G$14),0)))</f>
        <v/>
      </c>
      <c r="H257" s="114" t="str">
        <f>IF($C257="","",IF(ISBLANK(VLOOKUP($A257,'Section 2'!$C$18:$X$317,COLUMNS('Section 2'!$C$14:H$14),0)),"",VLOOKUP($A257,'Section 2'!$C$18:$X$317,COLUMNS('Section 2'!$C$14:H$14),0)))</f>
        <v/>
      </c>
      <c r="I257" s="114" t="str">
        <f>IF($C257="","",IF(ISBLANK(VLOOKUP($A257,'Section 2'!$C$18:$X$317,COLUMNS('Section 2'!$C$14:I$14),0)),"",VLOOKUP($A257,'Section 2'!$C$18:$X$317,COLUMNS('Section 2'!$C$14:I$14),0)))</f>
        <v/>
      </c>
      <c r="J257" s="114" t="str">
        <f>IF($C257="","",IF(ISBLANK(VLOOKUP($A257,'Section 2'!$C$18:$X$317,COLUMNS('Section 2'!$C$14:J$14),0)),"",VLOOKUP($A257,'Section 2'!$C$18:$X$317,COLUMNS('Section 2'!$C$14:J$14),0)))</f>
        <v/>
      </c>
      <c r="K257" s="114" t="str">
        <f>IF($C257="","",IF(ISBLANK(VLOOKUP($A257,'Section 2'!$C$18:$X$317,COLUMNS('Section 2'!$C$14:K$14),0)),"",VLOOKUP($A257,'Section 2'!$C$18:$X$317,COLUMNS('Section 2'!$C$14:K$14),0)))</f>
        <v/>
      </c>
      <c r="L257" s="114" t="str">
        <f>IF($C257="","",IF(ISBLANK(VLOOKUP($A257,'Section 2'!$C$18:$X$317,COLUMNS('Section 2'!$C$14:L$14),0)),"",VLOOKUP($A257,'Section 2'!$C$18:$X$317,COLUMNS('Section 2'!$C$14:L$14),0)))</f>
        <v/>
      </c>
      <c r="M257" s="114" t="str">
        <f>IF($C257="","",IF(ISBLANK(VLOOKUP($A257,'Section 2'!$C$18:$X$317,COLUMNS('Section 2'!$C$14:M$14),0)),"",VLOOKUP($A257,'Section 2'!$C$18:$X$317,COLUMNS('Section 2'!$C$14:M$14),0)))</f>
        <v/>
      </c>
      <c r="N257" s="114" t="str">
        <f>IF($C257="","",IF(ISBLANK(VLOOKUP($A257,'Section 2'!$C$18:$X$317,COLUMNS('Section 2'!$C$14:N$14),0)),"",VLOOKUP($A257,'Section 2'!$C$18:$X$317,COLUMNS('Section 2'!$C$14:N$14),0)))</f>
        <v/>
      </c>
      <c r="O257" s="114" t="str">
        <f>IF($C257="","",IF(ISBLANK(VLOOKUP($A257,'Section 2'!$C$18:$X$317,COLUMNS('Section 2'!$C$14:O$14),0)),"",VLOOKUP($A257,'Section 2'!$C$18:$X$317,COLUMNS('Section 2'!$C$14:O$14),0)))</f>
        <v/>
      </c>
      <c r="P257" s="114" t="str">
        <f>IF($C257="","",IF(ISBLANK(VLOOKUP($A257,'Section 2'!$C$18:$X$317,COLUMNS('Section 2'!$C$14:P$14),0)),"",VLOOKUP($A257,'Section 2'!$C$18:$X$317,COLUMNS('Section 2'!$C$14:P$14),0)))</f>
        <v/>
      </c>
      <c r="Q257" s="114" t="str">
        <f>IF($C257="","",IF(ISBLANK(VLOOKUP($A257,'Section 2'!$C$18:$X$317,COLUMNS('Section 2'!$C$14:Q$14),0)),"",VLOOKUP($A257,'Section 2'!$C$18:$X$317,COLUMNS('Section 2'!$C$14:Q$14),0)))</f>
        <v/>
      </c>
      <c r="R257" s="114" t="str">
        <f>IF($C257="","",IF(ISBLANK(VLOOKUP($A257,'Section 2'!$C$18:$X$317,COLUMNS('Section 2'!$C$14:R$14),0)),"",VLOOKUP($A257,'Section 2'!$C$18:$X$317,COLUMNS('Section 2'!$C$14:R$14),0)))</f>
        <v/>
      </c>
      <c r="S257" s="114" t="str">
        <f>IF($C257="","",IF(ISBLANK(VLOOKUP($A257,'Section 2'!$C$18:$X$317,COLUMNS('Section 2'!$C$14:S$14),0)),"",VLOOKUP($A257,'Section 2'!$C$18:$X$317,COLUMNS('Section 2'!$C$14:S$14),0)))</f>
        <v/>
      </c>
      <c r="T257" s="114" t="str">
        <f>IF($C257="","",IF(ISBLANK(VLOOKUP($A257,'Section 2'!$C$18:$X$317,COLUMNS('Section 2'!$C$14:T$14),0)),"",VLOOKUP($A257,'Section 2'!$C$18:$X$317,COLUMNS('Section 2'!$C$14:T$14),0)))</f>
        <v/>
      </c>
      <c r="U257" s="114" t="str">
        <f>IF($C257="","",IF(ISBLANK(VLOOKUP($A257,'Section 2'!$C$18:$X$317,COLUMNS('Section 2'!$C$14:U$14),0)),"",VLOOKUP($A257,'Section 2'!$C$18:$X$317,COLUMNS('Section 2'!$C$14:U$14),0)))</f>
        <v/>
      </c>
      <c r="V257" s="114" t="str">
        <f>IF($C257="","",IF(ISBLANK(VLOOKUP($A257,'Section 2'!$C$18:$X$317,COLUMNS('Section 2'!$C$14:V$14),0)),"",VLOOKUP($A257,'Section 2'!$C$18:$X$317,COLUMNS('Section 2'!$C$14:V$14),0)))</f>
        <v/>
      </c>
      <c r="W257" s="114" t="str">
        <f>IF($C257="","",IF(ISBLANK(PROPER(VLOOKUP($A257,'Section 2'!$C$18:$X$317,COLUMNS('Section 2'!$C$14:W$14),0))),"",PROPER(VLOOKUP($A257,'Section 2'!$C$18:$X$317,COLUMNS('Section 2'!$C$14:W$14),0))))</f>
        <v/>
      </c>
      <c r="X257" s="114" t="str">
        <f>IF($C257="","",IF(ISBLANK(PROPER(VLOOKUP($A257,'Section 2'!$C$18:$X$317,COLUMNS('Section 2'!$C$14:X$14),0))),"",IF(VLOOKUP($A257,'Section 2'!$C$18:$X$317,COLUMNS('Section 2'!$C$14:X$14),0)="Produced/Imported for Consumption","Produced/Imported for Consumption",PROPER(VLOOKUP($A257,'Section 2'!$C$18:$X$317,COLUMNS('Section 2'!$C$14:X$14),0)))))</f>
        <v/>
      </c>
    </row>
    <row r="258" spans="1:24" s="47" customFormat="1" ht="12.75" customHeight="1" x14ac:dyDescent="0.25">
      <c r="A258" s="50">
        <v>257</v>
      </c>
      <c r="B258" s="114" t="str">
        <f t="shared" si="3"/>
        <v/>
      </c>
      <c r="C258" s="114" t="str">
        <f>IFERROR(VLOOKUP($A258,'Section 2'!$C$18:$X$317,COLUMNS('Section 2'!$C$14:$C$14),0),"")</f>
        <v/>
      </c>
      <c r="D258" s="65" t="str">
        <f>IF($C258="","",IF(ISBLANK(VLOOKUP($A258,'Section 2'!$C$18:$X$317,COLUMNS('Section 2'!$C$14:D$14),0)),"",VLOOKUP($A258,'Section 2'!$C$18:$X$317,COLUMNS('Section 2'!$C$14:D$14),0)))</f>
        <v/>
      </c>
      <c r="E258" s="114" t="str">
        <f>IF($C258="","",IF(ISBLANK(VLOOKUP($A258,'Section 2'!$C$18:$X$317,COLUMNS('Section 2'!$C$14:E$14),0)),"",VLOOKUP($A258,'Section 2'!$C$18:$X$317,COLUMNS('Section 2'!$C$14:E$14),0)))</f>
        <v/>
      </c>
      <c r="F258" s="114" t="str">
        <f>IF($C258="","",IF(ISBLANK(VLOOKUP($A258,'Section 2'!$C$18:$X$317,COLUMNS('Section 2'!$C$14:F$14),0)),"",VLOOKUP($A258,'Section 2'!$C$18:$X$317,COLUMNS('Section 2'!$C$14:F$14),0)))</f>
        <v/>
      </c>
      <c r="G258" s="114" t="str">
        <f>IF($C258="","",IF(ISBLANK(VLOOKUP($A258,'Section 2'!$C$18:$X$317,COLUMNS('Section 2'!$C$14:G$14),0)),"",VLOOKUP($A258,'Section 2'!$C$18:$X$317,COLUMNS('Section 2'!$C$14:G$14),0)))</f>
        <v/>
      </c>
      <c r="H258" s="114" t="str">
        <f>IF($C258="","",IF(ISBLANK(VLOOKUP($A258,'Section 2'!$C$18:$X$317,COLUMNS('Section 2'!$C$14:H$14),0)),"",VLOOKUP($A258,'Section 2'!$C$18:$X$317,COLUMNS('Section 2'!$C$14:H$14),0)))</f>
        <v/>
      </c>
      <c r="I258" s="114" t="str">
        <f>IF($C258="","",IF(ISBLANK(VLOOKUP($A258,'Section 2'!$C$18:$X$317,COLUMNS('Section 2'!$C$14:I$14),0)),"",VLOOKUP($A258,'Section 2'!$C$18:$X$317,COLUMNS('Section 2'!$C$14:I$14),0)))</f>
        <v/>
      </c>
      <c r="J258" s="114" t="str">
        <f>IF($C258="","",IF(ISBLANK(VLOOKUP($A258,'Section 2'!$C$18:$X$317,COLUMNS('Section 2'!$C$14:J$14),0)),"",VLOOKUP($A258,'Section 2'!$C$18:$X$317,COLUMNS('Section 2'!$C$14:J$14),0)))</f>
        <v/>
      </c>
      <c r="K258" s="114" t="str">
        <f>IF($C258="","",IF(ISBLANK(VLOOKUP($A258,'Section 2'!$C$18:$X$317,COLUMNS('Section 2'!$C$14:K$14),0)),"",VLOOKUP($A258,'Section 2'!$C$18:$X$317,COLUMNS('Section 2'!$C$14:K$14),0)))</f>
        <v/>
      </c>
      <c r="L258" s="114" t="str">
        <f>IF($C258="","",IF(ISBLANK(VLOOKUP($A258,'Section 2'!$C$18:$X$317,COLUMNS('Section 2'!$C$14:L$14),0)),"",VLOOKUP($A258,'Section 2'!$C$18:$X$317,COLUMNS('Section 2'!$C$14:L$14),0)))</f>
        <v/>
      </c>
      <c r="M258" s="114" t="str">
        <f>IF($C258="","",IF(ISBLANK(VLOOKUP($A258,'Section 2'!$C$18:$X$317,COLUMNS('Section 2'!$C$14:M$14),0)),"",VLOOKUP($A258,'Section 2'!$C$18:$X$317,COLUMNS('Section 2'!$C$14:M$14),0)))</f>
        <v/>
      </c>
      <c r="N258" s="114" t="str">
        <f>IF($C258="","",IF(ISBLANK(VLOOKUP($A258,'Section 2'!$C$18:$X$317,COLUMNS('Section 2'!$C$14:N$14),0)),"",VLOOKUP($A258,'Section 2'!$C$18:$X$317,COLUMNS('Section 2'!$C$14:N$14),0)))</f>
        <v/>
      </c>
      <c r="O258" s="114" t="str">
        <f>IF($C258="","",IF(ISBLANK(VLOOKUP($A258,'Section 2'!$C$18:$X$317,COLUMNS('Section 2'!$C$14:O$14),0)),"",VLOOKUP($A258,'Section 2'!$C$18:$X$317,COLUMNS('Section 2'!$C$14:O$14),0)))</f>
        <v/>
      </c>
      <c r="P258" s="114" t="str">
        <f>IF($C258="","",IF(ISBLANK(VLOOKUP($A258,'Section 2'!$C$18:$X$317,COLUMNS('Section 2'!$C$14:P$14),0)),"",VLOOKUP($A258,'Section 2'!$C$18:$X$317,COLUMNS('Section 2'!$C$14:P$14),0)))</f>
        <v/>
      </c>
      <c r="Q258" s="114" t="str">
        <f>IF($C258="","",IF(ISBLANK(VLOOKUP($A258,'Section 2'!$C$18:$X$317,COLUMNS('Section 2'!$C$14:Q$14),0)),"",VLOOKUP($A258,'Section 2'!$C$18:$X$317,COLUMNS('Section 2'!$C$14:Q$14),0)))</f>
        <v/>
      </c>
      <c r="R258" s="114" t="str">
        <f>IF($C258="","",IF(ISBLANK(VLOOKUP($A258,'Section 2'!$C$18:$X$317,COLUMNS('Section 2'!$C$14:R$14),0)),"",VLOOKUP($A258,'Section 2'!$C$18:$X$317,COLUMNS('Section 2'!$C$14:R$14),0)))</f>
        <v/>
      </c>
      <c r="S258" s="114" t="str">
        <f>IF($C258="","",IF(ISBLANK(VLOOKUP($A258,'Section 2'!$C$18:$X$317,COLUMNS('Section 2'!$C$14:S$14),0)),"",VLOOKUP($A258,'Section 2'!$C$18:$X$317,COLUMNS('Section 2'!$C$14:S$14),0)))</f>
        <v/>
      </c>
      <c r="T258" s="114" t="str">
        <f>IF($C258="","",IF(ISBLANK(VLOOKUP($A258,'Section 2'!$C$18:$X$317,COLUMNS('Section 2'!$C$14:T$14),0)),"",VLOOKUP($A258,'Section 2'!$C$18:$X$317,COLUMNS('Section 2'!$C$14:T$14),0)))</f>
        <v/>
      </c>
      <c r="U258" s="114" t="str">
        <f>IF($C258="","",IF(ISBLANK(VLOOKUP($A258,'Section 2'!$C$18:$X$317,COLUMNS('Section 2'!$C$14:U$14),0)),"",VLOOKUP($A258,'Section 2'!$C$18:$X$317,COLUMNS('Section 2'!$C$14:U$14),0)))</f>
        <v/>
      </c>
      <c r="V258" s="114" t="str">
        <f>IF($C258="","",IF(ISBLANK(VLOOKUP($A258,'Section 2'!$C$18:$X$317,COLUMNS('Section 2'!$C$14:V$14),0)),"",VLOOKUP($A258,'Section 2'!$C$18:$X$317,COLUMNS('Section 2'!$C$14:V$14),0)))</f>
        <v/>
      </c>
      <c r="W258" s="114" t="str">
        <f>IF($C258="","",IF(ISBLANK(PROPER(VLOOKUP($A258,'Section 2'!$C$18:$X$317,COLUMNS('Section 2'!$C$14:W$14),0))),"",PROPER(VLOOKUP($A258,'Section 2'!$C$18:$X$317,COLUMNS('Section 2'!$C$14:W$14),0))))</f>
        <v/>
      </c>
      <c r="X258" s="114" t="str">
        <f>IF($C258="","",IF(ISBLANK(PROPER(VLOOKUP($A258,'Section 2'!$C$18:$X$317,COLUMNS('Section 2'!$C$14:X$14),0))),"",IF(VLOOKUP($A258,'Section 2'!$C$18:$X$317,COLUMNS('Section 2'!$C$14:X$14),0)="Produced/Imported for Consumption","Produced/Imported for Consumption",PROPER(VLOOKUP($A258,'Section 2'!$C$18:$X$317,COLUMNS('Section 2'!$C$14:X$14),0)))))</f>
        <v/>
      </c>
    </row>
    <row r="259" spans="1:24" s="47" customFormat="1" ht="12.75" customHeight="1" x14ac:dyDescent="0.25">
      <c r="A259" s="50">
        <v>258</v>
      </c>
      <c r="B259" s="114" t="str">
        <f t="shared" ref="B259:B301" si="4">IF(C259="","",2)</f>
        <v/>
      </c>
      <c r="C259" s="114" t="str">
        <f>IFERROR(VLOOKUP($A259,'Section 2'!$C$18:$X$317,COLUMNS('Section 2'!$C$14:$C$14),0),"")</f>
        <v/>
      </c>
      <c r="D259" s="65" t="str">
        <f>IF($C259="","",IF(ISBLANK(VLOOKUP($A259,'Section 2'!$C$18:$X$317,COLUMNS('Section 2'!$C$14:D$14),0)),"",VLOOKUP($A259,'Section 2'!$C$18:$X$317,COLUMNS('Section 2'!$C$14:D$14),0)))</f>
        <v/>
      </c>
      <c r="E259" s="114" t="str">
        <f>IF($C259="","",IF(ISBLANK(VLOOKUP($A259,'Section 2'!$C$18:$X$317,COLUMNS('Section 2'!$C$14:E$14),0)),"",VLOOKUP($A259,'Section 2'!$C$18:$X$317,COLUMNS('Section 2'!$C$14:E$14),0)))</f>
        <v/>
      </c>
      <c r="F259" s="114" t="str">
        <f>IF($C259="","",IF(ISBLANK(VLOOKUP($A259,'Section 2'!$C$18:$X$317,COLUMNS('Section 2'!$C$14:F$14),0)),"",VLOOKUP($A259,'Section 2'!$C$18:$X$317,COLUMNS('Section 2'!$C$14:F$14),0)))</f>
        <v/>
      </c>
      <c r="G259" s="114" t="str">
        <f>IF($C259="","",IF(ISBLANK(VLOOKUP($A259,'Section 2'!$C$18:$X$317,COLUMNS('Section 2'!$C$14:G$14),0)),"",VLOOKUP($A259,'Section 2'!$C$18:$X$317,COLUMNS('Section 2'!$C$14:G$14),0)))</f>
        <v/>
      </c>
      <c r="H259" s="114" t="str">
        <f>IF($C259="","",IF(ISBLANK(VLOOKUP($A259,'Section 2'!$C$18:$X$317,COLUMNS('Section 2'!$C$14:H$14),0)),"",VLOOKUP($A259,'Section 2'!$C$18:$X$317,COLUMNS('Section 2'!$C$14:H$14),0)))</f>
        <v/>
      </c>
      <c r="I259" s="114" t="str">
        <f>IF($C259="","",IF(ISBLANK(VLOOKUP($A259,'Section 2'!$C$18:$X$317,COLUMNS('Section 2'!$C$14:I$14),0)),"",VLOOKUP($A259,'Section 2'!$C$18:$X$317,COLUMNS('Section 2'!$C$14:I$14),0)))</f>
        <v/>
      </c>
      <c r="J259" s="114" t="str">
        <f>IF($C259="","",IF(ISBLANK(VLOOKUP($A259,'Section 2'!$C$18:$X$317,COLUMNS('Section 2'!$C$14:J$14),0)),"",VLOOKUP($A259,'Section 2'!$C$18:$X$317,COLUMNS('Section 2'!$C$14:J$14),0)))</f>
        <v/>
      </c>
      <c r="K259" s="114" t="str">
        <f>IF($C259="","",IF(ISBLANK(VLOOKUP($A259,'Section 2'!$C$18:$X$317,COLUMNS('Section 2'!$C$14:K$14),0)),"",VLOOKUP($A259,'Section 2'!$C$18:$X$317,COLUMNS('Section 2'!$C$14:K$14),0)))</f>
        <v/>
      </c>
      <c r="L259" s="114" t="str">
        <f>IF($C259="","",IF(ISBLANK(VLOOKUP($A259,'Section 2'!$C$18:$X$317,COLUMNS('Section 2'!$C$14:L$14),0)),"",VLOOKUP($A259,'Section 2'!$C$18:$X$317,COLUMNS('Section 2'!$C$14:L$14),0)))</f>
        <v/>
      </c>
      <c r="M259" s="114" t="str">
        <f>IF($C259="","",IF(ISBLANK(VLOOKUP($A259,'Section 2'!$C$18:$X$317,COLUMNS('Section 2'!$C$14:M$14),0)),"",VLOOKUP($A259,'Section 2'!$C$18:$X$317,COLUMNS('Section 2'!$C$14:M$14),0)))</f>
        <v/>
      </c>
      <c r="N259" s="114" t="str">
        <f>IF($C259="","",IF(ISBLANK(VLOOKUP($A259,'Section 2'!$C$18:$X$317,COLUMNS('Section 2'!$C$14:N$14),0)),"",VLOOKUP($A259,'Section 2'!$C$18:$X$317,COLUMNS('Section 2'!$C$14:N$14),0)))</f>
        <v/>
      </c>
      <c r="O259" s="114" t="str">
        <f>IF($C259="","",IF(ISBLANK(VLOOKUP($A259,'Section 2'!$C$18:$X$317,COLUMNS('Section 2'!$C$14:O$14),0)),"",VLOOKUP($A259,'Section 2'!$C$18:$X$317,COLUMNS('Section 2'!$C$14:O$14),0)))</f>
        <v/>
      </c>
      <c r="P259" s="114" t="str">
        <f>IF($C259="","",IF(ISBLANK(VLOOKUP($A259,'Section 2'!$C$18:$X$317,COLUMNS('Section 2'!$C$14:P$14),0)),"",VLOOKUP($A259,'Section 2'!$C$18:$X$317,COLUMNS('Section 2'!$C$14:P$14),0)))</f>
        <v/>
      </c>
      <c r="Q259" s="114" t="str">
        <f>IF($C259="","",IF(ISBLANK(VLOOKUP($A259,'Section 2'!$C$18:$X$317,COLUMNS('Section 2'!$C$14:Q$14),0)),"",VLOOKUP($A259,'Section 2'!$C$18:$X$317,COLUMNS('Section 2'!$C$14:Q$14),0)))</f>
        <v/>
      </c>
      <c r="R259" s="114" t="str">
        <f>IF($C259="","",IF(ISBLANK(VLOOKUP($A259,'Section 2'!$C$18:$X$317,COLUMNS('Section 2'!$C$14:R$14),0)),"",VLOOKUP($A259,'Section 2'!$C$18:$X$317,COLUMNS('Section 2'!$C$14:R$14),0)))</f>
        <v/>
      </c>
      <c r="S259" s="114" t="str">
        <f>IF($C259="","",IF(ISBLANK(VLOOKUP($A259,'Section 2'!$C$18:$X$317,COLUMNS('Section 2'!$C$14:S$14),0)),"",VLOOKUP($A259,'Section 2'!$C$18:$X$317,COLUMNS('Section 2'!$C$14:S$14),0)))</f>
        <v/>
      </c>
      <c r="T259" s="114" t="str">
        <f>IF($C259="","",IF(ISBLANK(VLOOKUP($A259,'Section 2'!$C$18:$X$317,COLUMNS('Section 2'!$C$14:T$14),0)),"",VLOOKUP($A259,'Section 2'!$C$18:$X$317,COLUMNS('Section 2'!$C$14:T$14),0)))</f>
        <v/>
      </c>
      <c r="U259" s="114" t="str">
        <f>IF($C259="","",IF(ISBLANK(VLOOKUP($A259,'Section 2'!$C$18:$X$317,COLUMNS('Section 2'!$C$14:U$14),0)),"",VLOOKUP($A259,'Section 2'!$C$18:$X$317,COLUMNS('Section 2'!$C$14:U$14),0)))</f>
        <v/>
      </c>
      <c r="V259" s="114" t="str">
        <f>IF($C259="","",IF(ISBLANK(VLOOKUP($A259,'Section 2'!$C$18:$X$317,COLUMNS('Section 2'!$C$14:V$14),0)),"",VLOOKUP($A259,'Section 2'!$C$18:$X$317,COLUMNS('Section 2'!$C$14:V$14),0)))</f>
        <v/>
      </c>
      <c r="W259" s="114" t="str">
        <f>IF($C259="","",IF(ISBLANK(PROPER(VLOOKUP($A259,'Section 2'!$C$18:$X$317,COLUMNS('Section 2'!$C$14:W$14),0))),"",PROPER(VLOOKUP($A259,'Section 2'!$C$18:$X$317,COLUMNS('Section 2'!$C$14:W$14),0))))</f>
        <v/>
      </c>
      <c r="X259" s="114" t="str">
        <f>IF($C259="","",IF(ISBLANK(PROPER(VLOOKUP($A259,'Section 2'!$C$18:$X$317,COLUMNS('Section 2'!$C$14:X$14),0))),"",IF(VLOOKUP($A259,'Section 2'!$C$18:$X$317,COLUMNS('Section 2'!$C$14:X$14),0)="Produced/Imported for Consumption","Produced/Imported for Consumption",PROPER(VLOOKUP($A259,'Section 2'!$C$18:$X$317,COLUMNS('Section 2'!$C$14:X$14),0)))))</f>
        <v/>
      </c>
    </row>
    <row r="260" spans="1:24" s="47" customFormat="1" ht="12.75" customHeight="1" x14ac:dyDescent="0.25">
      <c r="A260" s="50">
        <v>259</v>
      </c>
      <c r="B260" s="114" t="str">
        <f t="shared" si="4"/>
        <v/>
      </c>
      <c r="C260" s="114" t="str">
        <f>IFERROR(VLOOKUP($A260,'Section 2'!$C$18:$X$317,COLUMNS('Section 2'!$C$14:$C$14),0),"")</f>
        <v/>
      </c>
      <c r="D260" s="65" t="str">
        <f>IF($C260="","",IF(ISBLANK(VLOOKUP($A260,'Section 2'!$C$18:$X$317,COLUMNS('Section 2'!$C$14:D$14),0)),"",VLOOKUP($A260,'Section 2'!$C$18:$X$317,COLUMNS('Section 2'!$C$14:D$14),0)))</f>
        <v/>
      </c>
      <c r="E260" s="114" t="str">
        <f>IF($C260="","",IF(ISBLANK(VLOOKUP($A260,'Section 2'!$C$18:$X$317,COLUMNS('Section 2'!$C$14:E$14),0)),"",VLOOKUP($A260,'Section 2'!$C$18:$X$317,COLUMNS('Section 2'!$C$14:E$14),0)))</f>
        <v/>
      </c>
      <c r="F260" s="114" t="str">
        <f>IF($C260="","",IF(ISBLANK(VLOOKUP($A260,'Section 2'!$C$18:$X$317,COLUMNS('Section 2'!$C$14:F$14),0)),"",VLOOKUP($A260,'Section 2'!$C$18:$X$317,COLUMNS('Section 2'!$C$14:F$14),0)))</f>
        <v/>
      </c>
      <c r="G260" s="114" t="str">
        <f>IF($C260="","",IF(ISBLANK(VLOOKUP($A260,'Section 2'!$C$18:$X$317,COLUMNS('Section 2'!$C$14:G$14),0)),"",VLOOKUP($A260,'Section 2'!$C$18:$X$317,COLUMNS('Section 2'!$C$14:G$14),0)))</f>
        <v/>
      </c>
      <c r="H260" s="114" t="str">
        <f>IF($C260="","",IF(ISBLANK(VLOOKUP($A260,'Section 2'!$C$18:$X$317,COLUMNS('Section 2'!$C$14:H$14),0)),"",VLOOKUP($A260,'Section 2'!$C$18:$X$317,COLUMNS('Section 2'!$C$14:H$14),0)))</f>
        <v/>
      </c>
      <c r="I260" s="114" t="str">
        <f>IF($C260="","",IF(ISBLANK(VLOOKUP($A260,'Section 2'!$C$18:$X$317,COLUMNS('Section 2'!$C$14:I$14),0)),"",VLOOKUP($A260,'Section 2'!$C$18:$X$317,COLUMNS('Section 2'!$C$14:I$14),0)))</f>
        <v/>
      </c>
      <c r="J260" s="114" t="str">
        <f>IF($C260="","",IF(ISBLANK(VLOOKUP($A260,'Section 2'!$C$18:$X$317,COLUMNS('Section 2'!$C$14:J$14),0)),"",VLOOKUP($A260,'Section 2'!$C$18:$X$317,COLUMNS('Section 2'!$C$14:J$14),0)))</f>
        <v/>
      </c>
      <c r="K260" s="114" t="str">
        <f>IF($C260="","",IF(ISBLANK(VLOOKUP($A260,'Section 2'!$C$18:$X$317,COLUMNS('Section 2'!$C$14:K$14),0)),"",VLOOKUP($A260,'Section 2'!$C$18:$X$317,COLUMNS('Section 2'!$C$14:K$14),0)))</f>
        <v/>
      </c>
      <c r="L260" s="114" t="str">
        <f>IF($C260="","",IF(ISBLANK(VLOOKUP($A260,'Section 2'!$C$18:$X$317,COLUMNS('Section 2'!$C$14:L$14),0)),"",VLOOKUP($A260,'Section 2'!$C$18:$X$317,COLUMNS('Section 2'!$C$14:L$14),0)))</f>
        <v/>
      </c>
      <c r="M260" s="114" t="str">
        <f>IF($C260="","",IF(ISBLANK(VLOOKUP($A260,'Section 2'!$C$18:$X$317,COLUMNS('Section 2'!$C$14:M$14),0)),"",VLOOKUP($A260,'Section 2'!$C$18:$X$317,COLUMNS('Section 2'!$C$14:M$14),0)))</f>
        <v/>
      </c>
      <c r="N260" s="114" t="str">
        <f>IF($C260="","",IF(ISBLANK(VLOOKUP($A260,'Section 2'!$C$18:$X$317,COLUMNS('Section 2'!$C$14:N$14),0)),"",VLOOKUP($A260,'Section 2'!$C$18:$X$317,COLUMNS('Section 2'!$C$14:N$14),0)))</f>
        <v/>
      </c>
      <c r="O260" s="114" t="str">
        <f>IF($C260="","",IF(ISBLANK(VLOOKUP($A260,'Section 2'!$C$18:$X$317,COLUMNS('Section 2'!$C$14:O$14),0)),"",VLOOKUP($A260,'Section 2'!$C$18:$X$317,COLUMNS('Section 2'!$C$14:O$14),0)))</f>
        <v/>
      </c>
      <c r="P260" s="114" t="str">
        <f>IF($C260="","",IF(ISBLANK(VLOOKUP($A260,'Section 2'!$C$18:$X$317,COLUMNS('Section 2'!$C$14:P$14),0)),"",VLOOKUP($A260,'Section 2'!$C$18:$X$317,COLUMNS('Section 2'!$C$14:P$14),0)))</f>
        <v/>
      </c>
      <c r="Q260" s="114" t="str">
        <f>IF($C260="","",IF(ISBLANK(VLOOKUP($A260,'Section 2'!$C$18:$X$317,COLUMNS('Section 2'!$C$14:Q$14),0)),"",VLOOKUP($A260,'Section 2'!$C$18:$X$317,COLUMNS('Section 2'!$C$14:Q$14),0)))</f>
        <v/>
      </c>
      <c r="R260" s="114" t="str">
        <f>IF($C260="","",IF(ISBLANK(VLOOKUP($A260,'Section 2'!$C$18:$X$317,COLUMNS('Section 2'!$C$14:R$14),0)),"",VLOOKUP($A260,'Section 2'!$C$18:$X$317,COLUMNS('Section 2'!$C$14:R$14),0)))</f>
        <v/>
      </c>
      <c r="S260" s="114" t="str">
        <f>IF($C260="","",IF(ISBLANK(VLOOKUP($A260,'Section 2'!$C$18:$X$317,COLUMNS('Section 2'!$C$14:S$14),0)),"",VLOOKUP($A260,'Section 2'!$C$18:$X$317,COLUMNS('Section 2'!$C$14:S$14),0)))</f>
        <v/>
      </c>
      <c r="T260" s="114" t="str">
        <f>IF($C260="","",IF(ISBLANK(VLOOKUP($A260,'Section 2'!$C$18:$X$317,COLUMNS('Section 2'!$C$14:T$14),0)),"",VLOOKUP($A260,'Section 2'!$C$18:$X$317,COLUMNS('Section 2'!$C$14:T$14),0)))</f>
        <v/>
      </c>
      <c r="U260" s="114" t="str">
        <f>IF($C260="","",IF(ISBLANK(VLOOKUP($A260,'Section 2'!$C$18:$X$317,COLUMNS('Section 2'!$C$14:U$14),0)),"",VLOOKUP($A260,'Section 2'!$C$18:$X$317,COLUMNS('Section 2'!$C$14:U$14),0)))</f>
        <v/>
      </c>
      <c r="V260" s="114" t="str">
        <f>IF($C260="","",IF(ISBLANK(VLOOKUP($A260,'Section 2'!$C$18:$X$317,COLUMNS('Section 2'!$C$14:V$14),0)),"",VLOOKUP($A260,'Section 2'!$C$18:$X$317,COLUMNS('Section 2'!$C$14:V$14),0)))</f>
        <v/>
      </c>
      <c r="W260" s="114" t="str">
        <f>IF($C260="","",IF(ISBLANK(PROPER(VLOOKUP($A260,'Section 2'!$C$18:$X$317,COLUMNS('Section 2'!$C$14:W$14),0))),"",PROPER(VLOOKUP($A260,'Section 2'!$C$18:$X$317,COLUMNS('Section 2'!$C$14:W$14),0))))</f>
        <v/>
      </c>
      <c r="X260" s="114" t="str">
        <f>IF($C260="","",IF(ISBLANK(PROPER(VLOOKUP($A260,'Section 2'!$C$18:$X$317,COLUMNS('Section 2'!$C$14:X$14),0))),"",IF(VLOOKUP($A260,'Section 2'!$C$18:$X$317,COLUMNS('Section 2'!$C$14:X$14),0)="Produced/Imported for Consumption","Produced/Imported for Consumption",PROPER(VLOOKUP($A260,'Section 2'!$C$18:$X$317,COLUMNS('Section 2'!$C$14:X$14),0)))))</f>
        <v/>
      </c>
    </row>
    <row r="261" spans="1:24" s="47" customFormat="1" ht="12.75" customHeight="1" x14ac:dyDescent="0.25">
      <c r="A261" s="50">
        <v>260</v>
      </c>
      <c r="B261" s="114" t="str">
        <f t="shared" si="4"/>
        <v/>
      </c>
      <c r="C261" s="114" t="str">
        <f>IFERROR(VLOOKUP($A261,'Section 2'!$C$18:$X$317,COLUMNS('Section 2'!$C$14:$C$14),0),"")</f>
        <v/>
      </c>
      <c r="D261" s="65" t="str">
        <f>IF($C261="","",IF(ISBLANK(VLOOKUP($A261,'Section 2'!$C$18:$X$317,COLUMNS('Section 2'!$C$14:D$14),0)),"",VLOOKUP($A261,'Section 2'!$C$18:$X$317,COLUMNS('Section 2'!$C$14:D$14),0)))</f>
        <v/>
      </c>
      <c r="E261" s="114" t="str">
        <f>IF($C261="","",IF(ISBLANK(VLOOKUP($A261,'Section 2'!$C$18:$X$317,COLUMNS('Section 2'!$C$14:E$14),0)),"",VLOOKUP($A261,'Section 2'!$C$18:$X$317,COLUMNS('Section 2'!$C$14:E$14),0)))</f>
        <v/>
      </c>
      <c r="F261" s="114" t="str">
        <f>IF($C261="","",IF(ISBLANK(VLOOKUP($A261,'Section 2'!$C$18:$X$317,COLUMNS('Section 2'!$C$14:F$14),0)),"",VLOOKUP($A261,'Section 2'!$C$18:$X$317,COLUMNS('Section 2'!$C$14:F$14),0)))</f>
        <v/>
      </c>
      <c r="G261" s="114" t="str">
        <f>IF($C261="","",IF(ISBLANK(VLOOKUP($A261,'Section 2'!$C$18:$X$317,COLUMNS('Section 2'!$C$14:G$14),0)),"",VLOOKUP($A261,'Section 2'!$C$18:$X$317,COLUMNS('Section 2'!$C$14:G$14),0)))</f>
        <v/>
      </c>
      <c r="H261" s="114" t="str">
        <f>IF($C261="","",IF(ISBLANK(VLOOKUP($A261,'Section 2'!$C$18:$X$317,COLUMNS('Section 2'!$C$14:H$14),0)),"",VLOOKUP($A261,'Section 2'!$C$18:$X$317,COLUMNS('Section 2'!$C$14:H$14),0)))</f>
        <v/>
      </c>
      <c r="I261" s="114" t="str">
        <f>IF($C261="","",IF(ISBLANK(VLOOKUP($A261,'Section 2'!$C$18:$X$317,COLUMNS('Section 2'!$C$14:I$14),0)),"",VLOOKUP($A261,'Section 2'!$C$18:$X$317,COLUMNS('Section 2'!$C$14:I$14),0)))</f>
        <v/>
      </c>
      <c r="J261" s="114" t="str">
        <f>IF($C261="","",IF(ISBLANK(VLOOKUP($A261,'Section 2'!$C$18:$X$317,COLUMNS('Section 2'!$C$14:J$14),0)),"",VLOOKUP($A261,'Section 2'!$C$18:$X$317,COLUMNS('Section 2'!$C$14:J$14),0)))</f>
        <v/>
      </c>
      <c r="K261" s="114" t="str">
        <f>IF($C261="","",IF(ISBLANK(VLOOKUP($A261,'Section 2'!$C$18:$X$317,COLUMNS('Section 2'!$C$14:K$14),0)),"",VLOOKUP($A261,'Section 2'!$C$18:$X$317,COLUMNS('Section 2'!$C$14:K$14),0)))</f>
        <v/>
      </c>
      <c r="L261" s="114" t="str">
        <f>IF($C261="","",IF(ISBLANK(VLOOKUP($A261,'Section 2'!$C$18:$X$317,COLUMNS('Section 2'!$C$14:L$14),0)),"",VLOOKUP($A261,'Section 2'!$C$18:$X$317,COLUMNS('Section 2'!$C$14:L$14),0)))</f>
        <v/>
      </c>
      <c r="M261" s="114" t="str">
        <f>IF($C261="","",IF(ISBLANK(VLOOKUP($A261,'Section 2'!$C$18:$X$317,COLUMNS('Section 2'!$C$14:M$14),0)),"",VLOOKUP($A261,'Section 2'!$C$18:$X$317,COLUMNS('Section 2'!$C$14:M$14),0)))</f>
        <v/>
      </c>
      <c r="N261" s="114" t="str">
        <f>IF($C261="","",IF(ISBLANK(VLOOKUP($A261,'Section 2'!$C$18:$X$317,COLUMNS('Section 2'!$C$14:N$14),0)),"",VLOOKUP($A261,'Section 2'!$C$18:$X$317,COLUMNS('Section 2'!$C$14:N$14),0)))</f>
        <v/>
      </c>
      <c r="O261" s="114" t="str">
        <f>IF($C261="","",IF(ISBLANK(VLOOKUP($A261,'Section 2'!$C$18:$X$317,COLUMNS('Section 2'!$C$14:O$14),0)),"",VLOOKUP($A261,'Section 2'!$C$18:$X$317,COLUMNS('Section 2'!$C$14:O$14),0)))</f>
        <v/>
      </c>
      <c r="P261" s="114" t="str">
        <f>IF($C261="","",IF(ISBLANK(VLOOKUP($A261,'Section 2'!$C$18:$X$317,COLUMNS('Section 2'!$C$14:P$14),0)),"",VLOOKUP($A261,'Section 2'!$C$18:$X$317,COLUMNS('Section 2'!$C$14:P$14),0)))</f>
        <v/>
      </c>
      <c r="Q261" s="114" t="str">
        <f>IF($C261="","",IF(ISBLANK(VLOOKUP($A261,'Section 2'!$C$18:$X$317,COLUMNS('Section 2'!$C$14:Q$14),0)),"",VLOOKUP($A261,'Section 2'!$C$18:$X$317,COLUMNS('Section 2'!$C$14:Q$14),0)))</f>
        <v/>
      </c>
      <c r="R261" s="114" t="str">
        <f>IF($C261="","",IF(ISBLANK(VLOOKUP($A261,'Section 2'!$C$18:$X$317,COLUMNS('Section 2'!$C$14:R$14),0)),"",VLOOKUP($A261,'Section 2'!$C$18:$X$317,COLUMNS('Section 2'!$C$14:R$14),0)))</f>
        <v/>
      </c>
      <c r="S261" s="114" t="str">
        <f>IF($C261="","",IF(ISBLANK(VLOOKUP($A261,'Section 2'!$C$18:$X$317,COLUMNS('Section 2'!$C$14:S$14),0)),"",VLOOKUP($A261,'Section 2'!$C$18:$X$317,COLUMNS('Section 2'!$C$14:S$14),0)))</f>
        <v/>
      </c>
      <c r="T261" s="114" t="str">
        <f>IF($C261="","",IF(ISBLANK(VLOOKUP($A261,'Section 2'!$C$18:$X$317,COLUMNS('Section 2'!$C$14:T$14),0)),"",VLOOKUP($A261,'Section 2'!$C$18:$X$317,COLUMNS('Section 2'!$C$14:T$14),0)))</f>
        <v/>
      </c>
      <c r="U261" s="114" t="str">
        <f>IF($C261="","",IF(ISBLANK(VLOOKUP($A261,'Section 2'!$C$18:$X$317,COLUMNS('Section 2'!$C$14:U$14),0)),"",VLOOKUP($A261,'Section 2'!$C$18:$X$317,COLUMNS('Section 2'!$C$14:U$14),0)))</f>
        <v/>
      </c>
      <c r="V261" s="114" t="str">
        <f>IF($C261="","",IF(ISBLANK(VLOOKUP($A261,'Section 2'!$C$18:$X$317,COLUMNS('Section 2'!$C$14:V$14),0)),"",VLOOKUP($A261,'Section 2'!$C$18:$X$317,COLUMNS('Section 2'!$C$14:V$14),0)))</f>
        <v/>
      </c>
      <c r="W261" s="114" t="str">
        <f>IF($C261="","",IF(ISBLANK(PROPER(VLOOKUP($A261,'Section 2'!$C$18:$X$317,COLUMNS('Section 2'!$C$14:W$14),0))),"",PROPER(VLOOKUP($A261,'Section 2'!$C$18:$X$317,COLUMNS('Section 2'!$C$14:W$14),0))))</f>
        <v/>
      </c>
      <c r="X261" s="114" t="str">
        <f>IF($C261="","",IF(ISBLANK(PROPER(VLOOKUP($A261,'Section 2'!$C$18:$X$317,COLUMNS('Section 2'!$C$14:X$14),0))),"",IF(VLOOKUP($A261,'Section 2'!$C$18:$X$317,COLUMNS('Section 2'!$C$14:X$14),0)="Produced/Imported for Consumption","Produced/Imported for Consumption",PROPER(VLOOKUP($A261,'Section 2'!$C$18:$X$317,COLUMNS('Section 2'!$C$14:X$14),0)))))</f>
        <v/>
      </c>
    </row>
    <row r="262" spans="1:24" s="47" customFormat="1" ht="12.75" customHeight="1" x14ac:dyDescent="0.25">
      <c r="A262" s="50">
        <v>261</v>
      </c>
      <c r="B262" s="114" t="str">
        <f t="shared" si="4"/>
        <v/>
      </c>
      <c r="C262" s="114" t="str">
        <f>IFERROR(VLOOKUP($A262,'Section 2'!$C$18:$X$317,COLUMNS('Section 2'!$C$14:$C$14),0),"")</f>
        <v/>
      </c>
      <c r="D262" s="65" t="str">
        <f>IF($C262="","",IF(ISBLANK(VLOOKUP($A262,'Section 2'!$C$18:$X$317,COLUMNS('Section 2'!$C$14:D$14),0)),"",VLOOKUP($A262,'Section 2'!$C$18:$X$317,COLUMNS('Section 2'!$C$14:D$14),0)))</f>
        <v/>
      </c>
      <c r="E262" s="114" t="str">
        <f>IF($C262="","",IF(ISBLANK(VLOOKUP($A262,'Section 2'!$C$18:$X$317,COLUMNS('Section 2'!$C$14:E$14),0)),"",VLOOKUP($A262,'Section 2'!$C$18:$X$317,COLUMNS('Section 2'!$C$14:E$14),0)))</f>
        <v/>
      </c>
      <c r="F262" s="114" t="str">
        <f>IF($C262="","",IF(ISBLANK(VLOOKUP($A262,'Section 2'!$C$18:$X$317,COLUMNS('Section 2'!$C$14:F$14),0)),"",VLOOKUP($A262,'Section 2'!$C$18:$X$317,COLUMNS('Section 2'!$C$14:F$14),0)))</f>
        <v/>
      </c>
      <c r="G262" s="114" t="str">
        <f>IF($C262="","",IF(ISBLANK(VLOOKUP($A262,'Section 2'!$C$18:$X$317,COLUMNS('Section 2'!$C$14:G$14),0)),"",VLOOKUP($A262,'Section 2'!$C$18:$X$317,COLUMNS('Section 2'!$C$14:G$14),0)))</f>
        <v/>
      </c>
      <c r="H262" s="114" t="str">
        <f>IF($C262="","",IF(ISBLANK(VLOOKUP($A262,'Section 2'!$C$18:$X$317,COLUMNS('Section 2'!$C$14:H$14),0)),"",VLOOKUP($A262,'Section 2'!$C$18:$X$317,COLUMNS('Section 2'!$C$14:H$14),0)))</f>
        <v/>
      </c>
      <c r="I262" s="114" t="str">
        <f>IF($C262="","",IF(ISBLANK(VLOOKUP($A262,'Section 2'!$C$18:$X$317,COLUMNS('Section 2'!$C$14:I$14),0)),"",VLOOKUP($A262,'Section 2'!$C$18:$X$317,COLUMNS('Section 2'!$C$14:I$14),0)))</f>
        <v/>
      </c>
      <c r="J262" s="114" t="str">
        <f>IF($C262="","",IF(ISBLANK(VLOOKUP($A262,'Section 2'!$C$18:$X$317,COLUMNS('Section 2'!$C$14:J$14),0)),"",VLOOKUP($A262,'Section 2'!$C$18:$X$317,COLUMNS('Section 2'!$C$14:J$14),0)))</f>
        <v/>
      </c>
      <c r="K262" s="114" t="str">
        <f>IF($C262="","",IF(ISBLANK(VLOOKUP($A262,'Section 2'!$C$18:$X$317,COLUMNS('Section 2'!$C$14:K$14),0)),"",VLOOKUP($A262,'Section 2'!$C$18:$X$317,COLUMNS('Section 2'!$C$14:K$14),0)))</f>
        <v/>
      </c>
      <c r="L262" s="114" t="str">
        <f>IF($C262="","",IF(ISBLANK(VLOOKUP($A262,'Section 2'!$C$18:$X$317,COLUMNS('Section 2'!$C$14:L$14),0)),"",VLOOKUP($A262,'Section 2'!$C$18:$X$317,COLUMNS('Section 2'!$C$14:L$14),0)))</f>
        <v/>
      </c>
      <c r="M262" s="114" t="str">
        <f>IF($C262="","",IF(ISBLANK(VLOOKUP($A262,'Section 2'!$C$18:$X$317,COLUMNS('Section 2'!$C$14:M$14),0)),"",VLOOKUP($A262,'Section 2'!$C$18:$X$317,COLUMNS('Section 2'!$C$14:M$14),0)))</f>
        <v/>
      </c>
      <c r="N262" s="114" t="str">
        <f>IF($C262="","",IF(ISBLANK(VLOOKUP($A262,'Section 2'!$C$18:$X$317,COLUMNS('Section 2'!$C$14:N$14),0)),"",VLOOKUP($A262,'Section 2'!$C$18:$X$317,COLUMNS('Section 2'!$C$14:N$14),0)))</f>
        <v/>
      </c>
      <c r="O262" s="114" t="str">
        <f>IF($C262="","",IF(ISBLANK(VLOOKUP($A262,'Section 2'!$C$18:$X$317,COLUMNS('Section 2'!$C$14:O$14),0)),"",VLOOKUP($A262,'Section 2'!$C$18:$X$317,COLUMNS('Section 2'!$C$14:O$14),0)))</f>
        <v/>
      </c>
      <c r="P262" s="114" t="str">
        <f>IF($C262="","",IF(ISBLANK(VLOOKUP($A262,'Section 2'!$C$18:$X$317,COLUMNS('Section 2'!$C$14:P$14),0)),"",VLOOKUP($A262,'Section 2'!$C$18:$X$317,COLUMNS('Section 2'!$C$14:P$14),0)))</f>
        <v/>
      </c>
      <c r="Q262" s="114" t="str">
        <f>IF($C262="","",IF(ISBLANK(VLOOKUP($A262,'Section 2'!$C$18:$X$317,COLUMNS('Section 2'!$C$14:Q$14),0)),"",VLOOKUP($A262,'Section 2'!$C$18:$X$317,COLUMNS('Section 2'!$C$14:Q$14),0)))</f>
        <v/>
      </c>
      <c r="R262" s="114" t="str">
        <f>IF($C262="","",IF(ISBLANK(VLOOKUP($A262,'Section 2'!$C$18:$X$317,COLUMNS('Section 2'!$C$14:R$14),0)),"",VLOOKUP($A262,'Section 2'!$C$18:$X$317,COLUMNS('Section 2'!$C$14:R$14),0)))</f>
        <v/>
      </c>
      <c r="S262" s="114" t="str">
        <f>IF($C262="","",IF(ISBLANK(VLOOKUP($A262,'Section 2'!$C$18:$X$317,COLUMNS('Section 2'!$C$14:S$14),0)),"",VLOOKUP($A262,'Section 2'!$C$18:$X$317,COLUMNS('Section 2'!$C$14:S$14),0)))</f>
        <v/>
      </c>
      <c r="T262" s="114" t="str">
        <f>IF($C262="","",IF(ISBLANK(VLOOKUP($A262,'Section 2'!$C$18:$X$317,COLUMNS('Section 2'!$C$14:T$14),0)),"",VLOOKUP($A262,'Section 2'!$C$18:$X$317,COLUMNS('Section 2'!$C$14:T$14),0)))</f>
        <v/>
      </c>
      <c r="U262" s="114" t="str">
        <f>IF($C262="","",IF(ISBLANK(VLOOKUP($A262,'Section 2'!$C$18:$X$317,COLUMNS('Section 2'!$C$14:U$14),0)),"",VLOOKUP($A262,'Section 2'!$C$18:$X$317,COLUMNS('Section 2'!$C$14:U$14),0)))</f>
        <v/>
      </c>
      <c r="V262" s="114" t="str">
        <f>IF($C262="","",IF(ISBLANK(VLOOKUP($A262,'Section 2'!$C$18:$X$317,COLUMNS('Section 2'!$C$14:V$14),0)),"",VLOOKUP($A262,'Section 2'!$C$18:$X$317,COLUMNS('Section 2'!$C$14:V$14),0)))</f>
        <v/>
      </c>
      <c r="W262" s="114" t="str">
        <f>IF($C262="","",IF(ISBLANK(PROPER(VLOOKUP($A262,'Section 2'!$C$18:$X$317,COLUMNS('Section 2'!$C$14:W$14),0))),"",PROPER(VLOOKUP($A262,'Section 2'!$C$18:$X$317,COLUMNS('Section 2'!$C$14:W$14),0))))</f>
        <v/>
      </c>
      <c r="X262" s="114" t="str">
        <f>IF($C262="","",IF(ISBLANK(PROPER(VLOOKUP($A262,'Section 2'!$C$18:$X$317,COLUMNS('Section 2'!$C$14:X$14),0))),"",IF(VLOOKUP($A262,'Section 2'!$C$18:$X$317,COLUMNS('Section 2'!$C$14:X$14),0)="Produced/Imported for Consumption","Produced/Imported for Consumption",PROPER(VLOOKUP($A262,'Section 2'!$C$18:$X$317,COLUMNS('Section 2'!$C$14:X$14),0)))))</f>
        <v/>
      </c>
    </row>
    <row r="263" spans="1:24" s="47" customFormat="1" ht="12.75" customHeight="1" x14ac:dyDescent="0.25">
      <c r="A263" s="50">
        <v>262</v>
      </c>
      <c r="B263" s="114" t="str">
        <f t="shared" si="4"/>
        <v/>
      </c>
      <c r="C263" s="114" t="str">
        <f>IFERROR(VLOOKUP($A263,'Section 2'!$C$18:$X$317,COLUMNS('Section 2'!$C$14:$C$14),0),"")</f>
        <v/>
      </c>
      <c r="D263" s="65" t="str">
        <f>IF($C263="","",IF(ISBLANK(VLOOKUP($A263,'Section 2'!$C$18:$X$317,COLUMNS('Section 2'!$C$14:D$14),0)),"",VLOOKUP($A263,'Section 2'!$C$18:$X$317,COLUMNS('Section 2'!$C$14:D$14),0)))</f>
        <v/>
      </c>
      <c r="E263" s="114" t="str">
        <f>IF($C263="","",IF(ISBLANK(VLOOKUP($A263,'Section 2'!$C$18:$X$317,COLUMNS('Section 2'!$C$14:E$14),0)),"",VLOOKUP($A263,'Section 2'!$C$18:$X$317,COLUMNS('Section 2'!$C$14:E$14),0)))</f>
        <v/>
      </c>
      <c r="F263" s="114" t="str">
        <f>IF($C263="","",IF(ISBLANK(VLOOKUP($A263,'Section 2'!$C$18:$X$317,COLUMNS('Section 2'!$C$14:F$14),0)),"",VLOOKUP($A263,'Section 2'!$C$18:$X$317,COLUMNS('Section 2'!$C$14:F$14),0)))</f>
        <v/>
      </c>
      <c r="G263" s="114" t="str">
        <f>IF($C263="","",IF(ISBLANK(VLOOKUP($A263,'Section 2'!$C$18:$X$317,COLUMNS('Section 2'!$C$14:G$14),0)),"",VLOOKUP($A263,'Section 2'!$C$18:$X$317,COLUMNS('Section 2'!$C$14:G$14),0)))</f>
        <v/>
      </c>
      <c r="H263" s="114" t="str">
        <f>IF($C263="","",IF(ISBLANK(VLOOKUP($A263,'Section 2'!$C$18:$X$317,COLUMNS('Section 2'!$C$14:H$14),0)),"",VLOOKUP($A263,'Section 2'!$C$18:$X$317,COLUMNS('Section 2'!$C$14:H$14),0)))</f>
        <v/>
      </c>
      <c r="I263" s="114" t="str">
        <f>IF($C263="","",IF(ISBLANK(VLOOKUP($A263,'Section 2'!$C$18:$X$317,COLUMNS('Section 2'!$C$14:I$14),0)),"",VLOOKUP($A263,'Section 2'!$C$18:$X$317,COLUMNS('Section 2'!$C$14:I$14),0)))</f>
        <v/>
      </c>
      <c r="J263" s="114" t="str">
        <f>IF($C263="","",IF(ISBLANK(VLOOKUP($A263,'Section 2'!$C$18:$X$317,COLUMNS('Section 2'!$C$14:J$14),0)),"",VLOOKUP($A263,'Section 2'!$C$18:$X$317,COLUMNS('Section 2'!$C$14:J$14),0)))</f>
        <v/>
      </c>
      <c r="K263" s="114" t="str">
        <f>IF($C263="","",IF(ISBLANK(VLOOKUP($A263,'Section 2'!$C$18:$X$317,COLUMNS('Section 2'!$C$14:K$14),0)),"",VLOOKUP($A263,'Section 2'!$C$18:$X$317,COLUMNS('Section 2'!$C$14:K$14),0)))</f>
        <v/>
      </c>
      <c r="L263" s="114" t="str">
        <f>IF($C263="","",IF(ISBLANK(VLOOKUP($A263,'Section 2'!$C$18:$X$317,COLUMNS('Section 2'!$C$14:L$14),0)),"",VLOOKUP($A263,'Section 2'!$C$18:$X$317,COLUMNS('Section 2'!$C$14:L$14),0)))</f>
        <v/>
      </c>
      <c r="M263" s="114" t="str">
        <f>IF($C263="","",IF(ISBLANK(VLOOKUP($A263,'Section 2'!$C$18:$X$317,COLUMNS('Section 2'!$C$14:M$14),0)),"",VLOOKUP($A263,'Section 2'!$C$18:$X$317,COLUMNS('Section 2'!$C$14:M$14),0)))</f>
        <v/>
      </c>
      <c r="N263" s="114" t="str">
        <f>IF($C263="","",IF(ISBLANK(VLOOKUP($A263,'Section 2'!$C$18:$X$317,COLUMNS('Section 2'!$C$14:N$14),0)),"",VLOOKUP($A263,'Section 2'!$C$18:$X$317,COLUMNS('Section 2'!$C$14:N$14),0)))</f>
        <v/>
      </c>
      <c r="O263" s="114" t="str">
        <f>IF($C263="","",IF(ISBLANK(VLOOKUP($A263,'Section 2'!$C$18:$X$317,COLUMNS('Section 2'!$C$14:O$14),0)),"",VLOOKUP($A263,'Section 2'!$C$18:$X$317,COLUMNS('Section 2'!$C$14:O$14),0)))</f>
        <v/>
      </c>
      <c r="P263" s="114" t="str">
        <f>IF($C263="","",IF(ISBLANK(VLOOKUP($A263,'Section 2'!$C$18:$X$317,COLUMNS('Section 2'!$C$14:P$14),0)),"",VLOOKUP($A263,'Section 2'!$C$18:$X$317,COLUMNS('Section 2'!$C$14:P$14),0)))</f>
        <v/>
      </c>
      <c r="Q263" s="114" t="str">
        <f>IF($C263="","",IF(ISBLANK(VLOOKUP($A263,'Section 2'!$C$18:$X$317,COLUMNS('Section 2'!$C$14:Q$14),0)),"",VLOOKUP($A263,'Section 2'!$C$18:$X$317,COLUMNS('Section 2'!$C$14:Q$14),0)))</f>
        <v/>
      </c>
      <c r="R263" s="114" t="str">
        <f>IF($C263="","",IF(ISBLANK(VLOOKUP($A263,'Section 2'!$C$18:$X$317,COLUMNS('Section 2'!$C$14:R$14),0)),"",VLOOKUP($A263,'Section 2'!$C$18:$X$317,COLUMNS('Section 2'!$C$14:R$14),0)))</f>
        <v/>
      </c>
      <c r="S263" s="114" t="str">
        <f>IF($C263="","",IF(ISBLANK(VLOOKUP($A263,'Section 2'!$C$18:$X$317,COLUMNS('Section 2'!$C$14:S$14),0)),"",VLOOKUP($A263,'Section 2'!$C$18:$X$317,COLUMNS('Section 2'!$C$14:S$14),0)))</f>
        <v/>
      </c>
      <c r="T263" s="114" t="str">
        <f>IF($C263="","",IF(ISBLANK(VLOOKUP($A263,'Section 2'!$C$18:$X$317,COLUMNS('Section 2'!$C$14:T$14),0)),"",VLOOKUP($A263,'Section 2'!$C$18:$X$317,COLUMNS('Section 2'!$C$14:T$14),0)))</f>
        <v/>
      </c>
      <c r="U263" s="114" t="str">
        <f>IF($C263="","",IF(ISBLANK(VLOOKUP($A263,'Section 2'!$C$18:$X$317,COLUMNS('Section 2'!$C$14:U$14),0)),"",VLOOKUP($A263,'Section 2'!$C$18:$X$317,COLUMNS('Section 2'!$C$14:U$14),0)))</f>
        <v/>
      </c>
      <c r="V263" s="114" t="str">
        <f>IF($C263="","",IF(ISBLANK(VLOOKUP($A263,'Section 2'!$C$18:$X$317,COLUMNS('Section 2'!$C$14:V$14),0)),"",VLOOKUP($A263,'Section 2'!$C$18:$X$317,COLUMNS('Section 2'!$C$14:V$14),0)))</f>
        <v/>
      </c>
      <c r="W263" s="114" t="str">
        <f>IF($C263="","",IF(ISBLANK(PROPER(VLOOKUP($A263,'Section 2'!$C$18:$X$317,COLUMNS('Section 2'!$C$14:W$14),0))),"",PROPER(VLOOKUP($A263,'Section 2'!$C$18:$X$317,COLUMNS('Section 2'!$C$14:W$14),0))))</f>
        <v/>
      </c>
      <c r="X263" s="114" t="str">
        <f>IF($C263="","",IF(ISBLANK(PROPER(VLOOKUP($A263,'Section 2'!$C$18:$X$317,COLUMNS('Section 2'!$C$14:X$14),0))),"",IF(VLOOKUP($A263,'Section 2'!$C$18:$X$317,COLUMNS('Section 2'!$C$14:X$14),0)="Produced/Imported for Consumption","Produced/Imported for Consumption",PROPER(VLOOKUP($A263,'Section 2'!$C$18:$X$317,COLUMNS('Section 2'!$C$14:X$14),0)))))</f>
        <v/>
      </c>
    </row>
    <row r="264" spans="1:24" s="47" customFormat="1" ht="12.75" customHeight="1" x14ac:dyDescent="0.25">
      <c r="A264" s="50">
        <v>263</v>
      </c>
      <c r="B264" s="114" t="str">
        <f t="shared" si="4"/>
        <v/>
      </c>
      <c r="C264" s="114" t="str">
        <f>IFERROR(VLOOKUP($A264,'Section 2'!$C$18:$X$317,COLUMNS('Section 2'!$C$14:$C$14),0),"")</f>
        <v/>
      </c>
      <c r="D264" s="65" t="str">
        <f>IF($C264="","",IF(ISBLANK(VLOOKUP($A264,'Section 2'!$C$18:$X$317,COLUMNS('Section 2'!$C$14:D$14),0)),"",VLOOKUP($A264,'Section 2'!$C$18:$X$317,COLUMNS('Section 2'!$C$14:D$14),0)))</f>
        <v/>
      </c>
      <c r="E264" s="114" t="str">
        <f>IF($C264="","",IF(ISBLANK(VLOOKUP($A264,'Section 2'!$C$18:$X$317,COLUMNS('Section 2'!$C$14:E$14),0)),"",VLOOKUP($A264,'Section 2'!$C$18:$X$317,COLUMNS('Section 2'!$C$14:E$14),0)))</f>
        <v/>
      </c>
      <c r="F264" s="114" t="str">
        <f>IF($C264="","",IF(ISBLANK(VLOOKUP($A264,'Section 2'!$C$18:$X$317,COLUMNS('Section 2'!$C$14:F$14),0)),"",VLOOKUP($A264,'Section 2'!$C$18:$X$317,COLUMNS('Section 2'!$C$14:F$14),0)))</f>
        <v/>
      </c>
      <c r="G264" s="114" t="str">
        <f>IF($C264="","",IF(ISBLANK(VLOOKUP($A264,'Section 2'!$C$18:$X$317,COLUMNS('Section 2'!$C$14:G$14),0)),"",VLOOKUP($A264,'Section 2'!$C$18:$X$317,COLUMNS('Section 2'!$C$14:G$14),0)))</f>
        <v/>
      </c>
      <c r="H264" s="114" t="str">
        <f>IF($C264="","",IF(ISBLANK(VLOOKUP($A264,'Section 2'!$C$18:$X$317,COLUMNS('Section 2'!$C$14:H$14),0)),"",VLOOKUP($A264,'Section 2'!$C$18:$X$317,COLUMNS('Section 2'!$C$14:H$14),0)))</f>
        <v/>
      </c>
      <c r="I264" s="114" t="str">
        <f>IF($C264="","",IF(ISBLANK(VLOOKUP($A264,'Section 2'!$C$18:$X$317,COLUMNS('Section 2'!$C$14:I$14),0)),"",VLOOKUP($A264,'Section 2'!$C$18:$X$317,COLUMNS('Section 2'!$C$14:I$14),0)))</f>
        <v/>
      </c>
      <c r="J264" s="114" t="str">
        <f>IF($C264="","",IF(ISBLANK(VLOOKUP($A264,'Section 2'!$C$18:$X$317,COLUMNS('Section 2'!$C$14:J$14),0)),"",VLOOKUP($A264,'Section 2'!$C$18:$X$317,COLUMNS('Section 2'!$C$14:J$14),0)))</f>
        <v/>
      </c>
      <c r="K264" s="114" t="str">
        <f>IF($C264="","",IF(ISBLANK(VLOOKUP($A264,'Section 2'!$C$18:$X$317,COLUMNS('Section 2'!$C$14:K$14),0)),"",VLOOKUP($A264,'Section 2'!$C$18:$X$317,COLUMNS('Section 2'!$C$14:K$14),0)))</f>
        <v/>
      </c>
      <c r="L264" s="114" t="str">
        <f>IF($C264="","",IF(ISBLANK(VLOOKUP($A264,'Section 2'!$C$18:$X$317,COLUMNS('Section 2'!$C$14:L$14),0)),"",VLOOKUP($A264,'Section 2'!$C$18:$X$317,COLUMNS('Section 2'!$C$14:L$14),0)))</f>
        <v/>
      </c>
      <c r="M264" s="114" t="str">
        <f>IF($C264="","",IF(ISBLANK(VLOOKUP($A264,'Section 2'!$C$18:$X$317,COLUMNS('Section 2'!$C$14:M$14),0)),"",VLOOKUP($A264,'Section 2'!$C$18:$X$317,COLUMNS('Section 2'!$C$14:M$14),0)))</f>
        <v/>
      </c>
      <c r="N264" s="114" t="str">
        <f>IF($C264="","",IF(ISBLANK(VLOOKUP($A264,'Section 2'!$C$18:$X$317,COLUMNS('Section 2'!$C$14:N$14),0)),"",VLOOKUP($A264,'Section 2'!$C$18:$X$317,COLUMNS('Section 2'!$C$14:N$14),0)))</f>
        <v/>
      </c>
      <c r="O264" s="114" t="str">
        <f>IF($C264="","",IF(ISBLANK(VLOOKUP($A264,'Section 2'!$C$18:$X$317,COLUMNS('Section 2'!$C$14:O$14),0)),"",VLOOKUP($A264,'Section 2'!$C$18:$X$317,COLUMNS('Section 2'!$C$14:O$14),0)))</f>
        <v/>
      </c>
      <c r="P264" s="114" t="str">
        <f>IF($C264="","",IF(ISBLANK(VLOOKUP($A264,'Section 2'!$C$18:$X$317,COLUMNS('Section 2'!$C$14:P$14),0)),"",VLOOKUP($A264,'Section 2'!$C$18:$X$317,COLUMNS('Section 2'!$C$14:P$14),0)))</f>
        <v/>
      </c>
      <c r="Q264" s="114" t="str">
        <f>IF($C264="","",IF(ISBLANK(VLOOKUP($A264,'Section 2'!$C$18:$X$317,COLUMNS('Section 2'!$C$14:Q$14),0)),"",VLOOKUP($A264,'Section 2'!$C$18:$X$317,COLUMNS('Section 2'!$C$14:Q$14),0)))</f>
        <v/>
      </c>
      <c r="R264" s="114" t="str">
        <f>IF($C264="","",IF(ISBLANK(VLOOKUP($A264,'Section 2'!$C$18:$X$317,COLUMNS('Section 2'!$C$14:R$14),0)),"",VLOOKUP($A264,'Section 2'!$C$18:$X$317,COLUMNS('Section 2'!$C$14:R$14),0)))</f>
        <v/>
      </c>
      <c r="S264" s="114" t="str">
        <f>IF($C264="","",IF(ISBLANK(VLOOKUP($A264,'Section 2'!$C$18:$X$317,COLUMNS('Section 2'!$C$14:S$14),0)),"",VLOOKUP($A264,'Section 2'!$C$18:$X$317,COLUMNS('Section 2'!$C$14:S$14),0)))</f>
        <v/>
      </c>
      <c r="T264" s="114" t="str">
        <f>IF($C264="","",IF(ISBLANK(VLOOKUP($A264,'Section 2'!$C$18:$X$317,COLUMNS('Section 2'!$C$14:T$14),0)),"",VLOOKUP($A264,'Section 2'!$C$18:$X$317,COLUMNS('Section 2'!$C$14:T$14),0)))</f>
        <v/>
      </c>
      <c r="U264" s="114" t="str">
        <f>IF($C264="","",IF(ISBLANK(VLOOKUP($A264,'Section 2'!$C$18:$X$317,COLUMNS('Section 2'!$C$14:U$14),0)),"",VLOOKUP($A264,'Section 2'!$C$18:$X$317,COLUMNS('Section 2'!$C$14:U$14),0)))</f>
        <v/>
      </c>
      <c r="V264" s="114" t="str">
        <f>IF($C264="","",IF(ISBLANK(VLOOKUP($A264,'Section 2'!$C$18:$X$317,COLUMNS('Section 2'!$C$14:V$14),0)),"",VLOOKUP($A264,'Section 2'!$C$18:$X$317,COLUMNS('Section 2'!$C$14:V$14),0)))</f>
        <v/>
      </c>
      <c r="W264" s="114" t="str">
        <f>IF($C264="","",IF(ISBLANK(PROPER(VLOOKUP($A264,'Section 2'!$C$18:$X$317,COLUMNS('Section 2'!$C$14:W$14),0))),"",PROPER(VLOOKUP($A264,'Section 2'!$C$18:$X$317,COLUMNS('Section 2'!$C$14:W$14),0))))</f>
        <v/>
      </c>
      <c r="X264" s="114" t="str">
        <f>IF($C264="","",IF(ISBLANK(PROPER(VLOOKUP($A264,'Section 2'!$C$18:$X$317,COLUMNS('Section 2'!$C$14:X$14),0))),"",IF(VLOOKUP($A264,'Section 2'!$C$18:$X$317,COLUMNS('Section 2'!$C$14:X$14),0)="Produced/Imported for Consumption","Produced/Imported for Consumption",PROPER(VLOOKUP($A264,'Section 2'!$C$18:$X$317,COLUMNS('Section 2'!$C$14:X$14),0)))))</f>
        <v/>
      </c>
    </row>
    <row r="265" spans="1:24" s="47" customFormat="1" ht="12.75" customHeight="1" x14ac:dyDescent="0.25">
      <c r="A265" s="50">
        <v>264</v>
      </c>
      <c r="B265" s="114" t="str">
        <f t="shared" si="4"/>
        <v/>
      </c>
      <c r="C265" s="114" t="str">
        <f>IFERROR(VLOOKUP($A265,'Section 2'!$C$18:$X$317,COLUMNS('Section 2'!$C$14:$C$14),0),"")</f>
        <v/>
      </c>
      <c r="D265" s="65" t="str">
        <f>IF($C265="","",IF(ISBLANK(VLOOKUP($A265,'Section 2'!$C$18:$X$317,COLUMNS('Section 2'!$C$14:D$14),0)),"",VLOOKUP($A265,'Section 2'!$C$18:$X$317,COLUMNS('Section 2'!$C$14:D$14),0)))</f>
        <v/>
      </c>
      <c r="E265" s="114" t="str">
        <f>IF($C265="","",IF(ISBLANK(VLOOKUP($A265,'Section 2'!$C$18:$X$317,COLUMNS('Section 2'!$C$14:E$14),0)),"",VLOOKUP($A265,'Section 2'!$C$18:$X$317,COLUMNS('Section 2'!$C$14:E$14),0)))</f>
        <v/>
      </c>
      <c r="F265" s="114" t="str">
        <f>IF($C265="","",IF(ISBLANK(VLOOKUP($A265,'Section 2'!$C$18:$X$317,COLUMNS('Section 2'!$C$14:F$14),0)),"",VLOOKUP($A265,'Section 2'!$C$18:$X$317,COLUMNS('Section 2'!$C$14:F$14),0)))</f>
        <v/>
      </c>
      <c r="G265" s="114" t="str">
        <f>IF($C265="","",IF(ISBLANK(VLOOKUP($A265,'Section 2'!$C$18:$X$317,COLUMNS('Section 2'!$C$14:G$14),0)),"",VLOOKUP($A265,'Section 2'!$C$18:$X$317,COLUMNS('Section 2'!$C$14:G$14),0)))</f>
        <v/>
      </c>
      <c r="H265" s="114" t="str">
        <f>IF($C265="","",IF(ISBLANK(VLOOKUP($A265,'Section 2'!$C$18:$X$317,COLUMNS('Section 2'!$C$14:H$14),0)),"",VLOOKUP($A265,'Section 2'!$C$18:$X$317,COLUMNS('Section 2'!$C$14:H$14),0)))</f>
        <v/>
      </c>
      <c r="I265" s="114" t="str">
        <f>IF($C265="","",IF(ISBLANK(VLOOKUP($A265,'Section 2'!$C$18:$X$317,COLUMNS('Section 2'!$C$14:I$14),0)),"",VLOOKUP($A265,'Section 2'!$C$18:$X$317,COLUMNS('Section 2'!$C$14:I$14),0)))</f>
        <v/>
      </c>
      <c r="J265" s="114" t="str">
        <f>IF($C265="","",IF(ISBLANK(VLOOKUP($A265,'Section 2'!$C$18:$X$317,COLUMNS('Section 2'!$C$14:J$14),0)),"",VLOOKUP($A265,'Section 2'!$C$18:$X$317,COLUMNS('Section 2'!$C$14:J$14),0)))</f>
        <v/>
      </c>
      <c r="K265" s="114" t="str">
        <f>IF($C265="","",IF(ISBLANK(VLOOKUP($A265,'Section 2'!$C$18:$X$317,COLUMNS('Section 2'!$C$14:K$14),0)),"",VLOOKUP($A265,'Section 2'!$C$18:$X$317,COLUMNS('Section 2'!$C$14:K$14),0)))</f>
        <v/>
      </c>
      <c r="L265" s="114" t="str">
        <f>IF($C265="","",IF(ISBLANK(VLOOKUP($A265,'Section 2'!$C$18:$X$317,COLUMNS('Section 2'!$C$14:L$14),0)),"",VLOOKUP($A265,'Section 2'!$C$18:$X$317,COLUMNS('Section 2'!$C$14:L$14),0)))</f>
        <v/>
      </c>
      <c r="M265" s="114" t="str">
        <f>IF($C265="","",IF(ISBLANK(VLOOKUP($A265,'Section 2'!$C$18:$X$317,COLUMNS('Section 2'!$C$14:M$14),0)),"",VLOOKUP($A265,'Section 2'!$C$18:$X$317,COLUMNS('Section 2'!$C$14:M$14),0)))</f>
        <v/>
      </c>
      <c r="N265" s="114" t="str">
        <f>IF($C265="","",IF(ISBLANK(VLOOKUP($A265,'Section 2'!$C$18:$X$317,COLUMNS('Section 2'!$C$14:N$14),0)),"",VLOOKUP($A265,'Section 2'!$C$18:$X$317,COLUMNS('Section 2'!$C$14:N$14),0)))</f>
        <v/>
      </c>
      <c r="O265" s="114" t="str">
        <f>IF($C265="","",IF(ISBLANK(VLOOKUP($A265,'Section 2'!$C$18:$X$317,COLUMNS('Section 2'!$C$14:O$14),0)),"",VLOOKUP($A265,'Section 2'!$C$18:$X$317,COLUMNS('Section 2'!$C$14:O$14),0)))</f>
        <v/>
      </c>
      <c r="P265" s="114" t="str">
        <f>IF($C265="","",IF(ISBLANK(VLOOKUP($A265,'Section 2'!$C$18:$X$317,COLUMNS('Section 2'!$C$14:P$14),0)),"",VLOOKUP($A265,'Section 2'!$C$18:$X$317,COLUMNS('Section 2'!$C$14:P$14),0)))</f>
        <v/>
      </c>
      <c r="Q265" s="114" t="str">
        <f>IF($C265="","",IF(ISBLANK(VLOOKUP($A265,'Section 2'!$C$18:$X$317,COLUMNS('Section 2'!$C$14:Q$14),0)),"",VLOOKUP($A265,'Section 2'!$C$18:$X$317,COLUMNS('Section 2'!$C$14:Q$14),0)))</f>
        <v/>
      </c>
      <c r="R265" s="114" t="str">
        <f>IF($C265="","",IF(ISBLANK(VLOOKUP($A265,'Section 2'!$C$18:$X$317,COLUMNS('Section 2'!$C$14:R$14),0)),"",VLOOKUP($A265,'Section 2'!$C$18:$X$317,COLUMNS('Section 2'!$C$14:R$14),0)))</f>
        <v/>
      </c>
      <c r="S265" s="114" t="str">
        <f>IF($C265="","",IF(ISBLANK(VLOOKUP($A265,'Section 2'!$C$18:$X$317,COLUMNS('Section 2'!$C$14:S$14),0)),"",VLOOKUP($A265,'Section 2'!$C$18:$X$317,COLUMNS('Section 2'!$C$14:S$14),0)))</f>
        <v/>
      </c>
      <c r="T265" s="114" t="str">
        <f>IF($C265="","",IF(ISBLANK(VLOOKUP($A265,'Section 2'!$C$18:$X$317,COLUMNS('Section 2'!$C$14:T$14),0)),"",VLOOKUP($A265,'Section 2'!$C$18:$X$317,COLUMNS('Section 2'!$C$14:T$14),0)))</f>
        <v/>
      </c>
      <c r="U265" s="114" t="str">
        <f>IF($C265="","",IF(ISBLANK(VLOOKUP($A265,'Section 2'!$C$18:$X$317,COLUMNS('Section 2'!$C$14:U$14),0)),"",VLOOKUP($A265,'Section 2'!$C$18:$X$317,COLUMNS('Section 2'!$C$14:U$14),0)))</f>
        <v/>
      </c>
      <c r="V265" s="114" t="str">
        <f>IF($C265="","",IF(ISBLANK(VLOOKUP($A265,'Section 2'!$C$18:$X$317,COLUMNS('Section 2'!$C$14:V$14),0)),"",VLOOKUP($A265,'Section 2'!$C$18:$X$317,COLUMNS('Section 2'!$C$14:V$14),0)))</f>
        <v/>
      </c>
      <c r="W265" s="114" t="str">
        <f>IF($C265="","",IF(ISBLANK(PROPER(VLOOKUP($A265,'Section 2'!$C$18:$X$317,COLUMNS('Section 2'!$C$14:W$14),0))),"",PROPER(VLOOKUP($A265,'Section 2'!$C$18:$X$317,COLUMNS('Section 2'!$C$14:W$14),0))))</f>
        <v/>
      </c>
      <c r="X265" s="114" t="str">
        <f>IF($C265="","",IF(ISBLANK(PROPER(VLOOKUP($A265,'Section 2'!$C$18:$X$317,COLUMNS('Section 2'!$C$14:X$14),0))),"",IF(VLOOKUP($A265,'Section 2'!$C$18:$X$317,COLUMNS('Section 2'!$C$14:X$14),0)="Produced/Imported for Consumption","Produced/Imported for Consumption",PROPER(VLOOKUP($A265,'Section 2'!$C$18:$X$317,COLUMNS('Section 2'!$C$14:X$14),0)))))</f>
        <v/>
      </c>
    </row>
    <row r="266" spans="1:24" s="47" customFormat="1" ht="12.75" customHeight="1" x14ac:dyDescent="0.25">
      <c r="A266" s="50">
        <v>265</v>
      </c>
      <c r="B266" s="114" t="str">
        <f t="shared" si="4"/>
        <v/>
      </c>
      <c r="C266" s="114" t="str">
        <f>IFERROR(VLOOKUP($A266,'Section 2'!$C$18:$X$317,COLUMNS('Section 2'!$C$14:$C$14),0),"")</f>
        <v/>
      </c>
      <c r="D266" s="65" t="str">
        <f>IF($C266="","",IF(ISBLANK(VLOOKUP($A266,'Section 2'!$C$18:$X$317,COLUMNS('Section 2'!$C$14:D$14),0)),"",VLOOKUP($A266,'Section 2'!$C$18:$X$317,COLUMNS('Section 2'!$C$14:D$14),0)))</f>
        <v/>
      </c>
      <c r="E266" s="114" t="str">
        <f>IF($C266="","",IF(ISBLANK(VLOOKUP($A266,'Section 2'!$C$18:$X$317,COLUMNS('Section 2'!$C$14:E$14),0)),"",VLOOKUP($A266,'Section 2'!$C$18:$X$317,COLUMNS('Section 2'!$C$14:E$14),0)))</f>
        <v/>
      </c>
      <c r="F266" s="114" t="str">
        <f>IF($C266="","",IF(ISBLANK(VLOOKUP($A266,'Section 2'!$C$18:$X$317,COLUMNS('Section 2'!$C$14:F$14),0)),"",VLOOKUP($A266,'Section 2'!$C$18:$X$317,COLUMNS('Section 2'!$C$14:F$14),0)))</f>
        <v/>
      </c>
      <c r="G266" s="114" t="str">
        <f>IF($C266="","",IF(ISBLANK(VLOOKUP($A266,'Section 2'!$C$18:$X$317,COLUMNS('Section 2'!$C$14:G$14),0)),"",VLOOKUP($A266,'Section 2'!$C$18:$X$317,COLUMNS('Section 2'!$C$14:G$14),0)))</f>
        <v/>
      </c>
      <c r="H266" s="114" t="str">
        <f>IF($C266="","",IF(ISBLANK(VLOOKUP($A266,'Section 2'!$C$18:$X$317,COLUMNS('Section 2'!$C$14:H$14),0)),"",VLOOKUP($A266,'Section 2'!$C$18:$X$317,COLUMNS('Section 2'!$C$14:H$14),0)))</f>
        <v/>
      </c>
      <c r="I266" s="114" t="str">
        <f>IF($C266="","",IF(ISBLANK(VLOOKUP($A266,'Section 2'!$C$18:$X$317,COLUMNS('Section 2'!$C$14:I$14),0)),"",VLOOKUP($A266,'Section 2'!$C$18:$X$317,COLUMNS('Section 2'!$C$14:I$14),0)))</f>
        <v/>
      </c>
      <c r="J266" s="114" t="str">
        <f>IF($C266="","",IF(ISBLANK(VLOOKUP($A266,'Section 2'!$C$18:$X$317,COLUMNS('Section 2'!$C$14:J$14),0)),"",VLOOKUP($A266,'Section 2'!$C$18:$X$317,COLUMNS('Section 2'!$C$14:J$14),0)))</f>
        <v/>
      </c>
      <c r="K266" s="114" t="str">
        <f>IF($C266="","",IF(ISBLANK(VLOOKUP($A266,'Section 2'!$C$18:$X$317,COLUMNS('Section 2'!$C$14:K$14),0)),"",VLOOKUP($A266,'Section 2'!$C$18:$X$317,COLUMNS('Section 2'!$C$14:K$14),0)))</f>
        <v/>
      </c>
      <c r="L266" s="114" t="str">
        <f>IF($C266="","",IF(ISBLANK(VLOOKUP($A266,'Section 2'!$C$18:$X$317,COLUMNS('Section 2'!$C$14:L$14),0)),"",VLOOKUP($A266,'Section 2'!$C$18:$X$317,COLUMNS('Section 2'!$C$14:L$14),0)))</f>
        <v/>
      </c>
      <c r="M266" s="114" t="str">
        <f>IF($C266="","",IF(ISBLANK(VLOOKUP($A266,'Section 2'!$C$18:$X$317,COLUMNS('Section 2'!$C$14:M$14),0)),"",VLOOKUP($A266,'Section 2'!$C$18:$X$317,COLUMNS('Section 2'!$C$14:M$14),0)))</f>
        <v/>
      </c>
      <c r="N266" s="114" t="str">
        <f>IF($C266="","",IF(ISBLANK(VLOOKUP($A266,'Section 2'!$C$18:$X$317,COLUMNS('Section 2'!$C$14:N$14),0)),"",VLOOKUP($A266,'Section 2'!$C$18:$X$317,COLUMNS('Section 2'!$C$14:N$14),0)))</f>
        <v/>
      </c>
      <c r="O266" s="114" t="str">
        <f>IF($C266="","",IF(ISBLANK(VLOOKUP($A266,'Section 2'!$C$18:$X$317,COLUMNS('Section 2'!$C$14:O$14),0)),"",VLOOKUP($A266,'Section 2'!$C$18:$X$317,COLUMNS('Section 2'!$C$14:O$14),0)))</f>
        <v/>
      </c>
      <c r="P266" s="114" t="str">
        <f>IF($C266="","",IF(ISBLANK(VLOOKUP($A266,'Section 2'!$C$18:$X$317,COLUMNS('Section 2'!$C$14:P$14),0)),"",VLOOKUP($A266,'Section 2'!$C$18:$X$317,COLUMNS('Section 2'!$C$14:P$14),0)))</f>
        <v/>
      </c>
      <c r="Q266" s="114" t="str">
        <f>IF($C266="","",IF(ISBLANK(VLOOKUP($A266,'Section 2'!$C$18:$X$317,COLUMNS('Section 2'!$C$14:Q$14),0)),"",VLOOKUP($A266,'Section 2'!$C$18:$X$317,COLUMNS('Section 2'!$C$14:Q$14),0)))</f>
        <v/>
      </c>
      <c r="R266" s="114" t="str">
        <f>IF($C266="","",IF(ISBLANK(VLOOKUP($A266,'Section 2'!$C$18:$X$317,COLUMNS('Section 2'!$C$14:R$14),0)),"",VLOOKUP($A266,'Section 2'!$C$18:$X$317,COLUMNS('Section 2'!$C$14:R$14),0)))</f>
        <v/>
      </c>
      <c r="S266" s="114" t="str">
        <f>IF($C266="","",IF(ISBLANK(VLOOKUP($A266,'Section 2'!$C$18:$X$317,COLUMNS('Section 2'!$C$14:S$14),0)),"",VLOOKUP($A266,'Section 2'!$C$18:$X$317,COLUMNS('Section 2'!$C$14:S$14),0)))</f>
        <v/>
      </c>
      <c r="T266" s="114" t="str">
        <f>IF($C266="","",IF(ISBLANK(VLOOKUP($A266,'Section 2'!$C$18:$X$317,COLUMNS('Section 2'!$C$14:T$14),0)),"",VLOOKUP($A266,'Section 2'!$C$18:$X$317,COLUMNS('Section 2'!$C$14:T$14),0)))</f>
        <v/>
      </c>
      <c r="U266" s="114" t="str">
        <f>IF($C266="","",IF(ISBLANK(VLOOKUP($A266,'Section 2'!$C$18:$X$317,COLUMNS('Section 2'!$C$14:U$14),0)),"",VLOOKUP($A266,'Section 2'!$C$18:$X$317,COLUMNS('Section 2'!$C$14:U$14),0)))</f>
        <v/>
      </c>
      <c r="V266" s="114" t="str">
        <f>IF($C266="","",IF(ISBLANK(VLOOKUP($A266,'Section 2'!$C$18:$X$317,COLUMNS('Section 2'!$C$14:V$14),0)),"",VLOOKUP($A266,'Section 2'!$C$18:$X$317,COLUMNS('Section 2'!$C$14:V$14),0)))</f>
        <v/>
      </c>
      <c r="W266" s="114" t="str">
        <f>IF($C266="","",IF(ISBLANK(PROPER(VLOOKUP($A266,'Section 2'!$C$18:$X$317,COLUMNS('Section 2'!$C$14:W$14),0))),"",PROPER(VLOOKUP($A266,'Section 2'!$C$18:$X$317,COLUMNS('Section 2'!$C$14:W$14),0))))</f>
        <v/>
      </c>
      <c r="X266" s="114" t="str">
        <f>IF($C266="","",IF(ISBLANK(PROPER(VLOOKUP($A266,'Section 2'!$C$18:$X$317,COLUMNS('Section 2'!$C$14:X$14),0))),"",IF(VLOOKUP($A266,'Section 2'!$C$18:$X$317,COLUMNS('Section 2'!$C$14:X$14),0)="Produced/Imported for Consumption","Produced/Imported for Consumption",PROPER(VLOOKUP($A266,'Section 2'!$C$18:$X$317,COLUMNS('Section 2'!$C$14:X$14),0)))))</f>
        <v/>
      </c>
    </row>
    <row r="267" spans="1:24" s="47" customFormat="1" ht="12.75" customHeight="1" x14ac:dyDescent="0.25">
      <c r="A267" s="50">
        <v>266</v>
      </c>
      <c r="B267" s="114" t="str">
        <f t="shared" si="4"/>
        <v/>
      </c>
      <c r="C267" s="114" t="str">
        <f>IFERROR(VLOOKUP($A267,'Section 2'!$C$18:$X$317,COLUMNS('Section 2'!$C$14:$C$14),0),"")</f>
        <v/>
      </c>
      <c r="D267" s="65" t="str">
        <f>IF($C267="","",IF(ISBLANK(VLOOKUP($A267,'Section 2'!$C$18:$X$317,COLUMNS('Section 2'!$C$14:D$14),0)),"",VLOOKUP($A267,'Section 2'!$C$18:$X$317,COLUMNS('Section 2'!$C$14:D$14),0)))</f>
        <v/>
      </c>
      <c r="E267" s="114" t="str">
        <f>IF($C267="","",IF(ISBLANK(VLOOKUP($A267,'Section 2'!$C$18:$X$317,COLUMNS('Section 2'!$C$14:E$14),0)),"",VLOOKUP($A267,'Section 2'!$C$18:$X$317,COLUMNS('Section 2'!$C$14:E$14),0)))</f>
        <v/>
      </c>
      <c r="F267" s="114" t="str">
        <f>IF($C267="","",IF(ISBLANK(VLOOKUP($A267,'Section 2'!$C$18:$X$317,COLUMNS('Section 2'!$C$14:F$14),0)),"",VLOOKUP($A267,'Section 2'!$C$18:$X$317,COLUMNS('Section 2'!$C$14:F$14),0)))</f>
        <v/>
      </c>
      <c r="G267" s="114" t="str">
        <f>IF($C267="","",IF(ISBLANK(VLOOKUP($A267,'Section 2'!$C$18:$X$317,COLUMNS('Section 2'!$C$14:G$14),0)),"",VLOOKUP($A267,'Section 2'!$C$18:$X$317,COLUMNS('Section 2'!$C$14:G$14),0)))</f>
        <v/>
      </c>
      <c r="H267" s="114" t="str">
        <f>IF($C267="","",IF(ISBLANK(VLOOKUP($A267,'Section 2'!$C$18:$X$317,COLUMNS('Section 2'!$C$14:H$14),0)),"",VLOOKUP($A267,'Section 2'!$C$18:$X$317,COLUMNS('Section 2'!$C$14:H$14),0)))</f>
        <v/>
      </c>
      <c r="I267" s="114" t="str">
        <f>IF($C267="","",IF(ISBLANK(VLOOKUP($A267,'Section 2'!$C$18:$X$317,COLUMNS('Section 2'!$C$14:I$14),0)),"",VLOOKUP($A267,'Section 2'!$C$18:$X$317,COLUMNS('Section 2'!$C$14:I$14),0)))</f>
        <v/>
      </c>
      <c r="J267" s="114" t="str">
        <f>IF($C267="","",IF(ISBLANK(VLOOKUP($A267,'Section 2'!$C$18:$X$317,COLUMNS('Section 2'!$C$14:J$14),0)),"",VLOOKUP($A267,'Section 2'!$C$18:$X$317,COLUMNS('Section 2'!$C$14:J$14),0)))</f>
        <v/>
      </c>
      <c r="K267" s="114" t="str">
        <f>IF($C267="","",IF(ISBLANK(VLOOKUP($A267,'Section 2'!$C$18:$X$317,COLUMNS('Section 2'!$C$14:K$14),0)),"",VLOOKUP($A267,'Section 2'!$C$18:$X$317,COLUMNS('Section 2'!$C$14:K$14),0)))</f>
        <v/>
      </c>
      <c r="L267" s="114" t="str">
        <f>IF($C267="","",IF(ISBLANK(VLOOKUP($A267,'Section 2'!$C$18:$X$317,COLUMNS('Section 2'!$C$14:L$14),0)),"",VLOOKUP($A267,'Section 2'!$C$18:$X$317,COLUMNS('Section 2'!$C$14:L$14),0)))</f>
        <v/>
      </c>
      <c r="M267" s="114" t="str">
        <f>IF($C267="","",IF(ISBLANK(VLOOKUP($A267,'Section 2'!$C$18:$X$317,COLUMNS('Section 2'!$C$14:M$14),0)),"",VLOOKUP($A267,'Section 2'!$C$18:$X$317,COLUMNS('Section 2'!$C$14:M$14),0)))</f>
        <v/>
      </c>
      <c r="N267" s="114" t="str">
        <f>IF($C267="","",IF(ISBLANK(VLOOKUP($A267,'Section 2'!$C$18:$X$317,COLUMNS('Section 2'!$C$14:N$14),0)),"",VLOOKUP($A267,'Section 2'!$C$18:$X$317,COLUMNS('Section 2'!$C$14:N$14),0)))</f>
        <v/>
      </c>
      <c r="O267" s="114" t="str">
        <f>IF($C267="","",IF(ISBLANK(VLOOKUP($A267,'Section 2'!$C$18:$X$317,COLUMNS('Section 2'!$C$14:O$14),0)),"",VLOOKUP($A267,'Section 2'!$C$18:$X$317,COLUMNS('Section 2'!$C$14:O$14),0)))</f>
        <v/>
      </c>
      <c r="P267" s="114" t="str">
        <f>IF($C267="","",IF(ISBLANK(VLOOKUP($A267,'Section 2'!$C$18:$X$317,COLUMNS('Section 2'!$C$14:P$14),0)),"",VLOOKUP($A267,'Section 2'!$C$18:$X$317,COLUMNS('Section 2'!$C$14:P$14),0)))</f>
        <v/>
      </c>
      <c r="Q267" s="114" t="str">
        <f>IF($C267="","",IF(ISBLANK(VLOOKUP($A267,'Section 2'!$C$18:$X$317,COLUMNS('Section 2'!$C$14:Q$14),0)),"",VLOOKUP($A267,'Section 2'!$C$18:$X$317,COLUMNS('Section 2'!$C$14:Q$14),0)))</f>
        <v/>
      </c>
      <c r="R267" s="114" t="str">
        <f>IF($C267="","",IF(ISBLANK(VLOOKUP($A267,'Section 2'!$C$18:$X$317,COLUMNS('Section 2'!$C$14:R$14),0)),"",VLOOKUP($A267,'Section 2'!$C$18:$X$317,COLUMNS('Section 2'!$C$14:R$14),0)))</f>
        <v/>
      </c>
      <c r="S267" s="114" t="str">
        <f>IF($C267="","",IF(ISBLANK(VLOOKUP($A267,'Section 2'!$C$18:$X$317,COLUMNS('Section 2'!$C$14:S$14),0)),"",VLOOKUP($A267,'Section 2'!$C$18:$X$317,COLUMNS('Section 2'!$C$14:S$14),0)))</f>
        <v/>
      </c>
      <c r="T267" s="114" t="str">
        <f>IF($C267="","",IF(ISBLANK(VLOOKUP($A267,'Section 2'!$C$18:$X$317,COLUMNS('Section 2'!$C$14:T$14),0)),"",VLOOKUP($A267,'Section 2'!$C$18:$X$317,COLUMNS('Section 2'!$C$14:T$14),0)))</f>
        <v/>
      </c>
      <c r="U267" s="114" t="str">
        <f>IF($C267="","",IF(ISBLANK(VLOOKUP($A267,'Section 2'!$C$18:$X$317,COLUMNS('Section 2'!$C$14:U$14),0)),"",VLOOKUP($A267,'Section 2'!$C$18:$X$317,COLUMNS('Section 2'!$C$14:U$14),0)))</f>
        <v/>
      </c>
      <c r="V267" s="114" t="str">
        <f>IF($C267="","",IF(ISBLANK(VLOOKUP($A267,'Section 2'!$C$18:$X$317,COLUMNS('Section 2'!$C$14:V$14),0)),"",VLOOKUP($A267,'Section 2'!$C$18:$X$317,COLUMNS('Section 2'!$C$14:V$14),0)))</f>
        <v/>
      </c>
      <c r="W267" s="114" t="str">
        <f>IF($C267="","",IF(ISBLANK(PROPER(VLOOKUP($A267,'Section 2'!$C$18:$X$317,COLUMNS('Section 2'!$C$14:W$14),0))),"",PROPER(VLOOKUP($A267,'Section 2'!$C$18:$X$317,COLUMNS('Section 2'!$C$14:W$14),0))))</f>
        <v/>
      </c>
      <c r="X267" s="114" t="str">
        <f>IF($C267="","",IF(ISBLANK(PROPER(VLOOKUP($A267,'Section 2'!$C$18:$X$317,COLUMNS('Section 2'!$C$14:X$14),0))),"",IF(VLOOKUP($A267,'Section 2'!$C$18:$X$317,COLUMNS('Section 2'!$C$14:X$14),0)="Produced/Imported for Consumption","Produced/Imported for Consumption",PROPER(VLOOKUP($A267,'Section 2'!$C$18:$X$317,COLUMNS('Section 2'!$C$14:X$14),0)))))</f>
        <v/>
      </c>
    </row>
    <row r="268" spans="1:24" s="47" customFormat="1" ht="12.75" customHeight="1" x14ac:dyDescent="0.25">
      <c r="A268" s="50">
        <v>267</v>
      </c>
      <c r="B268" s="114" t="str">
        <f t="shared" si="4"/>
        <v/>
      </c>
      <c r="C268" s="114" t="str">
        <f>IFERROR(VLOOKUP($A268,'Section 2'!$C$18:$X$317,COLUMNS('Section 2'!$C$14:$C$14),0),"")</f>
        <v/>
      </c>
      <c r="D268" s="65" t="str">
        <f>IF($C268="","",IF(ISBLANK(VLOOKUP($A268,'Section 2'!$C$18:$X$317,COLUMNS('Section 2'!$C$14:D$14),0)),"",VLOOKUP($A268,'Section 2'!$C$18:$X$317,COLUMNS('Section 2'!$C$14:D$14),0)))</f>
        <v/>
      </c>
      <c r="E268" s="114" t="str">
        <f>IF($C268="","",IF(ISBLANK(VLOOKUP($A268,'Section 2'!$C$18:$X$317,COLUMNS('Section 2'!$C$14:E$14),0)),"",VLOOKUP($A268,'Section 2'!$C$18:$X$317,COLUMNS('Section 2'!$C$14:E$14),0)))</f>
        <v/>
      </c>
      <c r="F268" s="114" t="str">
        <f>IF($C268="","",IF(ISBLANK(VLOOKUP($A268,'Section 2'!$C$18:$X$317,COLUMNS('Section 2'!$C$14:F$14),0)),"",VLOOKUP($A268,'Section 2'!$C$18:$X$317,COLUMNS('Section 2'!$C$14:F$14),0)))</f>
        <v/>
      </c>
      <c r="G268" s="114" t="str">
        <f>IF($C268="","",IF(ISBLANK(VLOOKUP($A268,'Section 2'!$C$18:$X$317,COLUMNS('Section 2'!$C$14:G$14),0)),"",VLOOKUP($A268,'Section 2'!$C$18:$X$317,COLUMNS('Section 2'!$C$14:G$14),0)))</f>
        <v/>
      </c>
      <c r="H268" s="114" t="str">
        <f>IF($C268="","",IF(ISBLANK(VLOOKUP($A268,'Section 2'!$C$18:$X$317,COLUMNS('Section 2'!$C$14:H$14),0)),"",VLOOKUP($A268,'Section 2'!$C$18:$X$317,COLUMNS('Section 2'!$C$14:H$14),0)))</f>
        <v/>
      </c>
      <c r="I268" s="114" t="str">
        <f>IF($C268="","",IF(ISBLANK(VLOOKUP($A268,'Section 2'!$C$18:$X$317,COLUMNS('Section 2'!$C$14:I$14),0)),"",VLOOKUP($A268,'Section 2'!$C$18:$X$317,COLUMNS('Section 2'!$C$14:I$14),0)))</f>
        <v/>
      </c>
      <c r="J268" s="114" t="str">
        <f>IF($C268="","",IF(ISBLANK(VLOOKUP($A268,'Section 2'!$C$18:$X$317,COLUMNS('Section 2'!$C$14:J$14),0)),"",VLOOKUP($A268,'Section 2'!$C$18:$X$317,COLUMNS('Section 2'!$C$14:J$14),0)))</f>
        <v/>
      </c>
      <c r="K268" s="114" t="str">
        <f>IF($C268="","",IF(ISBLANK(VLOOKUP($A268,'Section 2'!$C$18:$X$317,COLUMNS('Section 2'!$C$14:K$14),0)),"",VLOOKUP($A268,'Section 2'!$C$18:$X$317,COLUMNS('Section 2'!$C$14:K$14),0)))</f>
        <v/>
      </c>
      <c r="L268" s="114" t="str">
        <f>IF($C268="","",IF(ISBLANK(VLOOKUP($A268,'Section 2'!$C$18:$X$317,COLUMNS('Section 2'!$C$14:L$14),0)),"",VLOOKUP($A268,'Section 2'!$C$18:$X$317,COLUMNS('Section 2'!$C$14:L$14),0)))</f>
        <v/>
      </c>
      <c r="M268" s="114" t="str">
        <f>IF($C268="","",IF(ISBLANK(VLOOKUP($A268,'Section 2'!$C$18:$X$317,COLUMNS('Section 2'!$C$14:M$14),0)),"",VLOOKUP($A268,'Section 2'!$C$18:$X$317,COLUMNS('Section 2'!$C$14:M$14),0)))</f>
        <v/>
      </c>
      <c r="N268" s="114" t="str">
        <f>IF($C268="","",IF(ISBLANK(VLOOKUP($A268,'Section 2'!$C$18:$X$317,COLUMNS('Section 2'!$C$14:N$14),0)),"",VLOOKUP($A268,'Section 2'!$C$18:$X$317,COLUMNS('Section 2'!$C$14:N$14),0)))</f>
        <v/>
      </c>
      <c r="O268" s="114" t="str">
        <f>IF($C268="","",IF(ISBLANK(VLOOKUP($A268,'Section 2'!$C$18:$X$317,COLUMNS('Section 2'!$C$14:O$14),0)),"",VLOOKUP($A268,'Section 2'!$C$18:$X$317,COLUMNS('Section 2'!$C$14:O$14),0)))</f>
        <v/>
      </c>
      <c r="P268" s="114" t="str">
        <f>IF($C268="","",IF(ISBLANK(VLOOKUP($A268,'Section 2'!$C$18:$X$317,COLUMNS('Section 2'!$C$14:P$14),0)),"",VLOOKUP($A268,'Section 2'!$C$18:$X$317,COLUMNS('Section 2'!$C$14:P$14),0)))</f>
        <v/>
      </c>
      <c r="Q268" s="114" t="str">
        <f>IF($C268="","",IF(ISBLANK(VLOOKUP($A268,'Section 2'!$C$18:$X$317,COLUMNS('Section 2'!$C$14:Q$14),0)),"",VLOOKUP($A268,'Section 2'!$C$18:$X$317,COLUMNS('Section 2'!$C$14:Q$14),0)))</f>
        <v/>
      </c>
      <c r="R268" s="114" t="str">
        <f>IF($C268="","",IF(ISBLANK(VLOOKUP($A268,'Section 2'!$C$18:$X$317,COLUMNS('Section 2'!$C$14:R$14),0)),"",VLOOKUP($A268,'Section 2'!$C$18:$X$317,COLUMNS('Section 2'!$C$14:R$14),0)))</f>
        <v/>
      </c>
      <c r="S268" s="114" t="str">
        <f>IF($C268="","",IF(ISBLANK(VLOOKUP($A268,'Section 2'!$C$18:$X$317,COLUMNS('Section 2'!$C$14:S$14),0)),"",VLOOKUP($A268,'Section 2'!$C$18:$X$317,COLUMNS('Section 2'!$C$14:S$14),0)))</f>
        <v/>
      </c>
      <c r="T268" s="114" t="str">
        <f>IF($C268="","",IF(ISBLANK(VLOOKUP($A268,'Section 2'!$C$18:$X$317,COLUMNS('Section 2'!$C$14:T$14),0)),"",VLOOKUP($A268,'Section 2'!$C$18:$X$317,COLUMNS('Section 2'!$C$14:T$14),0)))</f>
        <v/>
      </c>
      <c r="U268" s="114" t="str">
        <f>IF($C268="","",IF(ISBLANK(VLOOKUP($A268,'Section 2'!$C$18:$X$317,COLUMNS('Section 2'!$C$14:U$14),0)),"",VLOOKUP($A268,'Section 2'!$C$18:$X$317,COLUMNS('Section 2'!$C$14:U$14),0)))</f>
        <v/>
      </c>
      <c r="V268" s="114" t="str">
        <f>IF($C268="","",IF(ISBLANK(VLOOKUP($A268,'Section 2'!$C$18:$X$317,COLUMNS('Section 2'!$C$14:V$14),0)),"",VLOOKUP($A268,'Section 2'!$C$18:$X$317,COLUMNS('Section 2'!$C$14:V$14),0)))</f>
        <v/>
      </c>
      <c r="W268" s="114" t="str">
        <f>IF($C268="","",IF(ISBLANK(PROPER(VLOOKUP($A268,'Section 2'!$C$18:$X$317,COLUMNS('Section 2'!$C$14:W$14),0))),"",PROPER(VLOOKUP($A268,'Section 2'!$C$18:$X$317,COLUMNS('Section 2'!$C$14:W$14),0))))</f>
        <v/>
      </c>
      <c r="X268" s="114" t="str">
        <f>IF($C268="","",IF(ISBLANK(PROPER(VLOOKUP($A268,'Section 2'!$C$18:$X$317,COLUMNS('Section 2'!$C$14:X$14),0))),"",IF(VLOOKUP($A268,'Section 2'!$C$18:$X$317,COLUMNS('Section 2'!$C$14:X$14),0)="Produced/Imported for Consumption","Produced/Imported for Consumption",PROPER(VLOOKUP($A268,'Section 2'!$C$18:$X$317,COLUMNS('Section 2'!$C$14:X$14),0)))))</f>
        <v/>
      </c>
    </row>
    <row r="269" spans="1:24" s="47" customFormat="1" ht="12.75" customHeight="1" x14ac:dyDescent="0.25">
      <c r="A269" s="50">
        <v>268</v>
      </c>
      <c r="B269" s="114" t="str">
        <f t="shared" si="4"/>
        <v/>
      </c>
      <c r="C269" s="114" t="str">
        <f>IFERROR(VLOOKUP($A269,'Section 2'!$C$18:$X$317,COLUMNS('Section 2'!$C$14:$C$14),0),"")</f>
        <v/>
      </c>
      <c r="D269" s="65" t="str">
        <f>IF($C269="","",IF(ISBLANK(VLOOKUP($A269,'Section 2'!$C$18:$X$317,COLUMNS('Section 2'!$C$14:D$14),0)),"",VLOOKUP($A269,'Section 2'!$C$18:$X$317,COLUMNS('Section 2'!$C$14:D$14),0)))</f>
        <v/>
      </c>
      <c r="E269" s="114" t="str">
        <f>IF($C269="","",IF(ISBLANK(VLOOKUP($A269,'Section 2'!$C$18:$X$317,COLUMNS('Section 2'!$C$14:E$14),0)),"",VLOOKUP($A269,'Section 2'!$C$18:$X$317,COLUMNS('Section 2'!$C$14:E$14),0)))</f>
        <v/>
      </c>
      <c r="F269" s="114" t="str">
        <f>IF($C269="","",IF(ISBLANK(VLOOKUP($A269,'Section 2'!$C$18:$X$317,COLUMNS('Section 2'!$C$14:F$14),0)),"",VLOOKUP($A269,'Section 2'!$C$18:$X$317,COLUMNS('Section 2'!$C$14:F$14),0)))</f>
        <v/>
      </c>
      <c r="G269" s="114" t="str">
        <f>IF($C269="","",IF(ISBLANK(VLOOKUP($A269,'Section 2'!$C$18:$X$317,COLUMNS('Section 2'!$C$14:G$14),0)),"",VLOOKUP($A269,'Section 2'!$C$18:$X$317,COLUMNS('Section 2'!$C$14:G$14),0)))</f>
        <v/>
      </c>
      <c r="H269" s="114" t="str">
        <f>IF($C269="","",IF(ISBLANK(VLOOKUP($A269,'Section 2'!$C$18:$X$317,COLUMNS('Section 2'!$C$14:H$14),0)),"",VLOOKUP($A269,'Section 2'!$C$18:$X$317,COLUMNS('Section 2'!$C$14:H$14),0)))</f>
        <v/>
      </c>
      <c r="I269" s="114" t="str">
        <f>IF($C269="","",IF(ISBLANK(VLOOKUP($A269,'Section 2'!$C$18:$X$317,COLUMNS('Section 2'!$C$14:I$14),0)),"",VLOOKUP($A269,'Section 2'!$C$18:$X$317,COLUMNS('Section 2'!$C$14:I$14),0)))</f>
        <v/>
      </c>
      <c r="J269" s="114" t="str">
        <f>IF($C269="","",IF(ISBLANK(VLOOKUP($A269,'Section 2'!$C$18:$X$317,COLUMNS('Section 2'!$C$14:J$14),0)),"",VLOOKUP($A269,'Section 2'!$C$18:$X$317,COLUMNS('Section 2'!$C$14:J$14),0)))</f>
        <v/>
      </c>
      <c r="K269" s="114" t="str">
        <f>IF($C269="","",IF(ISBLANK(VLOOKUP($A269,'Section 2'!$C$18:$X$317,COLUMNS('Section 2'!$C$14:K$14),0)),"",VLOOKUP($A269,'Section 2'!$C$18:$X$317,COLUMNS('Section 2'!$C$14:K$14),0)))</f>
        <v/>
      </c>
      <c r="L269" s="114" t="str">
        <f>IF($C269="","",IF(ISBLANK(VLOOKUP($A269,'Section 2'!$C$18:$X$317,COLUMNS('Section 2'!$C$14:L$14),0)),"",VLOOKUP($A269,'Section 2'!$C$18:$X$317,COLUMNS('Section 2'!$C$14:L$14),0)))</f>
        <v/>
      </c>
      <c r="M269" s="114" t="str">
        <f>IF($C269="","",IF(ISBLANK(VLOOKUP($A269,'Section 2'!$C$18:$X$317,COLUMNS('Section 2'!$C$14:M$14),0)),"",VLOOKUP($A269,'Section 2'!$C$18:$X$317,COLUMNS('Section 2'!$C$14:M$14),0)))</f>
        <v/>
      </c>
      <c r="N269" s="114" t="str">
        <f>IF($C269="","",IF(ISBLANK(VLOOKUP($A269,'Section 2'!$C$18:$X$317,COLUMNS('Section 2'!$C$14:N$14),0)),"",VLOOKUP($A269,'Section 2'!$C$18:$X$317,COLUMNS('Section 2'!$C$14:N$14),0)))</f>
        <v/>
      </c>
      <c r="O269" s="114" t="str">
        <f>IF($C269="","",IF(ISBLANK(VLOOKUP($A269,'Section 2'!$C$18:$X$317,COLUMNS('Section 2'!$C$14:O$14),0)),"",VLOOKUP($A269,'Section 2'!$C$18:$X$317,COLUMNS('Section 2'!$C$14:O$14),0)))</f>
        <v/>
      </c>
      <c r="P269" s="114" t="str">
        <f>IF($C269="","",IF(ISBLANK(VLOOKUP($A269,'Section 2'!$C$18:$X$317,COLUMNS('Section 2'!$C$14:P$14),0)),"",VLOOKUP($A269,'Section 2'!$C$18:$X$317,COLUMNS('Section 2'!$C$14:P$14),0)))</f>
        <v/>
      </c>
      <c r="Q269" s="114" t="str">
        <f>IF($C269="","",IF(ISBLANK(VLOOKUP($A269,'Section 2'!$C$18:$X$317,COLUMNS('Section 2'!$C$14:Q$14),0)),"",VLOOKUP($A269,'Section 2'!$C$18:$X$317,COLUMNS('Section 2'!$C$14:Q$14),0)))</f>
        <v/>
      </c>
      <c r="R269" s="114" t="str">
        <f>IF($C269="","",IF(ISBLANK(VLOOKUP($A269,'Section 2'!$C$18:$X$317,COLUMNS('Section 2'!$C$14:R$14),0)),"",VLOOKUP($A269,'Section 2'!$C$18:$X$317,COLUMNS('Section 2'!$C$14:R$14),0)))</f>
        <v/>
      </c>
      <c r="S269" s="114" t="str">
        <f>IF($C269="","",IF(ISBLANK(VLOOKUP($A269,'Section 2'!$C$18:$X$317,COLUMNS('Section 2'!$C$14:S$14),0)),"",VLOOKUP($A269,'Section 2'!$C$18:$X$317,COLUMNS('Section 2'!$C$14:S$14),0)))</f>
        <v/>
      </c>
      <c r="T269" s="114" t="str">
        <f>IF($C269="","",IF(ISBLANK(VLOOKUP($A269,'Section 2'!$C$18:$X$317,COLUMNS('Section 2'!$C$14:T$14),0)),"",VLOOKUP($A269,'Section 2'!$C$18:$X$317,COLUMNS('Section 2'!$C$14:T$14),0)))</f>
        <v/>
      </c>
      <c r="U269" s="114" t="str">
        <f>IF($C269="","",IF(ISBLANK(VLOOKUP($A269,'Section 2'!$C$18:$X$317,COLUMNS('Section 2'!$C$14:U$14),0)),"",VLOOKUP($A269,'Section 2'!$C$18:$X$317,COLUMNS('Section 2'!$C$14:U$14),0)))</f>
        <v/>
      </c>
      <c r="V269" s="114" t="str">
        <f>IF($C269="","",IF(ISBLANK(VLOOKUP($A269,'Section 2'!$C$18:$X$317,COLUMNS('Section 2'!$C$14:V$14),0)),"",VLOOKUP($A269,'Section 2'!$C$18:$X$317,COLUMNS('Section 2'!$C$14:V$14),0)))</f>
        <v/>
      </c>
      <c r="W269" s="114" t="str">
        <f>IF($C269="","",IF(ISBLANK(PROPER(VLOOKUP($A269,'Section 2'!$C$18:$X$317,COLUMNS('Section 2'!$C$14:W$14),0))),"",PROPER(VLOOKUP($A269,'Section 2'!$C$18:$X$317,COLUMNS('Section 2'!$C$14:W$14),0))))</f>
        <v/>
      </c>
      <c r="X269" s="114" t="str">
        <f>IF($C269="","",IF(ISBLANK(PROPER(VLOOKUP($A269,'Section 2'!$C$18:$X$317,COLUMNS('Section 2'!$C$14:X$14),0))),"",IF(VLOOKUP($A269,'Section 2'!$C$18:$X$317,COLUMNS('Section 2'!$C$14:X$14),0)="Produced/Imported for Consumption","Produced/Imported for Consumption",PROPER(VLOOKUP($A269,'Section 2'!$C$18:$X$317,COLUMNS('Section 2'!$C$14:X$14),0)))))</f>
        <v/>
      </c>
    </row>
    <row r="270" spans="1:24" s="47" customFormat="1" ht="12.75" customHeight="1" x14ac:dyDescent="0.25">
      <c r="A270" s="50">
        <v>269</v>
      </c>
      <c r="B270" s="114" t="str">
        <f t="shared" si="4"/>
        <v/>
      </c>
      <c r="C270" s="114" t="str">
        <f>IFERROR(VLOOKUP($A270,'Section 2'!$C$18:$X$317,COLUMNS('Section 2'!$C$14:$C$14),0),"")</f>
        <v/>
      </c>
      <c r="D270" s="65" t="str">
        <f>IF($C270="","",IF(ISBLANK(VLOOKUP($A270,'Section 2'!$C$18:$X$317,COLUMNS('Section 2'!$C$14:D$14),0)),"",VLOOKUP($A270,'Section 2'!$C$18:$X$317,COLUMNS('Section 2'!$C$14:D$14),0)))</f>
        <v/>
      </c>
      <c r="E270" s="114" t="str">
        <f>IF($C270="","",IF(ISBLANK(VLOOKUP($A270,'Section 2'!$C$18:$X$317,COLUMNS('Section 2'!$C$14:E$14),0)),"",VLOOKUP($A270,'Section 2'!$C$18:$X$317,COLUMNS('Section 2'!$C$14:E$14),0)))</f>
        <v/>
      </c>
      <c r="F270" s="114" t="str">
        <f>IF($C270="","",IF(ISBLANK(VLOOKUP($A270,'Section 2'!$C$18:$X$317,COLUMNS('Section 2'!$C$14:F$14),0)),"",VLOOKUP($A270,'Section 2'!$C$18:$X$317,COLUMNS('Section 2'!$C$14:F$14),0)))</f>
        <v/>
      </c>
      <c r="G270" s="114" t="str">
        <f>IF($C270="","",IF(ISBLANK(VLOOKUP($A270,'Section 2'!$C$18:$X$317,COLUMNS('Section 2'!$C$14:G$14),0)),"",VLOOKUP($A270,'Section 2'!$C$18:$X$317,COLUMNS('Section 2'!$C$14:G$14),0)))</f>
        <v/>
      </c>
      <c r="H270" s="114" t="str">
        <f>IF($C270="","",IF(ISBLANK(VLOOKUP($A270,'Section 2'!$C$18:$X$317,COLUMNS('Section 2'!$C$14:H$14),0)),"",VLOOKUP($A270,'Section 2'!$C$18:$X$317,COLUMNS('Section 2'!$C$14:H$14),0)))</f>
        <v/>
      </c>
      <c r="I270" s="114" t="str">
        <f>IF($C270="","",IF(ISBLANK(VLOOKUP($A270,'Section 2'!$C$18:$X$317,COLUMNS('Section 2'!$C$14:I$14),0)),"",VLOOKUP($A270,'Section 2'!$C$18:$X$317,COLUMNS('Section 2'!$C$14:I$14),0)))</f>
        <v/>
      </c>
      <c r="J270" s="114" t="str">
        <f>IF($C270="","",IF(ISBLANK(VLOOKUP($A270,'Section 2'!$C$18:$X$317,COLUMNS('Section 2'!$C$14:J$14),0)),"",VLOOKUP($A270,'Section 2'!$C$18:$X$317,COLUMNS('Section 2'!$C$14:J$14),0)))</f>
        <v/>
      </c>
      <c r="K270" s="114" t="str">
        <f>IF($C270="","",IF(ISBLANK(VLOOKUP($A270,'Section 2'!$C$18:$X$317,COLUMNS('Section 2'!$C$14:K$14),0)),"",VLOOKUP($A270,'Section 2'!$C$18:$X$317,COLUMNS('Section 2'!$C$14:K$14),0)))</f>
        <v/>
      </c>
      <c r="L270" s="114" t="str">
        <f>IF($C270="","",IF(ISBLANK(VLOOKUP($A270,'Section 2'!$C$18:$X$317,COLUMNS('Section 2'!$C$14:L$14),0)),"",VLOOKUP($A270,'Section 2'!$C$18:$X$317,COLUMNS('Section 2'!$C$14:L$14),0)))</f>
        <v/>
      </c>
      <c r="M270" s="114" t="str">
        <f>IF($C270="","",IF(ISBLANK(VLOOKUP($A270,'Section 2'!$C$18:$X$317,COLUMNS('Section 2'!$C$14:M$14),0)),"",VLOOKUP($A270,'Section 2'!$C$18:$X$317,COLUMNS('Section 2'!$C$14:M$14),0)))</f>
        <v/>
      </c>
      <c r="N270" s="114" t="str">
        <f>IF($C270="","",IF(ISBLANK(VLOOKUP($A270,'Section 2'!$C$18:$X$317,COLUMNS('Section 2'!$C$14:N$14),0)),"",VLOOKUP($A270,'Section 2'!$C$18:$X$317,COLUMNS('Section 2'!$C$14:N$14),0)))</f>
        <v/>
      </c>
      <c r="O270" s="114" t="str">
        <f>IF($C270="","",IF(ISBLANK(VLOOKUP($A270,'Section 2'!$C$18:$X$317,COLUMNS('Section 2'!$C$14:O$14),0)),"",VLOOKUP($A270,'Section 2'!$C$18:$X$317,COLUMNS('Section 2'!$C$14:O$14),0)))</f>
        <v/>
      </c>
      <c r="P270" s="114" t="str">
        <f>IF($C270="","",IF(ISBLANK(VLOOKUP($A270,'Section 2'!$C$18:$X$317,COLUMNS('Section 2'!$C$14:P$14),0)),"",VLOOKUP($A270,'Section 2'!$C$18:$X$317,COLUMNS('Section 2'!$C$14:P$14),0)))</f>
        <v/>
      </c>
      <c r="Q270" s="114" t="str">
        <f>IF($C270="","",IF(ISBLANK(VLOOKUP($A270,'Section 2'!$C$18:$X$317,COLUMNS('Section 2'!$C$14:Q$14),0)),"",VLOOKUP($A270,'Section 2'!$C$18:$X$317,COLUMNS('Section 2'!$C$14:Q$14),0)))</f>
        <v/>
      </c>
      <c r="R270" s="114" t="str">
        <f>IF($C270="","",IF(ISBLANK(VLOOKUP($A270,'Section 2'!$C$18:$X$317,COLUMNS('Section 2'!$C$14:R$14),0)),"",VLOOKUP($A270,'Section 2'!$C$18:$X$317,COLUMNS('Section 2'!$C$14:R$14),0)))</f>
        <v/>
      </c>
      <c r="S270" s="114" t="str">
        <f>IF($C270="","",IF(ISBLANK(VLOOKUP($A270,'Section 2'!$C$18:$X$317,COLUMNS('Section 2'!$C$14:S$14),0)),"",VLOOKUP($A270,'Section 2'!$C$18:$X$317,COLUMNS('Section 2'!$C$14:S$14),0)))</f>
        <v/>
      </c>
      <c r="T270" s="114" t="str">
        <f>IF($C270="","",IF(ISBLANK(VLOOKUP($A270,'Section 2'!$C$18:$X$317,COLUMNS('Section 2'!$C$14:T$14),0)),"",VLOOKUP($A270,'Section 2'!$C$18:$X$317,COLUMNS('Section 2'!$C$14:T$14),0)))</f>
        <v/>
      </c>
      <c r="U270" s="114" t="str">
        <f>IF($C270="","",IF(ISBLANK(VLOOKUP($A270,'Section 2'!$C$18:$X$317,COLUMNS('Section 2'!$C$14:U$14),0)),"",VLOOKUP($A270,'Section 2'!$C$18:$X$317,COLUMNS('Section 2'!$C$14:U$14),0)))</f>
        <v/>
      </c>
      <c r="V270" s="114" t="str">
        <f>IF($C270="","",IF(ISBLANK(VLOOKUP($A270,'Section 2'!$C$18:$X$317,COLUMNS('Section 2'!$C$14:V$14),0)),"",VLOOKUP($A270,'Section 2'!$C$18:$X$317,COLUMNS('Section 2'!$C$14:V$14),0)))</f>
        <v/>
      </c>
      <c r="W270" s="114" t="str">
        <f>IF($C270="","",IF(ISBLANK(PROPER(VLOOKUP($A270,'Section 2'!$C$18:$X$317,COLUMNS('Section 2'!$C$14:W$14),0))),"",PROPER(VLOOKUP($A270,'Section 2'!$C$18:$X$317,COLUMNS('Section 2'!$C$14:W$14),0))))</f>
        <v/>
      </c>
      <c r="X270" s="114" t="str">
        <f>IF($C270="","",IF(ISBLANK(PROPER(VLOOKUP($A270,'Section 2'!$C$18:$X$317,COLUMNS('Section 2'!$C$14:X$14),0))),"",IF(VLOOKUP($A270,'Section 2'!$C$18:$X$317,COLUMNS('Section 2'!$C$14:X$14),0)="Produced/Imported for Consumption","Produced/Imported for Consumption",PROPER(VLOOKUP($A270,'Section 2'!$C$18:$X$317,COLUMNS('Section 2'!$C$14:X$14),0)))))</f>
        <v/>
      </c>
    </row>
    <row r="271" spans="1:24" s="47" customFormat="1" ht="12.75" customHeight="1" x14ac:dyDescent="0.25">
      <c r="A271" s="50">
        <v>270</v>
      </c>
      <c r="B271" s="114" t="str">
        <f t="shared" si="4"/>
        <v/>
      </c>
      <c r="C271" s="114" t="str">
        <f>IFERROR(VLOOKUP($A271,'Section 2'!$C$18:$X$317,COLUMNS('Section 2'!$C$14:$C$14),0),"")</f>
        <v/>
      </c>
      <c r="D271" s="65" t="str">
        <f>IF($C271="","",IF(ISBLANK(VLOOKUP($A271,'Section 2'!$C$18:$X$317,COLUMNS('Section 2'!$C$14:D$14),0)),"",VLOOKUP($A271,'Section 2'!$C$18:$X$317,COLUMNS('Section 2'!$C$14:D$14),0)))</f>
        <v/>
      </c>
      <c r="E271" s="114" t="str">
        <f>IF($C271="","",IF(ISBLANK(VLOOKUP($A271,'Section 2'!$C$18:$X$317,COLUMNS('Section 2'!$C$14:E$14),0)),"",VLOOKUP($A271,'Section 2'!$C$18:$X$317,COLUMNS('Section 2'!$C$14:E$14),0)))</f>
        <v/>
      </c>
      <c r="F271" s="114" t="str">
        <f>IF($C271="","",IF(ISBLANK(VLOOKUP($A271,'Section 2'!$C$18:$X$317,COLUMNS('Section 2'!$C$14:F$14),0)),"",VLOOKUP($A271,'Section 2'!$C$18:$X$317,COLUMNS('Section 2'!$C$14:F$14),0)))</f>
        <v/>
      </c>
      <c r="G271" s="114" t="str">
        <f>IF($C271="","",IF(ISBLANK(VLOOKUP($A271,'Section 2'!$C$18:$X$317,COLUMNS('Section 2'!$C$14:G$14),0)),"",VLOOKUP($A271,'Section 2'!$C$18:$X$317,COLUMNS('Section 2'!$C$14:G$14),0)))</f>
        <v/>
      </c>
      <c r="H271" s="114" t="str">
        <f>IF($C271="","",IF(ISBLANK(VLOOKUP($A271,'Section 2'!$C$18:$X$317,COLUMNS('Section 2'!$C$14:H$14),0)),"",VLOOKUP($A271,'Section 2'!$C$18:$X$317,COLUMNS('Section 2'!$C$14:H$14),0)))</f>
        <v/>
      </c>
      <c r="I271" s="114" t="str">
        <f>IF($C271="","",IF(ISBLANK(VLOOKUP($A271,'Section 2'!$C$18:$X$317,COLUMNS('Section 2'!$C$14:I$14),0)),"",VLOOKUP($A271,'Section 2'!$C$18:$X$317,COLUMNS('Section 2'!$C$14:I$14),0)))</f>
        <v/>
      </c>
      <c r="J271" s="114" t="str">
        <f>IF($C271="","",IF(ISBLANK(VLOOKUP($A271,'Section 2'!$C$18:$X$317,COLUMNS('Section 2'!$C$14:J$14),0)),"",VLOOKUP($A271,'Section 2'!$C$18:$X$317,COLUMNS('Section 2'!$C$14:J$14),0)))</f>
        <v/>
      </c>
      <c r="K271" s="114" t="str">
        <f>IF($C271="","",IF(ISBLANK(VLOOKUP($A271,'Section 2'!$C$18:$X$317,COLUMNS('Section 2'!$C$14:K$14),0)),"",VLOOKUP($A271,'Section 2'!$C$18:$X$317,COLUMNS('Section 2'!$C$14:K$14),0)))</f>
        <v/>
      </c>
      <c r="L271" s="114" t="str">
        <f>IF($C271="","",IF(ISBLANK(VLOOKUP($A271,'Section 2'!$C$18:$X$317,COLUMNS('Section 2'!$C$14:L$14),0)),"",VLOOKUP($A271,'Section 2'!$C$18:$X$317,COLUMNS('Section 2'!$C$14:L$14),0)))</f>
        <v/>
      </c>
      <c r="M271" s="114" t="str">
        <f>IF($C271="","",IF(ISBLANK(VLOOKUP($A271,'Section 2'!$C$18:$X$317,COLUMNS('Section 2'!$C$14:M$14),0)),"",VLOOKUP($A271,'Section 2'!$C$18:$X$317,COLUMNS('Section 2'!$C$14:M$14),0)))</f>
        <v/>
      </c>
      <c r="N271" s="114" t="str">
        <f>IF($C271="","",IF(ISBLANK(VLOOKUP($A271,'Section 2'!$C$18:$X$317,COLUMNS('Section 2'!$C$14:N$14),0)),"",VLOOKUP($A271,'Section 2'!$C$18:$X$317,COLUMNS('Section 2'!$C$14:N$14),0)))</f>
        <v/>
      </c>
      <c r="O271" s="114" t="str">
        <f>IF($C271="","",IF(ISBLANK(VLOOKUP($A271,'Section 2'!$C$18:$X$317,COLUMNS('Section 2'!$C$14:O$14),0)),"",VLOOKUP($A271,'Section 2'!$C$18:$X$317,COLUMNS('Section 2'!$C$14:O$14),0)))</f>
        <v/>
      </c>
      <c r="P271" s="114" t="str">
        <f>IF($C271="","",IF(ISBLANK(VLOOKUP($A271,'Section 2'!$C$18:$X$317,COLUMNS('Section 2'!$C$14:P$14),0)),"",VLOOKUP($A271,'Section 2'!$C$18:$X$317,COLUMNS('Section 2'!$C$14:P$14),0)))</f>
        <v/>
      </c>
      <c r="Q271" s="114" t="str">
        <f>IF($C271="","",IF(ISBLANK(VLOOKUP($A271,'Section 2'!$C$18:$X$317,COLUMNS('Section 2'!$C$14:Q$14),0)),"",VLOOKUP($A271,'Section 2'!$C$18:$X$317,COLUMNS('Section 2'!$C$14:Q$14),0)))</f>
        <v/>
      </c>
      <c r="R271" s="114" t="str">
        <f>IF($C271="","",IF(ISBLANK(VLOOKUP($A271,'Section 2'!$C$18:$X$317,COLUMNS('Section 2'!$C$14:R$14),0)),"",VLOOKUP($A271,'Section 2'!$C$18:$X$317,COLUMNS('Section 2'!$C$14:R$14),0)))</f>
        <v/>
      </c>
      <c r="S271" s="114" t="str">
        <f>IF($C271="","",IF(ISBLANK(VLOOKUP($A271,'Section 2'!$C$18:$X$317,COLUMNS('Section 2'!$C$14:S$14),0)),"",VLOOKUP($A271,'Section 2'!$C$18:$X$317,COLUMNS('Section 2'!$C$14:S$14),0)))</f>
        <v/>
      </c>
      <c r="T271" s="114" t="str">
        <f>IF($C271="","",IF(ISBLANK(VLOOKUP($A271,'Section 2'!$C$18:$X$317,COLUMNS('Section 2'!$C$14:T$14),0)),"",VLOOKUP($A271,'Section 2'!$C$18:$X$317,COLUMNS('Section 2'!$C$14:T$14),0)))</f>
        <v/>
      </c>
      <c r="U271" s="114" t="str">
        <f>IF($C271="","",IF(ISBLANK(VLOOKUP($A271,'Section 2'!$C$18:$X$317,COLUMNS('Section 2'!$C$14:U$14),0)),"",VLOOKUP($A271,'Section 2'!$C$18:$X$317,COLUMNS('Section 2'!$C$14:U$14),0)))</f>
        <v/>
      </c>
      <c r="V271" s="114" t="str">
        <f>IF($C271="","",IF(ISBLANK(VLOOKUP($A271,'Section 2'!$C$18:$X$317,COLUMNS('Section 2'!$C$14:V$14),0)),"",VLOOKUP($A271,'Section 2'!$C$18:$X$317,COLUMNS('Section 2'!$C$14:V$14),0)))</f>
        <v/>
      </c>
      <c r="W271" s="114" t="str">
        <f>IF($C271="","",IF(ISBLANK(PROPER(VLOOKUP($A271,'Section 2'!$C$18:$X$317,COLUMNS('Section 2'!$C$14:W$14),0))),"",PROPER(VLOOKUP($A271,'Section 2'!$C$18:$X$317,COLUMNS('Section 2'!$C$14:W$14),0))))</f>
        <v/>
      </c>
      <c r="X271" s="114" t="str">
        <f>IF($C271="","",IF(ISBLANK(PROPER(VLOOKUP($A271,'Section 2'!$C$18:$X$317,COLUMNS('Section 2'!$C$14:X$14),0))),"",IF(VLOOKUP($A271,'Section 2'!$C$18:$X$317,COLUMNS('Section 2'!$C$14:X$14),0)="Produced/Imported for Consumption","Produced/Imported for Consumption",PROPER(VLOOKUP($A271,'Section 2'!$C$18:$X$317,COLUMNS('Section 2'!$C$14:X$14),0)))))</f>
        <v/>
      </c>
    </row>
    <row r="272" spans="1:24" s="47" customFormat="1" ht="12.75" customHeight="1" x14ac:dyDescent="0.25">
      <c r="A272" s="50">
        <v>271</v>
      </c>
      <c r="B272" s="114" t="str">
        <f t="shared" si="4"/>
        <v/>
      </c>
      <c r="C272" s="114" t="str">
        <f>IFERROR(VLOOKUP($A272,'Section 2'!$C$18:$X$317,COLUMNS('Section 2'!$C$14:$C$14),0),"")</f>
        <v/>
      </c>
      <c r="D272" s="65" t="str">
        <f>IF($C272="","",IF(ISBLANK(VLOOKUP($A272,'Section 2'!$C$18:$X$317,COLUMNS('Section 2'!$C$14:D$14),0)),"",VLOOKUP($A272,'Section 2'!$C$18:$X$317,COLUMNS('Section 2'!$C$14:D$14),0)))</f>
        <v/>
      </c>
      <c r="E272" s="114" t="str">
        <f>IF($C272="","",IF(ISBLANK(VLOOKUP($A272,'Section 2'!$C$18:$X$317,COLUMNS('Section 2'!$C$14:E$14),0)),"",VLOOKUP($A272,'Section 2'!$C$18:$X$317,COLUMNS('Section 2'!$C$14:E$14),0)))</f>
        <v/>
      </c>
      <c r="F272" s="114" t="str">
        <f>IF($C272="","",IF(ISBLANK(VLOOKUP($A272,'Section 2'!$C$18:$X$317,COLUMNS('Section 2'!$C$14:F$14),0)),"",VLOOKUP($A272,'Section 2'!$C$18:$X$317,COLUMNS('Section 2'!$C$14:F$14),0)))</f>
        <v/>
      </c>
      <c r="G272" s="114" t="str">
        <f>IF($C272="","",IF(ISBLANK(VLOOKUP($A272,'Section 2'!$C$18:$X$317,COLUMNS('Section 2'!$C$14:G$14),0)),"",VLOOKUP($A272,'Section 2'!$C$18:$X$317,COLUMNS('Section 2'!$C$14:G$14),0)))</f>
        <v/>
      </c>
      <c r="H272" s="114" t="str">
        <f>IF($C272="","",IF(ISBLANK(VLOOKUP($A272,'Section 2'!$C$18:$X$317,COLUMNS('Section 2'!$C$14:H$14),0)),"",VLOOKUP($A272,'Section 2'!$C$18:$X$317,COLUMNS('Section 2'!$C$14:H$14),0)))</f>
        <v/>
      </c>
      <c r="I272" s="114" t="str">
        <f>IF($C272="","",IF(ISBLANK(VLOOKUP($A272,'Section 2'!$C$18:$X$317,COLUMNS('Section 2'!$C$14:I$14),0)),"",VLOOKUP($A272,'Section 2'!$C$18:$X$317,COLUMNS('Section 2'!$C$14:I$14),0)))</f>
        <v/>
      </c>
      <c r="J272" s="114" t="str">
        <f>IF($C272="","",IF(ISBLANK(VLOOKUP($A272,'Section 2'!$C$18:$X$317,COLUMNS('Section 2'!$C$14:J$14),0)),"",VLOOKUP($A272,'Section 2'!$C$18:$X$317,COLUMNS('Section 2'!$C$14:J$14),0)))</f>
        <v/>
      </c>
      <c r="K272" s="114" t="str">
        <f>IF($C272="","",IF(ISBLANK(VLOOKUP($A272,'Section 2'!$C$18:$X$317,COLUMNS('Section 2'!$C$14:K$14),0)),"",VLOOKUP($A272,'Section 2'!$C$18:$X$317,COLUMNS('Section 2'!$C$14:K$14),0)))</f>
        <v/>
      </c>
      <c r="L272" s="114" t="str">
        <f>IF($C272="","",IF(ISBLANK(VLOOKUP($A272,'Section 2'!$C$18:$X$317,COLUMNS('Section 2'!$C$14:L$14),0)),"",VLOOKUP($A272,'Section 2'!$C$18:$X$317,COLUMNS('Section 2'!$C$14:L$14),0)))</f>
        <v/>
      </c>
      <c r="M272" s="114" t="str">
        <f>IF($C272="","",IF(ISBLANK(VLOOKUP($A272,'Section 2'!$C$18:$X$317,COLUMNS('Section 2'!$C$14:M$14),0)),"",VLOOKUP($A272,'Section 2'!$C$18:$X$317,COLUMNS('Section 2'!$C$14:M$14),0)))</f>
        <v/>
      </c>
      <c r="N272" s="114" t="str">
        <f>IF($C272="","",IF(ISBLANK(VLOOKUP($A272,'Section 2'!$C$18:$X$317,COLUMNS('Section 2'!$C$14:N$14),0)),"",VLOOKUP($A272,'Section 2'!$C$18:$X$317,COLUMNS('Section 2'!$C$14:N$14),0)))</f>
        <v/>
      </c>
      <c r="O272" s="114" t="str">
        <f>IF($C272="","",IF(ISBLANK(VLOOKUP($A272,'Section 2'!$C$18:$X$317,COLUMNS('Section 2'!$C$14:O$14),0)),"",VLOOKUP($A272,'Section 2'!$C$18:$X$317,COLUMNS('Section 2'!$C$14:O$14),0)))</f>
        <v/>
      </c>
      <c r="P272" s="114" t="str">
        <f>IF($C272="","",IF(ISBLANK(VLOOKUP($A272,'Section 2'!$C$18:$X$317,COLUMNS('Section 2'!$C$14:P$14),0)),"",VLOOKUP($A272,'Section 2'!$C$18:$X$317,COLUMNS('Section 2'!$C$14:P$14),0)))</f>
        <v/>
      </c>
      <c r="Q272" s="114" t="str">
        <f>IF($C272="","",IF(ISBLANK(VLOOKUP($A272,'Section 2'!$C$18:$X$317,COLUMNS('Section 2'!$C$14:Q$14),0)),"",VLOOKUP($A272,'Section 2'!$C$18:$X$317,COLUMNS('Section 2'!$C$14:Q$14),0)))</f>
        <v/>
      </c>
      <c r="R272" s="114" t="str">
        <f>IF($C272="","",IF(ISBLANK(VLOOKUP($A272,'Section 2'!$C$18:$X$317,COLUMNS('Section 2'!$C$14:R$14),0)),"",VLOOKUP($A272,'Section 2'!$C$18:$X$317,COLUMNS('Section 2'!$C$14:R$14),0)))</f>
        <v/>
      </c>
      <c r="S272" s="114" t="str">
        <f>IF($C272="","",IF(ISBLANK(VLOOKUP($A272,'Section 2'!$C$18:$X$317,COLUMNS('Section 2'!$C$14:S$14),0)),"",VLOOKUP($A272,'Section 2'!$C$18:$X$317,COLUMNS('Section 2'!$C$14:S$14),0)))</f>
        <v/>
      </c>
      <c r="T272" s="114" t="str">
        <f>IF($C272="","",IF(ISBLANK(VLOOKUP($A272,'Section 2'!$C$18:$X$317,COLUMNS('Section 2'!$C$14:T$14),0)),"",VLOOKUP($A272,'Section 2'!$C$18:$X$317,COLUMNS('Section 2'!$C$14:T$14),0)))</f>
        <v/>
      </c>
      <c r="U272" s="114" t="str">
        <f>IF($C272="","",IF(ISBLANK(VLOOKUP($A272,'Section 2'!$C$18:$X$317,COLUMNS('Section 2'!$C$14:U$14),0)),"",VLOOKUP($A272,'Section 2'!$C$18:$X$317,COLUMNS('Section 2'!$C$14:U$14),0)))</f>
        <v/>
      </c>
      <c r="V272" s="114" t="str">
        <f>IF($C272="","",IF(ISBLANK(VLOOKUP($A272,'Section 2'!$C$18:$X$317,COLUMNS('Section 2'!$C$14:V$14),0)),"",VLOOKUP($A272,'Section 2'!$C$18:$X$317,COLUMNS('Section 2'!$C$14:V$14),0)))</f>
        <v/>
      </c>
      <c r="W272" s="114" t="str">
        <f>IF($C272="","",IF(ISBLANK(PROPER(VLOOKUP($A272,'Section 2'!$C$18:$X$317,COLUMNS('Section 2'!$C$14:W$14),0))),"",PROPER(VLOOKUP($A272,'Section 2'!$C$18:$X$317,COLUMNS('Section 2'!$C$14:W$14),0))))</f>
        <v/>
      </c>
      <c r="X272" s="114" t="str">
        <f>IF($C272="","",IF(ISBLANK(PROPER(VLOOKUP($A272,'Section 2'!$C$18:$X$317,COLUMNS('Section 2'!$C$14:X$14),0))),"",IF(VLOOKUP($A272,'Section 2'!$C$18:$X$317,COLUMNS('Section 2'!$C$14:X$14),0)="Produced/Imported for Consumption","Produced/Imported for Consumption",PROPER(VLOOKUP($A272,'Section 2'!$C$18:$X$317,COLUMNS('Section 2'!$C$14:X$14),0)))))</f>
        <v/>
      </c>
    </row>
    <row r="273" spans="1:24" s="47" customFormat="1" ht="12.75" customHeight="1" x14ac:dyDescent="0.25">
      <c r="A273" s="50">
        <v>272</v>
      </c>
      <c r="B273" s="114" t="str">
        <f t="shared" si="4"/>
        <v/>
      </c>
      <c r="C273" s="114" t="str">
        <f>IFERROR(VLOOKUP($A273,'Section 2'!$C$18:$X$317,COLUMNS('Section 2'!$C$14:$C$14),0),"")</f>
        <v/>
      </c>
      <c r="D273" s="65" t="str">
        <f>IF($C273="","",IF(ISBLANK(VLOOKUP($A273,'Section 2'!$C$18:$X$317,COLUMNS('Section 2'!$C$14:D$14),0)),"",VLOOKUP($A273,'Section 2'!$C$18:$X$317,COLUMNS('Section 2'!$C$14:D$14),0)))</f>
        <v/>
      </c>
      <c r="E273" s="114" t="str">
        <f>IF($C273="","",IF(ISBLANK(VLOOKUP($A273,'Section 2'!$C$18:$X$317,COLUMNS('Section 2'!$C$14:E$14),0)),"",VLOOKUP($A273,'Section 2'!$C$18:$X$317,COLUMNS('Section 2'!$C$14:E$14),0)))</f>
        <v/>
      </c>
      <c r="F273" s="114" t="str">
        <f>IF($C273="","",IF(ISBLANK(VLOOKUP($A273,'Section 2'!$C$18:$X$317,COLUMNS('Section 2'!$C$14:F$14),0)),"",VLOOKUP($A273,'Section 2'!$C$18:$X$317,COLUMNS('Section 2'!$C$14:F$14),0)))</f>
        <v/>
      </c>
      <c r="G273" s="114" t="str">
        <f>IF($C273="","",IF(ISBLANK(VLOOKUP($A273,'Section 2'!$C$18:$X$317,COLUMNS('Section 2'!$C$14:G$14),0)),"",VLOOKUP($A273,'Section 2'!$C$18:$X$317,COLUMNS('Section 2'!$C$14:G$14),0)))</f>
        <v/>
      </c>
      <c r="H273" s="114" t="str">
        <f>IF($C273="","",IF(ISBLANK(VLOOKUP($A273,'Section 2'!$C$18:$X$317,COLUMNS('Section 2'!$C$14:H$14),0)),"",VLOOKUP($A273,'Section 2'!$C$18:$X$317,COLUMNS('Section 2'!$C$14:H$14),0)))</f>
        <v/>
      </c>
      <c r="I273" s="114" t="str">
        <f>IF($C273="","",IF(ISBLANK(VLOOKUP($A273,'Section 2'!$C$18:$X$317,COLUMNS('Section 2'!$C$14:I$14),0)),"",VLOOKUP($A273,'Section 2'!$C$18:$X$317,COLUMNS('Section 2'!$C$14:I$14),0)))</f>
        <v/>
      </c>
      <c r="J273" s="114" t="str">
        <f>IF($C273="","",IF(ISBLANK(VLOOKUP($A273,'Section 2'!$C$18:$X$317,COLUMNS('Section 2'!$C$14:J$14),0)),"",VLOOKUP($A273,'Section 2'!$C$18:$X$317,COLUMNS('Section 2'!$C$14:J$14),0)))</f>
        <v/>
      </c>
      <c r="K273" s="114" t="str">
        <f>IF($C273="","",IF(ISBLANK(VLOOKUP($A273,'Section 2'!$C$18:$X$317,COLUMNS('Section 2'!$C$14:K$14),0)),"",VLOOKUP($A273,'Section 2'!$C$18:$X$317,COLUMNS('Section 2'!$C$14:K$14),0)))</f>
        <v/>
      </c>
      <c r="L273" s="114" t="str">
        <f>IF($C273="","",IF(ISBLANK(VLOOKUP($A273,'Section 2'!$C$18:$X$317,COLUMNS('Section 2'!$C$14:L$14),0)),"",VLOOKUP($A273,'Section 2'!$C$18:$X$317,COLUMNS('Section 2'!$C$14:L$14),0)))</f>
        <v/>
      </c>
      <c r="M273" s="114" t="str">
        <f>IF($C273="","",IF(ISBLANK(VLOOKUP($A273,'Section 2'!$C$18:$X$317,COLUMNS('Section 2'!$C$14:M$14),0)),"",VLOOKUP($A273,'Section 2'!$C$18:$X$317,COLUMNS('Section 2'!$C$14:M$14),0)))</f>
        <v/>
      </c>
      <c r="N273" s="114" t="str">
        <f>IF($C273="","",IF(ISBLANK(VLOOKUP($A273,'Section 2'!$C$18:$X$317,COLUMNS('Section 2'!$C$14:N$14),0)),"",VLOOKUP($A273,'Section 2'!$C$18:$X$317,COLUMNS('Section 2'!$C$14:N$14),0)))</f>
        <v/>
      </c>
      <c r="O273" s="114" t="str">
        <f>IF($C273="","",IF(ISBLANK(VLOOKUP($A273,'Section 2'!$C$18:$X$317,COLUMNS('Section 2'!$C$14:O$14),0)),"",VLOOKUP($A273,'Section 2'!$C$18:$X$317,COLUMNS('Section 2'!$C$14:O$14),0)))</f>
        <v/>
      </c>
      <c r="P273" s="114" t="str">
        <f>IF($C273="","",IF(ISBLANK(VLOOKUP($A273,'Section 2'!$C$18:$X$317,COLUMNS('Section 2'!$C$14:P$14),0)),"",VLOOKUP($A273,'Section 2'!$C$18:$X$317,COLUMNS('Section 2'!$C$14:P$14),0)))</f>
        <v/>
      </c>
      <c r="Q273" s="114" t="str">
        <f>IF($C273="","",IF(ISBLANK(VLOOKUP($A273,'Section 2'!$C$18:$X$317,COLUMNS('Section 2'!$C$14:Q$14),0)),"",VLOOKUP($A273,'Section 2'!$C$18:$X$317,COLUMNS('Section 2'!$C$14:Q$14),0)))</f>
        <v/>
      </c>
      <c r="R273" s="114" t="str">
        <f>IF($C273="","",IF(ISBLANK(VLOOKUP($A273,'Section 2'!$C$18:$X$317,COLUMNS('Section 2'!$C$14:R$14),0)),"",VLOOKUP($A273,'Section 2'!$C$18:$X$317,COLUMNS('Section 2'!$C$14:R$14),0)))</f>
        <v/>
      </c>
      <c r="S273" s="114" t="str">
        <f>IF($C273="","",IF(ISBLANK(VLOOKUP($A273,'Section 2'!$C$18:$X$317,COLUMNS('Section 2'!$C$14:S$14),0)),"",VLOOKUP($A273,'Section 2'!$C$18:$X$317,COLUMNS('Section 2'!$C$14:S$14),0)))</f>
        <v/>
      </c>
      <c r="T273" s="114" t="str">
        <f>IF($C273="","",IF(ISBLANK(VLOOKUP($A273,'Section 2'!$C$18:$X$317,COLUMNS('Section 2'!$C$14:T$14),0)),"",VLOOKUP($A273,'Section 2'!$C$18:$X$317,COLUMNS('Section 2'!$C$14:T$14),0)))</f>
        <v/>
      </c>
      <c r="U273" s="114" t="str">
        <f>IF($C273="","",IF(ISBLANK(VLOOKUP($A273,'Section 2'!$C$18:$X$317,COLUMNS('Section 2'!$C$14:U$14),0)),"",VLOOKUP($A273,'Section 2'!$C$18:$X$317,COLUMNS('Section 2'!$C$14:U$14),0)))</f>
        <v/>
      </c>
      <c r="V273" s="114" t="str">
        <f>IF($C273="","",IF(ISBLANK(VLOOKUP($A273,'Section 2'!$C$18:$X$317,COLUMNS('Section 2'!$C$14:V$14),0)),"",VLOOKUP($A273,'Section 2'!$C$18:$X$317,COLUMNS('Section 2'!$C$14:V$14),0)))</f>
        <v/>
      </c>
      <c r="W273" s="114" t="str">
        <f>IF($C273="","",IF(ISBLANK(PROPER(VLOOKUP($A273,'Section 2'!$C$18:$X$317,COLUMNS('Section 2'!$C$14:W$14),0))),"",PROPER(VLOOKUP($A273,'Section 2'!$C$18:$X$317,COLUMNS('Section 2'!$C$14:W$14),0))))</f>
        <v/>
      </c>
      <c r="X273" s="114" t="str">
        <f>IF($C273="","",IF(ISBLANK(PROPER(VLOOKUP($A273,'Section 2'!$C$18:$X$317,COLUMNS('Section 2'!$C$14:X$14),0))),"",IF(VLOOKUP($A273,'Section 2'!$C$18:$X$317,COLUMNS('Section 2'!$C$14:X$14),0)="Produced/Imported for Consumption","Produced/Imported for Consumption",PROPER(VLOOKUP($A273,'Section 2'!$C$18:$X$317,COLUMNS('Section 2'!$C$14:X$14),0)))))</f>
        <v/>
      </c>
    </row>
    <row r="274" spans="1:24" s="47" customFormat="1" ht="12.75" customHeight="1" x14ac:dyDescent="0.25">
      <c r="A274" s="50">
        <v>273</v>
      </c>
      <c r="B274" s="114" t="str">
        <f t="shared" si="4"/>
        <v/>
      </c>
      <c r="C274" s="114" t="str">
        <f>IFERROR(VLOOKUP($A274,'Section 2'!$C$18:$X$317,COLUMNS('Section 2'!$C$14:$C$14),0),"")</f>
        <v/>
      </c>
      <c r="D274" s="65" t="str">
        <f>IF($C274="","",IF(ISBLANK(VLOOKUP($A274,'Section 2'!$C$18:$X$317,COLUMNS('Section 2'!$C$14:D$14),0)),"",VLOOKUP($A274,'Section 2'!$C$18:$X$317,COLUMNS('Section 2'!$C$14:D$14),0)))</f>
        <v/>
      </c>
      <c r="E274" s="114" t="str">
        <f>IF($C274="","",IF(ISBLANK(VLOOKUP($A274,'Section 2'!$C$18:$X$317,COLUMNS('Section 2'!$C$14:E$14),0)),"",VLOOKUP($A274,'Section 2'!$C$18:$X$317,COLUMNS('Section 2'!$C$14:E$14),0)))</f>
        <v/>
      </c>
      <c r="F274" s="114" t="str">
        <f>IF($C274="","",IF(ISBLANK(VLOOKUP($A274,'Section 2'!$C$18:$X$317,COLUMNS('Section 2'!$C$14:F$14),0)),"",VLOOKUP($A274,'Section 2'!$C$18:$X$317,COLUMNS('Section 2'!$C$14:F$14),0)))</f>
        <v/>
      </c>
      <c r="G274" s="114" t="str">
        <f>IF($C274="","",IF(ISBLANK(VLOOKUP($A274,'Section 2'!$C$18:$X$317,COLUMNS('Section 2'!$C$14:G$14),0)),"",VLOOKUP($A274,'Section 2'!$C$18:$X$317,COLUMNS('Section 2'!$C$14:G$14),0)))</f>
        <v/>
      </c>
      <c r="H274" s="114" t="str">
        <f>IF($C274="","",IF(ISBLANK(VLOOKUP($A274,'Section 2'!$C$18:$X$317,COLUMNS('Section 2'!$C$14:H$14),0)),"",VLOOKUP($A274,'Section 2'!$C$18:$X$317,COLUMNS('Section 2'!$C$14:H$14),0)))</f>
        <v/>
      </c>
      <c r="I274" s="114" t="str">
        <f>IF($C274="","",IF(ISBLANK(VLOOKUP($A274,'Section 2'!$C$18:$X$317,COLUMNS('Section 2'!$C$14:I$14),0)),"",VLOOKUP($A274,'Section 2'!$C$18:$X$317,COLUMNS('Section 2'!$C$14:I$14),0)))</f>
        <v/>
      </c>
      <c r="J274" s="114" t="str">
        <f>IF($C274="","",IF(ISBLANK(VLOOKUP($A274,'Section 2'!$C$18:$X$317,COLUMNS('Section 2'!$C$14:J$14),0)),"",VLOOKUP($A274,'Section 2'!$C$18:$X$317,COLUMNS('Section 2'!$C$14:J$14),0)))</f>
        <v/>
      </c>
      <c r="K274" s="114" t="str">
        <f>IF($C274="","",IF(ISBLANK(VLOOKUP($A274,'Section 2'!$C$18:$X$317,COLUMNS('Section 2'!$C$14:K$14),0)),"",VLOOKUP($A274,'Section 2'!$C$18:$X$317,COLUMNS('Section 2'!$C$14:K$14),0)))</f>
        <v/>
      </c>
      <c r="L274" s="114" t="str">
        <f>IF($C274="","",IF(ISBLANK(VLOOKUP($A274,'Section 2'!$C$18:$X$317,COLUMNS('Section 2'!$C$14:L$14),0)),"",VLOOKUP($A274,'Section 2'!$C$18:$X$317,COLUMNS('Section 2'!$C$14:L$14),0)))</f>
        <v/>
      </c>
      <c r="M274" s="114" t="str">
        <f>IF($C274="","",IF(ISBLANK(VLOOKUP($A274,'Section 2'!$C$18:$X$317,COLUMNS('Section 2'!$C$14:M$14),0)),"",VLOOKUP($A274,'Section 2'!$C$18:$X$317,COLUMNS('Section 2'!$C$14:M$14),0)))</f>
        <v/>
      </c>
      <c r="N274" s="114" t="str">
        <f>IF($C274="","",IF(ISBLANK(VLOOKUP($A274,'Section 2'!$C$18:$X$317,COLUMNS('Section 2'!$C$14:N$14),0)),"",VLOOKUP($A274,'Section 2'!$C$18:$X$317,COLUMNS('Section 2'!$C$14:N$14),0)))</f>
        <v/>
      </c>
      <c r="O274" s="114" t="str">
        <f>IF($C274="","",IF(ISBLANK(VLOOKUP($A274,'Section 2'!$C$18:$X$317,COLUMNS('Section 2'!$C$14:O$14),0)),"",VLOOKUP($A274,'Section 2'!$C$18:$X$317,COLUMNS('Section 2'!$C$14:O$14),0)))</f>
        <v/>
      </c>
      <c r="P274" s="114" t="str">
        <f>IF($C274="","",IF(ISBLANK(VLOOKUP($A274,'Section 2'!$C$18:$X$317,COLUMNS('Section 2'!$C$14:P$14),0)),"",VLOOKUP($A274,'Section 2'!$C$18:$X$317,COLUMNS('Section 2'!$C$14:P$14),0)))</f>
        <v/>
      </c>
      <c r="Q274" s="114" t="str">
        <f>IF($C274="","",IF(ISBLANK(VLOOKUP($A274,'Section 2'!$C$18:$X$317,COLUMNS('Section 2'!$C$14:Q$14),0)),"",VLOOKUP($A274,'Section 2'!$C$18:$X$317,COLUMNS('Section 2'!$C$14:Q$14),0)))</f>
        <v/>
      </c>
      <c r="R274" s="114" t="str">
        <f>IF($C274="","",IF(ISBLANK(VLOOKUP($A274,'Section 2'!$C$18:$X$317,COLUMNS('Section 2'!$C$14:R$14),0)),"",VLOOKUP($A274,'Section 2'!$C$18:$X$317,COLUMNS('Section 2'!$C$14:R$14),0)))</f>
        <v/>
      </c>
      <c r="S274" s="114" t="str">
        <f>IF($C274="","",IF(ISBLANK(VLOOKUP($A274,'Section 2'!$C$18:$X$317,COLUMNS('Section 2'!$C$14:S$14),0)),"",VLOOKUP($A274,'Section 2'!$C$18:$X$317,COLUMNS('Section 2'!$C$14:S$14),0)))</f>
        <v/>
      </c>
      <c r="T274" s="114" t="str">
        <f>IF($C274="","",IF(ISBLANK(VLOOKUP($A274,'Section 2'!$C$18:$X$317,COLUMNS('Section 2'!$C$14:T$14),0)),"",VLOOKUP($A274,'Section 2'!$C$18:$X$317,COLUMNS('Section 2'!$C$14:T$14),0)))</f>
        <v/>
      </c>
      <c r="U274" s="114" t="str">
        <f>IF($C274="","",IF(ISBLANK(VLOOKUP($A274,'Section 2'!$C$18:$X$317,COLUMNS('Section 2'!$C$14:U$14),0)),"",VLOOKUP($A274,'Section 2'!$C$18:$X$317,COLUMNS('Section 2'!$C$14:U$14),0)))</f>
        <v/>
      </c>
      <c r="V274" s="114" t="str">
        <f>IF($C274="","",IF(ISBLANK(VLOOKUP($A274,'Section 2'!$C$18:$X$317,COLUMNS('Section 2'!$C$14:V$14),0)),"",VLOOKUP($A274,'Section 2'!$C$18:$X$317,COLUMNS('Section 2'!$C$14:V$14),0)))</f>
        <v/>
      </c>
      <c r="W274" s="114" t="str">
        <f>IF($C274="","",IF(ISBLANK(PROPER(VLOOKUP($A274,'Section 2'!$C$18:$X$317,COLUMNS('Section 2'!$C$14:W$14),0))),"",PROPER(VLOOKUP($A274,'Section 2'!$C$18:$X$317,COLUMNS('Section 2'!$C$14:W$14),0))))</f>
        <v/>
      </c>
      <c r="X274" s="114" t="str">
        <f>IF($C274="","",IF(ISBLANK(PROPER(VLOOKUP($A274,'Section 2'!$C$18:$X$317,COLUMNS('Section 2'!$C$14:X$14),0))),"",IF(VLOOKUP($A274,'Section 2'!$C$18:$X$317,COLUMNS('Section 2'!$C$14:X$14),0)="Produced/Imported for Consumption","Produced/Imported for Consumption",PROPER(VLOOKUP($A274,'Section 2'!$C$18:$X$317,COLUMNS('Section 2'!$C$14:X$14),0)))))</f>
        <v/>
      </c>
    </row>
    <row r="275" spans="1:24" s="47" customFormat="1" ht="12.75" customHeight="1" x14ac:dyDescent="0.25">
      <c r="A275" s="50">
        <v>274</v>
      </c>
      <c r="B275" s="114" t="str">
        <f t="shared" si="4"/>
        <v/>
      </c>
      <c r="C275" s="114" t="str">
        <f>IFERROR(VLOOKUP($A275,'Section 2'!$C$18:$X$317,COLUMNS('Section 2'!$C$14:$C$14),0),"")</f>
        <v/>
      </c>
      <c r="D275" s="65" t="str">
        <f>IF($C275="","",IF(ISBLANK(VLOOKUP($A275,'Section 2'!$C$18:$X$317,COLUMNS('Section 2'!$C$14:D$14),0)),"",VLOOKUP($A275,'Section 2'!$C$18:$X$317,COLUMNS('Section 2'!$C$14:D$14),0)))</f>
        <v/>
      </c>
      <c r="E275" s="114" t="str">
        <f>IF($C275="","",IF(ISBLANK(VLOOKUP($A275,'Section 2'!$C$18:$X$317,COLUMNS('Section 2'!$C$14:E$14),0)),"",VLOOKUP($A275,'Section 2'!$C$18:$X$317,COLUMNS('Section 2'!$C$14:E$14),0)))</f>
        <v/>
      </c>
      <c r="F275" s="114" t="str">
        <f>IF($C275="","",IF(ISBLANK(VLOOKUP($A275,'Section 2'!$C$18:$X$317,COLUMNS('Section 2'!$C$14:F$14),0)),"",VLOOKUP($A275,'Section 2'!$C$18:$X$317,COLUMNS('Section 2'!$C$14:F$14),0)))</f>
        <v/>
      </c>
      <c r="G275" s="114" t="str">
        <f>IF($C275="","",IF(ISBLANK(VLOOKUP($A275,'Section 2'!$C$18:$X$317,COLUMNS('Section 2'!$C$14:G$14),0)),"",VLOOKUP($A275,'Section 2'!$C$18:$X$317,COLUMNS('Section 2'!$C$14:G$14),0)))</f>
        <v/>
      </c>
      <c r="H275" s="114" t="str">
        <f>IF($C275="","",IF(ISBLANK(VLOOKUP($A275,'Section 2'!$C$18:$X$317,COLUMNS('Section 2'!$C$14:H$14),0)),"",VLOOKUP($A275,'Section 2'!$C$18:$X$317,COLUMNS('Section 2'!$C$14:H$14),0)))</f>
        <v/>
      </c>
      <c r="I275" s="114" t="str">
        <f>IF($C275="","",IF(ISBLANK(VLOOKUP($A275,'Section 2'!$C$18:$X$317,COLUMNS('Section 2'!$C$14:I$14),0)),"",VLOOKUP($A275,'Section 2'!$C$18:$X$317,COLUMNS('Section 2'!$C$14:I$14),0)))</f>
        <v/>
      </c>
      <c r="J275" s="114" t="str">
        <f>IF($C275="","",IF(ISBLANK(VLOOKUP($A275,'Section 2'!$C$18:$X$317,COLUMNS('Section 2'!$C$14:J$14),0)),"",VLOOKUP($A275,'Section 2'!$C$18:$X$317,COLUMNS('Section 2'!$C$14:J$14),0)))</f>
        <v/>
      </c>
      <c r="K275" s="114" t="str">
        <f>IF($C275="","",IF(ISBLANK(VLOOKUP($A275,'Section 2'!$C$18:$X$317,COLUMNS('Section 2'!$C$14:K$14),0)),"",VLOOKUP($A275,'Section 2'!$C$18:$X$317,COLUMNS('Section 2'!$C$14:K$14),0)))</f>
        <v/>
      </c>
      <c r="L275" s="114" t="str">
        <f>IF($C275="","",IF(ISBLANK(VLOOKUP($A275,'Section 2'!$C$18:$X$317,COLUMNS('Section 2'!$C$14:L$14),0)),"",VLOOKUP($A275,'Section 2'!$C$18:$X$317,COLUMNS('Section 2'!$C$14:L$14),0)))</f>
        <v/>
      </c>
      <c r="M275" s="114" t="str">
        <f>IF($C275="","",IF(ISBLANK(VLOOKUP($A275,'Section 2'!$C$18:$X$317,COLUMNS('Section 2'!$C$14:M$14),0)),"",VLOOKUP($A275,'Section 2'!$C$18:$X$317,COLUMNS('Section 2'!$C$14:M$14),0)))</f>
        <v/>
      </c>
      <c r="N275" s="114" t="str">
        <f>IF($C275="","",IF(ISBLANK(VLOOKUP($A275,'Section 2'!$C$18:$X$317,COLUMNS('Section 2'!$C$14:N$14),0)),"",VLOOKUP($A275,'Section 2'!$C$18:$X$317,COLUMNS('Section 2'!$C$14:N$14),0)))</f>
        <v/>
      </c>
      <c r="O275" s="114" t="str">
        <f>IF($C275="","",IF(ISBLANK(VLOOKUP($A275,'Section 2'!$C$18:$X$317,COLUMNS('Section 2'!$C$14:O$14),0)),"",VLOOKUP($A275,'Section 2'!$C$18:$X$317,COLUMNS('Section 2'!$C$14:O$14),0)))</f>
        <v/>
      </c>
      <c r="P275" s="114" t="str">
        <f>IF($C275="","",IF(ISBLANK(VLOOKUP($A275,'Section 2'!$C$18:$X$317,COLUMNS('Section 2'!$C$14:P$14),0)),"",VLOOKUP($A275,'Section 2'!$C$18:$X$317,COLUMNS('Section 2'!$C$14:P$14),0)))</f>
        <v/>
      </c>
      <c r="Q275" s="114" t="str">
        <f>IF($C275="","",IF(ISBLANK(VLOOKUP($A275,'Section 2'!$C$18:$X$317,COLUMNS('Section 2'!$C$14:Q$14),0)),"",VLOOKUP($A275,'Section 2'!$C$18:$X$317,COLUMNS('Section 2'!$C$14:Q$14),0)))</f>
        <v/>
      </c>
      <c r="R275" s="114" t="str">
        <f>IF($C275="","",IF(ISBLANK(VLOOKUP($A275,'Section 2'!$C$18:$X$317,COLUMNS('Section 2'!$C$14:R$14),0)),"",VLOOKUP($A275,'Section 2'!$C$18:$X$317,COLUMNS('Section 2'!$C$14:R$14),0)))</f>
        <v/>
      </c>
      <c r="S275" s="114" t="str">
        <f>IF($C275="","",IF(ISBLANK(VLOOKUP($A275,'Section 2'!$C$18:$X$317,COLUMNS('Section 2'!$C$14:S$14),0)),"",VLOOKUP($A275,'Section 2'!$C$18:$X$317,COLUMNS('Section 2'!$C$14:S$14),0)))</f>
        <v/>
      </c>
      <c r="T275" s="114" t="str">
        <f>IF($C275="","",IF(ISBLANK(VLOOKUP($A275,'Section 2'!$C$18:$X$317,COLUMNS('Section 2'!$C$14:T$14),0)),"",VLOOKUP($A275,'Section 2'!$C$18:$X$317,COLUMNS('Section 2'!$C$14:T$14),0)))</f>
        <v/>
      </c>
      <c r="U275" s="114" t="str">
        <f>IF($C275="","",IF(ISBLANK(VLOOKUP($A275,'Section 2'!$C$18:$X$317,COLUMNS('Section 2'!$C$14:U$14),0)),"",VLOOKUP($A275,'Section 2'!$C$18:$X$317,COLUMNS('Section 2'!$C$14:U$14),0)))</f>
        <v/>
      </c>
      <c r="V275" s="114" t="str">
        <f>IF($C275="","",IF(ISBLANK(VLOOKUP($A275,'Section 2'!$C$18:$X$317,COLUMNS('Section 2'!$C$14:V$14),0)),"",VLOOKUP($A275,'Section 2'!$C$18:$X$317,COLUMNS('Section 2'!$C$14:V$14),0)))</f>
        <v/>
      </c>
      <c r="W275" s="114" t="str">
        <f>IF($C275="","",IF(ISBLANK(PROPER(VLOOKUP($A275,'Section 2'!$C$18:$X$317,COLUMNS('Section 2'!$C$14:W$14),0))),"",PROPER(VLOOKUP($A275,'Section 2'!$C$18:$X$317,COLUMNS('Section 2'!$C$14:W$14),0))))</f>
        <v/>
      </c>
      <c r="X275" s="114" t="str">
        <f>IF($C275="","",IF(ISBLANK(PROPER(VLOOKUP($A275,'Section 2'!$C$18:$X$317,COLUMNS('Section 2'!$C$14:X$14),0))),"",IF(VLOOKUP($A275,'Section 2'!$C$18:$X$317,COLUMNS('Section 2'!$C$14:X$14),0)="Produced/Imported for Consumption","Produced/Imported for Consumption",PROPER(VLOOKUP($A275,'Section 2'!$C$18:$X$317,COLUMNS('Section 2'!$C$14:X$14),0)))))</f>
        <v/>
      </c>
    </row>
    <row r="276" spans="1:24" s="47" customFormat="1" ht="12.75" customHeight="1" x14ac:dyDescent="0.25">
      <c r="A276" s="50">
        <v>275</v>
      </c>
      <c r="B276" s="114" t="str">
        <f t="shared" si="4"/>
        <v/>
      </c>
      <c r="C276" s="114" t="str">
        <f>IFERROR(VLOOKUP($A276,'Section 2'!$C$18:$X$317,COLUMNS('Section 2'!$C$14:$C$14),0),"")</f>
        <v/>
      </c>
      <c r="D276" s="65" t="str">
        <f>IF($C276="","",IF(ISBLANK(VLOOKUP($A276,'Section 2'!$C$18:$X$317,COLUMNS('Section 2'!$C$14:D$14),0)),"",VLOOKUP($A276,'Section 2'!$C$18:$X$317,COLUMNS('Section 2'!$C$14:D$14),0)))</f>
        <v/>
      </c>
      <c r="E276" s="114" t="str">
        <f>IF($C276="","",IF(ISBLANK(VLOOKUP($A276,'Section 2'!$C$18:$X$317,COLUMNS('Section 2'!$C$14:E$14),0)),"",VLOOKUP($A276,'Section 2'!$C$18:$X$317,COLUMNS('Section 2'!$C$14:E$14),0)))</f>
        <v/>
      </c>
      <c r="F276" s="114" t="str">
        <f>IF($C276="","",IF(ISBLANK(VLOOKUP($A276,'Section 2'!$C$18:$X$317,COLUMNS('Section 2'!$C$14:F$14),0)),"",VLOOKUP($A276,'Section 2'!$C$18:$X$317,COLUMNS('Section 2'!$C$14:F$14),0)))</f>
        <v/>
      </c>
      <c r="G276" s="114" t="str">
        <f>IF($C276="","",IF(ISBLANK(VLOOKUP($A276,'Section 2'!$C$18:$X$317,COLUMNS('Section 2'!$C$14:G$14),0)),"",VLOOKUP($A276,'Section 2'!$C$18:$X$317,COLUMNS('Section 2'!$C$14:G$14),0)))</f>
        <v/>
      </c>
      <c r="H276" s="114" t="str">
        <f>IF($C276="","",IF(ISBLANK(VLOOKUP($A276,'Section 2'!$C$18:$X$317,COLUMNS('Section 2'!$C$14:H$14),0)),"",VLOOKUP($A276,'Section 2'!$C$18:$X$317,COLUMNS('Section 2'!$C$14:H$14),0)))</f>
        <v/>
      </c>
      <c r="I276" s="114" t="str">
        <f>IF($C276="","",IF(ISBLANK(VLOOKUP($A276,'Section 2'!$C$18:$X$317,COLUMNS('Section 2'!$C$14:I$14),0)),"",VLOOKUP($A276,'Section 2'!$C$18:$X$317,COLUMNS('Section 2'!$C$14:I$14),0)))</f>
        <v/>
      </c>
      <c r="J276" s="114" t="str">
        <f>IF($C276="","",IF(ISBLANK(VLOOKUP($A276,'Section 2'!$C$18:$X$317,COLUMNS('Section 2'!$C$14:J$14),0)),"",VLOOKUP($A276,'Section 2'!$C$18:$X$317,COLUMNS('Section 2'!$C$14:J$14),0)))</f>
        <v/>
      </c>
      <c r="K276" s="114" t="str">
        <f>IF($C276="","",IF(ISBLANK(VLOOKUP($A276,'Section 2'!$C$18:$X$317,COLUMNS('Section 2'!$C$14:K$14),0)),"",VLOOKUP($A276,'Section 2'!$C$18:$X$317,COLUMNS('Section 2'!$C$14:K$14),0)))</f>
        <v/>
      </c>
      <c r="L276" s="114" t="str">
        <f>IF($C276="","",IF(ISBLANK(VLOOKUP($A276,'Section 2'!$C$18:$X$317,COLUMNS('Section 2'!$C$14:L$14),0)),"",VLOOKUP($A276,'Section 2'!$C$18:$X$317,COLUMNS('Section 2'!$C$14:L$14),0)))</f>
        <v/>
      </c>
      <c r="M276" s="114" t="str">
        <f>IF($C276="","",IF(ISBLANK(VLOOKUP($A276,'Section 2'!$C$18:$X$317,COLUMNS('Section 2'!$C$14:M$14),0)),"",VLOOKUP($A276,'Section 2'!$C$18:$X$317,COLUMNS('Section 2'!$C$14:M$14),0)))</f>
        <v/>
      </c>
      <c r="N276" s="114" t="str">
        <f>IF($C276="","",IF(ISBLANK(VLOOKUP($A276,'Section 2'!$C$18:$X$317,COLUMNS('Section 2'!$C$14:N$14),0)),"",VLOOKUP($A276,'Section 2'!$C$18:$X$317,COLUMNS('Section 2'!$C$14:N$14),0)))</f>
        <v/>
      </c>
      <c r="O276" s="114" t="str">
        <f>IF($C276="","",IF(ISBLANK(VLOOKUP($A276,'Section 2'!$C$18:$X$317,COLUMNS('Section 2'!$C$14:O$14),0)),"",VLOOKUP($A276,'Section 2'!$C$18:$X$317,COLUMNS('Section 2'!$C$14:O$14),0)))</f>
        <v/>
      </c>
      <c r="P276" s="114" t="str">
        <f>IF($C276="","",IF(ISBLANK(VLOOKUP($A276,'Section 2'!$C$18:$X$317,COLUMNS('Section 2'!$C$14:P$14),0)),"",VLOOKUP($A276,'Section 2'!$C$18:$X$317,COLUMNS('Section 2'!$C$14:P$14),0)))</f>
        <v/>
      </c>
      <c r="Q276" s="114" t="str">
        <f>IF($C276="","",IF(ISBLANK(VLOOKUP($A276,'Section 2'!$C$18:$X$317,COLUMNS('Section 2'!$C$14:Q$14),0)),"",VLOOKUP($A276,'Section 2'!$C$18:$X$317,COLUMNS('Section 2'!$C$14:Q$14),0)))</f>
        <v/>
      </c>
      <c r="R276" s="114" t="str">
        <f>IF($C276="","",IF(ISBLANK(VLOOKUP($A276,'Section 2'!$C$18:$X$317,COLUMNS('Section 2'!$C$14:R$14),0)),"",VLOOKUP($A276,'Section 2'!$C$18:$X$317,COLUMNS('Section 2'!$C$14:R$14),0)))</f>
        <v/>
      </c>
      <c r="S276" s="114" t="str">
        <f>IF($C276="","",IF(ISBLANK(VLOOKUP($A276,'Section 2'!$C$18:$X$317,COLUMNS('Section 2'!$C$14:S$14),0)),"",VLOOKUP($A276,'Section 2'!$C$18:$X$317,COLUMNS('Section 2'!$C$14:S$14),0)))</f>
        <v/>
      </c>
      <c r="T276" s="114" t="str">
        <f>IF($C276="","",IF(ISBLANK(VLOOKUP($A276,'Section 2'!$C$18:$X$317,COLUMNS('Section 2'!$C$14:T$14),0)),"",VLOOKUP($A276,'Section 2'!$C$18:$X$317,COLUMNS('Section 2'!$C$14:T$14),0)))</f>
        <v/>
      </c>
      <c r="U276" s="114" t="str">
        <f>IF($C276="","",IF(ISBLANK(VLOOKUP($A276,'Section 2'!$C$18:$X$317,COLUMNS('Section 2'!$C$14:U$14),0)),"",VLOOKUP($A276,'Section 2'!$C$18:$X$317,COLUMNS('Section 2'!$C$14:U$14),0)))</f>
        <v/>
      </c>
      <c r="V276" s="114" t="str">
        <f>IF($C276="","",IF(ISBLANK(VLOOKUP($A276,'Section 2'!$C$18:$X$317,COLUMNS('Section 2'!$C$14:V$14),0)),"",VLOOKUP($A276,'Section 2'!$C$18:$X$317,COLUMNS('Section 2'!$C$14:V$14),0)))</f>
        <v/>
      </c>
      <c r="W276" s="114" t="str">
        <f>IF($C276="","",IF(ISBLANK(PROPER(VLOOKUP($A276,'Section 2'!$C$18:$X$317,COLUMNS('Section 2'!$C$14:W$14),0))),"",PROPER(VLOOKUP($A276,'Section 2'!$C$18:$X$317,COLUMNS('Section 2'!$C$14:W$14),0))))</f>
        <v/>
      </c>
      <c r="X276" s="114" t="str">
        <f>IF($C276="","",IF(ISBLANK(PROPER(VLOOKUP($A276,'Section 2'!$C$18:$X$317,COLUMNS('Section 2'!$C$14:X$14),0))),"",IF(VLOOKUP($A276,'Section 2'!$C$18:$X$317,COLUMNS('Section 2'!$C$14:X$14),0)="Produced/Imported for Consumption","Produced/Imported for Consumption",PROPER(VLOOKUP($A276,'Section 2'!$C$18:$X$317,COLUMNS('Section 2'!$C$14:X$14),0)))))</f>
        <v/>
      </c>
    </row>
    <row r="277" spans="1:24" s="47" customFormat="1" ht="12.75" customHeight="1" x14ac:dyDescent="0.25">
      <c r="A277" s="50">
        <v>276</v>
      </c>
      <c r="B277" s="114" t="str">
        <f t="shared" si="4"/>
        <v/>
      </c>
      <c r="C277" s="114" t="str">
        <f>IFERROR(VLOOKUP($A277,'Section 2'!$C$18:$X$317,COLUMNS('Section 2'!$C$14:$C$14),0),"")</f>
        <v/>
      </c>
      <c r="D277" s="65" t="str">
        <f>IF($C277="","",IF(ISBLANK(VLOOKUP($A277,'Section 2'!$C$18:$X$317,COLUMNS('Section 2'!$C$14:D$14),0)),"",VLOOKUP($A277,'Section 2'!$C$18:$X$317,COLUMNS('Section 2'!$C$14:D$14),0)))</f>
        <v/>
      </c>
      <c r="E277" s="114" t="str">
        <f>IF($C277="","",IF(ISBLANK(VLOOKUP($A277,'Section 2'!$C$18:$X$317,COLUMNS('Section 2'!$C$14:E$14),0)),"",VLOOKUP($A277,'Section 2'!$C$18:$X$317,COLUMNS('Section 2'!$C$14:E$14),0)))</f>
        <v/>
      </c>
      <c r="F277" s="114" t="str">
        <f>IF($C277="","",IF(ISBLANK(VLOOKUP($A277,'Section 2'!$C$18:$X$317,COLUMNS('Section 2'!$C$14:F$14),0)),"",VLOOKUP($A277,'Section 2'!$C$18:$X$317,COLUMNS('Section 2'!$C$14:F$14),0)))</f>
        <v/>
      </c>
      <c r="G277" s="114" t="str">
        <f>IF($C277="","",IF(ISBLANK(VLOOKUP($A277,'Section 2'!$C$18:$X$317,COLUMNS('Section 2'!$C$14:G$14),0)),"",VLOOKUP($A277,'Section 2'!$C$18:$X$317,COLUMNS('Section 2'!$C$14:G$14),0)))</f>
        <v/>
      </c>
      <c r="H277" s="114" t="str">
        <f>IF($C277="","",IF(ISBLANK(VLOOKUP($A277,'Section 2'!$C$18:$X$317,COLUMNS('Section 2'!$C$14:H$14),0)),"",VLOOKUP($A277,'Section 2'!$C$18:$X$317,COLUMNS('Section 2'!$C$14:H$14),0)))</f>
        <v/>
      </c>
      <c r="I277" s="114" t="str">
        <f>IF($C277="","",IF(ISBLANK(VLOOKUP($A277,'Section 2'!$C$18:$X$317,COLUMNS('Section 2'!$C$14:I$14),0)),"",VLOOKUP($A277,'Section 2'!$C$18:$X$317,COLUMNS('Section 2'!$C$14:I$14),0)))</f>
        <v/>
      </c>
      <c r="J277" s="114" t="str">
        <f>IF($C277="","",IF(ISBLANK(VLOOKUP($A277,'Section 2'!$C$18:$X$317,COLUMNS('Section 2'!$C$14:J$14),0)),"",VLOOKUP($A277,'Section 2'!$C$18:$X$317,COLUMNS('Section 2'!$C$14:J$14),0)))</f>
        <v/>
      </c>
      <c r="K277" s="114" t="str">
        <f>IF($C277="","",IF(ISBLANK(VLOOKUP($A277,'Section 2'!$C$18:$X$317,COLUMNS('Section 2'!$C$14:K$14),0)),"",VLOOKUP($A277,'Section 2'!$C$18:$X$317,COLUMNS('Section 2'!$C$14:K$14),0)))</f>
        <v/>
      </c>
      <c r="L277" s="114" t="str">
        <f>IF($C277="","",IF(ISBLANK(VLOOKUP($A277,'Section 2'!$C$18:$X$317,COLUMNS('Section 2'!$C$14:L$14),0)),"",VLOOKUP($A277,'Section 2'!$C$18:$X$317,COLUMNS('Section 2'!$C$14:L$14),0)))</f>
        <v/>
      </c>
      <c r="M277" s="114" t="str">
        <f>IF($C277="","",IF(ISBLANK(VLOOKUP($A277,'Section 2'!$C$18:$X$317,COLUMNS('Section 2'!$C$14:M$14),0)),"",VLOOKUP($A277,'Section 2'!$C$18:$X$317,COLUMNS('Section 2'!$C$14:M$14),0)))</f>
        <v/>
      </c>
      <c r="N277" s="114" t="str">
        <f>IF($C277="","",IF(ISBLANK(VLOOKUP($A277,'Section 2'!$C$18:$X$317,COLUMNS('Section 2'!$C$14:N$14),0)),"",VLOOKUP($A277,'Section 2'!$C$18:$X$317,COLUMNS('Section 2'!$C$14:N$14),0)))</f>
        <v/>
      </c>
      <c r="O277" s="114" t="str">
        <f>IF($C277="","",IF(ISBLANK(VLOOKUP($A277,'Section 2'!$C$18:$X$317,COLUMNS('Section 2'!$C$14:O$14),0)),"",VLOOKUP($A277,'Section 2'!$C$18:$X$317,COLUMNS('Section 2'!$C$14:O$14),0)))</f>
        <v/>
      </c>
      <c r="P277" s="114" t="str">
        <f>IF($C277="","",IF(ISBLANK(VLOOKUP($A277,'Section 2'!$C$18:$X$317,COLUMNS('Section 2'!$C$14:P$14),0)),"",VLOOKUP($A277,'Section 2'!$C$18:$X$317,COLUMNS('Section 2'!$C$14:P$14),0)))</f>
        <v/>
      </c>
      <c r="Q277" s="114" t="str">
        <f>IF($C277="","",IF(ISBLANK(VLOOKUP($A277,'Section 2'!$C$18:$X$317,COLUMNS('Section 2'!$C$14:Q$14),0)),"",VLOOKUP($A277,'Section 2'!$C$18:$X$317,COLUMNS('Section 2'!$C$14:Q$14),0)))</f>
        <v/>
      </c>
      <c r="R277" s="114" t="str">
        <f>IF($C277="","",IF(ISBLANK(VLOOKUP($A277,'Section 2'!$C$18:$X$317,COLUMNS('Section 2'!$C$14:R$14),0)),"",VLOOKUP($A277,'Section 2'!$C$18:$X$317,COLUMNS('Section 2'!$C$14:R$14),0)))</f>
        <v/>
      </c>
      <c r="S277" s="114" t="str">
        <f>IF($C277="","",IF(ISBLANK(VLOOKUP($A277,'Section 2'!$C$18:$X$317,COLUMNS('Section 2'!$C$14:S$14),0)),"",VLOOKUP($A277,'Section 2'!$C$18:$X$317,COLUMNS('Section 2'!$C$14:S$14),0)))</f>
        <v/>
      </c>
      <c r="T277" s="114" t="str">
        <f>IF($C277="","",IF(ISBLANK(VLOOKUP($A277,'Section 2'!$C$18:$X$317,COLUMNS('Section 2'!$C$14:T$14),0)),"",VLOOKUP($A277,'Section 2'!$C$18:$X$317,COLUMNS('Section 2'!$C$14:T$14),0)))</f>
        <v/>
      </c>
      <c r="U277" s="114" t="str">
        <f>IF($C277="","",IF(ISBLANK(VLOOKUP($A277,'Section 2'!$C$18:$X$317,COLUMNS('Section 2'!$C$14:U$14),0)),"",VLOOKUP($A277,'Section 2'!$C$18:$X$317,COLUMNS('Section 2'!$C$14:U$14),0)))</f>
        <v/>
      </c>
      <c r="V277" s="114" t="str">
        <f>IF($C277="","",IF(ISBLANK(VLOOKUP($A277,'Section 2'!$C$18:$X$317,COLUMNS('Section 2'!$C$14:V$14),0)),"",VLOOKUP($A277,'Section 2'!$C$18:$X$317,COLUMNS('Section 2'!$C$14:V$14),0)))</f>
        <v/>
      </c>
      <c r="W277" s="114" t="str">
        <f>IF($C277="","",IF(ISBLANK(PROPER(VLOOKUP($A277,'Section 2'!$C$18:$X$317,COLUMNS('Section 2'!$C$14:W$14),0))),"",PROPER(VLOOKUP($A277,'Section 2'!$C$18:$X$317,COLUMNS('Section 2'!$C$14:W$14),0))))</f>
        <v/>
      </c>
      <c r="X277" s="114" t="str">
        <f>IF($C277="","",IF(ISBLANK(PROPER(VLOOKUP($A277,'Section 2'!$C$18:$X$317,COLUMNS('Section 2'!$C$14:X$14),0))),"",IF(VLOOKUP($A277,'Section 2'!$C$18:$X$317,COLUMNS('Section 2'!$C$14:X$14),0)="Produced/Imported for Consumption","Produced/Imported for Consumption",PROPER(VLOOKUP($A277,'Section 2'!$C$18:$X$317,COLUMNS('Section 2'!$C$14:X$14),0)))))</f>
        <v/>
      </c>
    </row>
    <row r="278" spans="1:24" s="47" customFormat="1" ht="12.75" customHeight="1" x14ac:dyDescent="0.25">
      <c r="A278" s="50">
        <v>277</v>
      </c>
      <c r="B278" s="114" t="str">
        <f t="shared" si="4"/>
        <v/>
      </c>
      <c r="C278" s="114" t="str">
        <f>IFERROR(VLOOKUP($A278,'Section 2'!$C$18:$X$317,COLUMNS('Section 2'!$C$14:$C$14),0),"")</f>
        <v/>
      </c>
      <c r="D278" s="65" t="str">
        <f>IF($C278="","",IF(ISBLANK(VLOOKUP($A278,'Section 2'!$C$18:$X$317,COLUMNS('Section 2'!$C$14:D$14),0)),"",VLOOKUP($A278,'Section 2'!$C$18:$X$317,COLUMNS('Section 2'!$C$14:D$14),0)))</f>
        <v/>
      </c>
      <c r="E278" s="114" t="str">
        <f>IF($C278="","",IF(ISBLANK(VLOOKUP($A278,'Section 2'!$C$18:$X$317,COLUMNS('Section 2'!$C$14:E$14),0)),"",VLOOKUP($A278,'Section 2'!$C$18:$X$317,COLUMNS('Section 2'!$C$14:E$14),0)))</f>
        <v/>
      </c>
      <c r="F278" s="114" t="str">
        <f>IF($C278="","",IF(ISBLANK(VLOOKUP($A278,'Section 2'!$C$18:$X$317,COLUMNS('Section 2'!$C$14:F$14),0)),"",VLOOKUP($A278,'Section 2'!$C$18:$X$317,COLUMNS('Section 2'!$C$14:F$14),0)))</f>
        <v/>
      </c>
      <c r="G278" s="114" t="str">
        <f>IF($C278="","",IF(ISBLANK(VLOOKUP($A278,'Section 2'!$C$18:$X$317,COLUMNS('Section 2'!$C$14:G$14),0)),"",VLOOKUP($A278,'Section 2'!$C$18:$X$317,COLUMNS('Section 2'!$C$14:G$14),0)))</f>
        <v/>
      </c>
      <c r="H278" s="114" t="str">
        <f>IF($C278="","",IF(ISBLANK(VLOOKUP($A278,'Section 2'!$C$18:$X$317,COLUMNS('Section 2'!$C$14:H$14),0)),"",VLOOKUP($A278,'Section 2'!$C$18:$X$317,COLUMNS('Section 2'!$C$14:H$14),0)))</f>
        <v/>
      </c>
      <c r="I278" s="114" t="str">
        <f>IF($C278="","",IF(ISBLANK(VLOOKUP($A278,'Section 2'!$C$18:$X$317,COLUMNS('Section 2'!$C$14:I$14),0)),"",VLOOKUP($A278,'Section 2'!$C$18:$X$317,COLUMNS('Section 2'!$C$14:I$14),0)))</f>
        <v/>
      </c>
      <c r="J278" s="114" t="str">
        <f>IF($C278="","",IF(ISBLANK(VLOOKUP($A278,'Section 2'!$C$18:$X$317,COLUMNS('Section 2'!$C$14:J$14),0)),"",VLOOKUP($A278,'Section 2'!$C$18:$X$317,COLUMNS('Section 2'!$C$14:J$14),0)))</f>
        <v/>
      </c>
      <c r="K278" s="114" t="str">
        <f>IF($C278="","",IF(ISBLANK(VLOOKUP($A278,'Section 2'!$C$18:$X$317,COLUMNS('Section 2'!$C$14:K$14),0)),"",VLOOKUP($A278,'Section 2'!$C$18:$X$317,COLUMNS('Section 2'!$C$14:K$14),0)))</f>
        <v/>
      </c>
      <c r="L278" s="114" t="str">
        <f>IF($C278="","",IF(ISBLANK(VLOOKUP($A278,'Section 2'!$C$18:$X$317,COLUMNS('Section 2'!$C$14:L$14),0)),"",VLOOKUP($A278,'Section 2'!$C$18:$X$317,COLUMNS('Section 2'!$C$14:L$14),0)))</f>
        <v/>
      </c>
      <c r="M278" s="114" t="str">
        <f>IF($C278="","",IF(ISBLANK(VLOOKUP($A278,'Section 2'!$C$18:$X$317,COLUMNS('Section 2'!$C$14:M$14),0)),"",VLOOKUP($A278,'Section 2'!$C$18:$X$317,COLUMNS('Section 2'!$C$14:M$14),0)))</f>
        <v/>
      </c>
      <c r="N278" s="114" t="str">
        <f>IF($C278="","",IF(ISBLANK(VLOOKUP($A278,'Section 2'!$C$18:$X$317,COLUMNS('Section 2'!$C$14:N$14),0)),"",VLOOKUP($A278,'Section 2'!$C$18:$X$317,COLUMNS('Section 2'!$C$14:N$14),0)))</f>
        <v/>
      </c>
      <c r="O278" s="114" t="str">
        <f>IF($C278="","",IF(ISBLANK(VLOOKUP($A278,'Section 2'!$C$18:$X$317,COLUMNS('Section 2'!$C$14:O$14),0)),"",VLOOKUP($A278,'Section 2'!$C$18:$X$317,COLUMNS('Section 2'!$C$14:O$14),0)))</f>
        <v/>
      </c>
      <c r="P278" s="114" t="str">
        <f>IF($C278="","",IF(ISBLANK(VLOOKUP($A278,'Section 2'!$C$18:$X$317,COLUMNS('Section 2'!$C$14:P$14),0)),"",VLOOKUP($A278,'Section 2'!$C$18:$X$317,COLUMNS('Section 2'!$C$14:P$14),0)))</f>
        <v/>
      </c>
      <c r="Q278" s="114" t="str">
        <f>IF($C278="","",IF(ISBLANK(VLOOKUP($A278,'Section 2'!$C$18:$X$317,COLUMNS('Section 2'!$C$14:Q$14),0)),"",VLOOKUP($A278,'Section 2'!$C$18:$X$317,COLUMNS('Section 2'!$C$14:Q$14),0)))</f>
        <v/>
      </c>
      <c r="R278" s="114" t="str">
        <f>IF($C278="","",IF(ISBLANK(VLOOKUP($A278,'Section 2'!$C$18:$X$317,COLUMNS('Section 2'!$C$14:R$14),0)),"",VLOOKUP($A278,'Section 2'!$C$18:$X$317,COLUMNS('Section 2'!$C$14:R$14),0)))</f>
        <v/>
      </c>
      <c r="S278" s="114" t="str">
        <f>IF($C278="","",IF(ISBLANK(VLOOKUP($A278,'Section 2'!$C$18:$X$317,COLUMNS('Section 2'!$C$14:S$14),0)),"",VLOOKUP($A278,'Section 2'!$C$18:$X$317,COLUMNS('Section 2'!$C$14:S$14),0)))</f>
        <v/>
      </c>
      <c r="T278" s="114" t="str">
        <f>IF($C278="","",IF(ISBLANK(VLOOKUP($A278,'Section 2'!$C$18:$X$317,COLUMNS('Section 2'!$C$14:T$14),0)),"",VLOOKUP($A278,'Section 2'!$C$18:$X$317,COLUMNS('Section 2'!$C$14:T$14),0)))</f>
        <v/>
      </c>
      <c r="U278" s="114" t="str">
        <f>IF($C278="","",IF(ISBLANK(VLOOKUP($A278,'Section 2'!$C$18:$X$317,COLUMNS('Section 2'!$C$14:U$14),0)),"",VLOOKUP($A278,'Section 2'!$C$18:$X$317,COLUMNS('Section 2'!$C$14:U$14),0)))</f>
        <v/>
      </c>
      <c r="V278" s="114" t="str">
        <f>IF($C278="","",IF(ISBLANK(VLOOKUP($A278,'Section 2'!$C$18:$X$317,COLUMNS('Section 2'!$C$14:V$14),0)),"",VLOOKUP($A278,'Section 2'!$C$18:$X$317,COLUMNS('Section 2'!$C$14:V$14),0)))</f>
        <v/>
      </c>
      <c r="W278" s="114" t="str">
        <f>IF($C278="","",IF(ISBLANK(PROPER(VLOOKUP($A278,'Section 2'!$C$18:$X$317,COLUMNS('Section 2'!$C$14:W$14),0))),"",PROPER(VLOOKUP($A278,'Section 2'!$C$18:$X$317,COLUMNS('Section 2'!$C$14:W$14),0))))</f>
        <v/>
      </c>
      <c r="X278" s="114" t="str">
        <f>IF($C278="","",IF(ISBLANK(PROPER(VLOOKUP($A278,'Section 2'!$C$18:$X$317,COLUMNS('Section 2'!$C$14:X$14),0))),"",IF(VLOOKUP($A278,'Section 2'!$C$18:$X$317,COLUMNS('Section 2'!$C$14:X$14),0)="Produced/Imported for Consumption","Produced/Imported for Consumption",PROPER(VLOOKUP($A278,'Section 2'!$C$18:$X$317,COLUMNS('Section 2'!$C$14:X$14),0)))))</f>
        <v/>
      </c>
    </row>
    <row r="279" spans="1:24" s="47" customFormat="1" ht="12.75" customHeight="1" x14ac:dyDescent="0.25">
      <c r="A279" s="50">
        <v>278</v>
      </c>
      <c r="B279" s="114" t="str">
        <f t="shared" si="4"/>
        <v/>
      </c>
      <c r="C279" s="114" t="str">
        <f>IFERROR(VLOOKUP($A279,'Section 2'!$C$18:$X$317,COLUMNS('Section 2'!$C$14:$C$14),0),"")</f>
        <v/>
      </c>
      <c r="D279" s="65" t="str">
        <f>IF($C279="","",IF(ISBLANK(VLOOKUP($A279,'Section 2'!$C$18:$X$317,COLUMNS('Section 2'!$C$14:D$14),0)),"",VLOOKUP($A279,'Section 2'!$C$18:$X$317,COLUMNS('Section 2'!$C$14:D$14),0)))</f>
        <v/>
      </c>
      <c r="E279" s="114" t="str">
        <f>IF($C279="","",IF(ISBLANK(VLOOKUP($A279,'Section 2'!$C$18:$X$317,COLUMNS('Section 2'!$C$14:E$14),0)),"",VLOOKUP($A279,'Section 2'!$C$18:$X$317,COLUMNS('Section 2'!$C$14:E$14),0)))</f>
        <v/>
      </c>
      <c r="F279" s="114" t="str">
        <f>IF($C279="","",IF(ISBLANK(VLOOKUP($A279,'Section 2'!$C$18:$X$317,COLUMNS('Section 2'!$C$14:F$14),0)),"",VLOOKUP($A279,'Section 2'!$C$18:$X$317,COLUMNS('Section 2'!$C$14:F$14),0)))</f>
        <v/>
      </c>
      <c r="G279" s="114" t="str">
        <f>IF($C279="","",IF(ISBLANK(VLOOKUP($A279,'Section 2'!$C$18:$X$317,COLUMNS('Section 2'!$C$14:G$14),0)),"",VLOOKUP($A279,'Section 2'!$C$18:$X$317,COLUMNS('Section 2'!$C$14:G$14),0)))</f>
        <v/>
      </c>
      <c r="H279" s="114" t="str">
        <f>IF($C279="","",IF(ISBLANK(VLOOKUP($A279,'Section 2'!$C$18:$X$317,COLUMNS('Section 2'!$C$14:H$14),0)),"",VLOOKUP($A279,'Section 2'!$C$18:$X$317,COLUMNS('Section 2'!$C$14:H$14),0)))</f>
        <v/>
      </c>
      <c r="I279" s="114" t="str">
        <f>IF($C279="","",IF(ISBLANK(VLOOKUP($A279,'Section 2'!$C$18:$X$317,COLUMNS('Section 2'!$C$14:I$14),0)),"",VLOOKUP($A279,'Section 2'!$C$18:$X$317,COLUMNS('Section 2'!$C$14:I$14),0)))</f>
        <v/>
      </c>
      <c r="J279" s="114" t="str">
        <f>IF($C279="","",IF(ISBLANK(VLOOKUP($A279,'Section 2'!$C$18:$X$317,COLUMNS('Section 2'!$C$14:J$14),0)),"",VLOOKUP($A279,'Section 2'!$C$18:$X$317,COLUMNS('Section 2'!$C$14:J$14),0)))</f>
        <v/>
      </c>
      <c r="K279" s="114" t="str">
        <f>IF($C279="","",IF(ISBLANK(VLOOKUP($A279,'Section 2'!$C$18:$X$317,COLUMNS('Section 2'!$C$14:K$14),0)),"",VLOOKUP($A279,'Section 2'!$C$18:$X$317,COLUMNS('Section 2'!$C$14:K$14),0)))</f>
        <v/>
      </c>
      <c r="L279" s="114" t="str">
        <f>IF($C279="","",IF(ISBLANK(VLOOKUP($A279,'Section 2'!$C$18:$X$317,COLUMNS('Section 2'!$C$14:L$14),0)),"",VLOOKUP($A279,'Section 2'!$C$18:$X$317,COLUMNS('Section 2'!$C$14:L$14),0)))</f>
        <v/>
      </c>
      <c r="M279" s="114" t="str">
        <f>IF($C279="","",IF(ISBLANK(VLOOKUP($A279,'Section 2'!$C$18:$X$317,COLUMNS('Section 2'!$C$14:M$14),0)),"",VLOOKUP($A279,'Section 2'!$C$18:$X$317,COLUMNS('Section 2'!$C$14:M$14),0)))</f>
        <v/>
      </c>
      <c r="N279" s="114" t="str">
        <f>IF($C279="","",IF(ISBLANK(VLOOKUP($A279,'Section 2'!$C$18:$X$317,COLUMNS('Section 2'!$C$14:N$14),0)),"",VLOOKUP($A279,'Section 2'!$C$18:$X$317,COLUMNS('Section 2'!$C$14:N$14),0)))</f>
        <v/>
      </c>
      <c r="O279" s="114" t="str">
        <f>IF($C279="","",IF(ISBLANK(VLOOKUP($A279,'Section 2'!$C$18:$X$317,COLUMNS('Section 2'!$C$14:O$14),0)),"",VLOOKUP($A279,'Section 2'!$C$18:$X$317,COLUMNS('Section 2'!$C$14:O$14),0)))</f>
        <v/>
      </c>
      <c r="P279" s="114" t="str">
        <f>IF($C279="","",IF(ISBLANK(VLOOKUP($A279,'Section 2'!$C$18:$X$317,COLUMNS('Section 2'!$C$14:P$14),0)),"",VLOOKUP($A279,'Section 2'!$C$18:$X$317,COLUMNS('Section 2'!$C$14:P$14),0)))</f>
        <v/>
      </c>
      <c r="Q279" s="114" t="str">
        <f>IF($C279="","",IF(ISBLANK(VLOOKUP($A279,'Section 2'!$C$18:$X$317,COLUMNS('Section 2'!$C$14:Q$14),0)),"",VLOOKUP($A279,'Section 2'!$C$18:$X$317,COLUMNS('Section 2'!$C$14:Q$14),0)))</f>
        <v/>
      </c>
      <c r="R279" s="114" t="str">
        <f>IF($C279="","",IF(ISBLANK(VLOOKUP($A279,'Section 2'!$C$18:$X$317,COLUMNS('Section 2'!$C$14:R$14),0)),"",VLOOKUP($A279,'Section 2'!$C$18:$X$317,COLUMNS('Section 2'!$C$14:R$14),0)))</f>
        <v/>
      </c>
      <c r="S279" s="114" t="str">
        <f>IF($C279="","",IF(ISBLANK(VLOOKUP($A279,'Section 2'!$C$18:$X$317,COLUMNS('Section 2'!$C$14:S$14),0)),"",VLOOKUP($A279,'Section 2'!$C$18:$X$317,COLUMNS('Section 2'!$C$14:S$14),0)))</f>
        <v/>
      </c>
      <c r="T279" s="114" t="str">
        <f>IF($C279="","",IF(ISBLANK(VLOOKUP($A279,'Section 2'!$C$18:$X$317,COLUMNS('Section 2'!$C$14:T$14),0)),"",VLOOKUP($A279,'Section 2'!$C$18:$X$317,COLUMNS('Section 2'!$C$14:T$14),0)))</f>
        <v/>
      </c>
      <c r="U279" s="114" t="str">
        <f>IF($C279="","",IF(ISBLANK(VLOOKUP($A279,'Section 2'!$C$18:$X$317,COLUMNS('Section 2'!$C$14:U$14),0)),"",VLOOKUP($A279,'Section 2'!$C$18:$X$317,COLUMNS('Section 2'!$C$14:U$14),0)))</f>
        <v/>
      </c>
      <c r="V279" s="114" t="str">
        <f>IF($C279="","",IF(ISBLANK(VLOOKUP($A279,'Section 2'!$C$18:$X$317,COLUMNS('Section 2'!$C$14:V$14),0)),"",VLOOKUP($A279,'Section 2'!$C$18:$X$317,COLUMNS('Section 2'!$C$14:V$14),0)))</f>
        <v/>
      </c>
      <c r="W279" s="114" t="str">
        <f>IF($C279="","",IF(ISBLANK(PROPER(VLOOKUP($A279,'Section 2'!$C$18:$X$317,COLUMNS('Section 2'!$C$14:W$14),0))),"",PROPER(VLOOKUP($A279,'Section 2'!$C$18:$X$317,COLUMNS('Section 2'!$C$14:W$14),0))))</f>
        <v/>
      </c>
      <c r="X279" s="114" t="str">
        <f>IF($C279="","",IF(ISBLANK(PROPER(VLOOKUP($A279,'Section 2'!$C$18:$X$317,COLUMNS('Section 2'!$C$14:X$14),0))),"",IF(VLOOKUP($A279,'Section 2'!$C$18:$X$317,COLUMNS('Section 2'!$C$14:X$14),0)="Produced/Imported for Consumption","Produced/Imported for Consumption",PROPER(VLOOKUP($A279,'Section 2'!$C$18:$X$317,COLUMNS('Section 2'!$C$14:X$14),0)))))</f>
        <v/>
      </c>
    </row>
    <row r="280" spans="1:24" s="47" customFormat="1" ht="12.75" customHeight="1" x14ac:dyDescent="0.25">
      <c r="A280" s="50">
        <v>279</v>
      </c>
      <c r="B280" s="114" t="str">
        <f t="shared" si="4"/>
        <v/>
      </c>
      <c r="C280" s="114" t="str">
        <f>IFERROR(VLOOKUP($A280,'Section 2'!$C$18:$X$317,COLUMNS('Section 2'!$C$14:$C$14),0),"")</f>
        <v/>
      </c>
      <c r="D280" s="65" t="str">
        <f>IF($C280="","",IF(ISBLANK(VLOOKUP($A280,'Section 2'!$C$18:$X$317,COLUMNS('Section 2'!$C$14:D$14),0)),"",VLOOKUP($A280,'Section 2'!$C$18:$X$317,COLUMNS('Section 2'!$C$14:D$14),0)))</f>
        <v/>
      </c>
      <c r="E280" s="114" t="str">
        <f>IF($C280="","",IF(ISBLANK(VLOOKUP($A280,'Section 2'!$C$18:$X$317,COLUMNS('Section 2'!$C$14:E$14),0)),"",VLOOKUP($A280,'Section 2'!$C$18:$X$317,COLUMNS('Section 2'!$C$14:E$14),0)))</f>
        <v/>
      </c>
      <c r="F280" s="114" t="str">
        <f>IF($C280="","",IF(ISBLANK(VLOOKUP($A280,'Section 2'!$C$18:$X$317,COLUMNS('Section 2'!$C$14:F$14),0)),"",VLOOKUP($A280,'Section 2'!$C$18:$X$317,COLUMNS('Section 2'!$C$14:F$14),0)))</f>
        <v/>
      </c>
      <c r="G280" s="114" t="str">
        <f>IF($C280="","",IF(ISBLANK(VLOOKUP($A280,'Section 2'!$C$18:$X$317,COLUMNS('Section 2'!$C$14:G$14),0)),"",VLOOKUP($A280,'Section 2'!$C$18:$X$317,COLUMNS('Section 2'!$C$14:G$14),0)))</f>
        <v/>
      </c>
      <c r="H280" s="114" t="str">
        <f>IF($C280="","",IF(ISBLANK(VLOOKUP($A280,'Section 2'!$C$18:$X$317,COLUMNS('Section 2'!$C$14:H$14),0)),"",VLOOKUP($A280,'Section 2'!$C$18:$X$317,COLUMNS('Section 2'!$C$14:H$14),0)))</f>
        <v/>
      </c>
      <c r="I280" s="114" t="str">
        <f>IF($C280="","",IF(ISBLANK(VLOOKUP($A280,'Section 2'!$C$18:$X$317,COLUMNS('Section 2'!$C$14:I$14),0)),"",VLOOKUP($A280,'Section 2'!$C$18:$X$317,COLUMNS('Section 2'!$C$14:I$14),0)))</f>
        <v/>
      </c>
      <c r="J280" s="114" t="str">
        <f>IF($C280="","",IF(ISBLANK(VLOOKUP($A280,'Section 2'!$C$18:$X$317,COLUMNS('Section 2'!$C$14:J$14),0)),"",VLOOKUP($A280,'Section 2'!$C$18:$X$317,COLUMNS('Section 2'!$C$14:J$14),0)))</f>
        <v/>
      </c>
      <c r="K280" s="114" t="str">
        <f>IF($C280="","",IF(ISBLANK(VLOOKUP($A280,'Section 2'!$C$18:$X$317,COLUMNS('Section 2'!$C$14:K$14),0)),"",VLOOKUP($A280,'Section 2'!$C$18:$X$317,COLUMNS('Section 2'!$C$14:K$14),0)))</f>
        <v/>
      </c>
      <c r="L280" s="114" t="str">
        <f>IF($C280="","",IF(ISBLANK(VLOOKUP($A280,'Section 2'!$C$18:$X$317,COLUMNS('Section 2'!$C$14:L$14),0)),"",VLOOKUP($A280,'Section 2'!$C$18:$X$317,COLUMNS('Section 2'!$C$14:L$14),0)))</f>
        <v/>
      </c>
      <c r="M280" s="114" t="str">
        <f>IF($C280="","",IF(ISBLANK(VLOOKUP($A280,'Section 2'!$C$18:$X$317,COLUMNS('Section 2'!$C$14:M$14),0)),"",VLOOKUP($A280,'Section 2'!$C$18:$X$317,COLUMNS('Section 2'!$C$14:M$14),0)))</f>
        <v/>
      </c>
      <c r="N280" s="114" t="str">
        <f>IF($C280="","",IF(ISBLANK(VLOOKUP($A280,'Section 2'!$C$18:$X$317,COLUMNS('Section 2'!$C$14:N$14),0)),"",VLOOKUP($A280,'Section 2'!$C$18:$X$317,COLUMNS('Section 2'!$C$14:N$14),0)))</f>
        <v/>
      </c>
      <c r="O280" s="114" t="str">
        <f>IF($C280="","",IF(ISBLANK(VLOOKUP($A280,'Section 2'!$C$18:$X$317,COLUMNS('Section 2'!$C$14:O$14),0)),"",VLOOKUP($A280,'Section 2'!$C$18:$X$317,COLUMNS('Section 2'!$C$14:O$14),0)))</f>
        <v/>
      </c>
      <c r="P280" s="114" t="str">
        <f>IF($C280="","",IF(ISBLANK(VLOOKUP($A280,'Section 2'!$C$18:$X$317,COLUMNS('Section 2'!$C$14:P$14),0)),"",VLOOKUP($A280,'Section 2'!$C$18:$X$317,COLUMNS('Section 2'!$C$14:P$14),0)))</f>
        <v/>
      </c>
      <c r="Q280" s="114" t="str">
        <f>IF($C280="","",IF(ISBLANK(VLOOKUP($A280,'Section 2'!$C$18:$X$317,COLUMNS('Section 2'!$C$14:Q$14),0)),"",VLOOKUP($A280,'Section 2'!$C$18:$X$317,COLUMNS('Section 2'!$C$14:Q$14),0)))</f>
        <v/>
      </c>
      <c r="R280" s="114" t="str">
        <f>IF($C280="","",IF(ISBLANK(VLOOKUP($A280,'Section 2'!$C$18:$X$317,COLUMNS('Section 2'!$C$14:R$14),0)),"",VLOOKUP($A280,'Section 2'!$C$18:$X$317,COLUMNS('Section 2'!$C$14:R$14),0)))</f>
        <v/>
      </c>
      <c r="S280" s="114" t="str">
        <f>IF($C280="","",IF(ISBLANK(VLOOKUP($A280,'Section 2'!$C$18:$X$317,COLUMNS('Section 2'!$C$14:S$14),0)),"",VLOOKUP($A280,'Section 2'!$C$18:$X$317,COLUMNS('Section 2'!$C$14:S$14),0)))</f>
        <v/>
      </c>
      <c r="T280" s="114" t="str">
        <f>IF($C280="","",IF(ISBLANK(VLOOKUP($A280,'Section 2'!$C$18:$X$317,COLUMNS('Section 2'!$C$14:T$14),0)),"",VLOOKUP($A280,'Section 2'!$C$18:$X$317,COLUMNS('Section 2'!$C$14:T$14),0)))</f>
        <v/>
      </c>
      <c r="U280" s="114" t="str">
        <f>IF($C280="","",IF(ISBLANK(VLOOKUP($A280,'Section 2'!$C$18:$X$317,COLUMNS('Section 2'!$C$14:U$14),0)),"",VLOOKUP($A280,'Section 2'!$C$18:$X$317,COLUMNS('Section 2'!$C$14:U$14),0)))</f>
        <v/>
      </c>
      <c r="V280" s="114" t="str">
        <f>IF($C280="","",IF(ISBLANK(VLOOKUP($A280,'Section 2'!$C$18:$X$317,COLUMNS('Section 2'!$C$14:V$14),0)),"",VLOOKUP($A280,'Section 2'!$C$18:$X$317,COLUMNS('Section 2'!$C$14:V$14),0)))</f>
        <v/>
      </c>
      <c r="W280" s="114" t="str">
        <f>IF($C280="","",IF(ISBLANK(PROPER(VLOOKUP($A280,'Section 2'!$C$18:$X$317,COLUMNS('Section 2'!$C$14:W$14),0))),"",PROPER(VLOOKUP($A280,'Section 2'!$C$18:$X$317,COLUMNS('Section 2'!$C$14:W$14),0))))</f>
        <v/>
      </c>
      <c r="X280" s="114" t="str">
        <f>IF($C280="","",IF(ISBLANK(PROPER(VLOOKUP($A280,'Section 2'!$C$18:$X$317,COLUMNS('Section 2'!$C$14:X$14),0))),"",IF(VLOOKUP($A280,'Section 2'!$C$18:$X$317,COLUMNS('Section 2'!$C$14:X$14),0)="Produced/Imported for Consumption","Produced/Imported for Consumption",PROPER(VLOOKUP($A280,'Section 2'!$C$18:$X$317,COLUMNS('Section 2'!$C$14:X$14),0)))))</f>
        <v/>
      </c>
    </row>
    <row r="281" spans="1:24" s="47" customFormat="1" ht="12.75" customHeight="1" x14ac:dyDescent="0.25">
      <c r="A281" s="50">
        <v>280</v>
      </c>
      <c r="B281" s="114" t="str">
        <f t="shared" si="4"/>
        <v/>
      </c>
      <c r="C281" s="114" t="str">
        <f>IFERROR(VLOOKUP($A281,'Section 2'!$C$18:$X$317,COLUMNS('Section 2'!$C$14:$C$14),0),"")</f>
        <v/>
      </c>
      <c r="D281" s="65" t="str">
        <f>IF($C281="","",IF(ISBLANK(VLOOKUP($A281,'Section 2'!$C$18:$X$317,COLUMNS('Section 2'!$C$14:D$14),0)),"",VLOOKUP($A281,'Section 2'!$C$18:$X$317,COLUMNS('Section 2'!$C$14:D$14),0)))</f>
        <v/>
      </c>
      <c r="E281" s="114" t="str">
        <f>IF($C281="","",IF(ISBLANK(VLOOKUP($A281,'Section 2'!$C$18:$X$317,COLUMNS('Section 2'!$C$14:E$14),0)),"",VLOOKUP($A281,'Section 2'!$C$18:$X$317,COLUMNS('Section 2'!$C$14:E$14),0)))</f>
        <v/>
      </c>
      <c r="F281" s="114" t="str">
        <f>IF($C281="","",IF(ISBLANK(VLOOKUP($A281,'Section 2'!$C$18:$X$317,COLUMNS('Section 2'!$C$14:F$14),0)),"",VLOOKUP($A281,'Section 2'!$C$18:$X$317,COLUMNS('Section 2'!$C$14:F$14),0)))</f>
        <v/>
      </c>
      <c r="G281" s="114" t="str">
        <f>IF($C281="","",IF(ISBLANK(VLOOKUP($A281,'Section 2'!$C$18:$X$317,COLUMNS('Section 2'!$C$14:G$14),0)),"",VLOOKUP($A281,'Section 2'!$C$18:$X$317,COLUMNS('Section 2'!$C$14:G$14),0)))</f>
        <v/>
      </c>
      <c r="H281" s="114" t="str">
        <f>IF($C281="","",IF(ISBLANK(VLOOKUP($A281,'Section 2'!$C$18:$X$317,COLUMNS('Section 2'!$C$14:H$14),0)),"",VLOOKUP($A281,'Section 2'!$C$18:$X$317,COLUMNS('Section 2'!$C$14:H$14),0)))</f>
        <v/>
      </c>
      <c r="I281" s="114" t="str">
        <f>IF($C281="","",IF(ISBLANK(VLOOKUP($A281,'Section 2'!$C$18:$X$317,COLUMNS('Section 2'!$C$14:I$14),0)),"",VLOOKUP($A281,'Section 2'!$C$18:$X$317,COLUMNS('Section 2'!$C$14:I$14),0)))</f>
        <v/>
      </c>
      <c r="J281" s="114" t="str">
        <f>IF($C281="","",IF(ISBLANK(VLOOKUP($A281,'Section 2'!$C$18:$X$317,COLUMNS('Section 2'!$C$14:J$14),0)),"",VLOOKUP($A281,'Section 2'!$C$18:$X$317,COLUMNS('Section 2'!$C$14:J$14),0)))</f>
        <v/>
      </c>
      <c r="K281" s="114" t="str">
        <f>IF($C281="","",IF(ISBLANK(VLOOKUP($A281,'Section 2'!$C$18:$X$317,COLUMNS('Section 2'!$C$14:K$14),0)),"",VLOOKUP($A281,'Section 2'!$C$18:$X$317,COLUMNS('Section 2'!$C$14:K$14),0)))</f>
        <v/>
      </c>
      <c r="L281" s="114" t="str">
        <f>IF($C281="","",IF(ISBLANK(VLOOKUP($A281,'Section 2'!$C$18:$X$317,COLUMNS('Section 2'!$C$14:L$14),0)),"",VLOOKUP($A281,'Section 2'!$C$18:$X$317,COLUMNS('Section 2'!$C$14:L$14),0)))</f>
        <v/>
      </c>
      <c r="M281" s="114" t="str">
        <f>IF($C281="","",IF(ISBLANK(VLOOKUP($A281,'Section 2'!$C$18:$X$317,COLUMNS('Section 2'!$C$14:M$14),0)),"",VLOOKUP($A281,'Section 2'!$C$18:$X$317,COLUMNS('Section 2'!$C$14:M$14),0)))</f>
        <v/>
      </c>
      <c r="N281" s="114" t="str">
        <f>IF($C281="","",IF(ISBLANK(VLOOKUP($A281,'Section 2'!$C$18:$X$317,COLUMNS('Section 2'!$C$14:N$14),0)),"",VLOOKUP($A281,'Section 2'!$C$18:$X$317,COLUMNS('Section 2'!$C$14:N$14),0)))</f>
        <v/>
      </c>
      <c r="O281" s="114" t="str">
        <f>IF($C281="","",IF(ISBLANK(VLOOKUP($A281,'Section 2'!$C$18:$X$317,COLUMNS('Section 2'!$C$14:O$14),0)),"",VLOOKUP($A281,'Section 2'!$C$18:$X$317,COLUMNS('Section 2'!$C$14:O$14),0)))</f>
        <v/>
      </c>
      <c r="P281" s="114" t="str">
        <f>IF($C281="","",IF(ISBLANK(VLOOKUP($A281,'Section 2'!$C$18:$X$317,COLUMNS('Section 2'!$C$14:P$14),0)),"",VLOOKUP($A281,'Section 2'!$C$18:$X$317,COLUMNS('Section 2'!$C$14:P$14),0)))</f>
        <v/>
      </c>
      <c r="Q281" s="114" t="str">
        <f>IF($C281="","",IF(ISBLANK(VLOOKUP($A281,'Section 2'!$C$18:$X$317,COLUMNS('Section 2'!$C$14:Q$14),0)),"",VLOOKUP($A281,'Section 2'!$C$18:$X$317,COLUMNS('Section 2'!$C$14:Q$14),0)))</f>
        <v/>
      </c>
      <c r="R281" s="114" t="str">
        <f>IF($C281="","",IF(ISBLANK(VLOOKUP($A281,'Section 2'!$C$18:$X$317,COLUMNS('Section 2'!$C$14:R$14),0)),"",VLOOKUP($A281,'Section 2'!$C$18:$X$317,COLUMNS('Section 2'!$C$14:R$14),0)))</f>
        <v/>
      </c>
      <c r="S281" s="114" t="str">
        <f>IF($C281="","",IF(ISBLANK(VLOOKUP($A281,'Section 2'!$C$18:$X$317,COLUMNS('Section 2'!$C$14:S$14),0)),"",VLOOKUP($A281,'Section 2'!$C$18:$X$317,COLUMNS('Section 2'!$C$14:S$14),0)))</f>
        <v/>
      </c>
      <c r="T281" s="114" t="str">
        <f>IF($C281="","",IF(ISBLANK(VLOOKUP($A281,'Section 2'!$C$18:$X$317,COLUMNS('Section 2'!$C$14:T$14),0)),"",VLOOKUP($A281,'Section 2'!$C$18:$X$317,COLUMNS('Section 2'!$C$14:T$14),0)))</f>
        <v/>
      </c>
      <c r="U281" s="114" t="str">
        <f>IF($C281="","",IF(ISBLANK(VLOOKUP($A281,'Section 2'!$C$18:$X$317,COLUMNS('Section 2'!$C$14:U$14),0)),"",VLOOKUP($A281,'Section 2'!$C$18:$X$317,COLUMNS('Section 2'!$C$14:U$14),0)))</f>
        <v/>
      </c>
      <c r="V281" s="114" t="str">
        <f>IF($C281="","",IF(ISBLANK(VLOOKUP($A281,'Section 2'!$C$18:$X$317,COLUMNS('Section 2'!$C$14:V$14),0)),"",VLOOKUP($A281,'Section 2'!$C$18:$X$317,COLUMNS('Section 2'!$C$14:V$14),0)))</f>
        <v/>
      </c>
      <c r="W281" s="114" t="str">
        <f>IF($C281="","",IF(ISBLANK(PROPER(VLOOKUP($A281,'Section 2'!$C$18:$X$317,COLUMNS('Section 2'!$C$14:W$14),0))),"",PROPER(VLOOKUP($A281,'Section 2'!$C$18:$X$317,COLUMNS('Section 2'!$C$14:W$14),0))))</f>
        <v/>
      </c>
      <c r="X281" s="114" t="str">
        <f>IF($C281="","",IF(ISBLANK(PROPER(VLOOKUP($A281,'Section 2'!$C$18:$X$317,COLUMNS('Section 2'!$C$14:X$14),0))),"",IF(VLOOKUP($A281,'Section 2'!$C$18:$X$317,COLUMNS('Section 2'!$C$14:X$14),0)="Produced/Imported for Consumption","Produced/Imported for Consumption",PROPER(VLOOKUP($A281,'Section 2'!$C$18:$X$317,COLUMNS('Section 2'!$C$14:X$14),0)))))</f>
        <v/>
      </c>
    </row>
    <row r="282" spans="1:24" s="47" customFormat="1" ht="12.75" customHeight="1" x14ac:dyDescent="0.25">
      <c r="A282" s="50">
        <v>281</v>
      </c>
      <c r="B282" s="114" t="str">
        <f t="shared" si="4"/>
        <v/>
      </c>
      <c r="C282" s="114" t="str">
        <f>IFERROR(VLOOKUP($A282,'Section 2'!$C$18:$X$317,COLUMNS('Section 2'!$C$14:$C$14),0),"")</f>
        <v/>
      </c>
      <c r="D282" s="65" t="str">
        <f>IF($C282="","",IF(ISBLANK(VLOOKUP($A282,'Section 2'!$C$18:$X$317,COLUMNS('Section 2'!$C$14:D$14),0)),"",VLOOKUP($A282,'Section 2'!$C$18:$X$317,COLUMNS('Section 2'!$C$14:D$14),0)))</f>
        <v/>
      </c>
      <c r="E282" s="114" t="str">
        <f>IF($C282="","",IF(ISBLANK(VLOOKUP($A282,'Section 2'!$C$18:$X$317,COLUMNS('Section 2'!$C$14:E$14),0)),"",VLOOKUP($A282,'Section 2'!$C$18:$X$317,COLUMNS('Section 2'!$C$14:E$14),0)))</f>
        <v/>
      </c>
      <c r="F282" s="114" t="str">
        <f>IF($C282="","",IF(ISBLANK(VLOOKUP($A282,'Section 2'!$C$18:$X$317,COLUMNS('Section 2'!$C$14:F$14),0)),"",VLOOKUP($A282,'Section 2'!$C$18:$X$317,COLUMNS('Section 2'!$C$14:F$14),0)))</f>
        <v/>
      </c>
      <c r="G282" s="114" t="str">
        <f>IF($C282="","",IF(ISBLANK(VLOOKUP($A282,'Section 2'!$C$18:$X$317,COLUMNS('Section 2'!$C$14:G$14),0)),"",VLOOKUP($A282,'Section 2'!$C$18:$X$317,COLUMNS('Section 2'!$C$14:G$14),0)))</f>
        <v/>
      </c>
      <c r="H282" s="114" t="str">
        <f>IF($C282="","",IF(ISBLANK(VLOOKUP($A282,'Section 2'!$C$18:$X$317,COLUMNS('Section 2'!$C$14:H$14),0)),"",VLOOKUP($A282,'Section 2'!$C$18:$X$317,COLUMNS('Section 2'!$C$14:H$14),0)))</f>
        <v/>
      </c>
      <c r="I282" s="114" t="str">
        <f>IF($C282="","",IF(ISBLANK(VLOOKUP($A282,'Section 2'!$C$18:$X$317,COLUMNS('Section 2'!$C$14:I$14),0)),"",VLOOKUP($A282,'Section 2'!$C$18:$X$317,COLUMNS('Section 2'!$C$14:I$14),0)))</f>
        <v/>
      </c>
      <c r="J282" s="114" t="str">
        <f>IF($C282="","",IF(ISBLANK(VLOOKUP($A282,'Section 2'!$C$18:$X$317,COLUMNS('Section 2'!$C$14:J$14),0)),"",VLOOKUP($A282,'Section 2'!$C$18:$X$317,COLUMNS('Section 2'!$C$14:J$14),0)))</f>
        <v/>
      </c>
      <c r="K282" s="114" t="str">
        <f>IF($C282="","",IF(ISBLANK(VLOOKUP($A282,'Section 2'!$C$18:$X$317,COLUMNS('Section 2'!$C$14:K$14),0)),"",VLOOKUP($A282,'Section 2'!$C$18:$X$317,COLUMNS('Section 2'!$C$14:K$14),0)))</f>
        <v/>
      </c>
      <c r="L282" s="114" t="str">
        <f>IF($C282="","",IF(ISBLANK(VLOOKUP($A282,'Section 2'!$C$18:$X$317,COLUMNS('Section 2'!$C$14:L$14),0)),"",VLOOKUP($A282,'Section 2'!$C$18:$X$317,COLUMNS('Section 2'!$C$14:L$14),0)))</f>
        <v/>
      </c>
      <c r="M282" s="114" t="str">
        <f>IF($C282="","",IF(ISBLANK(VLOOKUP($A282,'Section 2'!$C$18:$X$317,COLUMNS('Section 2'!$C$14:M$14),0)),"",VLOOKUP($A282,'Section 2'!$C$18:$X$317,COLUMNS('Section 2'!$C$14:M$14),0)))</f>
        <v/>
      </c>
      <c r="N282" s="114" t="str">
        <f>IF($C282="","",IF(ISBLANK(VLOOKUP($A282,'Section 2'!$C$18:$X$317,COLUMNS('Section 2'!$C$14:N$14),0)),"",VLOOKUP($A282,'Section 2'!$C$18:$X$317,COLUMNS('Section 2'!$C$14:N$14),0)))</f>
        <v/>
      </c>
      <c r="O282" s="114" t="str">
        <f>IF($C282="","",IF(ISBLANK(VLOOKUP($A282,'Section 2'!$C$18:$X$317,COLUMNS('Section 2'!$C$14:O$14),0)),"",VLOOKUP($A282,'Section 2'!$C$18:$X$317,COLUMNS('Section 2'!$C$14:O$14),0)))</f>
        <v/>
      </c>
      <c r="P282" s="114" t="str">
        <f>IF($C282="","",IF(ISBLANK(VLOOKUP($A282,'Section 2'!$C$18:$X$317,COLUMNS('Section 2'!$C$14:P$14),0)),"",VLOOKUP($A282,'Section 2'!$C$18:$X$317,COLUMNS('Section 2'!$C$14:P$14),0)))</f>
        <v/>
      </c>
      <c r="Q282" s="114" t="str">
        <f>IF($C282="","",IF(ISBLANK(VLOOKUP($A282,'Section 2'!$C$18:$X$317,COLUMNS('Section 2'!$C$14:Q$14),0)),"",VLOOKUP($A282,'Section 2'!$C$18:$X$317,COLUMNS('Section 2'!$C$14:Q$14),0)))</f>
        <v/>
      </c>
      <c r="R282" s="114" t="str">
        <f>IF($C282="","",IF(ISBLANK(VLOOKUP($A282,'Section 2'!$C$18:$X$317,COLUMNS('Section 2'!$C$14:R$14),0)),"",VLOOKUP($A282,'Section 2'!$C$18:$X$317,COLUMNS('Section 2'!$C$14:R$14),0)))</f>
        <v/>
      </c>
      <c r="S282" s="114" t="str">
        <f>IF($C282="","",IF(ISBLANK(VLOOKUP($A282,'Section 2'!$C$18:$X$317,COLUMNS('Section 2'!$C$14:S$14),0)),"",VLOOKUP($A282,'Section 2'!$C$18:$X$317,COLUMNS('Section 2'!$C$14:S$14),0)))</f>
        <v/>
      </c>
      <c r="T282" s="114" t="str">
        <f>IF($C282="","",IF(ISBLANK(VLOOKUP($A282,'Section 2'!$C$18:$X$317,COLUMNS('Section 2'!$C$14:T$14),0)),"",VLOOKUP($A282,'Section 2'!$C$18:$X$317,COLUMNS('Section 2'!$C$14:T$14),0)))</f>
        <v/>
      </c>
      <c r="U282" s="114" t="str">
        <f>IF($C282="","",IF(ISBLANK(VLOOKUP($A282,'Section 2'!$C$18:$X$317,COLUMNS('Section 2'!$C$14:U$14),0)),"",VLOOKUP($A282,'Section 2'!$C$18:$X$317,COLUMNS('Section 2'!$C$14:U$14),0)))</f>
        <v/>
      </c>
      <c r="V282" s="114" t="str">
        <f>IF($C282="","",IF(ISBLANK(VLOOKUP($A282,'Section 2'!$C$18:$X$317,COLUMNS('Section 2'!$C$14:V$14),0)),"",VLOOKUP($A282,'Section 2'!$C$18:$X$317,COLUMNS('Section 2'!$C$14:V$14),0)))</f>
        <v/>
      </c>
      <c r="W282" s="114" t="str">
        <f>IF($C282="","",IF(ISBLANK(PROPER(VLOOKUP($A282,'Section 2'!$C$18:$X$317,COLUMNS('Section 2'!$C$14:W$14),0))),"",PROPER(VLOOKUP($A282,'Section 2'!$C$18:$X$317,COLUMNS('Section 2'!$C$14:W$14),0))))</f>
        <v/>
      </c>
      <c r="X282" s="114" t="str">
        <f>IF($C282="","",IF(ISBLANK(PROPER(VLOOKUP($A282,'Section 2'!$C$18:$X$317,COLUMNS('Section 2'!$C$14:X$14),0))),"",IF(VLOOKUP($A282,'Section 2'!$C$18:$X$317,COLUMNS('Section 2'!$C$14:X$14),0)="Produced/Imported for Consumption","Produced/Imported for Consumption",PROPER(VLOOKUP($A282,'Section 2'!$C$18:$X$317,COLUMNS('Section 2'!$C$14:X$14),0)))))</f>
        <v/>
      </c>
    </row>
    <row r="283" spans="1:24" s="47" customFormat="1" ht="12.75" customHeight="1" x14ac:dyDescent="0.25">
      <c r="A283" s="50">
        <v>282</v>
      </c>
      <c r="B283" s="114" t="str">
        <f t="shared" si="4"/>
        <v/>
      </c>
      <c r="C283" s="114" t="str">
        <f>IFERROR(VLOOKUP($A283,'Section 2'!$C$18:$X$317,COLUMNS('Section 2'!$C$14:$C$14),0),"")</f>
        <v/>
      </c>
      <c r="D283" s="65" t="str">
        <f>IF($C283="","",IF(ISBLANK(VLOOKUP($A283,'Section 2'!$C$18:$X$317,COLUMNS('Section 2'!$C$14:D$14),0)),"",VLOOKUP($A283,'Section 2'!$C$18:$X$317,COLUMNS('Section 2'!$C$14:D$14),0)))</f>
        <v/>
      </c>
      <c r="E283" s="114" t="str">
        <f>IF($C283="","",IF(ISBLANK(VLOOKUP($A283,'Section 2'!$C$18:$X$317,COLUMNS('Section 2'!$C$14:E$14),0)),"",VLOOKUP($A283,'Section 2'!$C$18:$X$317,COLUMNS('Section 2'!$C$14:E$14),0)))</f>
        <v/>
      </c>
      <c r="F283" s="114" t="str">
        <f>IF($C283="","",IF(ISBLANK(VLOOKUP($A283,'Section 2'!$C$18:$X$317,COLUMNS('Section 2'!$C$14:F$14),0)),"",VLOOKUP($A283,'Section 2'!$C$18:$X$317,COLUMNS('Section 2'!$C$14:F$14),0)))</f>
        <v/>
      </c>
      <c r="G283" s="114" t="str">
        <f>IF($C283="","",IF(ISBLANK(VLOOKUP($A283,'Section 2'!$C$18:$X$317,COLUMNS('Section 2'!$C$14:G$14),0)),"",VLOOKUP($A283,'Section 2'!$C$18:$X$317,COLUMNS('Section 2'!$C$14:G$14),0)))</f>
        <v/>
      </c>
      <c r="H283" s="114" t="str">
        <f>IF($C283="","",IF(ISBLANK(VLOOKUP($A283,'Section 2'!$C$18:$X$317,COLUMNS('Section 2'!$C$14:H$14),0)),"",VLOOKUP($A283,'Section 2'!$C$18:$X$317,COLUMNS('Section 2'!$C$14:H$14),0)))</f>
        <v/>
      </c>
      <c r="I283" s="114" t="str">
        <f>IF($C283="","",IF(ISBLANK(VLOOKUP($A283,'Section 2'!$C$18:$X$317,COLUMNS('Section 2'!$C$14:I$14),0)),"",VLOOKUP($A283,'Section 2'!$C$18:$X$317,COLUMNS('Section 2'!$C$14:I$14),0)))</f>
        <v/>
      </c>
      <c r="J283" s="114" t="str">
        <f>IF($C283="","",IF(ISBLANK(VLOOKUP($A283,'Section 2'!$C$18:$X$317,COLUMNS('Section 2'!$C$14:J$14),0)),"",VLOOKUP($A283,'Section 2'!$C$18:$X$317,COLUMNS('Section 2'!$C$14:J$14),0)))</f>
        <v/>
      </c>
      <c r="K283" s="114" t="str">
        <f>IF($C283="","",IF(ISBLANK(VLOOKUP($A283,'Section 2'!$C$18:$X$317,COLUMNS('Section 2'!$C$14:K$14),0)),"",VLOOKUP($A283,'Section 2'!$C$18:$X$317,COLUMNS('Section 2'!$C$14:K$14),0)))</f>
        <v/>
      </c>
      <c r="L283" s="114" t="str">
        <f>IF($C283="","",IF(ISBLANK(VLOOKUP($A283,'Section 2'!$C$18:$X$317,COLUMNS('Section 2'!$C$14:L$14),0)),"",VLOOKUP($A283,'Section 2'!$C$18:$X$317,COLUMNS('Section 2'!$C$14:L$14),0)))</f>
        <v/>
      </c>
      <c r="M283" s="114" t="str">
        <f>IF($C283="","",IF(ISBLANK(VLOOKUP($A283,'Section 2'!$C$18:$X$317,COLUMNS('Section 2'!$C$14:M$14),0)),"",VLOOKUP($A283,'Section 2'!$C$18:$X$317,COLUMNS('Section 2'!$C$14:M$14),0)))</f>
        <v/>
      </c>
      <c r="N283" s="114" t="str">
        <f>IF($C283="","",IF(ISBLANK(VLOOKUP($A283,'Section 2'!$C$18:$X$317,COLUMNS('Section 2'!$C$14:N$14),0)),"",VLOOKUP($A283,'Section 2'!$C$18:$X$317,COLUMNS('Section 2'!$C$14:N$14),0)))</f>
        <v/>
      </c>
      <c r="O283" s="114" t="str">
        <f>IF($C283="","",IF(ISBLANK(VLOOKUP($A283,'Section 2'!$C$18:$X$317,COLUMNS('Section 2'!$C$14:O$14),0)),"",VLOOKUP($A283,'Section 2'!$C$18:$X$317,COLUMNS('Section 2'!$C$14:O$14),0)))</f>
        <v/>
      </c>
      <c r="P283" s="114" t="str">
        <f>IF($C283="","",IF(ISBLANK(VLOOKUP($A283,'Section 2'!$C$18:$X$317,COLUMNS('Section 2'!$C$14:P$14),0)),"",VLOOKUP($A283,'Section 2'!$C$18:$X$317,COLUMNS('Section 2'!$C$14:P$14),0)))</f>
        <v/>
      </c>
      <c r="Q283" s="114" t="str">
        <f>IF($C283="","",IF(ISBLANK(VLOOKUP($A283,'Section 2'!$C$18:$X$317,COLUMNS('Section 2'!$C$14:Q$14),0)),"",VLOOKUP($A283,'Section 2'!$C$18:$X$317,COLUMNS('Section 2'!$C$14:Q$14),0)))</f>
        <v/>
      </c>
      <c r="R283" s="114" t="str">
        <f>IF($C283="","",IF(ISBLANK(VLOOKUP($A283,'Section 2'!$C$18:$X$317,COLUMNS('Section 2'!$C$14:R$14),0)),"",VLOOKUP($A283,'Section 2'!$C$18:$X$317,COLUMNS('Section 2'!$C$14:R$14),0)))</f>
        <v/>
      </c>
      <c r="S283" s="114" t="str">
        <f>IF($C283="","",IF(ISBLANK(VLOOKUP($A283,'Section 2'!$C$18:$X$317,COLUMNS('Section 2'!$C$14:S$14),0)),"",VLOOKUP($A283,'Section 2'!$C$18:$X$317,COLUMNS('Section 2'!$C$14:S$14),0)))</f>
        <v/>
      </c>
      <c r="T283" s="114" t="str">
        <f>IF($C283="","",IF(ISBLANK(VLOOKUP($A283,'Section 2'!$C$18:$X$317,COLUMNS('Section 2'!$C$14:T$14),0)),"",VLOOKUP($A283,'Section 2'!$C$18:$X$317,COLUMNS('Section 2'!$C$14:T$14),0)))</f>
        <v/>
      </c>
      <c r="U283" s="114" t="str">
        <f>IF($C283="","",IF(ISBLANK(VLOOKUP($A283,'Section 2'!$C$18:$X$317,COLUMNS('Section 2'!$C$14:U$14),0)),"",VLOOKUP($A283,'Section 2'!$C$18:$X$317,COLUMNS('Section 2'!$C$14:U$14),0)))</f>
        <v/>
      </c>
      <c r="V283" s="114" t="str">
        <f>IF($C283="","",IF(ISBLANK(VLOOKUP($A283,'Section 2'!$C$18:$X$317,COLUMNS('Section 2'!$C$14:V$14),0)),"",VLOOKUP($A283,'Section 2'!$C$18:$X$317,COLUMNS('Section 2'!$C$14:V$14),0)))</f>
        <v/>
      </c>
      <c r="W283" s="114" t="str">
        <f>IF($C283="","",IF(ISBLANK(PROPER(VLOOKUP($A283,'Section 2'!$C$18:$X$317,COLUMNS('Section 2'!$C$14:W$14),0))),"",PROPER(VLOOKUP($A283,'Section 2'!$C$18:$X$317,COLUMNS('Section 2'!$C$14:W$14),0))))</f>
        <v/>
      </c>
      <c r="X283" s="114" t="str">
        <f>IF($C283="","",IF(ISBLANK(PROPER(VLOOKUP($A283,'Section 2'!$C$18:$X$317,COLUMNS('Section 2'!$C$14:X$14),0))),"",IF(VLOOKUP($A283,'Section 2'!$C$18:$X$317,COLUMNS('Section 2'!$C$14:X$14),0)="Produced/Imported for Consumption","Produced/Imported for Consumption",PROPER(VLOOKUP($A283,'Section 2'!$C$18:$X$317,COLUMNS('Section 2'!$C$14:X$14),0)))))</f>
        <v/>
      </c>
    </row>
    <row r="284" spans="1:24" s="47" customFormat="1" ht="12.75" customHeight="1" x14ac:dyDescent="0.25">
      <c r="A284" s="50">
        <v>283</v>
      </c>
      <c r="B284" s="114" t="str">
        <f t="shared" si="4"/>
        <v/>
      </c>
      <c r="C284" s="114" t="str">
        <f>IFERROR(VLOOKUP($A284,'Section 2'!$C$18:$X$317,COLUMNS('Section 2'!$C$14:$C$14),0),"")</f>
        <v/>
      </c>
      <c r="D284" s="65" t="str">
        <f>IF($C284="","",IF(ISBLANK(VLOOKUP($A284,'Section 2'!$C$18:$X$317,COLUMNS('Section 2'!$C$14:D$14),0)),"",VLOOKUP($A284,'Section 2'!$C$18:$X$317,COLUMNS('Section 2'!$C$14:D$14),0)))</f>
        <v/>
      </c>
      <c r="E284" s="114" t="str">
        <f>IF($C284="","",IF(ISBLANK(VLOOKUP($A284,'Section 2'!$C$18:$X$317,COLUMNS('Section 2'!$C$14:E$14),0)),"",VLOOKUP($A284,'Section 2'!$C$18:$X$317,COLUMNS('Section 2'!$C$14:E$14),0)))</f>
        <v/>
      </c>
      <c r="F284" s="114" t="str">
        <f>IF($C284="","",IF(ISBLANK(VLOOKUP($A284,'Section 2'!$C$18:$X$317,COLUMNS('Section 2'!$C$14:F$14),0)),"",VLOOKUP($A284,'Section 2'!$C$18:$X$317,COLUMNS('Section 2'!$C$14:F$14),0)))</f>
        <v/>
      </c>
      <c r="G284" s="114" t="str">
        <f>IF($C284="","",IF(ISBLANK(VLOOKUP($A284,'Section 2'!$C$18:$X$317,COLUMNS('Section 2'!$C$14:G$14),0)),"",VLOOKUP($A284,'Section 2'!$C$18:$X$317,COLUMNS('Section 2'!$C$14:G$14),0)))</f>
        <v/>
      </c>
      <c r="H284" s="114" t="str">
        <f>IF($C284="","",IF(ISBLANK(VLOOKUP($A284,'Section 2'!$C$18:$X$317,COLUMNS('Section 2'!$C$14:H$14),0)),"",VLOOKUP($A284,'Section 2'!$C$18:$X$317,COLUMNS('Section 2'!$C$14:H$14),0)))</f>
        <v/>
      </c>
      <c r="I284" s="114" t="str">
        <f>IF($C284="","",IF(ISBLANK(VLOOKUP($A284,'Section 2'!$C$18:$X$317,COLUMNS('Section 2'!$C$14:I$14),0)),"",VLOOKUP($A284,'Section 2'!$C$18:$X$317,COLUMNS('Section 2'!$C$14:I$14),0)))</f>
        <v/>
      </c>
      <c r="J284" s="114" t="str">
        <f>IF($C284="","",IF(ISBLANK(VLOOKUP($A284,'Section 2'!$C$18:$X$317,COLUMNS('Section 2'!$C$14:J$14),0)),"",VLOOKUP($A284,'Section 2'!$C$18:$X$317,COLUMNS('Section 2'!$C$14:J$14),0)))</f>
        <v/>
      </c>
      <c r="K284" s="114" t="str">
        <f>IF($C284="","",IF(ISBLANK(VLOOKUP($A284,'Section 2'!$C$18:$X$317,COLUMNS('Section 2'!$C$14:K$14),0)),"",VLOOKUP($A284,'Section 2'!$C$18:$X$317,COLUMNS('Section 2'!$C$14:K$14),0)))</f>
        <v/>
      </c>
      <c r="L284" s="114" t="str">
        <f>IF($C284="","",IF(ISBLANK(VLOOKUP($A284,'Section 2'!$C$18:$X$317,COLUMNS('Section 2'!$C$14:L$14),0)),"",VLOOKUP($A284,'Section 2'!$C$18:$X$317,COLUMNS('Section 2'!$C$14:L$14),0)))</f>
        <v/>
      </c>
      <c r="M284" s="114" t="str">
        <f>IF($C284="","",IF(ISBLANK(VLOOKUP($A284,'Section 2'!$C$18:$X$317,COLUMNS('Section 2'!$C$14:M$14),0)),"",VLOOKUP($A284,'Section 2'!$C$18:$X$317,COLUMNS('Section 2'!$C$14:M$14),0)))</f>
        <v/>
      </c>
      <c r="N284" s="114" t="str">
        <f>IF($C284="","",IF(ISBLANK(VLOOKUP($A284,'Section 2'!$C$18:$X$317,COLUMNS('Section 2'!$C$14:N$14),0)),"",VLOOKUP($A284,'Section 2'!$C$18:$X$317,COLUMNS('Section 2'!$C$14:N$14),0)))</f>
        <v/>
      </c>
      <c r="O284" s="114" t="str">
        <f>IF($C284="","",IF(ISBLANK(VLOOKUP($A284,'Section 2'!$C$18:$X$317,COLUMNS('Section 2'!$C$14:O$14),0)),"",VLOOKUP($A284,'Section 2'!$C$18:$X$317,COLUMNS('Section 2'!$C$14:O$14),0)))</f>
        <v/>
      </c>
      <c r="P284" s="114" t="str">
        <f>IF($C284="","",IF(ISBLANK(VLOOKUP($A284,'Section 2'!$C$18:$X$317,COLUMNS('Section 2'!$C$14:P$14),0)),"",VLOOKUP($A284,'Section 2'!$C$18:$X$317,COLUMNS('Section 2'!$C$14:P$14),0)))</f>
        <v/>
      </c>
      <c r="Q284" s="114" t="str">
        <f>IF($C284="","",IF(ISBLANK(VLOOKUP($A284,'Section 2'!$C$18:$X$317,COLUMNS('Section 2'!$C$14:Q$14),0)),"",VLOOKUP($A284,'Section 2'!$C$18:$X$317,COLUMNS('Section 2'!$C$14:Q$14),0)))</f>
        <v/>
      </c>
      <c r="R284" s="114" t="str">
        <f>IF($C284="","",IF(ISBLANK(VLOOKUP($A284,'Section 2'!$C$18:$X$317,COLUMNS('Section 2'!$C$14:R$14),0)),"",VLOOKUP($A284,'Section 2'!$C$18:$X$317,COLUMNS('Section 2'!$C$14:R$14),0)))</f>
        <v/>
      </c>
      <c r="S284" s="114" t="str">
        <f>IF($C284="","",IF(ISBLANK(VLOOKUP($A284,'Section 2'!$C$18:$X$317,COLUMNS('Section 2'!$C$14:S$14),0)),"",VLOOKUP($A284,'Section 2'!$C$18:$X$317,COLUMNS('Section 2'!$C$14:S$14),0)))</f>
        <v/>
      </c>
      <c r="T284" s="114" t="str">
        <f>IF($C284="","",IF(ISBLANK(VLOOKUP($A284,'Section 2'!$C$18:$X$317,COLUMNS('Section 2'!$C$14:T$14),0)),"",VLOOKUP($A284,'Section 2'!$C$18:$X$317,COLUMNS('Section 2'!$C$14:T$14),0)))</f>
        <v/>
      </c>
      <c r="U284" s="114" t="str">
        <f>IF($C284="","",IF(ISBLANK(VLOOKUP($A284,'Section 2'!$C$18:$X$317,COLUMNS('Section 2'!$C$14:U$14),0)),"",VLOOKUP($A284,'Section 2'!$C$18:$X$317,COLUMNS('Section 2'!$C$14:U$14),0)))</f>
        <v/>
      </c>
      <c r="V284" s="114" t="str">
        <f>IF($C284="","",IF(ISBLANK(VLOOKUP($A284,'Section 2'!$C$18:$X$317,COLUMNS('Section 2'!$C$14:V$14),0)),"",VLOOKUP($A284,'Section 2'!$C$18:$X$317,COLUMNS('Section 2'!$C$14:V$14),0)))</f>
        <v/>
      </c>
      <c r="W284" s="114" t="str">
        <f>IF($C284="","",IF(ISBLANK(PROPER(VLOOKUP($A284,'Section 2'!$C$18:$X$317,COLUMNS('Section 2'!$C$14:W$14),0))),"",PROPER(VLOOKUP($A284,'Section 2'!$C$18:$X$317,COLUMNS('Section 2'!$C$14:W$14),0))))</f>
        <v/>
      </c>
      <c r="X284" s="114" t="str">
        <f>IF($C284="","",IF(ISBLANK(PROPER(VLOOKUP($A284,'Section 2'!$C$18:$X$317,COLUMNS('Section 2'!$C$14:X$14),0))),"",IF(VLOOKUP($A284,'Section 2'!$C$18:$X$317,COLUMNS('Section 2'!$C$14:X$14),0)="Produced/Imported for Consumption","Produced/Imported for Consumption",PROPER(VLOOKUP($A284,'Section 2'!$C$18:$X$317,COLUMNS('Section 2'!$C$14:X$14),0)))))</f>
        <v/>
      </c>
    </row>
    <row r="285" spans="1:24" s="47" customFormat="1" ht="12.75" customHeight="1" x14ac:dyDescent="0.25">
      <c r="A285" s="50">
        <v>284</v>
      </c>
      <c r="B285" s="114" t="str">
        <f t="shared" si="4"/>
        <v/>
      </c>
      <c r="C285" s="114" t="str">
        <f>IFERROR(VLOOKUP($A285,'Section 2'!$C$18:$X$317,COLUMNS('Section 2'!$C$14:$C$14),0),"")</f>
        <v/>
      </c>
      <c r="D285" s="65" t="str">
        <f>IF($C285="","",IF(ISBLANK(VLOOKUP($A285,'Section 2'!$C$18:$X$317,COLUMNS('Section 2'!$C$14:D$14),0)),"",VLOOKUP($A285,'Section 2'!$C$18:$X$317,COLUMNS('Section 2'!$C$14:D$14),0)))</f>
        <v/>
      </c>
      <c r="E285" s="114" t="str">
        <f>IF($C285="","",IF(ISBLANK(VLOOKUP($A285,'Section 2'!$C$18:$X$317,COLUMNS('Section 2'!$C$14:E$14),0)),"",VLOOKUP($A285,'Section 2'!$C$18:$X$317,COLUMNS('Section 2'!$C$14:E$14),0)))</f>
        <v/>
      </c>
      <c r="F285" s="114" t="str">
        <f>IF($C285="","",IF(ISBLANK(VLOOKUP($A285,'Section 2'!$C$18:$X$317,COLUMNS('Section 2'!$C$14:F$14),0)),"",VLOOKUP($A285,'Section 2'!$C$18:$X$317,COLUMNS('Section 2'!$C$14:F$14),0)))</f>
        <v/>
      </c>
      <c r="G285" s="114" t="str">
        <f>IF($C285="","",IF(ISBLANK(VLOOKUP($A285,'Section 2'!$C$18:$X$317,COLUMNS('Section 2'!$C$14:G$14),0)),"",VLOOKUP($A285,'Section 2'!$C$18:$X$317,COLUMNS('Section 2'!$C$14:G$14),0)))</f>
        <v/>
      </c>
      <c r="H285" s="114" t="str">
        <f>IF($C285="","",IF(ISBLANK(VLOOKUP($A285,'Section 2'!$C$18:$X$317,COLUMNS('Section 2'!$C$14:H$14),0)),"",VLOOKUP($A285,'Section 2'!$C$18:$X$317,COLUMNS('Section 2'!$C$14:H$14),0)))</f>
        <v/>
      </c>
      <c r="I285" s="114" t="str">
        <f>IF($C285="","",IF(ISBLANK(VLOOKUP($A285,'Section 2'!$C$18:$X$317,COLUMNS('Section 2'!$C$14:I$14),0)),"",VLOOKUP($A285,'Section 2'!$C$18:$X$317,COLUMNS('Section 2'!$C$14:I$14),0)))</f>
        <v/>
      </c>
      <c r="J285" s="114" t="str">
        <f>IF($C285="","",IF(ISBLANK(VLOOKUP($A285,'Section 2'!$C$18:$X$317,COLUMNS('Section 2'!$C$14:J$14),0)),"",VLOOKUP($A285,'Section 2'!$C$18:$X$317,COLUMNS('Section 2'!$C$14:J$14),0)))</f>
        <v/>
      </c>
      <c r="K285" s="114" t="str">
        <f>IF($C285="","",IF(ISBLANK(VLOOKUP($A285,'Section 2'!$C$18:$X$317,COLUMNS('Section 2'!$C$14:K$14),0)),"",VLOOKUP($A285,'Section 2'!$C$18:$X$317,COLUMNS('Section 2'!$C$14:K$14),0)))</f>
        <v/>
      </c>
      <c r="L285" s="114" t="str">
        <f>IF($C285="","",IF(ISBLANK(VLOOKUP($A285,'Section 2'!$C$18:$X$317,COLUMNS('Section 2'!$C$14:L$14),0)),"",VLOOKUP($A285,'Section 2'!$C$18:$X$317,COLUMNS('Section 2'!$C$14:L$14),0)))</f>
        <v/>
      </c>
      <c r="M285" s="114" t="str">
        <f>IF($C285="","",IF(ISBLANK(VLOOKUP($A285,'Section 2'!$C$18:$X$317,COLUMNS('Section 2'!$C$14:M$14),0)),"",VLOOKUP($A285,'Section 2'!$C$18:$X$317,COLUMNS('Section 2'!$C$14:M$14),0)))</f>
        <v/>
      </c>
      <c r="N285" s="114" t="str">
        <f>IF($C285="","",IF(ISBLANK(VLOOKUP($A285,'Section 2'!$C$18:$X$317,COLUMNS('Section 2'!$C$14:N$14),0)),"",VLOOKUP($A285,'Section 2'!$C$18:$X$317,COLUMNS('Section 2'!$C$14:N$14),0)))</f>
        <v/>
      </c>
      <c r="O285" s="114" t="str">
        <f>IF($C285="","",IF(ISBLANK(VLOOKUP($A285,'Section 2'!$C$18:$X$317,COLUMNS('Section 2'!$C$14:O$14),0)),"",VLOOKUP($A285,'Section 2'!$C$18:$X$317,COLUMNS('Section 2'!$C$14:O$14),0)))</f>
        <v/>
      </c>
      <c r="P285" s="114" t="str">
        <f>IF($C285="","",IF(ISBLANK(VLOOKUP($A285,'Section 2'!$C$18:$X$317,COLUMNS('Section 2'!$C$14:P$14),0)),"",VLOOKUP($A285,'Section 2'!$C$18:$X$317,COLUMNS('Section 2'!$C$14:P$14),0)))</f>
        <v/>
      </c>
      <c r="Q285" s="114" t="str">
        <f>IF($C285="","",IF(ISBLANK(VLOOKUP($A285,'Section 2'!$C$18:$X$317,COLUMNS('Section 2'!$C$14:Q$14),0)),"",VLOOKUP($A285,'Section 2'!$C$18:$X$317,COLUMNS('Section 2'!$C$14:Q$14),0)))</f>
        <v/>
      </c>
      <c r="R285" s="114" t="str">
        <f>IF($C285="","",IF(ISBLANK(VLOOKUP($A285,'Section 2'!$C$18:$X$317,COLUMNS('Section 2'!$C$14:R$14),0)),"",VLOOKUP($A285,'Section 2'!$C$18:$X$317,COLUMNS('Section 2'!$C$14:R$14),0)))</f>
        <v/>
      </c>
      <c r="S285" s="114" t="str">
        <f>IF($C285="","",IF(ISBLANK(VLOOKUP($A285,'Section 2'!$C$18:$X$317,COLUMNS('Section 2'!$C$14:S$14),0)),"",VLOOKUP($A285,'Section 2'!$C$18:$X$317,COLUMNS('Section 2'!$C$14:S$14),0)))</f>
        <v/>
      </c>
      <c r="T285" s="114" t="str">
        <f>IF($C285="","",IF(ISBLANK(VLOOKUP($A285,'Section 2'!$C$18:$X$317,COLUMNS('Section 2'!$C$14:T$14),0)),"",VLOOKUP($A285,'Section 2'!$C$18:$X$317,COLUMNS('Section 2'!$C$14:T$14),0)))</f>
        <v/>
      </c>
      <c r="U285" s="114" t="str">
        <f>IF($C285="","",IF(ISBLANK(VLOOKUP($A285,'Section 2'!$C$18:$X$317,COLUMNS('Section 2'!$C$14:U$14),0)),"",VLOOKUP($A285,'Section 2'!$C$18:$X$317,COLUMNS('Section 2'!$C$14:U$14),0)))</f>
        <v/>
      </c>
      <c r="V285" s="114" t="str">
        <f>IF($C285="","",IF(ISBLANK(VLOOKUP($A285,'Section 2'!$C$18:$X$317,COLUMNS('Section 2'!$C$14:V$14),0)),"",VLOOKUP($A285,'Section 2'!$C$18:$X$317,COLUMNS('Section 2'!$C$14:V$14),0)))</f>
        <v/>
      </c>
      <c r="W285" s="114" t="str">
        <f>IF($C285="","",IF(ISBLANK(PROPER(VLOOKUP($A285,'Section 2'!$C$18:$X$317,COLUMNS('Section 2'!$C$14:W$14),0))),"",PROPER(VLOOKUP($A285,'Section 2'!$C$18:$X$317,COLUMNS('Section 2'!$C$14:W$14),0))))</f>
        <v/>
      </c>
      <c r="X285" s="114" t="str">
        <f>IF($C285="","",IF(ISBLANK(PROPER(VLOOKUP($A285,'Section 2'!$C$18:$X$317,COLUMNS('Section 2'!$C$14:X$14),0))),"",IF(VLOOKUP($A285,'Section 2'!$C$18:$X$317,COLUMNS('Section 2'!$C$14:X$14),0)="Produced/Imported for Consumption","Produced/Imported for Consumption",PROPER(VLOOKUP($A285,'Section 2'!$C$18:$X$317,COLUMNS('Section 2'!$C$14:X$14),0)))))</f>
        <v/>
      </c>
    </row>
    <row r="286" spans="1:24" s="47" customFormat="1" ht="12.75" customHeight="1" x14ac:dyDescent="0.25">
      <c r="A286" s="50">
        <v>285</v>
      </c>
      <c r="B286" s="114" t="str">
        <f t="shared" si="4"/>
        <v/>
      </c>
      <c r="C286" s="114" t="str">
        <f>IFERROR(VLOOKUP($A286,'Section 2'!$C$18:$X$317,COLUMNS('Section 2'!$C$14:$C$14),0),"")</f>
        <v/>
      </c>
      <c r="D286" s="65" t="str">
        <f>IF($C286="","",IF(ISBLANK(VLOOKUP($A286,'Section 2'!$C$18:$X$317,COLUMNS('Section 2'!$C$14:D$14),0)),"",VLOOKUP($A286,'Section 2'!$C$18:$X$317,COLUMNS('Section 2'!$C$14:D$14),0)))</f>
        <v/>
      </c>
      <c r="E286" s="114" t="str">
        <f>IF($C286="","",IF(ISBLANK(VLOOKUP($A286,'Section 2'!$C$18:$X$317,COLUMNS('Section 2'!$C$14:E$14),0)),"",VLOOKUP($A286,'Section 2'!$C$18:$X$317,COLUMNS('Section 2'!$C$14:E$14),0)))</f>
        <v/>
      </c>
      <c r="F286" s="114" t="str">
        <f>IF($C286="","",IF(ISBLANK(VLOOKUP($A286,'Section 2'!$C$18:$X$317,COLUMNS('Section 2'!$C$14:F$14),0)),"",VLOOKUP($A286,'Section 2'!$C$18:$X$317,COLUMNS('Section 2'!$C$14:F$14),0)))</f>
        <v/>
      </c>
      <c r="G286" s="114" t="str">
        <f>IF($C286="","",IF(ISBLANK(VLOOKUP($A286,'Section 2'!$C$18:$X$317,COLUMNS('Section 2'!$C$14:G$14),0)),"",VLOOKUP($A286,'Section 2'!$C$18:$X$317,COLUMNS('Section 2'!$C$14:G$14),0)))</f>
        <v/>
      </c>
      <c r="H286" s="114" t="str">
        <f>IF($C286="","",IF(ISBLANK(VLOOKUP($A286,'Section 2'!$C$18:$X$317,COLUMNS('Section 2'!$C$14:H$14),0)),"",VLOOKUP($A286,'Section 2'!$C$18:$X$317,COLUMNS('Section 2'!$C$14:H$14),0)))</f>
        <v/>
      </c>
      <c r="I286" s="114" t="str">
        <f>IF($C286="","",IF(ISBLANK(VLOOKUP($A286,'Section 2'!$C$18:$X$317,COLUMNS('Section 2'!$C$14:I$14),0)),"",VLOOKUP($A286,'Section 2'!$C$18:$X$317,COLUMNS('Section 2'!$C$14:I$14),0)))</f>
        <v/>
      </c>
      <c r="J286" s="114" t="str">
        <f>IF($C286="","",IF(ISBLANK(VLOOKUP($A286,'Section 2'!$C$18:$X$317,COLUMNS('Section 2'!$C$14:J$14),0)),"",VLOOKUP($A286,'Section 2'!$C$18:$X$317,COLUMNS('Section 2'!$C$14:J$14),0)))</f>
        <v/>
      </c>
      <c r="K286" s="114" t="str">
        <f>IF($C286="","",IF(ISBLANK(VLOOKUP($A286,'Section 2'!$C$18:$X$317,COLUMNS('Section 2'!$C$14:K$14),0)),"",VLOOKUP($A286,'Section 2'!$C$18:$X$317,COLUMNS('Section 2'!$C$14:K$14),0)))</f>
        <v/>
      </c>
      <c r="L286" s="114" t="str">
        <f>IF($C286="","",IF(ISBLANK(VLOOKUP($A286,'Section 2'!$C$18:$X$317,COLUMNS('Section 2'!$C$14:L$14),0)),"",VLOOKUP($A286,'Section 2'!$C$18:$X$317,COLUMNS('Section 2'!$C$14:L$14),0)))</f>
        <v/>
      </c>
      <c r="M286" s="114" t="str">
        <f>IF($C286="","",IF(ISBLANK(VLOOKUP($A286,'Section 2'!$C$18:$X$317,COLUMNS('Section 2'!$C$14:M$14),0)),"",VLOOKUP($A286,'Section 2'!$C$18:$X$317,COLUMNS('Section 2'!$C$14:M$14),0)))</f>
        <v/>
      </c>
      <c r="N286" s="114" t="str">
        <f>IF($C286="","",IF(ISBLANK(VLOOKUP($A286,'Section 2'!$C$18:$X$317,COLUMNS('Section 2'!$C$14:N$14),0)),"",VLOOKUP($A286,'Section 2'!$C$18:$X$317,COLUMNS('Section 2'!$C$14:N$14),0)))</f>
        <v/>
      </c>
      <c r="O286" s="114" t="str">
        <f>IF($C286="","",IF(ISBLANK(VLOOKUP($A286,'Section 2'!$C$18:$X$317,COLUMNS('Section 2'!$C$14:O$14),0)),"",VLOOKUP($A286,'Section 2'!$C$18:$X$317,COLUMNS('Section 2'!$C$14:O$14),0)))</f>
        <v/>
      </c>
      <c r="P286" s="114" t="str">
        <f>IF($C286="","",IF(ISBLANK(VLOOKUP($A286,'Section 2'!$C$18:$X$317,COLUMNS('Section 2'!$C$14:P$14),0)),"",VLOOKUP($A286,'Section 2'!$C$18:$X$317,COLUMNS('Section 2'!$C$14:P$14),0)))</f>
        <v/>
      </c>
      <c r="Q286" s="114" t="str">
        <f>IF($C286="","",IF(ISBLANK(VLOOKUP($A286,'Section 2'!$C$18:$X$317,COLUMNS('Section 2'!$C$14:Q$14),0)),"",VLOOKUP($A286,'Section 2'!$C$18:$X$317,COLUMNS('Section 2'!$C$14:Q$14),0)))</f>
        <v/>
      </c>
      <c r="R286" s="114" t="str">
        <f>IF($C286="","",IF(ISBLANK(VLOOKUP($A286,'Section 2'!$C$18:$X$317,COLUMNS('Section 2'!$C$14:R$14),0)),"",VLOOKUP($A286,'Section 2'!$C$18:$X$317,COLUMNS('Section 2'!$C$14:R$14),0)))</f>
        <v/>
      </c>
      <c r="S286" s="114" t="str">
        <f>IF($C286="","",IF(ISBLANK(VLOOKUP($A286,'Section 2'!$C$18:$X$317,COLUMNS('Section 2'!$C$14:S$14),0)),"",VLOOKUP($A286,'Section 2'!$C$18:$X$317,COLUMNS('Section 2'!$C$14:S$14),0)))</f>
        <v/>
      </c>
      <c r="T286" s="114" t="str">
        <f>IF($C286="","",IF(ISBLANK(VLOOKUP($A286,'Section 2'!$C$18:$X$317,COLUMNS('Section 2'!$C$14:T$14),0)),"",VLOOKUP($A286,'Section 2'!$C$18:$X$317,COLUMNS('Section 2'!$C$14:T$14),0)))</f>
        <v/>
      </c>
      <c r="U286" s="114" t="str">
        <f>IF($C286="","",IF(ISBLANK(VLOOKUP($A286,'Section 2'!$C$18:$X$317,COLUMNS('Section 2'!$C$14:U$14),0)),"",VLOOKUP($A286,'Section 2'!$C$18:$X$317,COLUMNS('Section 2'!$C$14:U$14),0)))</f>
        <v/>
      </c>
      <c r="V286" s="114" t="str">
        <f>IF($C286="","",IF(ISBLANK(VLOOKUP($A286,'Section 2'!$C$18:$X$317,COLUMNS('Section 2'!$C$14:V$14),0)),"",VLOOKUP($A286,'Section 2'!$C$18:$X$317,COLUMNS('Section 2'!$C$14:V$14),0)))</f>
        <v/>
      </c>
      <c r="W286" s="114" t="str">
        <f>IF($C286="","",IF(ISBLANK(PROPER(VLOOKUP($A286,'Section 2'!$C$18:$X$317,COLUMNS('Section 2'!$C$14:W$14),0))),"",PROPER(VLOOKUP($A286,'Section 2'!$C$18:$X$317,COLUMNS('Section 2'!$C$14:W$14),0))))</f>
        <v/>
      </c>
      <c r="X286" s="114" t="str">
        <f>IF($C286="","",IF(ISBLANK(PROPER(VLOOKUP($A286,'Section 2'!$C$18:$X$317,COLUMNS('Section 2'!$C$14:X$14),0))),"",IF(VLOOKUP($A286,'Section 2'!$C$18:$X$317,COLUMNS('Section 2'!$C$14:X$14),0)="Produced/Imported for Consumption","Produced/Imported for Consumption",PROPER(VLOOKUP($A286,'Section 2'!$C$18:$X$317,COLUMNS('Section 2'!$C$14:X$14),0)))))</f>
        <v/>
      </c>
    </row>
    <row r="287" spans="1:24" s="47" customFormat="1" ht="12.75" customHeight="1" x14ac:dyDescent="0.25">
      <c r="A287" s="50">
        <v>286</v>
      </c>
      <c r="B287" s="114" t="str">
        <f t="shared" si="4"/>
        <v/>
      </c>
      <c r="C287" s="114" t="str">
        <f>IFERROR(VLOOKUP($A287,'Section 2'!$C$18:$X$317,COLUMNS('Section 2'!$C$14:$C$14),0),"")</f>
        <v/>
      </c>
      <c r="D287" s="65" t="str">
        <f>IF($C287="","",IF(ISBLANK(VLOOKUP($A287,'Section 2'!$C$18:$X$317,COLUMNS('Section 2'!$C$14:D$14),0)),"",VLOOKUP($A287,'Section 2'!$C$18:$X$317,COLUMNS('Section 2'!$C$14:D$14),0)))</f>
        <v/>
      </c>
      <c r="E287" s="114" t="str">
        <f>IF($C287="","",IF(ISBLANK(VLOOKUP($A287,'Section 2'!$C$18:$X$317,COLUMNS('Section 2'!$C$14:E$14),0)),"",VLOOKUP($A287,'Section 2'!$C$18:$X$317,COLUMNS('Section 2'!$C$14:E$14),0)))</f>
        <v/>
      </c>
      <c r="F287" s="114" t="str">
        <f>IF($C287="","",IF(ISBLANK(VLOOKUP($A287,'Section 2'!$C$18:$X$317,COLUMNS('Section 2'!$C$14:F$14),0)),"",VLOOKUP($A287,'Section 2'!$C$18:$X$317,COLUMNS('Section 2'!$C$14:F$14),0)))</f>
        <v/>
      </c>
      <c r="G287" s="114" t="str">
        <f>IF($C287="","",IF(ISBLANK(VLOOKUP($A287,'Section 2'!$C$18:$X$317,COLUMNS('Section 2'!$C$14:G$14),0)),"",VLOOKUP($A287,'Section 2'!$C$18:$X$317,COLUMNS('Section 2'!$C$14:G$14),0)))</f>
        <v/>
      </c>
      <c r="H287" s="114" t="str">
        <f>IF($C287="","",IF(ISBLANK(VLOOKUP($A287,'Section 2'!$C$18:$X$317,COLUMNS('Section 2'!$C$14:H$14),0)),"",VLOOKUP($A287,'Section 2'!$C$18:$X$317,COLUMNS('Section 2'!$C$14:H$14),0)))</f>
        <v/>
      </c>
      <c r="I287" s="114" t="str">
        <f>IF($C287="","",IF(ISBLANK(VLOOKUP($A287,'Section 2'!$C$18:$X$317,COLUMNS('Section 2'!$C$14:I$14),0)),"",VLOOKUP($A287,'Section 2'!$C$18:$X$317,COLUMNS('Section 2'!$C$14:I$14),0)))</f>
        <v/>
      </c>
      <c r="J287" s="114" t="str">
        <f>IF($C287="","",IF(ISBLANK(VLOOKUP($A287,'Section 2'!$C$18:$X$317,COLUMNS('Section 2'!$C$14:J$14),0)),"",VLOOKUP($A287,'Section 2'!$C$18:$X$317,COLUMNS('Section 2'!$C$14:J$14),0)))</f>
        <v/>
      </c>
      <c r="K287" s="114" t="str">
        <f>IF($C287="","",IF(ISBLANK(VLOOKUP($A287,'Section 2'!$C$18:$X$317,COLUMNS('Section 2'!$C$14:K$14),0)),"",VLOOKUP($A287,'Section 2'!$C$18:$X$317,COLUMNS('Section 2'!$C$14:K$14),0)))</f>
        <v/>
      </c>
      <c r="L287" s="114" t="str">
        <f>IF($C287="","",IF(ISBLANK(VLOOKUP($A287,'Section 2'!$C$18:$X$317,COLUMNS('Section 2'!$C$14:L$14),0)),"",VLOOKUP($A287,'Section 2'!$C$18:$X$317,COLUMNS('Section 2'!$C$14:L$14),0)))</f>
        <v/>
      </c>
      <c r="M287" s="114" t="str">
        <f>IF($C287="","",IF(ISBLANK(VLOOKUP($A287,'Section 2'!$C$18:$X$317,COLUMNS('Section 2'!$C$14:M$14),0)),"",VLOOKUP($A287,'Section 2'!$C$18:$X$317,COLUMNS('Section 2'!$C$14:M$14),0)))</f>
        <v/>
      </c>
      <c r="N287" s="114" t="str">
        <f>IF($C287="","",IF(ISBLANK(VLOOKUP($A287,'Section 2'!$C$18:$X$317,COLUMNS('Section 2'!$C$14:N$14),0)),"",VLOOKUP($A287,'Section 2'!$C$18:$X$317,COLUMNS('Section 2'!$C$14:N$14),0)))</f>
        <v/>
      </c>
      <c r="O287" s="114" t="str">
        <f>IF($C287="","",IF(ISBLANK(VLOOKUP($A287,'Section 2'!$C$18:$X$317,COLUMNS('Section 2'!$C$14:O$14),0)),"",VLOOKUP($A287,'Section 2'!$C$18:$X$317,COLUMNS('Section 2'!$C$14:O$14),0)))</f>
        <v/>
      </c>
      <c r="P287" s="114" t="str">
        <f>IF($C287="","",IF(ISBLANK(VLOOKUP($A287,'Section 2'!$C$18:$X$317,COLUMNS('Section 2'!$C$14:P$14),0)),"",VLOOKUP($A287,'Section 2'!$C$18:$X$317,COLUMNS('Section 2'!$C$14:P$14),0)))</f>
        <v/>
      </c>
      <c r="Q287" s="114" t="str">
        <f>IF($C287="","",IF(ISBLANK(VLOOKUP($A287,'Section 2'!$C$18:$X$317,COLUMNS('Section 2'!$C$14:Q$14),0)),"",VLOOKUP($A287,'Section 2'!$C$18:$X$317,COLUMNS('Section 2'!$C$14:Q$14),0)))</f>
        <v/>
      </c>
      <c r="R287" s="114" t="str">
        <f>IF($C287="","",IF(ISBLANK(VLOOKUP($A287,'Section 2'!$C$18:$X$317,COLUMNS('Section 2'!$C$14:R$14),0)),"",VLOOKUP($A287,'Section 2'!$C$18:$X$317,COLUMNS('Section 2'!$C$14:R$14),0)))</f>
        <v/>
      </c>
      <c r="S287" s="114" t="str">
        <f>IF($C287="","",IF(ISBLANK(VLOOKUP($A287,'Section 2'!$C$18:$X$317,COLUMNS('Section 2'!$C$14:S$14),0)),"",VLOOKUP($A287,'Section 2'!$C$18:$X$317,COLUMNS('Section 2'!$C$14:S$14),0)))</f>
        <v/>
      </c>
      <c r="T287" s="114" t="str">
        <f>IF($C287="","",IF(ISBLANK(VLOOKUP($A287,'Section 2'!$C$18:$X$317,COLUMNS('Section 2'!$C$14:T$14),0)),"",VLOOKUP($A287,'Section 2'!$C$18:$X$317,COLUMNS('Section 2'!$C$14:T$14),0)))</f>
        <v/>
      </c>
      <c r="U287" s="114" t="str">
        <f>IF($C287="","",IF(ISBLANK(VLOOKUP($A287,'Section 2'!$C$18:$X$317,COLUMNS('Section 2'!$C$14:U$14),0)),"",VLOOKUP($A287,'Section 2'!$C$18:$X$317,COLUMNS('Section 2'!$C$14:U$14),0)))</f>
        <v/>
      </c>
      <c r="V287" s="114" t="str">
        <f>IF($C287="","",IF(ISBLANK(VLOOKUP($A287,'Section 2'!$C$18:$X$317,COLUMNS('Section 2'!$C$14:V$14),0)),"",VLOOKUP($A287,'Section 2'!$C$18:$X$317,COLUMNS('Section 2'!$C$14:V$14),0)))</f>
        <v/>
      </c>
      <c r="W287" s="114" t="str">
        <f>IF($C287="","",IF(ISBLANK(PROPER(VLOOKUP($A287,'Section 2'!$C$18:$X$317,COLUMNS('Section 2'!$C$14:W$14),0))),"",PROPER(VLOOKUP($A287,'Section 2'!$C$18:$X$317,COLUMNS('Section 2'!$C$14:W$14),0))))</f>
        <v/>
      </c>
      <c r="X287" s="114" t="str">
        <f>IF($C287="","",IF(ISBLANK(PROPER(VLOOKUP($A287,'Section 2'!$C$18:$X$317,COLUMNS('Section 2'!$C$14:X$14),0))),"",IF(VLOOKUP($A287,'Section 2'!$C$18:$X$317,COLUMNS('Section 2'!$C$14:X$14),0)="Produced/Imported for Consumption","Produced/Imported for Consumption",PROPER(VLOOKUP($A287,'Section 2'!$C$18:$X$317,COLUMNS('Section 2'!$C$14:X$14),0)))))</f>
        <v/>
      </c>
    </row>
    <row r="288" spans="1:24" s="47" customFormat="1" ht="12.75" customHeight="1" x14ac:dyDescent="0.25">
      <c r="A288" s="50">
        <v>287</v>
      </c>
      <c r="B288" s="114" t="str">
        <f t="shared" si="4"/>
        <v/>
      </c>
      <c r="C288" s="114" t="str">
        <f>IFERROR(VLOOKUP($A288,'Section 2'!$C$18:$X$317,COLUMNS('Section 2'!$C$14:$C$14),0),"")</f>
        <v/>
      </c>
      <c r="D288" s="65" t="str">
        <f>IF($C288="","",IF(ISBLANK(VLOOKUP($A288,'Section 2'!$C$18:$X$317,COLUMNS('Section 2'!$C$14:D$14),0)),"",VLOOKUP($A288,'Section 2'!$C$18:$X$317,COLUMNS('Section 2'!$C$14:D$14),0)))</f>
        <v/>
      </c>
      <c r="E288" s="114" t="str">
        <f>IF($C288="","",IF(ISBLANK(VLOOKUP($A288,'Section 2'!$C$18:$X$317,COLUMNS('Section 2'!$C$14:E$14),0)),"",VLOOKUP($A288,'Section 2'!$C$18:$X$317,COLUMNS('Section 2'!$C$14:E$14),0)))</f>
        <v/>
      </c>
      <c r="F288" s="114" t="str">
        <f>IF($C288="","",IF(ISBLANK(VLOOKUP($A288,'Section 2'!$C$18:$X$317,COLUMNS('Section 2'!$C$14:F$14),0)),"",VLOOKUP($A288,'Section 2'!$C$18:$X$317,COLUMNS('Section 2'!$C$14:F$14),0)))</f>
        <v/>
      </c>
      <c r="G288" s="114" t="str">
        <f>IF($C288="","",IF(ISBLANK(VLOOKUP($A288,'Section 2'!$C$18:$X$317,COLUMNS('Section 2'!$C$14:G$14),0)),"",VLOOKUP($A288,'Section 2'!$C$18:$X$317,COLUMNS('Section 2'!$C$14:G$14),0)))</f>
        <v/>
      </c>
      <c r="H288" s="114" t="str">
        <f>IF($C288="","",IF(ISBLANK(VLOOKUP($A288,'Section 2'!$C$18:$X$317,COLUMNS('Section 2'!$C$14:H$14),0)),"",VLOOKUP($A288,'Section 2'!$C$18:$X$317,COLUMNS('Section 2'!$C$14:H$14),0)))</f>
        <v/>
      </c>
      <c r="I288" s="114" t="str">
        <f>IF($C288="","",IF(ISBLANK(VLOOKUP($A288,'Section 2'!$C$18:$X$317,COLUMNS('Section 2'!$C$14:I$14),0)),"",VLOOKUP($A288,'Section 2'!$C$18:$X$317,COLUMNS('Section 2'!$C$14:I$14),0)))</f>
        <v/>
      </c>
      <c r="J288" s="114" t="str">
        <f>IF($C288="","",IF(ISBLANK(VLOOKUP($A288,'Section 2'!$C$18:$X$317,COLUMNS('Section 2'!$C$14:J$14),0)),"",VLOOKUP($A288,'Section 2'!$C$18:$X$317,COLUMNS('Section 2'!$C$14:J$14),0)))</f>
        <v/>
      </c>
      <c r="K288" s="114" t="str">
        <f>IF($C288="","",IF(ISBLANK(VLOOKUP($A288,'Section 2'!$C$18:$X$317,COLUMNS('Section 2'!$C$14:K$14),0)),"",VLOOKUP($A288,'Section 2'!$C$18:$X$317,COLUMNS('Section 2'!$C$14:K$14),0)))</f>
        <v/>
      </c>
      <c r="L288" s="114" t="str">
        <f>IF($C288="","",IF(ISBLANK(VLOOKUP($A288,'Section 2'!$C$18:$X$317,COLUMNS('Section 2'!$C$14:L$14),0)),"",VLOOKUP($A288,'Section 2'!$C$18:$X$317,COLUMNS('Section 2'!$C$14:L$14),0)))</f>
        <v/>
      </c>
      <c r="M288" s="114" t="str">
        <f>IF($C288="","",IF(ISBLANK(VLOOKUP($A288,'Section 2'!$C$18:$X$317,COLUMNS('Section 2'!$C$14:M$14),0)),"",VLOOKUP($A288,'Section 2'!$C$18:$X$317,COLUMNS('Section 2'!$C$14:M$14),0)))</f>
        <v/>
      </c>
      <c r="N288" s="114" t="str">
        <f>IF($C288="","",IF(ISBLANK(VLOOKUP($A288,'Section 2'!$C$18:$X$317,COLUMNS('Section 2'!$C$14:N$14),0)),"",VLOOKUP($A288,'Section 2'!$C$18:$X$317,COLUMNS('Section 2'!$C$14:N$14),0)))</f>
        <v/>
      </c>
      <c r="O288" s="114" t="str">
        <f>IF($C288="","",IF(ISBLANK(VLOOKUP($A288,'Section 2'!$C$18:$X$317,COLUMNS('Section 2'!$C$14:O$14),0)),"",VLOOKUP($A288,'Section 2'!$C$18:$X$317,COLUMNS('Section 2'!$C$14:O$14),0)))</f>
        <v/>
      </c>
      <c r="P288" s="114" t="str">
        <f>IF($C288="","",IF(ISBLANK(VLOOKUP($A288,'Section 2'!$C$18:$X$317,COLUMNS('Section 2'!$C$14:P$14),0)),"",VLOOKUP($A288,'Section 2'!$C$18:$X$317,COLUMNS('Section 2'!$C$14:P$14),0)))</f>
        <v/>
      </c>
      <c r="Q288" s="114" t="str">
        <f>IF($C288="","",IF(ISBLANK(VLOOKUP($A288,'Section 2'!$C$18:$X$317,COLUMNS('Section 2'!$C$14:Q$14),0)),"",VLOOKUP($A288,'Section 2'!$C$18:$X$317,COLUMNS('Section 2'!$C$14:Q$14),0)))</f>
        <v/>
      </c>
      <c r="R288" s="114" t="str">
        <f>IF($C288="","",IF(ISBLANK(VLOOKUP($A288,'Section 2'!$C$18:$X$317,COLUMNS('Section 2'!$C$14:R$14),0)),"",VLOOKUP($A288,'Section 2'!$C$18:$X$317,COLUMNS('Section 2'!$C$14:R$14),0)))</f>
        <v/>
      </c>
      <c r="S288" s="114" t="str">
        <f>IF($C288="","",IF(ISBLANK(VLOOKUP($A288,'Section 2'!$C$18:$X$317,COLUMNS('Section 2'!$C$14:S$14),0)),"",VLOOKUP($A288,'Section 2'!$C$18:$X$317,COLUMNS('Section 2'!$C$14:S$14),0)))</f>
        <v/>
      </c>
      <c r="T288" s="114" t="str">
        <f>IF($C288="","",IF(ISBLANK(VLOOKUP($A288,'Section 2'!$C$18:$X$317,COLUMNS('Section 2'!$C$14:T$14),0)),"",VLOOKUP($A288,'Section 2'!$C$18:$X$317,COLUMNS('Section 2'!$C$14:T$14),0)))</f>
        <v/>
      </c>
      <c r="U288" s="114" t="str">
        <f>IF($C288="","",IF(ISBLANK(VLOOKUP($A288,'Section 2'!$C$18:$X$317,COLUMNS('Section 2'!$C$14:U$14),0)),"",VLOOKUP($A288,'Section 2'!$C$18:$X$317,COLUMNS('Section 2'!$C$14:U$14),0)))</f>
        <v/>
      </c>
      <c r="V288" s="114" t="str">
        <f>IF($C288="","",IF(ISBLANK(VLOOKUP($A288,'Section 2'!$C$18:$X$317,COLUMNS('Section 2'!$C$14:V$14),0)),"",VLOOKUP($A288,'Section 2'!$C$18:$X$317,COLUMNS('Section 2'!$C$14:V$14),0)))</f>
        <v/>
      </c>
      <c r="W288" s="114" t="str">
        <f>IF($C288="","",IF(ISBLANK(PROPER(VLOOKUP($A288,'Section 2'!$C$18:$X$317,COLUMNS('Section 2'!$C$14:W$14),0))),"",PROPER(VLOOKUP($A288,'Section 2'!$C$18:$X$317,COLUMNS('Section 2'!$C$14:W$14),0))))</f>
        <v/>
      </c>
      <c r="X288" s="114" t="str">
        <f>IF($C288="","",IF(ISBLANK(PROPER(VLOOKUP($A288,'Section 2'!$C$18:$X$317,COLUMNS('Section 2'!$C$14:X$14),0))),"",IF(VLOOKUP($A288,'Section 2'!$C$18:$X$317,COLUMNS('Section 2'!$C$14:X$14),0)="Produced/Imported for Consumption","Produced/Imported for Consumption",PROPER(VLOOKUP($A288,'Section 2'!$C$18:$X$317,COLUMNS('Section 2'!$C$14:X$14),0)))))</f>
        <v/>
      </c>
    </row>
    <row r="289" spans="1:24" s="47" customFormat="1" ht="12.75" customHeight="1" x14ac:dyDescent="0.25">
      <c r="A289" s="50">
        <v>288</v>
      </c>
      <c r="B289" s="114" t="str">
        <f t="shared" si="4"/>
        <v/>
      </c>
      <c r="C289" s="114" t="str">
        <f>IFERROR(VLOOKUP($A289,'Section 2'!$C$18:$X$317,COLUMNS('Section 2'!$C$14:$C$14),0),"")</f>
        <v/>
      </c>
      <c r="D289" s="65" t="str">
        <f>IF($C289="","",IF(ISBLANK(VLOOKUP($A289,'Section 2'!$C$18:$X$317,COLUMNS('Section 2'!$C$14:D$14),0)),"",VLOOKUP($A289,'Section 2'!$C$18:$X$317,COLUMNS('Section 2'!$C$14:D$14),0)))</f>
        <v/>
      </c>
      <c r="E289" s="114" t="str">
        <f>IF($C289="","",IF(ISBLANK(VLOOKUP($A289,'Section 2'!$C$18:$X$317,COLUMNS('Section 2'!$C$14:E$14),0)),"",VLOOKUP($A289,'Section 2'!$C$18:$X$317,COLUMNS('Section 2'!$C$14:E$14),0)))</f>
        <v/>
      </c>
      <c r="F289" s="114" t="str">
        <f>IF($C289="","",IF(ISBLANK(VLOOKUP($A289,'Section 2'!$C$18:$X$317,COLUMNS('Section 2'!$C$14:F$14),0)),"",VLOOKUP($A289,'Section 2'!$C$18:$X$317,COLUMNS('Section 2'!$C$14:F$14),0)))</f>
        <v/>
      </c>
      <c r="G289" s="114" t="str">
        <f>IF($C289="","",IF(ISBLANK(VLOOKUP($A289,'Section 2'!$C$18:$X$317,COLUMNS('Section 2'!$C$14:G$14),0)),"",VLOOKUP($A289,'Section 2'!$C$18:$X$317,COLUMNS('Section 2'!$C$14:G$14),0)))</f>
        <v/>
      </c>
      <c r="H289" s="114" t="str">
        <f>IF($C289="","",IF(ISBLANK(VLOOKUP($A289,'Section 2'!$C$18:$X$317,COLUMNS('Section 2'!$C$14:H$14),0)),"",VLOOKUP($A289,'Section 2'!$C$18:$X$317,COLUMNS('Section 2'!$C$14:H$14),0)))</f>
        <v/>
      </c>
      <c r="I289" s="114" t="str">
        <f>IF($C289="","",IF(ISBLANK(VLOOKUP($A289,'Section 2'!$C$18:$X$317,COLUMNS('Section 2'!$C$14:I$14),0)),"",VLOOKUP($A289,'Section 2'!$C$18:$X$317,COLUMNS('Section 2'!$C$14:I$14),0)))</f>
        <v/>
      </c>
      <c r="J289" s="114" t="str">
        <f>IF($C289="","",IF(ISBLANK(VLOOKUP($A289,'Section 2'!$C$18:$X$317,COLUMNS('Section 2'!$C$14:J$14),0)),"",VLOOKUP($A289,'Section 2'!$C$18:$X$317,COLUMNS('Section 2'!$C$14:J$14),0)))</f>
        <v/>
      </c>
      <c r="K289" s="114" t="str">
        <f>IF($C289="","",IF(ISBLANK(VLOOKUP($A289,'Section 2'!$C$18:$X$317,COLUMNS('Section 2'!$C$14:K$14),0)),"",VLOOKUP($A289,'Section 2'!$C$18:$X$317,COLUMNS('Section 2'!$C$14:K$14),0)))</f>
        <v/>
      </c>
      <c r="L289" s="114" t="str">
        <f>IF($C289="","",IF(ISBLANK(VLOOKUP($A289,'Section 2'!$C$18:$X$317,COLUMNS('Section 2'!$C$14:L$14),0)),"",VLOOKUP($A289,'Section 2'!$C$18:$X$317,COLUMNS('Section 2'!$C$14:L$14),0)))</f>
        <v/>
      </c>
      <c r="M289" s="114" t="str">
        <f>IF($C289="","",IF(ISBLANK(VLOOKUP($A289,'Section 2'!$C$18:$X$317,COLUMNS('Section 2'!$C$14:M$14),0)),"",VLOOKUP($A289,'Section 2'!$C$18:$X$317,COLUMNS('Section 2'!$C$14:M$14),0)))</f>
        <v/>
      </c>
      <c r="N289" s="114" t="str">
        <f>IF($C289="","",IF(ISBLANK(VLOOKUP($A289,'Section 2'!$C$18:$X$317,COLUMNS('Section 2'!$C$14:N$14),0)),"",VLOOKUP($A289,'Section 2'!$C$18:$X$317,COLUMNS('Section 2'!$C$14:N$14),0)))</f>
        <v/>
      </c>
      <c r="O289" s="114" t="str">
        <f>IF($C289="","",IF(ISBLANK(VLOOKUP($A289,'Section 2'!$C$18:$X$317,COLUMNS('Section 2'!$C$14:O$14),0)),"",VLOOKUP($A289,'Section 2'!$C$18:$X$317,COLUMNS('Section 2'!$C$14:O$14),0)))</f>
        <v/>
      </c>
      <c r="P289" s="114" t="str">
        <f>IF($C289="","",IF(ISBLANK(VLOOKUP($A289,'Section 2'!$C$18:$X$317,COLUMNS('Section 2'!$C$14:P$14),0)),"",VLOOKUP($A289,'Section 2'!$C$18:$X$317,COLUMNS('Section 2'!$C$14:P$14),0)))</f>
        <v/>
      </c>
      <c r="Q289" s="114" t="str">
        <f>IF($C289="","",IF(ISBLANK(VLOOKUP($A289,'Section 2'!$C$18:$X$317,COLUMNS('Section 2'!$C$14:Q$14),0)),"",VLOOKUP($A289,'Section 2'!$C$18:$X$317,COLUMNS('Section 2'!$C$14:Q$14),0)))</f>
        <v/>
      </c>
      <c r="R289" s="114" t="str">
        <f>IF($C289="","",IF(ISBLANK(VLOOKUP($A289,'Section 2'!$C$18:$X$317,COLUMNS('Section 2'!$C$14:R$14),0)),"",VLOOKUP($A289,'Section 2'!$C$18:$X$317,COLUMNS('Section 2'!$C$14:R$14),0)))</f>
        <v/>
      </c>
      <c r="S289" s="114" t="str">
        <f>IF($C289="","",IF(ISBLANK(VLOOKUP($A289,'Section 2'!$C$18:$X$317,COLUMNS('Section 2'!$C$14:S$14),0)),"",VLOOKUP($A289,'Section 2'!$C$18:$X$317,COLUMNS('Section 2'!$C$14:S$14),0)))</f>
        <v/>
      </c>
      <c r="T289" s="114" t="str">
        <f>IF($C289="","",IF(ISBLANK(VLOOKUP($A289,'Section 2'!$C$18:$X$317,COLUMNS('Section 2'!$C$14:T$14),0)),"",VLOOKUP($A289,'Section 2'!$C$18:$X$317,COLUMNS('Section 2'!$C$14:T$14),0)))</f>
        <v/>
      </c>
      <c r="U289" s="114" t="str">
        <f>IF($C289="","",IF(ISBLANK(VLOOKUP($A289,'Section 2'!$C$18:$X$317,COLUMNS('Section 2'!$C$14:U$14),0)),"",VLOOKUP($A289,'Section 2'!$C$18:$X$317,COLUMNS('Section 2'!$C$14:U$14),0)))</f>
        <v/>
      </c>
      <c r="V289" s="114" t="str">
        <f>IF($C289="","",IF(ISBLANK(VLOOKUP($A289,'Section 2'!$C$18:$X$317,COLUMNS('Section 2'!$C$14:V$14),0)),"",VLOOKUP($A289,'Section 2'!$C$18:$X$317,COLUMNS('Section 2'!$C$14:V$14),0)))</f>
        <v/>
      </c>
      <c r="W289" s="114" t="str">
        <f>IF($C289="","",IF(ISBLANK(PROPER(VLOOKUP($A289,'Section 2'!$C$18:$X$317,COLUMNS('Section 2'!$C$14:W$14),0))),"",PROPER(VLOOKUP($A289,'Section 2'!$C$18:$X$317,COLUMNS('Section 2'!$C$14:W$14),0))))</f>
        <v/>
      </c>
      <c r="X289" s="114" t="str">
        <f>IF($C289="","",IF(ISBLANK(PROPER(VLOOKUP($A289,'Section 2'!$C$18:$X$317,COLUMNS('Section 2'!$C$14:X$14),0))),"",IF(VLOOKUP($A289,'Section 2'!$C$18:$X$317,COLUMNS('Section 2'!$C$14:X$14),0)="Produced/Imported for Consumption","Produced/Imported for Consumption",PROPER(VLOOKUP($A289,'Section 2'!$C$18:$X$317,COLUMNS('Section 2'!$C$14:X$14),0)))))</f>
        <v/>
      </c>
    </row>
    <row r="290" spans="1:24" s="47" customFormat="1" ht="12.75" customHeight="1" x14ac:dyDescent="0.25">
      <c r="A290" s="50">
        <v>289</v>
      </c>
      <c r="B290" s="114" t="str">
        <f t="shared" si="4"/>
        <v/>
      </c>
      <c r="C290" s="114" t="str">
        <f>IFERROR(VLOOKUP($A290,'Section 2'!$C$18:$X$317,COLUMNS('Section 2'!$C$14:$C$14),0),"")</f>
        <v/>
      </c>
      <c r="D290" s="65" t="str">
        <f>IF($C290="","",IF(ISBLANK(VLOOKUP($A290,'Section 2'!$C$18:$X$317,COLUMNS('Section 2'!$C$14:D$14),0)),"",VLOOKUP($A290,'Section 2'!$C$18:$X$317,COLUMNS('Section 2'!$C$14:D$14),0)))</f>
        <v/>
      </c>
      <c r="E290" s="114" t="str">
        <f>IF($C290="","",IF(ISBLANK(VLOOKUP($A290,'Section 2'!$C$18:$X$317,COLUMNS('Section 2'!$C$14:E$14),0)),"",VLOOKUP($A290,'Section 2'!$C$18:$X$317,COLUMNS('Section 2'!$C$14:E$14),0)))</f>
        <v/>
      </c>
      <c r="F290" s="114" t="str">
        <f>IF($C290="","",IF(ISBLANK(VLOOKUP($A290,'Section 2'!$C$18:$X$317,COLUMNS('Section 2'!$C$14:F$14),0)),"",VLOOKUP($A290,'Section 2'!$C$18:$X$317,COLUMNS('Section 2'!$C$14:F$14),0)))</f>
        <v/>
      </c>
      <c r="G290" s="114" t="str">
        <f>IF($C290="","",IF(ISBLANK(VLOOKUP($A290,'Section 2'!$C$18:$X$317,COLUMNS('Section 2'!$C$14:G$14),0)),"",VLOOKUP($A290,'Section 2'!$C$18:$X$317,COLUMNS('Section 2'!$C$14:G$14),0)))</f>
        <v/>
      </c>
      <c r="H290" s="114" t="str">
        <f>IF($C290="","",IF(ISBLANK(VLOOKUP($A290,'Section 2'!$C$18:$X$317,COLUMNS('Section 2'!$C$14:H$14),0)),"",VLOOKUP($A290,'Section 2'!$C$18:$X$317,COLUMNS('Section 2'!$C$14:H$14),0)))</f>
        <v/>
      </c>
      <c r="I290" s="114" t="str">
        <f>IF($C290="","",IF(ISBLANK(VLOOKUP($A290,'Section 2'!$C$18:$X$317,COLUMNS('Section 2'!$C$14:I$14),0)),"",VLOOKUP($A290,'Section 2'!$C$18:$X$317,COLUMNS('Section 2'!$C$14:I$14),0)))</f>
        <v/>
      </c>
      <c r="J290" s="114" t="str">
        <f>IF($C290="","",IF(ISBLANK(VLOOKUP($A290,'Section 2'!$C$18:$X$317,COLUMNS('Section 2'!$C$14:J$14),0)),"",VLOOKUP($A290,'Section 2'!$C$18:$X$317,COLUMNS('Section 2'!$C$14:J$14),0)))</f>
        <v/>
      </c>
      <c r="K290" s="114" t="str">
        <f>IF($C290="","",IF(ISBLANK(VLOOKUP($A290,'Section 2'!$C$18:$X$317,COLUMNS('Section 2'!$C$14:K$14),0)),"",VLOOKUP($A290,'Section 2'!$C$18:$X$317,COLUMNS('Section 2'!$C$14:K$14),0)))</f>
        <v/>
      </c>
      <c r="L290" s="114" t="str">
        <f>IF($C290="","",IF(ISBLANK(VLOOKUP($A290,'Section 2'!$C$18:$X$317,COLUMNS('Section 2'!$C$14:L$14),0)),"",VLOOKUP($A290,'Section 2'!$C$18:$X$317,COLUMNS('Section 2'!$C$14:L$14),0)))</f>
        <v/>
      </c>
      <c r="M290" s="114" t="str">
        <f>IF($C290="","",IF(ISBLANK(VLOOKUP($A290,'Section 2'!$C$18:$X$317,COLUMNS('Section 2'!$C$14:M$14),0)),"",VLOOKUP($A290,'Section 2'!$C$18:$X$317,COLUMNS('Section 2'!$C$14:M$14),0)))</f>
        <v/>
      </c>
      <c r="N290" s="114" t="str">
        <f>IF($C290="","",IF(ISBLANK(VLOOKUP($A290,'Section 2'!$C$18:$X$317,COLUMNS('Section 2'!$C$14:N$14),0)),"",VLOOKUP($A290,'Section 2'!$C$18:$X$317,COLUMNS('Section 2'!$C$14:N$14),0)))</f>
        <v/>
      </c>
      <c r="O290" s="114" t="str">
        <f>IF($C290="","",IF(ISBLANK(VLOOKUP($A290,'Section 2'!$C$18:$X$317,COLUMNS('Section 2'!$C$14:O$14),0)),"",VLOOKUP($A290,'Section 2'!$C$18:$X$317,COLUMNS('Section 2'!$C$14:O$14),0)))</f>
        <v/>
      </c>
      <c r="P290" s="114" t="str">
        <f>IF($C290="","",IF(ISBLANK(VLOOKUP($A290,'Section 2'!$C$18:$X$317,COLUMNS('Section 2'!$C$14:P$14),0)),"",VLOOKUP($A290,'Section 2'!$C$18:$X$317,COLUMNS('Section 2'!$C$14:P$14),0)))</f>
        <v/>
      </c>
      <c r="Q290" s="114" t="str">
        <f>IF($C290="","",IF(ISBLANK(VLOOKUP($A290,'Section 2'!$C$18:$X$317,COLUMNS('Section 2'!$C$14:Q$14),0)),"",VLOOKUP($A290,'Section 2'!$C$18:$X$317,COLUMNS('Section 2'!$C$14:Q$14),0)))</f>
        <v/>
      </c>
      <c r="R290" s="114" t="str">
        <f>IF($C290="","",IF(ISBLANK(VLOOKUP($A290,'Section 2'!$C$18:$X$317,COLUMNS('Section 2'!$C$14:R$14),0)),"",VLOOKUP($A290,'Section 2'!$C$18:$X$317,COLUMNS('Section 2'!$C$14:R$14),0)))</f>
        <v/>
      </c>
      <c r="S290" s="114" t="str">
        <f>IF($C290="","",IF(ISBLANK(VLOOKUP($A290,'Section 2'!$C$18:$X$317,COLUMNS('Section 2'!$C$14:S$14),0)),"",VLOOKUP($A290,'Section 2'!$C$18:$X$317,COLUMNS('Section 2'!$C$14:S$14),0)))</f>
        <v/>
      </c>
      <c r="T290" s="114" t="str">
        <f>IF($C290="","",IF(ISBLANK(VLOOKUP($A290,'Section 2'!$C$18:$X$317,COLUMNS('Section 2'!$C$14:T$14),0)),"",VLOOKUP($A290,'Section 2'!$C$18:$X$317,COLUMNS('Section 2'!$C$14:T$14),0)))</f>
        <v/>
      </c>
      <c r="U290" s="114" t="str">
        <f>IF($C290="","",IF(ISBLANK(VLOOKUP($A290,'Section 2'!$C$18:$X$317,COLUMNS('Section 2'!$C$14:U$14),0)),"",VLOOKUP($A290,'Section 2'!$C$18:$X$317,COLUMNS('Section 2'!$C$14:U$14),0)))</f>
        <v/>
      </c>
      <c r="V290" s="114" t="str">
        <f>IF($C290="","",IF(ISBLANK(VLOOKUP($A290,'Section 2'!$C$18:$X$317,COLUMNS('Section 2'!$C$14:V$14),0)),"",VLOOKUP($A290,'Section 2'!$C$18:$X$317,COLUMNS('Section 2'!$C$14:V$14),0)))</f>
        <v/>
      </c>
      <c r="W290" s="114" t="str">
        <f>IF($C290="","",IF(ISBLANK(PROPER(VLOOKUP($A290,'Section 2'!$C$18:$X$317,COLUMNS('Section 2'!$C$14:W$14),0))),"",PROPER(VLOOKUP($A290,'Section 2'!$C$18:$X$317,COLUMNS('Section 2'!$C$14:W$14),0))))</f>
        <v/>
      </c>
      <c r="X290" s="114" t="str">
        <f>IF($C290="","",IF(ISBLANK(PROPER(VLOOKUP($A290,'Section 2'!$C$18:$X$317,COLUMNS('Section 2'!$C$14:X$14),0))),"",IF(VLOOKUP($A290,'Section 2'!$C$18:$X$317,COLUMNS('Section 2'!$C$14:X$14),0)="Produced/Imported for Consumption","Produced/Imported for Consumption",PROPER(VLOOKUP($A290,'Section 2'!$C$18:$X$317,COLUMNS('Section 2'!$C$14:X$14),0)))))</f>
        <v/>
      </c>
    </row>
    <row r="291" spans="1:24" s="47" customFormat="1" ht="12.75" customHeight="1" x14ac:dyDescent="0.25">
      <c r="A291" s="50">
        <v>290</v>
      </c>
      <c r="B291" s="114" t="str">
        <f t="shared" si="4"/>
        <v/>
      </c>
      <c r="C291" s="114" t="str">
        <f>IFERROR(VLOOKUP($A291,'Section 2'!$C$18:$X$317,COLUMNS('Section 2'!$C$14:$C$14),0),"")</f>
        <v/>
      </c>
      <c r="D291" s="65" t="str">
        <f>IF($C291="","",IF(ISBLANK(VLOOKUP($A291,'Section 2'!$C$18:$X$317,COLUMNS('Section 2'!$C$14:D$14),0)),"",VLOOKUP($A291,'Section 2'!$C$18:$X$317,COLUMNS('Section 2'!$C$14:D$14),0)))</f>
        <v/>
      </c>
      <c r="E291" s="114" t="str">
        <f>IF($C291="","",IF(ISBLANK(VLOOKUP($A291,'Section 2'!$C$18:$X$317,COLUMNS('Section 2'!$C$14:E$14),0)),"",VLOOKUP($A291,'Section 2'!$C$18:$X$317,COLUMNS('Section 2'!$C$14:E$14),0)))</f>
        <v/>
      </c>
      <c r="F291" s="114" t="str">
        <f>IF($C291="","",IF(ISBLANK(VLOOKUP($A291,'Section 2'!$C$18:$X$317,COLUMNS('Section 2'!$C$14:F$14),0)),"",VLOOKUP($A291,'Section 2'!$C$18:$X$317,COLUMNS('Section 2'!$C$14:F$14),0)))</f>
        <v/>
      </c>
      <c r="G291" s="114" t="str">
        <f>IF($C291="","",IF(ISBLANK(VLOOKUP($A291,'Section 2'!$C$18:$X$317,COLUMNS('Section 2'!$C$14:G$14),0)),"",VLOOKUP($A291,'Section 2'!$C$18:$X$317,COLUMNS('Section 2'!$C$14:G$14),0)))</f>
        <v/>
      </c>
      <c r="H291" s="114" t="str">
        <f>IF($C291="","",IF(ISBLANK(VLOOKUP($A291,'Section 2'!$C$18:$X$317,COLUMNS('Section 2'!$C$14:H$14),0)),"",VLOOKUP($A291,'Section 2'!$C$18:$X$317,COLUMNS('Section 2'!$C$14:H$14),0)))</f>
        <v/>
      </c>
      <c r="I291" s="114" t="str">
        <f>IF($C291="","",IF(ISBLANK(VLOOKUP($A291,'Section 2'!$C$18:$X$317,COLUMNS('Section 2'!$C$14:I$14),0)),"",VLOOKUP($A291,'Section 2'!$C$18:$X$317,COLUMNS('Section 2'!$C$14:I$14),0)))</f>
        <v/>
      </c>
      <c r="J291" s="114" t="str">
        <f>IF($C291="","",IF(ISBLANK(VLOOKUP($A291,'Section 2'!$C$18:$X$317,COLUMNS('Section 2'!$C$14:J$14),0)),"",VLOOKUP($A291,'Section 2'!$C$18:$X$317,COLUMNS('Section 2'!$C$14:J$14),0)))</f>
        <v/>
      </c>
      <c r="K291" s="114" t="str">
        <f>IF($C291="","",IF(ISBLANK(VLOOKUP($A291,'Section 2'!$C$18:$X$317,COLUMNS('Section 2'!$C$14:K$14),0)),"",VLOOKUP($A291,'Section 2'!$C$18:$X$317,COLUMNS('Section 2'!$C$14:K$14),0)))</f>
        <v/>
      </c>
      <c r="L291" s="114" t="str">
        <f>IF($C291="","",IF(ISBLANK(VLOOKUP($A291,'Section 2'!$C$18:$X$317,COLUMNS('Section 2'!$C$14:L$14),0)),"",VLOOKUP($A291,'Section 2'!$C$18:$X$317,COLUMNS('Section 2'!$C$14:L$14),0)))</f>
        <v/>
      </c>
      <c r="M291" s="114" t="str">
        <f>IF($C291="","",IF(ISBLANK(VLOOKUP($A291,'Section 2'!$C$18:$X$317,COLUMNS('Section 2'!$C$14:M$14),0)),"",VLOOKUP($A291,'Section 2'!$C$18:$X$317,COLUMNS('Section 2'!$C$14:M$14),0)))</f>
        <v/>
      </c>
      <c r="N291" s="114" t="str">
        <f>IF($C291="","",IF(ISBLANK(VLOOKUP($A291,'Section 2'!$C$18:$X$317,COLUMNS('Section 2'!$C$14:N$14),0)),"",VLOOKUP($A291,'Section 2'!$C$18:$X$317,COLUMNS('Section 2'!$C$14:N$14),0)))</f>
        <v/>
      </c>
      <c r="O291" s="114" t="str">
        <f>IF($C291="","",IF(ISBLANK(VLOOKUP($A291,'Section 2'!$C$18:$X$317,COLUMNS('Section 2'!$C$14:O$14),0)),"",VLOOKUP($A291,'Section 2'!$C$18:$X$317,COLUMNS('Section 2'!$C$14:O$14),0)))</f>
        <v/>
      </c>
      <c r="P291" s="114" t="str">
        <f>IF($C291="","",IF(ISBLANK(VLOOKUP($A291,'Section 2'!$C$18:$X$317,COLUMNS('Section 2'!$C$14:P$14),0)),"",VLOOKUP($A291,'Section 2'!$C$18:$X$317,COLUMNS('Section 2'!$C$14:P$14),0)))</f>
        <v/>
      </c>
      <c r="Q291" s="114" t="str">
        <f>IF($C291="","",IF(ISBLANK(VLOOKUP($A291,'Section 2'!$C$18:$X$317,COLUMNS('Section 2'!$C$14:Q$14),0)),"",VLOOKUP($A291,'Section 2'!$C$18:$X$317,COLUMNS('Section 2'!$C$14:Q$14),0)))</f>
        <v/>
      </c>
      <c r="R291" s="114" t="str">
        <f>IF($C291="","",IF(ISBLANK(VLOOKUP($A291,'Section 2'!$C$18:$X$317,COLUMNS('Section 2'!$C$14:R$14),0)),"",VLOOKUP($A291,'Section 2'!$C$18:$X$317,COLUMNS('Section 2'!$C$14:R$14),0)))</f>
        <v/>
      </c>
      <c r="S291" s="114" t="str">
        <f>IF($C291="","",IF(ISBLANK(VLOOKUP($A291,'Section 2'!$C$18:$X$317,COLUMNS('Section 2'!$C$14:S$14),0)),"",VLOOKUP($A291,'Section 2'!$C$18:$X$317,COLUMNS('Section 2'!$C$14:S$14),0)))</f>
        <v/>
      </c>
      <c r="T291" s="114" t="str">
        <f>IF($C291="","",IF(ISBLANK(VLOOKUP($A291,'Section 2'!$C$18:$X$317,COLUMNS('Section 2'!$C$14:T$14),0)),"",VLOOKUP($A291,'Section 2'!$C$18:$X$317,COLUMNS('Section 2'!$C$14:T$14),0)))</f>
        <v/>
      </c>
      <c r="U291" s="114" t="str">
        <f>IF($C291="","",IF(ISBLANK(VLOOKUP($A291,'Section 2'!$C$18:$X$317,COLUMNS('Section 2'!$C$14:U$14),0)),"",VLOOKUP($A291,'Section 2'!$C$18:$X$317,COLUMNS('Section 2'!$C$14:U$14),0)))</f>
        <v/>
      </c>
      <c r="V291" s="114" t="str">
        <f>IF($C291="","",IF(ISBLANK(VLOOKUP($A291,'Section 2'!$C$18:$X$317,COLUMNS('Section 2'!$C$14:V$14),0)),"",VLOOKUP($A291,'Section 2'!$C$18:$X$317,COLUMNS('Section 2'!$C$14:V$14),0)))</f>
        <v/>
      </c>
      <c r="W291" s="114" t="str">
        <f>IF($C291="","",IF(ISBLANK(PROPER(VLOOKUP($A291,'Section 2'!$C$18:$X$317,COLUMNS('Section 2'!$C$14:W$14),0))),"",PROPER(VLOOKUP($A291,'Section 2'!$C$18:$X$317,COLUMNS('Section 2'!$C$14:W$14),0))))</f>
        <v/>
      </c>
      <c r="X291" s="114" t="str">
        <f>IF($C291="","",IF(ISBLANK(PROPER(VLOOKUP($A291,'Section 2'!$C$18:$X$317,COLUMNS('Section 2'!$C$14:X$14),0))),"",IF(VLOOKUP($A291,'Section 2'!$C$18:$X$317,COLUMNS('Section 2'!$C$14:X$14),0)="Produced/Imported for Consumption","Produced/Imported for Consumption",PROPER(VLOOKUP($A291,'Section 2'!$C$18:$X$317,COLUMNS('Section 2'!$C$14:X$14),0)))))</f>
        <v/>
      </c>
    </row>
    <row r="292" spans="1:24" s="47" customFormat="1" ht="12.75" customHeight="1" x14ac:dyDescent="0.25">
      <c r="A292" s="50">
        <v>291</v>
      </c>
      <c r="B292" s="114" t="str">
        <f t="shared" si="4"/>
        <v/>
      </c>
      <c r="C292" s="114" t="str">
        <f>IFERROR(VLOOKUP($A292,'Section 2'!$C$18:$X$317,COLUMNS('Section 2'!$C$14:$C$14),0),"")</f>
        <v/>
      </c>
      <c r="D292" s="65" t="str">
        <f>IF($C292="","",IF(ISBLANK(VLOOKUP($A292,'Section 2'!$C$18:$X$317,COLUMNS('Section 2'!$C$14:D$14),0)),"",VLOOKUP($A292,'Section 2'!$C$18:$X$317,COLUMNS('Section 2'!$C$14:D$14),0)))</f>
        <v/>
      </c>
      <c r="E292" s="114" t="str">
        <f>IF($C292="","",IF(ISBLANK(VLOOKUP($A292,'Section 2'!$C$18:$X$317,COLUMNS('Section 2'!$C$14:E$14),0)),"",VLOOKUP($A292,'Section 2'!$C$18:$X$317,COLUMNS('Section 2'!$C$14:E$14),0)))</f>
        <v/>
      </c>
      <c r="F292" s="114" t="str">
        <f>IF($C292="","",IF(ISBLANK(VLOOKUP($A292,'Section 2'!$C$18:$X$317,COLUMNS('Section 2'!$C$14:F$14),0)),"",VLOOKUP($A292,'Section 2'!$C$18:$X$317,COLUMNS('Section 2'!$C$14:F$14),0)))</f>
        <v/>
      </c>
      <c r="G292" s="114" t="str">
        <f>IF($C292="","",IF(ISBLANK(VLOOKUP($A292,'Section 2'!$C$18:$X$317,COLUMNS('Section 2'!$C$14:G$14),0)),"",VLOOKUP($A292,'Section 2'!$C$18:$X$317,COLUMNS('Section 2'!$C$14:G$14),0)))</f>
        <v/>
      </c>
      <c r="H292" s="114" t="str">
        <f>IF($C292="","",IF(ISBLANK(VLOOKUP($A292,'Section 2'!$C$18:$X$317,COLUMNS('Section 2'!$C$14:H$14),0)),"",VLOOKUP($A292,'Section 2'!$C$18:$X$317,COLUMNS('Section 2'!$C$14:H$14),0)))</f>
        <v/>
      </c>
      <c r="I292" s="114" t="str">
        <f>IF($C292="","",IF(ISBLANK(VLOOKUP($A292,'Section 2'!$C$18:$X$317,COLUMNS('Section 2'!$C$14:I$14),0)),"",VLOOKUP($A292,'Section 2'!$C$18:$X$317,COLUMNS('Section 2'!$C$14:I$14),0)))</f>
        <v/>
      </c>
      <c r="J292" s="114" t="str">
        <f>IF($C292="","",IF(ISBLANK(VLOOKUP($A292,'Section 2'!$C$18:$X$317,COLUMNS('Section 2'!$C$14:J$14),0)),"",VLOOKUP($A292,'Section 2'!$C$18:$X$317,COLUMNS('Section 2'!$C$14:J$14),0)))</f>
        <v/>
      </c>
      <c r="K292" s="114" t="str">
        <f>IF($C292="","",IF(ISBLANK(VLOOKUP($A292,'Section 2'!$C$18:$X$317,COLUMNS('Section 2'!$C$14:K$14),0)),"",VLOOKUP($A292,'Section 2'!$C$18:$X$317,COLUMNS('Section 2'!$C$14:K$14),0)))</f>
        <v/>
      </c>
      <c r="L292" s="114" t="str">
        <f>IF($C292="","",IF(ISBLANK(VLOOKUP($A292,'Section 2'!$C$18:$X$317,COLUMNS('Section 2'!$C$14:L$14),0)),"",VLOOKUP($A292,'Section 2'!$C$18:$X$317,COLUMNS('Section 2'!$C$14:L$14),0)))</f>
        <v/>
      </c>
      <c r="M292" s="114" t="str">
        <f>IF($C292="","",IF(ISBLANK(VLOOKUP($A292,'Section 2'!$C$18:$X$317,COLUMNS('Section 2'!$C$14:M$14),0)),"",VLOOKUP($A292,'Section 2'!$C$18:$X$317,COLUMNS('Section 2'!$C$14:M$14),0)))</f>
        <v/>
      </c>
      <c r="N292" s="114" t="str">
        <f>IF($C292="","",IF(ISBLANK(VLOOKUP($A292,'Section 2'!$C$18:$X$317,COLUMNS('Section 2'!$C$14:N$14),0)),"",VLOOKUP($A292,'Section 2'!$C$18:$X$317,COLUMNS('Section 2'!$C$14:N$14),0)))</f>
        <v/>
      </c>
      <c r="O292" s="114" t="str">
        <f>IF($C292="","",IF(ISBLANK(VLOOKUP($A292,'Section 2'!$C$18:$X$317,COLUMNS('Section 2'!$C$14:O$14),0)),"",VLOOKUP($A292,'Section 2'!$C$18:$X$317,COLUMNS('Section 2'!$C$14:O$14),0)))</f>
        <v/>
      </c>
      <c r="P292" s="114" t="str">
        <f>IF($C292="","",IF(ISBLANK(VLOOKUP($A292,'Section 2'!$C$18:$X$317,COLUMNS('Section 2'!$C$14:P$14),0)),"",VLOOKUP($A292,'Section 2'!$C$18:$X$317,COLUMNS('Section 2'!$C$14:P$14),0)))</f>
        <v/>
      </c>
      <c r="Q292" s="114" t="str">
        <f>IF($C292="","",IF(ISBLANK(VLOOKUP($A292,'Section 2'!$C$18:$X$317,COLUMNS('Section 2'!$C$14:Q$14),0)),"",VLOOKUP($A292,'Section 2'!$C$18:$X$317,COLUMNS('Section 2'!$C$14:Q$14),0)))</f>
        <v/>
      </c>
      <c r="R292" s="114" t="str">
        <f>IF($C292="","",IF(ISBLANK(VLOOKUP($A292,'Section 2'!$C$18:$X$317,COLUMNS('Section 2'!$C$14:R$14),0)),"",VLOOKUP($A292,'Section 2'!$C$18:$X$317,COLUMNS('Section 2'!$C$14:R$14),0)))</f>
        <v/>
      </c>
      <c r="S292" s="114" t="str">
        <f>IF($C292="","",IF(ISBLANK(VLOOKUP($A292,'Section 2'!$C$18:$X$317,COLUMNS('Section 2'!$C$14:S$14),0)),"",VLOOKUP($A292,'Section 2'!$C$18:$X$317,COLUMNS('Section 2'!$C$14:S$14),0)))</f>
        <v/>
      </c>
      <c r="T292" s="114" t="str">
        <f>IF($C292="","",IF(ISBLANK(VLOOKUP($A292,'Section 2'!$C$18:$X$317,COLUMNS('Section 2'!$C$14:T$14),0)),"",VLOOKUP($A292,'Section 2'!$C$18:$X$317,COLUMNS('Section 2'!$C$14:T$14),0)))</f>
        <v/>
      </c>
      <c r="U292" s="114" t="str">
        <f>IF($C292="","",IF(ISBLANK(VLOOKUP($A292,'Section 2'!$C$18:$X$317,COLUMNS('Section 2'!$C$14:U$14),0)),"",VLOOKUP($A292,'Section 2'!$C$18:$X$317,COLUMNS('Section 2'!$C$14:U$14),0)))</f>
        <v/>
      </c>
      <c r="V292" s="114" t="str">
        <f>IF($C292="","",IF(ISBLANK(VLOOKUP($A292,'Section 2'!$C$18:$X$317,COLUMNS('Section 2'!$C$14:V$14),0)),"",VLOOKUP($A292,'Section 2'!$C$18:$X$317,COLUMNS('Section 2'!$C$14:V$14),0)))</f>
        <v/>
      </c>
      <c r="W292" s="114" t="str">
        <f>IF($C292="","",IF(ISBLANK(PROPER(VLOOKUP($A292,'Section 2'!$C$18:$X$317,COLUMNS('Section 2'!$C$14:W$14),0))),"",PROPER(VLOOKUP($A292,'Section 2'!$C$18:$X$317,COLUMNS('Section 2'!$C$14:W$14),0))))</f>
        <v/>
      </c>
      <c r="X292" s="114" t="str">
        <f>IF($C292="","",IF(ISBLANK(PROPER(VLOOKUP($A292,'Section 2'!$C$18:$X$317,COLUMNS('Section 2'!$C$14:X$14),0))),"",IF(VLOOKUP($A292,'Section 2'!$C$18:$X$317,COLUMNS('Section 2'!$C$14:X$14),0)="Produced/Imported for Consumption","Produced/Imported for Consumption",PROPER(VLOOKUP($A292,'Section 2'!$C$18:$X$317,COLUMNS('Section 2'!$C$14:X$14),0)))))</f>
        <v/>
      </c>
    </row>
    <row r="293" spans="1:24" s="47" customFormat="1" ht="12.75" customHeight="1" x14ac:dyDescent="0.25">
      <c r="A293" s="50">
        <v>292</v>
      </c>
      <c r="B293" s="114" t="str">
        <f t="shared" si="4"/>
        <v/>
      </c>
      <c r="C293" s="114" t="str">
        <f>IFERROR(VLOOKUP($A293,'Section 2'!$C$18:$X$317,COLUMNS('Section 2'!$C$14:$C$14),0),"")</f>
        <v/>
      </c>
      <c r="D293" s="65" t="str">
        <f>IF($C293="","",IF(ISBLANK(VLOOKUP($A293,'Section 2'!$C$18:$X$317,COLUMNS('Section 2'!$C$14:D$14),0)),"",VLOOKUP($A293,'Section 2'!$C$18:$X$317,COLUMNS('Section 2'!$C$14:D$14),0)))</f>
        <v/>
      </c>
      <c r="E293" s="114" t="str">
        <f>IF($C293="","",IF(ISBLANK(VLOOKUP($A293,'Section 2'!$C$18:$X$317,COLUMNS('Section 2'!$C$14:E$14),0)),"",VLOOKUP($A293,'Section 2'!$C$18:$X$317,COLUMNS('Section 2'!$C$14:E$14),0)))</f>
        <v/>
      </c>
      <c r="F293" s="114" t="str">
        <f>IF($C293="","",IF(ISBLANK(VLOOKUP($A293,'Section 2'!$C$18:$X$317,COLUMNS('Section 2'!$C$14:F$14),0)),"",VLOOKUP($A293,'Section 2'!$C$18:$X$317,COLUMNS('Section 2'!$C$14:F$14),0)))</f>
        <v/>
      </c>
      <c r="G293" s="114" t="str">
        <f>IF($C293="","",IF(ISBLANK(VLOOKUP($A293,'Section 2'!$C$18:$X$317,COLUMNS('Section 2'!$C$14:G$14),0)),"",VLOOKUP($A293,'Section 2'!$C$18:$X$317,COLUMNS('Section 2'!$C$14:G$14),0)))</f>
        <v/>
      </c>
      <c r="H293" s="114" t="str">
        <f>IF($C293="","",IF(ISBLANK(VLOOKUP($A293,'Section 2'!$C$18:$X$317,COLUMNS('Section 2'!$C$14:H$14),0)),"",VLOOKUP($A293,'Section 2'!$C$18:$X$317,COLUMNS('Section 2'!$C$14:H$14),0)))</f>
        <v/>
      </c>
      <c r="I293" s="114" t="str">
        <f>IF($C293="","",IF(ISBLANK(VLOOKUP($A293,'Section 2'!$C$18:$X$317,COLUMNS('Section 2'!$C$14:I$14),0)),"",VLOOKUP($A293,'Section 2'!$C$18:$X$317,COLUMNS('Section 2'!$C$14:I$14),0)))</f>
        <v/>
      </c>
      <c r="J293" s="114" t="str">
        <f>IF($C293="","",IF(ISBLANK(VLOOKUP($A293,'Section 2'!$C$18:$X$317,COLUMNS('Section 2'!$C$14:J$14),0)),"",VLOOKUP($A293,'Section 2'!$C$18:$X$317,COLUMNS('Section 2'!$C$14:J$14),0)))</f>
        <v/>
      </c>
      <c r="K293" s="114" t="str">
        <f>IF($C293="","",IF(ISBLANK(VLOOKUP($A293,'Section 2'!$C$18:$X$317,COLUMNS('Section 2'!$C$14:K$14),0)),"",VLOOKUP($A293,'Section 2'!$C$18:$X$317,COLUMNS('Section 2'!$C$14:K$14),0)))</f>
        <v/>
      </c>
      <c r="L293" s="114" t="str">
        <f>IF($C293="","",IF(ISBLANK(VLOOKUP($A293,'Section 2'!$C$18:$X$317,COLUMNS('Section 2'!$C$14:L$14),0)),"",VLOOKUP($A293,'Section 2'!$C$18:$X$317,COLUMNS('Section 2'!$C$14:L$14),0)))</f>
        <v/>
      </c>
      <c r="M293" s="114" t="str">
        <f>IF($C293="","",IF(ISBLANK(VLOOKUP($A293,'Section 2'!$C$18:$X$317,COLUMNS('Section 2'!$C$14:M$14),0)),"",VLOOKUP($A293,'Section 2'!$C$18:$X$317,COLUMNS('Section 2'!$C$14:M$14),0)))</f>
        <v/>
      </c>
      <c r="N293" s="114" t="str">
        <f>IF($C293="","",IF(ISBLANK(VLOOKUP($A293,'Section 2'!$C$18:$X$317,COLUMNS('Section 2'!$C$14:N$14),0)),"",VLOOKUP($A293,'Section 2'!$C$18:$X$317,COLUMNS('Section 2'!$C$14:N$14),0)))</f>
        <v/>
      </c>
      <c r="O293" s="114" t="str">
        <f>IF($C293="","",IF(ISBLANK(VLOOKUP($A293,'Section 2'!$C$18:$X$317,COLUMNS('Section 2'!$C$14:O$14),0)),"",VLOOKUP($A293,'Section 2'!$C$18:$X$317,COLUMNS('Section 2'!$C$14:O$14),0)))</f>
        <v/>
      </c>
      <c r="P293" s="114" t="str">
        <f>IF($C293="","",IF(ISBLANK(VLOOKUP($A293,'Section 2'!$C$18:$X$317,COLUMNS('Section 2'!$C$14:P$14),0)),"",VLOOKUP($A293,'Section 2'!$C$18:$X$317,COLUMNS('Section 2'!$C$14:P$14),0)))</f>
        <v/>
      </c>
      <c r="Q293" s="114" t="str">
        <f>IF($C293="","",IF(ISBLANK(VLOOKUP($A293,'Section 2'!$C$18:$X$317,COLUMNS('Section 2'!$C$14:Q$14),0)),"",VLOOKUP($A293,'Section 2'!$C$18:$X$317,COLUMNS('Section 2'!$C$14:Q$14),0)))</f>
        <v/>
      </c>
      <c r="R293" s="114" t="str">
        <f>IF($C293="","",IF(ISBLANK(VLOOKUP($A293,'Section 2'!$C$18:$X$317,COLUMNS('Section 2'!$C$14:R$14),0)),"",VLOOKUP($A293,'Section 2'!$C$18:$X$317,COLUMNS('Section 2'!$C$14:R$14),0)))</f>
        <v/>
      </c>
      <c r="S293" s="114" t="str">
        <f>IF($C293="","",IF(ISBLANK(VLOOKUP($A293,'Section 2'!$C$18:$X$317,COLUMNS('Section 2'!$C$14:S$14),0)),"",VLOOKUP($A293,'Section 2'!$C$18:$X$317,COLUMNS('Section 2'!$C$14:S$14),0)))</f>
        <v/>
      </c>
      <c r="T293" s="114" t="str">
        <f>IF($C293="","",IF(ISBLANK(VLOOKUP($A293,'Section 2'!$C$18:$X$317,COLUMNS('Section 2'!$C$14:T$14),0)),"",VLOOKUP($A293,'Section 2'!$C$18:$X$317,COLUMNS('Section 2'!$C$14:T$14),0)))</f>
        <v/>
      </c>
      <c r="U293" s="114" t="str">
        <f>IF($C293="","",IF(ISBLANK(VLOOKUP($A293,'Section 2'!$C$18:$X$317,COLUMNS('Section 2'!$C$14:U$14),0)),"",VLOOKUP($A293,'Section 2'!$C$18:$X$317,COLUMNS('Section 2'!$C$14:U$14),0)))</f>
        <v/>
      </c>
      <c r="V293" s="114" t="str">
        <f>IF($C293="","",IF(ISBLANK(VLOOKUP($A293,'Section 2'!$C$18:$X$317,COLUMNS('Section 2'!$C$14:V$14),0)),"",VLOOKUP($A293,'Section 2'!$C$18:$X$317,COLUMNS('Section 2'!$C$14:V$14),0)))</f>
        <v/>
      </c>
      <c r="W293" s="114" t="str">
        <f>IF($C293="","",IF(ISBLANK(PROPER(VLOOKUP($A293,'Section 2'!$C$18:$X$317,COLUMNS('Section 2'!$C$14:W$14),0))),"",PROPER(VLOOKUP($A293,'Section 2'!$C$18:$X$317,COLUMNS('Section 2'!$C$14:W$14),0))))</f>
        <v/>
      </c>
      <c r="X293" s="114" t="str">
        <f>IF($C293="","",IF(ISBLANK(PROPER(VLOOKUP($A293,'Section 2'!$C$18:$X$317,COLUMNS('Section 2'!$C$14:X$14),0))),"",IF(VLOOKUP($A293,'Section 2'!$C$18:$X$317,COLUMNS('Section 2'!$C$14:X$14),0)="Produced/Imported for Consumption","Produced/Imported for Consumption",PROPER(VLOOKUP($A293,'Section 2'!$C$18:$X$317,COLUMNS('Section 2'!$C$14:X$14),0)))))</f>
        <v/>
      </c>
    </row>
    <row r="294" spans="1:24" s="47" customFormat="1" ht="12.75" customHeight="1" x14ac:dyDescent="0.25">
      <c r="A294" s="50">
        <v>293</v>
      </c>
      <c r="B294" s="114" t="str">
        <f t="shared" si="4"/>
        <v/>
      </c>
      <c r="C294" s="114" t="str">
        <f>IFERROR(VLOOKUP($A294,'Section 2'!$C$18:$X$317,COLUMNS('Section 2'!$C$14:$C$14),0),"")</f>
        <v/>
      </c>
      <c r="D294" s="65" t="str">
        <f>IF($C294="","",IF(ISBLANK(VLOOKUP($A294,'Section 2'!$C$18:$X$317,COLUMNS('Section 2'!$C$14:D$14),0)),"",VLOOKUP($A294,'Section 2'!$C$18:$X$317,COLUMNS('Section 2'!$C$14:D$14),0)))</f>
        <v/>
      </c>
      <c r="E294" s="114" t="str">
        <f>IF($C294="","",IF(ISBLANK(VLOOKUP($A294,'Section 2'!$C$18:$X$317,COLUMNS('Section 2'!$C$14:E$14),0)),"",VLOOKUP($A294,'Section 2'!$C$18:$X$317,COLUMNS('Section 2'!$C$14:E$14),0)))</f>
        <v/>
      </c>
      <c r="F294" s="114" t="str">
        <f>IF($C294="","",IF(ISBLANK(VLOOKUP($A294,'Section 2'!$C$18:$X$317,COLUMNS('Section 2'!$C$14:F$14),0)),"",VLOOKUP($A294,'Section 2'!$C$18:$X$317,COLUMNS('Section 2'!$C$14:F$14),0)))</f>
        <v/>
      </c>
      <c r="G294" s="114" t="str">
        <f>IF($C294="","",IF(ISBLANK(VLOOKUP($A294,'Section 2'!$C$18:$X$317,COLUMNS('Section 2'!$C$14:G$14),0)),"",VLOOKUP($A294,'Section 2'!$C$18:$X$317,COLUMNS('Section 2'!$C$14:G$14),0)))</f>
        <v/>
      </c>
      <c r="H294" s="114" t="str">
        <f>IF($C294="","",IF(ISBLANK(VLOOKUP($A294,'Section 2'!$C$18:$X$317,COLUMNS('Section 2'!$C$14:H$14),0)),"",VLOOKUP($A294,'Section 2'!$C$18:$X$317,COLUMNS('Section 2'!$C$14:H$14),0)))</f>
        <v/>
      </c>
      <c r="I294" s="114" t="str">
        <f>IF($C294="","",IF(ISBLANK(VLOOKUP($A294,'Section 2'!$C$18:$X$317,COLUMNS('Section 2'!$C$14:I$14),0)),"",VLOOKUP($A294,'Section 2'!$C$18:$X$317,COLUMNS('Section 2'!$C$14:I$14),0)))</f>
        <v/>
      </c>
      <c r="J294" s="114" t="str">
        <f>IF($C294="","",IF(ISBLANK(VLOOKUP($A294,'Section 2'!$C$18:$X$317,COLUMNS('Section 2'!$C$14:J$14),0)),"",VLOOKUP($A294,'Section 2'!$C$18:$X$317,COLUMNS('Section 2'!$C$14:J$14),0)))</f>
        <v/>
      </c>
      <c r="K294" s="114" t="str">
        <f>IF($C294="","",IF(ISBLANK(VLOOKUP($A294,'Section 2'!$C$18:$X$317,COLUMNS('Section 2'!$C$14:K$14),0)),"",VLOOKUP($A294,'Section 2'!$C$18:$X$317,COLUMNS('Section 2'!$C$14:K$14),0)))</f>
        <v/>
      </c>
      <c r="L294" s="114" t="str">
        <f>IF($C294="","",IF(ISBLANK(VLOOKUP($A294,'Section 2'!$C$18:$X$317,COLUMNS('Section 2'!$C$14:L$14),0)),"",VLOOKUP($A294,'Section 2'!$C$18:$X$317,COLUMNS('Section 2'!$C$14:L$14),0)))</f>
        <v/>
      </c>
      <c r="M294" s="114" t="str">
        <f>IF($C294="","",IF(ISBLANK(VLOOKUP($A294,'Section 2'!$C$18:$X$317,COLUMNS('Section 2'!$C$14:M$14),0)),"",VLOOKUP($A294,'Section 2'!$C$18:$X$317,COLUMNS('Section 2'!$C$14:M$14),0)))</f>
        <v/>
      </c>
      <c r="N294" s="114" t="str">
        <f>IF($C294="","",IF(ISBLANK(VLOOKUP($A294,'Section 2'!$C$18:$X$317,COLUMNS('Section 2'!$C$14:N$14),0)),"",VLOOKUP($A294,'Section 2'!$C$18:$X$317,COLUMNS('Section 2'!$C$14:N$14),0)))</f>
        <v/>
      </c>
      <c r="O294" s="114" t="str">
        <f>IF($C294="","",IF(ISBLANK(VLOOKUP($A294,'Section 2'!$C$18:$X$317,COLUMNS('Section 2'!$C$14:O$14),0)),"",VLOOKUP($A294,'Section 2'!$C$18:$X$317,COLUMNS('Section 2'!$C$14:O$14),0)))</f>
        <v/>
      </c>
      <c r="P294" s="114" t="str">
        <f>IF($C294="","",IF(ISBLANK(VLOOKUP($A294,'Section 2'!$C$18:$X$317,COLUMNS('Section 2'!$C$14:P$14),0)),"",VLOOKUP($A294,'Section 2'!$C$18:$X$317,COLUMNS('Section 2'!$C$14:P$14),0)))</f>
        <v/>
      </c>
      <c r="Q294" s="114" t="str">
        <f>IF($C294="","",IF(ISBLANK(VLOOKUP($A294,'Section 2'!$C$18:$X$317,COLUMNS('Section 2'!$C$14:Q$14),0)),"",VLOOKUP($A294,'Section 2'!$C$18:$X$317,COLUMNS('Section 2'!$C$14:Q$14),0)))</f>
        <v/>
      </c>
      <c r="R294" s="114" t="str">
        <f>IF($C294="","",IF(ISBLANK(VLOOKUP($A294,'Section 2'!$C$18:$X$317,COLUMNS('Section 2'!$C$14:R$14),0)),"",VLOOKUP($A294,'Section 2'!$C$18:$X$317,COLUMNS('Section 2'!$C$14:R$14),0)))</f>
        <v/>
      </c>
      <c r="S294" s="114" t="str">
        <f>IF($C294="","",IF(ISBLANK(VLOOKUP($A294,'Section 2'!$C$18:$X$317,COLUMNS('Section 2'!$C$14:S$14),0)),"",VLOOKUP($A294,'Section 2'!$C$18:$X$317,COLUMNS('Section 2'!$C$14:S$14),0)))</f>
        <v/>
      </c>
      <c r="T294" s="114" t="str">
        <f>IF($C294="","",IF(ISBLANK(VLOOKUP($A294,'Section 2'!$C$18:$X$317,COLUMNS('Section 2'!$C$14:T$14),0)),"",VLOOKUP($A294,'Section 2'!$C$18:$X$317,COLUMNS('Section 2'!$C$14:T$14),0)))</f>
        <v/>
      </c>
      <c r="U294" s="114" t="str">
        <f>IF($C294="","",IF(ISBLANK(VLOOKUP($A294,'Section 2'!$C$18:$X$317,COLUMNS('Section 2'!$C$14:U$14),0)),"",VLOOKUP($A294,'Section 2'!$C$18:$X$317,COLUMNS('Section 2'!$C$14:U$14),0)))</f>
        <v/>
      </c>
      <c r="V294" s="114" t="str">
        <f>IF($C294="","",IF(ISBLANK(VLOOKUP($A294,'Section 2'!$C$18:$X$317,COLUMNS('Section 2'!$C$14:V$14),0)),"",VLOOKUP($A294,'Section 2'!$C$18:$X$317,COLUMNS('Section 2'!$C$14:V$14),0)))</f>
        <v/>
      </c>
      <c r="W294" s="114" t="str">
        <f>IF($C294="","",IF(ISBLANK(PROPER(VLOOKUP($A294,'Section 2'!$C$18:$X$317,COLUMNS('Section 2'!$C$14:W$14),0))),"",PROPER(VLOOKUP($A294,'Section 2'!$C$18:$X$317,COLUMNS('Section 2'!$C$14:W$14),0))))</f>
        <v/>
      </c>
      <c r="X294" s="114" t="str">
        <f>IF($C294="","",IF(ISBLANK(PROPER(VLOOKUP($A294,'Section 2'!$C$18:$X$317,COLUMNS('Section 2'!$C$14:X$14),0))),"",IF(VLOOKUP($A294,'Section 2'!$C$18:$X$317,COLUMNS('Section 2'!$C$14:X$14),0)="Produced/Imported for Consumption","Produced/Imported for Consumption",PROPER(VLOOKUP($A294,'Section 2'!$C$18:$X$317,COLUMNS('Section 2'!$C$14:X$14),0)))))</f>
        <v/>
      </c>
    </row>
    <row r="295" spans="1:24" s="47" customFormat="1" ht="12.75" customHeight="1" x14ac:dyDescent="0.25">
      <c r="A295" s="50">
        <v>294</v>
      </c>
      <c r="B295" s="114" t="str">
        <f t="shared" si="4"/>
        <v/>
      </c>
      <c r="C295" s="114" t="str">
        <f>IFERROR(VLOOKUP($A295,'Section 2'!$C$18:$X$317,COLUMNS('Section 2'!$C$14:$C$14),0),"")</f>
        <v/>
      </c>
      <c r="D295" s="65" t="str">
        <f>IF($C295="","",IF(ISBLANK(VLOOKUP($A295,'Section 2'!$C$18:$X$317,COLUMNS('Section 2'!$C$14:D$14),0)),"",VLOOKUP($A295,'Section 2'!$C$18:$X$317,COLUMNS('Section 2'!$C$14:D$14),0)))</f>
        <v/>
      </c>
      <c r="E295" s="114" t="str">
        <f>IF($C295="","",IF(ISBLANK(VLOOKUP($A295,'Section 2'!$C$18:$X$317,COLUMNS('Section 2'!$C$14:E$14),0)),"",VLOOKUP($A295,'Section 2'!$C$18:$X$317,COLUMNS('Section 2'!$C$14:E$14),0)))</f>
        <v/>
      </c>
      <c r="F295" s="114" t="str">
        <f>IF($C295="","",IF(ISBLANK(VLOOKUP($A295,'Section 2'!$C$18:$X$317,COLUMNS('Section 2'!$C$14:F$14),0)),"",VLOOKUP($A295,'Section 2'!$C$18:$X$317,COLUMNS('Section 2'!$C$14:F$14),0)))</f>
        <v/>
      </c>
      <c r="G295" s="114" t="str">
        <f>IF($C295="","",IF(ISBLANK(VLOOKUP($A295,'Section 2'!$C$18:$X$317,COLUMNS('Section 2'!$C$14:G$14),0)),"",VLOOKUP($A295,'Section 2'!$C$18:$X$317,COLUMNS('Section 2'!$C$14:G$14),0)))</f>
        <v/>
      </c>
      <c r="H295" s="114" t="str">
        <f>IF($C295="","",IF(ISBLANK(VLOOKUP($A295,'Section 2'!$C$18:$X$317,COLUMNS('Section 2'!$C$14:H$14),0)),"",VLOOKUP($A295,'Section 2'!$C$18:$X$317,COLUMNS('Section 2'!$C$14:H$14),0)))</f>
        <v/>
      </c>
      <c r="I295" s="114" t="str">
        <f>IF($C295="","",IF(ISBLANK(VLOOKUP($A295,'Section 2'!$C$18:$X$317,COLUMNS('Section 2'!$C$14:I$14),0)),"",VLOOKUP($A295,'Section 2'!$C$18:$X$317,COLUMNS('Section 2'!$C$14:I$14),0)))</f>
        <v/>
      </c>
      <c r="J295" s="114" t="str">
        <f>IF($C295="","",IF(ISBLANK(VLOOKUP($A295,'Section 2'!$C$18:$X$317,COLUMNS('Section 2'!$C$14:J$14),0)),"",VLOOKUP($A295,'Section 2'!$C$18:$X$317,COLUMNS('Section 2'!$C$14:J$14),0)))</f>
        <v/>
      </c>
      <c r="K295" s="114" t="str">
        <f>IF($C295="","",IF(ISBLANK(VLOOKUP($A295,'Section 2'!$C$18:$X$317,COLUMNS('Section 2'!$C$14:K$14),0)),"",VLOOKUP($A295,'Section 2'!$C$18:$X$317,COLUMNS('Section 2'!$C$14:K$14),0)))</f>
        <v/>
      </c>
      <c r="L295" s="114" t="str">
        <f>IF($C295="","",IF(ISBLANK(VLOOKUP($A295,'Section 2'!$C$18:$X$317,COLUMNS('Section 2'!$C$14:L$14),0)),"",VLOOKUP($A295,'Section 2'!$C$18:$X$317,COLUMNS('Section 2'!$C$14:L$14),0)))</f>
        <v/>
      </c>
      <c r="M295" s="114" t="str">
        <f>IF($C295="","",IF(ISBLANK(VLOOKUP($A295,'Section 2'!$C$18:$X$317,COLUMNS('Section 2'!$C$14:M$14),0)),"",VLOOKUP($A295,'Section 2'!$C$18:$X$317,COLUMNS('Section 2'!$C$14:M$14),0)))</f>
        <v/>
      </c>
      <c r="N295" s="114" t="str">
        <f>IF($C295="","",IF(ISBLANK(VLOOKUP($A295,'Section 2'!$C$18:$X$317,COLUMNS('Section 2'!$C$14:N$14),0)),"",VLOOKUP($A295,'Section 2'!$C$18:$X$317,COLUMNS('Section 2'!$C$14:N$14),0)))</f>
        <v/>
      </c>
      <c r="O295" s="114" t="str">
        <f>IF($C295="","",IF(ISBLANK(VLOOKUP($A295,'Section 2'!$C$18:$X$317,COLUMNS('Section 2'!$C$14:O$14),0)),"",VLOOKUP($A295,'Section 2'!$C$18:$X$317,COLUMNS('Section 2'!$C$14:O$14),0)))</f>
        <v/>
      </c>
      <c r="P295" s="114" t="str">
        <f>IF($C295="","",IF(ISBLANK(VLOOKUP($A295,'Section 2'!$C$18:$X$317,COLUMNS('Section 2'!$C$14:P$14),0)),"",VLOOKUP($A295,'Section 2'!$C$18:$X$317,COLUMNS('Section 2'!$C$14:P$14),0)))</f>
        <v/>
      </c>
      <c r="Q295" s="114" t="str">
        <f>IF($C295="","",IF(ISBLANK(VLOOKUP($A295,'Section 2'!$C$18:$X$317,COLUMNS('Section 2'!$C$14:Q$14),0)),"",VLOOKUP($A295,'Section 2'!$C$18:$X$317,COLUMNS('Section 2'!$C$14:Q$14),0)))</f>
        <v/>
      </c>
      <c r="R295" s="114" t="str">
        <f>IF($C295="","",IF(ISBLANK(VLOOKUP($A295,'Section 2'!$C$18:$X$317,COLUMNS('Section 2'!$C$14:R$14),0)),"",VLOOKUP($A295,'Section 2'!$C$18:$X$317,COLUMNS('Section 2'!$C$14:R$14),0)))</f>
        <v/>
      </c>
      <c r="S295" s="114" t="str">
        <f>IF($C295="","",IF(ISBLANK(VLOOKUP($A295,'Section 2'!$C$18:$X$317,COLUMNS('Section 2'!$C$14:S$14),0)),"",VLOOKUP($A295,'Section 2'!$C$18:$X$317,COLUMNS('Section 2'!$C$14:S$14),0)))</f>
        <v/>
      </c>
      <c r="T295" s="114" t="str">
        <f>IF($C295="","",IF(ISBLANK(VLOOKUP($A295,'Section 2'!$C$18:$X$317,COLUMNS('Section 2'!$C$14:T$14),0)),"",VLOOKUP($A295,'Section 2'!$C$18:$X$317,COLUMNS('Section 2'!$C$14:T$14),0)))</f>
        <v/>
      </c>
      <c r="U295" s="114" t="str">
        <f>IF($C295="","",IF(ISBLANK(VLOOKUP($A295,'Section 2'!$C$18:$X$317,COLUMNS('Section 2'!$C$14:U$14),0)),"",VLOOKUP($A295,'Section 2'!$C$18:$X$317,COLUMNS('Section 2'!$C$14:U$14),0)))</f>
        <v/>
      </c>
      <c r="V295" s="114" t="str">
        <f>IF($C295="","",IF(ISBLANK(VLOOKUP($A295,'Section 2'!$C$18:$X$317,COLUMNS('Section 2'!$C$14:V$14),0)),"",VLOOKUP($A295,'Section 2'!$C$18:$X$317,COLUMNS('Section 2'!$C$14:V$14),0)))</f>
        <v/>
      </c>
      <c r="W295" s="114" t="str">
        <f>IF($C295="","",IF(ISBLANK(PROPER(VLOOKUP($A295,'Section 2'!$C$18:$X$317,COLUMNS('Section 2'!$C$14:W$14),0))),"",PROPER(VLOOKUP($A295,'Section 2'!$C$18:$X$317,COLUMNS('Section 2'!$C$14:W$14),0))))</f>
        <v/>
      </c>
      <c r="X295" s="114" t="str">
        <f>IF($C295="","",IF(ISBLANK(PROPER(VLOOKUP($A295,'Section 2'!$C$18:$X$317,COLUMNS('Section 2'!$C$14:X$14),0))),"",IF(VLOOKUP($A295,'Section 2'!$C$18:$X$317,COLUMNS('Section 2'!$C$14:X$14),0)="Produced/Imported for Consumption","Produced/Imported for Consumption",PROPER(VLOOKUP($A295,'Section 2'!$C$18:$X$317,COLUMNS('Section 2'!$C$14:X$14),0)))))</f>
        <v/>
      </c>
    </row>
    <row r="296" spans="1:24" s="47" customFormat="1" ht="12.75" customHeight="1" x14ac:dyDescent="0.25">
      <c r="A296" s="50">
        <v>295</v>
      </c>
      <c r="B296" s="114" t="str">
        <f t="shared" si="4"/>
        <v/>
      </c>
      <c r="C296" s="114" t="str">
        <f>IFERROR(VLOOKUP($A296,'Section 2'!$C$18:$X$317,COLUMNS('Section 2'!$C$14:$C$14),0),"")</f>
        <v/>
      </c>
      <c r="D296" s="65" t="str">
        <f>IF($C296="","",IF(ISBLANK(VLOOKUP($A296,'Section 2'!$C$18:$X$317,COLUMNS('Section 2'!$C$14:D$14),0)),"",VLOOKUP($A296,'Section 2'!$C$18:$X$317,COLUMNS('Section 2'!$C$14:D$14),0)))</f>
        <v/>
      </c>
      <c r="E296" s="114" t="str">
        <f>IF($C296="","",IF(ISBLANK(VLOOKUP($A296,'Section 2'!$C$18:$X$317,COLUMNS('Section 2'!$C$14:E$14),0)),"",VLOOKUP($A296,'Section 2'!$C$18:$X$317,COLUMNS('Section 2'!$C$14:E$14),0)))</f>
        <v/>
      </c>
      <c r="F296" s="114" t="str">
        <f>IF($C296="","",IF(ISBLANK(VLOOKUP($A296,'Section 2'!$C$18:$X$317,COLUMNS('Section 2'!$C$14:F$14),0)),"",VLOOKUP($A296,'Section 2'!$C$18:$X$317,COLUMNS('Section 2'!$C$14:F$14),0)))</f>
        <v/>
      </c>
      <c r="G296" s="114" t="str">
        <f>IF($C296="","",IF(ISBLANK(VLOOKUP($A296,'Section 2'!$C$18:$X$317,COLUMNS('Section 2'!$C$14:G$14),0)),"",VLOOKUP($A296,'Section 2'!$C$18:$X$317,COLUMNS('Section 2'!$C$14:G$14),0)))</f>
        <v/>
      </c>
      <c r="H296" s="114" t="str">
        <f>IF($C296="","",IF(ISBLANK(VLOOKUP($A296,'Section 2'!$C$18:$X$317,COLUMNS('Section 2'!$C$14:H$14),0)),"",VLOOKUP($A296,'Section 2'!$C$18:$X$317,COLUMNS('Section 2'!$C$14:H$14),0)))</f>
        <v/>
      </c>
      <c r="I296" s="114" t="str">
        <f>IF($C296="","",IF(ISBLANK(VLOOKUP($A296,'Section 2'!$C$18:$X$317,COLUMNS('Section 2'!$C$14:I$14),0)),"",VLOOKUP($A296,'Section 2'!$C$18:$X$317,COLUMNS('Section 2'!$C$14:I$14),0)))</f>
        <v/>
      </c>
      <c r="J296" s="114" t="str">
        <f>IF($C296="","",IF(ISBLANK(VLOOKUP($A296,'Section 2'!$C$18:$X$317,COLUMNS('Section 2'!$C$14:J$14),0)),"",VLOOKUP($A296,'Section 2'!$C$18:$X$317,COLUMNS('Section 2'!$C$14:J$14),0)))</f>
        <v/>
      </c>
      <c r="K296" s="114" t="str">
        <f>IF($C296="","",IF(ISBLANK(VLOOKUP($A296,'Section 2'!$C$18:$X$317,COLUMNS('Section 2'!$C$14:K$14),0)),"",VLOOKUP($A296,'Section 2'!$C$18:$X$317,COLUMNS('Section 2'!$C$14:K$14),0)))</f>
        <v/>
      </c>
      <c r="L296" s="114" t="str">
        <f>IF($C296="","",IF(ISBLANK(VLOOKUP($A296,'Section 2'!$C$18:$X$317,COLUMNS('Section 2'!$C$14:L$14),0)),"",VLOOKUP($A296,'Section 2'!$C$18:$X$317,COLUMNS('Section 2'!$C$14:L$14),0)))</f>
        <v/>
      </c>
      <c r="M296" s="114" t="str">
        <f>IF($C296="","",IF(ISBLANK(VLOOKUP($A296,'Section 2'!$C$18:$X$317,COLUMNS('Section 2'!$C$14:M$14),0)),"",VLOOKUP($A296,'Section 2'!$C$18:$X$317,COLUMNS('Section 2'!$C$14:M$14),0)))</f>
        <v/>
      </c>
      <c r="N296" s="114" t="str">
        <f>IF($C296="","",IF(ISBLANK(VLOOKUP($A296,'Section 2'!$C$18:$X$317,COLUMNS('Section 2'!$C$14:N$14),0)),"",VLOOKUP($A296,'Section 2'!$C$18:$X$317,COLUMNS('Section 2'!$C$14:N$14),0)))</f>
        <v/>
      </c>
      <c r="O296" s="114" t="str">
        <f>IF($C296="","",IF(ISBLANK(VLOOKUP($A296,'Section 2'!$C$18:$X$317,COLUMNS('Section 2'!$C$14:O$14),0)),"",VLOOKUP($A296,'Section 2'!$C$18:$X$317,COLUMNS('Section 2'!$C$14:O$14),0)))</f>
        <v/>
      </c>
      <c r="P296" s="114" t="str">
        <f>IF($C296="","",IF(ISBLANK(VLOOKUP($A296,'Section 2'!$C$18:$X$317,COLUMNS('Section 2'!$C$14:P$14),0)),"",VLOOKUP($A296,'Section 2'!$C$18:$X$317,COLUMNS('Section 2'!$C$14:P$14),0)))</f>
        <v/>
      </c>
      <c r="Q296" s="114" t="str">
        <f>IF($C296="","",IF(ISBLANK(VLOOKUP($A296,'Section 2'!$C$18:$X$317,COLUMNS('Section 2'!$C$14:Q$14),0)),"",VLOOKUP($A296,'Section 2'!$C$18:$X$317,COLUMNS('Section 2'!$C$14:Q$14),0)))</f>
        <v/>
      </c>
      <c r="R296" s="114" t="str">
        <f>IF($C296="","",IF(ISBLANK(VLOOKUP($A296,'Section 2'!$C$18:$X$317,COLUMNS('Section 2'!$C$14:R$14),0)),"",VLOOKUP($A296,'Section 2'!$C$18:$X$317,COLUMNS('Section 2'!$C$14:R$14),0)))</f>
        <v/>
      </c>
      <c r="S296" s="114" t="str">
        <f>IF($C296="","",IF(ISBLANK(VLOOKUP($A296,'Section 2'!$C$18:$X$317,COLUMNS('Section 2'!$C$14:S$14),0)),"",VLOOKUP($A296,'Section 2'!$C$18:$X$317,COLUMNS('Section 2'!$C$14:S$14),0)))</f>
        <v/>
      </c>
      <c r="T296" s="114" t="str">
        <f>IF($C296="","",IF(ISBLANK(VLOOKUP($A296,'Section 2'!$C$18:$X$317,COLUMNS('Section 2'!$C$14:T$14),0)),"",VLOOKUP($A296,'Section 2'!$C$18:$X$317,COLUMNS('Section 2'!$C$14:T$14),0)))</f>
        <v/>
      </c>
      <c r="U296" s="114" t="str">
        <f>IF($C296="","",IF(ISBLANK(VLOOKUP($A296,'Section 2'!$C$18:$X$317,COLUMNS('Section 2'!$C$14:U$14),0)),"",VLOOKUP($A296,'Section 2'!$C$18:$X$317,COLUMNS('Section 2'!$C$14:U$14),0)))</f>
        <v/>
      </c>
      <c r="V296" s="114" t="str">
        <f>IF($C296="","",IF(ISBLANK(VLOOKUP($A296,'Section 2'!$C$18:$X$317,COLUMNS('Section 2'!$C$14:V$14),0)),"",VLOOKUP($A296,'Section 2'!$C$18:$X$317,COLUMNS('Section 2'!$C$14:V$14),0)))</f>
        <v/>
      </c>
      <c r="W296" s="114" t="str">
        <f>IF($C296="","",IF(ISBLANK(PROPER(VLOOKUP($A296,'Section 2'!$C$18:$X$317,COLUMNS('Section 2'!$C$14:W$14),0))),"",PROPER(VLOOKUP($A296,'Section 2'!$C$18:$X$317,COLUMNS('Section 2'!$C$14:W$14),0))))</f>
        <v/>
      </c>
      <c r="X296" s="114" t="str">
        <f>IF($C296="","",IF(ISBLANK(PROPER(VLOOKUP($A296,'Section 2'!$C$18:$X$317,COLUMNS('Section 2'!$C$14:X$14),0))),"",IF(VLOOKUP($A296,'Section 2'!$C$18:$X$317,COLUMNS('Section 2'!$C$14:X$14),0)="Produced/Imported for Consumption","Produced/Imported for Consumption",PROPER(VLOOKUP($A296,'Section 2'!$C$18:$X$317,COLUMNS('Section 2'!$C$14:X$14),0)))))</f>
        <v/>
      </c>
    </row>
    <row r="297" spans="1:24" s="47" customFormat="1" ht="12.75" customHeight="1" x14ac:dyDescent="0.25">
      <c r="A297" s="50">
        <v>296</v>
      </c>
      <c r="B297" s="114" t="str">
        <f t="shared" si="4"/>
        <v/>
      </c>
      <c r="C297" s="114" t="str">
        <f>IFERROR(VLOOKUP($A297,'Section 2'!$C$18:$X$317,COLUMNS('Section 2'!$C$14:$C$14),0),"")</f>
        <v/>
      </c>
      <c r="D297" s="65" t="str">
        <f>IF($C297="","",IF(ISBLANK(VLOOKUP($A297,'Section 2'!$C$18:$X$317,COLUMNS('Section 2'!$C$14:D$14),0)),"",VLOOKUP($A297,'Section 2'!$C$18:$X$317,COLUMNS('Section 2'!$C$14:D$14),0)))</f>
        <v/>
      </c>
      <c r="E297" s="114" t="str">
        <f>IF($C297="","",IF(ISBLANK(VLOOKUP($A297,'Section 2'!$C$18:$X$317,COLUMNS('Section 2'!$C$14:E$14),0)),"",VLOOKUP($A297,'Section 2'!$C$18:$X$317,COLUMNS('Section 2'!$C$14:E$14),0)))</f>
        <v/>
      </c>
      <c r="F297" s="114" t="str">
        <f>IF($C297="","",IF(ISBLANK(VLOOKUP($A297,'Section 2'!$C$18:$X$317,COLUMNS('Section 2'!$C$14:F$14),0)),"",VLOOKUP($A297,'Section 2'!$C$18:$X$317,COLUMNS('Section 2'!$C$14:F$14),0)))</f>
        <v/>
      </c>
      <c r="G297" s="114" t="str">
        <f>IF($C297="","",IF(ISBLANK(VLOOKUP($A297,'Section 2'!$C$18:$X$317,COLUMNS('Section 2'!$C$14:G$14),0)),"",VLOOKUP($A297,'Section 2'!$C$18:$X$317,COLUMNS('Section 2'!$C$14:G$14),0)))</f>
        <v/>
      </c>
      <c r="H297" s="114" t="str">
        <f>IF($C297="","",IF(ISBLANK(VLOOKUP($A297,'Section 2'!$C$18:$X$317,COLUMNS('Section 2'!$C$14:H$14),0)),"",VLOOKUP($A297,'Section 2'!$C$18:$X$317,COLUMNS('Section 2'!$C$14:H$14),0)))</f>
        <v/>
      </c>
      <c r="I297" s="114" t="str">
        <f>IF($C297="","",IF(ISBLANK(VLOOKUP($A297,'Section 2'!$C$18:$X$317,COLUMNS('Section 2'!$C$14:I$14),0)),"",VLOOKUP($A297,'Section 2'!$C$18:$X$317,COLUMNS('Section 2'!$C$14:I$14),0)))</f>
        <v/>
      </c>
      <c r="J297" s="114" t="str">
        <f>IF($C297="","",IF(ISBLANK(VLOOKUP($A297,'Section 2'!$C$18:$X$317,COLUMNS('Section 2'!$C$14:J$14),0)),"",VLOOKUP($A297,'Section 2'!$C$18:$X$317,COLUMNS('Section 2'!$C$14:J$14),0)))</f>
        <v/>
      </c>
      <c r="K297" s="114" t="str">
        <f>IF($C297="","",IF(ISBLANK(VLOOKUP($A297,'Section 2'!$C$18:$X$317,COLUMNS('Section 2'!$C$14:K$14),0)),"",VLOOKUP($A297,'Section 2'!$C$18:$X$317,COLUMNS('Section 2'!$C$14:K$14),0)))</f>
        <v/>
      </c>
      <c r="L297" s="114" t="str">
        <f>IF($C297="","",IF(ISBLANK(VLOOKUP($A297,'Section 2'!$C$18:$X$317,COLUMNS('Section 2'!$C$14:L$14),0)),"",VLOOKUP($A297,'Section 2'!$C$18:$X$317,COLUMNS('Section 2'!$C$14:L$14),0)))</f>
        <v/>
      </c>
      <c r="M297" s="114" t="str">
        <f>IF($C297="","",IF(ISBLANK(VLOOKUP($A297,'Section 2'!$C$18:$X$317,COLUMNS('Section 2'!$C$14:M$14),0)),"",VLOOKUP($A297,'Section 2'!$C$18:$X$317,COLUMNS('Section 2'!$C$14:M$14),0)))</f>
        <v/>
      </c>
      <c r="N297" s="114" t="str">
        <f>IF($C297="","",IF(ISBLANK(VLOOKUP($A297,'Section 2'!$C$18:$X$317,COLUMNS('Section 2'!$C$14:N$14),0)),"",VLOOKUP($A297,'Section 2'!$C$18:$X$317,COLUMNS('Section 2'!$C$14:N$14),0)))</f>
        <v/>
      </c>
      <c r="O297" s="114" t="str">
        <f>IF($C297="","",IF(ISBLANK(VLOOKUP($A297,'Section 2'!$C$18:$X$317,COLUMNS('Section 2'!$C$14:O$14),0)),"",VLOOKUP($A297,'Section 2'!$C$18:$X$317,COLUMNS('Section 2'!$C$14:O$14),0)))</f>
        <v/>
      </c>
      <c r="P297" s="114" t="str">
        <f>IF($C297="","",IF(ISBLANK(VLOOKUP($A297,'Section 2'!$C$18:$X$317,COLUMNS('Section 2'!$C$14:P$14),0)),"",VLOOKUP($A297,'Section 2'!$C$18:$X$317,COLUMNS('Section 2'!$C$14:P$14),0)))</f>
        <v/>
      </c>
      <c r="Q297" s="114" t="str">
        <f>IF($C297="","",IF(ISBLANK(VLOOKUP($A297,'Section 2'!$C$18:$X$317,COLUMNS('Section 2'!$C$14:Q$14),0)),"",VLOOKUP($A297,'Section 2'!$C$18:$X$317,COLUMNS('Section 2'!$C$14:Q$14),0)))</f>
        <v/>
      </c>
      <c r="R297" s="114" t="str">
        <f>IF($C297="","",IF(ISBLANK(VLOOKUP($A297,'Section 2'!$C$18:$X$317,COLUMNS('Section 2'!$C$14:R$14),0)),"",VLOOKUP($A297,'Section 2'!$C$18:$X$317,COLUMNS('Section 2'!$C$14:R$14),0)))</f>
        <v/>
      </c>
      <c r="S297" s="114" t="str">
        <f>IF($C297="","",IF(ISBLANK(VLOOKUP($A297,'Section 2'!$C$18:$X$317,COLUMNS('Section 2'!$C$14:S$14),0)),"",VLOOKUP($A297,'Section 2'!$C$18:$X$317,COLUMNS('Section 2'!$C$14:S$14),0)))</f>
        <v/>
      </c>
      <c r="T297" s="114" t="str">
        <f>IF($C297="","",IF(ISBLANK(VLOOKUP($A297,'Section 2'!$C$18:$X$317,COLUMNS('Section 2'!$C$14:T$14),0)),"",VLOOKUP($A297,'Section 2'!$C$18:$X$317,COLUMNS('Section 2'!$C$14:T$14),0)))</f>
        <v/>
      </c>
      <c r="U297" s="114" t="str">
        <f>IF($C297="","",IF(ISBLANK(VLOOKUP($A297,'Section 2'!$C$18:$X$317,COLUMNS('Section 2'!$C$14:U$14),0)),"",VLOOKUP($A297,'Section 2'!$C$18:$X$317,COLUMNS('Section 2'!$C$14:U$14),0)))</f>
        <v/>
      </c>
      <c r="V297" s="114" t="str">
        <f>IF($C297="","",IF(ISBLANK(VLOOKUP($A297,'Section 2'!$C$18:$X$317,COLUMNS('Section 2'!$C$14:V$14),0)),"",VLOOKUP($A297,'Section 2'!$C$18:$X$317,COLUMNS('Section 2'!$C$14:V$14),0)))</f>
        <v/>
      </c>
      <c r="W297" s="114" t="str">
        <f>IF($C297="","",IF(ISBLANK(PROPER(VLOOKUP($A297,'Section 2'!$C$18:$X$317,COLUMNS('Section 2'!$C$14:W$14),0))),"",PROPER(VLOOKUP($A297,'Section 2'!$C$18:$X$317,COLUMNS('Section 2'!$C$14:W$14),0))))</f>
        <v/>
      </c>
      <c r="X297" s="114" t="str">
        <f>IF($C297="","",IF(ISBLANK(PROPER(VLOOKUP($A297,'Section 2'!$C$18:$X$317,COLUMNS('Section 2'!$C$14:X$14),0))),"",IF(VLOOKUP($A297,'Section 2'!$C$18:$X$317,COLUMNS('Section 2'!$C$14:X$14),0)="Produced/Imported for Consumption","Produced/Imported for Consumption",PROPER(VLOOKUP($A297,'Section 2'!$C$18:$X$317,COLUMNS('Section 2'!$C$14:X$14),0)))))</f>
        <v/>
      </c>
    </row>
    <row r="298" spans="1:24" s="47" customFormat="1" ht="12.75" customHeight="1" x14ac:dyDescent="0.25">
      <c r="A298" s="50">
        <v>297</v>
      </c>
      <c r="B298" s="114" t="str">
        <f t="shared" si="4"/>
        <v/>
      </c>
      <c r="C298" s="114" t="str">
        <f>IFERROR(VLOOKUP($A298,'Section 2'!$C$18:$X$317,COLUMNS('Section 2'!$C$14:$C$14),0),"")</f>
        <v/>
      </c>
      <c r="D298" s="65" t="str">
        <f>IF($C298="","",IF(ISBLANK(VLOOKUP($A298,'Section 2'!$C$18:$X$317,COLUMNS('Section 2'!$C$14:D$14),0)),"",VLOOKUP($A298,'Section 2'!$C$18:$X$317,COLUMNS('Section 2'!$C$14:D$14),0)))</f>
        <v/>
      </c>
      <c r="E298" s="114" t="str">
        <f>IF($C298="","",IF(ISBLANK(VLOOKUP($A298,'Section 2'!$C$18:$X$317,COLUMNS('Section 2'!$C$14:E$14),0)),"",VLOOKUP($A298,'Section 2'!$C$18:$X$317,COLUMNS('Section 2'!$C$14:E$14),0)))</f>
        <v/>
      </c>
      <c r="F298" s="114" t="str">
        <f>IF($C298="","",IF(ISBLANK(VLOOKUP($A298,'Section 2'!$C$18:$X$317,COLUMNS('Section 2'!$C$14:F$14),0)),"",VLOOKUP($A298,'Section 2'!$C$18:$X$317,COLUMNS('Section 2'!$C$14:F$14),0)))</f>
        <v/>
      </c>
      <c r="G298" s="114" t="str">
        <f>IF($C298="","",IF(ISBLANK(VLOOKUP($A298,'Section 2'!$C$18:$X$317,COLUMNS('Section 2'!$C$14:G$14),0)),"",VLOOKUP($A298,'Section 2'!$C$18:$X$317,COLUMNS('Section 2'!$C$14:G$14),0)))</f>
        <v/>
      </c>
      <c r="H298" s="114" t="str">
        <f>IF($C298="","",IF(ISBLANK(VLOOKUP($A298,'Section 2'!$C$18:$X$317,COLUMNS('Section 2'!$C$14:H$14),0)),"",VLOOKUP($A298,'Section 2'!$C$18:$X$317,COLUMNS('Section 2'!$C$14:H$14),0)))</f>
        <v/>
      </c>
      <c r="I298" s="114" t="str">
        <f>IF($C298="","",IF(ISBLANK(VLOOKUP($A298,'Section 2'!$C$18:$X$317,COLUMNS('Section 2'!$C$14:I$14),0)),"",VLOOKUP($A298,'Section 2'!$C$18:$X$317,COLUMNS('Section 2'!$C$14:I$14),0)))</f>
        <v/>
      </c>
      <c r="J298" s="114" t="str">
        <f>IF($C298="","",IF(ISBLANK(VLOOKUP($A298,'Section 2'!$C$18:$X$317,COLUMNS('Section 2'!$C$14:J$14),0)),"",VLOOKUP($A298,'Section 2'!$C$18:$X$317,COLUMNS('Section 2'!$C$14:J$14),0)))</f>
        <v/>
      </c>
      <c r="K298" s="114" t="str">
        <f>IF($C298="","",IF(ISBLANK(VLOOKUP($A298,'Section 2'!$C$18:$X$317,COLUMNS('Section 2'!$C$14:K$14),0)),"",VLOOKUP($A298,'Section 2'!$C$18:$X$317,COLUMNS('Section 2'!$C$14:K$14),0)))</f>
        <v/>
      </c>
      <c r="L298" s="114" t="str">
        <f>IF($C298="","",IF(ISBLANK(VLOOKUP($A298,'Section 2'!$C$18:$X$317,COLUMNS('Section 2'!$C$14:L$14),0)),"",VLOOKUP($A298,'Section 2'!$C$18:$X$317,COLUMNS('Section 2'!$C$14:L$14),0)))</f>
        <v/>
      </c>
      <c r="M298" s="114" t="str">
        <f>IF($C298="","",IF(ISBLANK(VLOOKUP($A298,'Section 2'!$C$18:$X$317,COLUMNS('Section 2'!$C$14:M$14),0)),"",VLOOKUP($A298,'Section 2'!$C$18:$X$317,COLUMNS('Section 2'!$C$14:M$14),0)))</f>
        <v/>
      </c>
      <c r="N298" s="114" t="str">
        <f>IF($C298="","",IF(ISBLANK(VLOOKUP($A298,'Section 2'!$C$18:$X$317,COLUMNS('Section 2'!$C$14:N$14),0)),"",VLOOKUP($A298,'Section 2'!$C$18:$X$317,COLUMNS('Section 2'!$C$14:N$14),0)))</f>
        <v/>
      </c>
      <c r="O298" s="114" t="str">
        <f>IF($C298="","",IF(ISBLANK(VLOOKUP($A298,'Section 2'!$C$18:$X$317,COLUMNS('Section 2'!$C$14:O$14),0)),"",VLOOKUP($A298,'Section 2'!$C$18:$X$317,COLUMNS('Section 2'!$C$14:O$14),0)))</f>
        <v/>
      </c>
      <c r="P298" s="114" t="str">
        <f>IF($C298="","",IF(ISBLANK(VLOOKUP($A298,'Section 2'!$C$18:$X$317,COLUMNS('Section 2'!$C$14:P$14),0)),"",VLOOKUP($A298,'Section 2'!$C$18:$X$317,COLUMNS('Section 2'!$C$14:P$14),0)))</f>
        <v/>
      </c>
      <c r="Q298" s="114" t="str">
        <f>IF($C298="","",IF(ISBLANK(VLOOKUP($A298,'Section 2'!$C$18:$X$317,COLUMNS('Section 2'!$C$14:Q$14),0)),"",VLOOKUP($A298,'Section 2'!$C$18:$X$317,COLUMNS('Section 2'!$C$14:Q$14),0)))</f>
        <v/>
      </c>
      <c r="R298" s="114" t="str">
        <f>IF($C298="","",IF(ISBLANK(VLOOKUP($A298,'Section 2'!$C$18:$X$317,COLUMNS('Section 2'!$C$14:R$14),0)),"",VLOOKUP($A298,'Section 2'!$C$18:$X$317,COLUMNS('Section 2'!$C$14:R$14),0)))</f>
        <v/>
      </c>
      <c r="S298" s="114" t="str">
        <f>IF($C298="","",IF(ISBLANK(VLOOKUP($A298,'Section 2'!$C$18:$X$317,COLUMNS('Section 2'!$C$14:S$14),0)),"",VLOOKUP($A298,'Section 2'!$C$18:$X$317,COLUMNS('Section 2'!$C$14:S$14),0)))</f>
        <v/>
      </c>
      <c r="T298" s="114" t="str">
        <f>IF($C298="","",IF(ISBLANK(VLOOKUP($A298,'Section 2'!$C$18:$X$317,COLUMNS('Section 2'!$C$14:T$14),0)),"",VLOOKUP($A298,'Section 2'!$C$18:$X$317,COLUMNS('Section 2'!$C$14:T$14),0)))</f>
        <v/>
      </c>
      <c r="U298" s="114" t="str">
        <f>IF($C298="","",IF(ISBLANK(VLOOKUP($A298,'Section 2'!$C$18:$X$317,COLUMNS('Section 2'!$C$14:U$14),0)),"",VLOOKUP($A298,'Section 2'!$C$18:$X$317,COLUMNS('Section 2'!$C$14:U$14),0)))</f>
        <v/>
      </c>
      <c r="V298" s="114" t="str">
        <f>IF($C298="","",IF(ISBLANK(VLOOKUP($A298,'Section 2'!$C$18:$X$317,COLUMNS('Section 2'!$C$14:V$14),0)),"",VLOOKUP($A298,'Section 2'!$C$18:$X$317,COLUMNS('Section 2'!$C$14:V$14),0)))</f>
        <v/>
      </c>
      <c r="W298" s="114" t="str">
        <f>IF($C298="","",IF(ISBLANK(PROPER(VLOOKUP($A298,'Section 2'!$C$18:$X$317,COLUMNS('Section 2'!$C$14:W$14),0))),"",PROPER(VLOOKUP($A298,'Section 2'!$C$18:$X$317,COLUMNS('Section 2'!$C$14:W$14),0))))</f>
        <v/>
      </c>
      <c r="X298" s="114" t="str">
        <f>IF($C298="","",IF(ISBLANK(PROPER(VLOOKUP($A298,'Section 2'!$C$18:$X$317,COLUMNS('Section 2'!$C$14:X$14),0))),"",IF(VLOOKUP($A298,'Section 2'!$C$18:$X$317,COLUMNS('Section 2'!$C$14:X$14),0)="Produced/Imported for Consumption","Produced/Imported for Consumption",PROPER(VLOOKUP($A298,'Section 2'!$C$18:$X$317,COLUMNS('Section 2'!$C$14:X$14),0)))))</f>
        <v/>
      </c>
    </row>
    <row r="299" spans="1:24" s="47" customFormat="1" ht="12.75" customHeight="1" x14ac:dyDescent="0.25">
      <c r="A299" s="50">
        <v>298</v>
      </c>
      <c r="B299" s="114" t="str">
        <f t="shared" si="4"/>
        <v/>
      </c>
      <c r="C299" s="114" t="str">
        <f>IFERROR(VLOOKUP($A299,'Section 2'!$C$18:$X$317,COLUMNS('Section 2'!$C$14:$C$14),0),"")</f>
        <v/>
      </c>
      <c r="D299" s="65" t="str">
        <f>IF($C299="","",IF(ISBLANK(VLOOKUP($A299,'Section 2'!$C$18:$X$317,COLUMNS('Section 2'!$C$14:D$14),0)),"",VLOOKUP($A299,'Section 2'!$C$18:$X$317,COLUMNS('Section 2'!$C$14:D$14),0)))</f>
        <v/>
      </c>
      <c r="E299" s="114" t="str">
        <f>IF($C299="","",IF(ISBLANK(VLOOKUP($A299,'Section 2'!$C$18:$X$317,COLUMNS('Section 2'!$C$14:E$14),0)),"",VLOOKUP($A299,'Section 2'!$C$18:$X$317,COLUMNS('Section 2'!$C$14:E$14),0)))</f>
        <v/>
      </c>
      <c r="F299" s="114" t="str">
        <f>IF($C299="","",IF(ISBLANK(VLOOKUP($A299,'Section 2'!$C$18:$X$317,COLUMNS('Section 2'!$C$14:F$14),0)),"",VLOOKUP($A299,'Section 2'!$C$18:$X$317,COLUMNS('Section 2'!$C$14:F$14),0)))</f>
        <v/>
      </c>
      <c r="G299" s="114" t="str">
        <f>IF($C299="","",IF(ISBLANK(VLOOKUP($A299,'Section 2'!$C$18:$X$317,COLUMNS('Section 2'!$C$14:G$14),0)),"",VLOOKUP($A299,'Section 2'!$C$18:$X$317,COLUMNS('Section 2'!$C$14:G$14),0)))</f>
        <v/>
      </c>
      <c r="H299" s="114" t="str">
        <f>IF($C299="","",IF(ISBLANK(VLOOKUP($A299,'Section 2'!$C$18:$X$317,COLUMNS('Section 2'!$C$14:H$14),0)),"",VLOOKUP($A299,'Section 2'!$C$18:$X$317,COLUMNS('Section 2'!$C$14:H$14),0)))</f>
        <v/>
      </c>
      <c r="I299" s="114" t="str">
        <f>IF($C299="","",IF(ISBLANK(VLOOKUP($A299,'Section 2'!$C$18:$X$317,COLUMNS('Section 2'!$C$14:I$14),0)),"",VLOOKUP($A299,'Section 2'!$C$18:$X$317,COLUMNS('Section 2'!$C$14:I$14),0)))</f>
        <v/>
      </c>
      <c r="J299" s="114" t="str">
        <f>IF($C299="","",IF(ISBLANK(VLOOKUP($A299,'Section 2'!$C$18:$X$317,COLUMNS('Section 2'!$C$14:J$14),0)),"",VLOOKUP($A299,'Section 2'!$C$18:$X$317,COLUMNS('Section 2'!$C$14:J$14),0)))</f>
        <v/>
      </c>
      <c r="K299" s="114" t="str">
        <f>IF($C299="","",IF(ISBLANK(VLOOKUP($A299,'Section 2'!$C$18:$X$317,COLUMNS('Section 2'!$C$14:K$14),0)),"",VLOOKUP($A299,'Section 2'!$C$18:$X$317,COLUMNS('Section 2'!$C$14:K$14),0)))</f>
        <v/>
      </c>
      <c r="L299" s="114" t="str">
        <f>IF($C299="","",IF(ISBLANK(VLOOKUP($A299,'Section 2'!$C$18:$X$317,COLUMNS('Section 2'!$C$14:L$14),0)),"",VLOOKUP($A299,'Section 2'!$C$18:$X$317,COLUMNS('Section 2'!$C$14:L$14),0)))</f>
        <v/>
      </c>
      <c r="M299" s="114" t="str">
        <f>IF($C299="","",IF(ISBLANK(VLOOKUP($A299,'Section 2'!$C$18:$X$317,COLUMNS('Section 2'!$C$14:M$14),0)),"",VLOOKUP($A299,'Section 2'!$C$18:$X$317,COLUMNS('Section 2'!$C$14:M$14),0)))</f>
        <v/>
      </c>
      <c r="N299" s="114" t="str">
        <f>IF($C299="","",IF(ISBLANK(VLOOKUP($A299,'Section 2'!$C$18:$X$317,COLUMNS('Section 2'!$C$14:N$14),0)),"",VLOOKUP($A299,'Section 2'!$C$18:$X$317,COLUMNS('Section 2'!$C$14:N$14),0)))</f>
        <v/>
      </c>
      <c r="O299" s="114" t="str">
        <f>IF($C299="","",IF(ISBLANK(VLOOKUP($A299,'Section 2'!$C$18:$X$317,COLUMNS('Section 2'!$C$14:O$14),0)),"",VLOOKUP($A299,'Section 2'!$C$18:$X$317,COLUMNS('Section 2'!$C$14:O$14),0)))</f>
        <v/>
      </c>
      <c r="P299" s="114" t="str">
        <f>IF($C299="","",IF(ISBLANK(VLOOKUP($A299,'Section 2'!$C$18:$X$317,COLUMNS('Section 2'!$C$14:P$14),0)),"",VLOOKUP($A299,'Section 2'!$C$18:$X$317,COLUMNS('Section 2'!$C$14:P$14),0)))</f>
        <v/>
      </c>
      <c r="Q299" s="114" t="str">
        <f>IF($C299="","",IF(ISBLANK(VLOOKUP($A299,'Section 2'!$C$18:$X$317,COLUMNS('Section 2'!$C$14:Q$14),0)),"",VLOOKUP($A299,'Section 2'!$C$18:$X$317,COLUMNS('Section 2'!$C$14:Q$14),0)))</f>
        <v/>
      </c>
      <c r="R299" s="114" t="str">
        <f>IF($C299="","",IF(ISBLANK(VLOOKUP($A299,'Section 2'!$C$18:$X$317,COLUMNS('Section 2'!$C$14:R$14),0)),"",VLOOKUP($A299,'Section 2'!$C$18:$X$317,COLUMNS('Section 2'!$C$14:R$14),0)))</f>
        <v/>
      </c>
      <c r="S299" s="114" t="str">
        <f>IF($C299="","",IF(ISBLANK(VLOOKUP($A299,'Section 2'!$C$18:$X$317,COLUMNS('Section 2'!$C$14:S$14),0)),"",VLOOKUP($A299,'Section 2'!$C$18:$X$317,COLUMNS('Section 2'!$C$14:S$14),0)))</f>
        <v/>
      </c>
      <c r="T299" s="114" t="str">
        <f>IF($C299="","",IF(ISBLANK(VLOOKUP($A299,'Section 2'!$C$18:$X$317,COLUMNS('Section 2'!$C$14:T$14),0)),"",VLOOKUP($A299,'Section 2'!$C$18:$X$317,COLUMNS('Section 2'!$C$14:T$14),0)))</f>
        <v/>
      </c>
      <c r="U299" s="114" t="str">
        <f>IF($C299="","",IF(ISBLANK(VLOOKUP($A299,'Section 2'!$C$18:$X$317,COLUMNS('Section 2'!$C$14:U$14),0)),"",VLOOKUP($A299,'Section 2'!$C$18:$X$317,COLUMNS('Section 2'!$C$14:U$14),0)))</f>
        <v/>
      </c>
      <c r="V299" s="114" t="str">
        <f>IF($C299="","",IF(ISBLANK(VLOOKUP($A299,'Section 2'!$C$18:$X$317,COLUMNS('Section 2'!$C$14:V$14),0)),"",VLOOKUP($A299,'Section 2'!$C$18:$X$317,COLUMNS('Section 2'!$C$14:V$14),0)))</f>
        <v/>
      </c>
      <c r="W299" s="114" t="str">
        <f>IF($C299="","",IF(ISBLANK(PROPER(VLOOKUP($A299,'Section 2'!$C$18:$X$317,COLUMNS('Section 2'!$C$14:W$14),0))),"",PROPER(VLOOKUP($A299,'Section 2'!$C$18:$X$317,COLUMNS('Section 2'!$C$14:W$14),0))))</f>
        <v/>
      </c>
      <c r="X299" s="114" t="str">
        <f>IF($C299="","",IF(ISBLANK(PROPER(VLOOKUP($A299,'Section 2'!$C$18:$X$317,COLUMNS('Section 2'!$C$14:X$14),0))),"",IF(VLOOKUP($A299,'Section 2'!$C$18:$X$317,COLUMNS('Section 2'!$C$14:X$14),0)="Produced/Imported for Consumption","Produced/Imported for Consumption",PROPER(VLOOKUP($A299,'Section 2'!$C$18:$X$317,COLUMNS('Section 2'!$C$14:X$14),0)))))</f>
        <v/>
      </c>
    </row>
    <row r="300" spans="1:24" s="47" customFormat="1" ht="12.75" customHeight="1" x14ac:dyDescent="0.25">
      <c r="A300" s="50">
        <v>299</v>
      </c>
      <c r="B300" s="114" t="str">
        <f t="shared" si="4"/>
        <v/>
      </c>
      <c r="C300" s="114" t="str">
        <f>IFERROR(VLOOKUP($A300,'Section 2'!$C$18:$X$317,COLUMNS('Section 2'!$C$14:$C$14),0),"")</f>
        <v/>
      </c>
      <c r="D300" s="65" t="str">
        <f>IF($C300="","",IF(ISBLANK(VLOOKUP($A300,'Section 2'!$C$18:$X$317,COLUMNS('Section 2'!$C$14:D$14),0)),"",VLOOKUP($A300,'Section 2'!$C$18:$X$317,COLUMNS('Section 2'!$C$14:D$14),0)))</f>
        <v/>
      </c>
      <c r="E300" s="114" t="str">
        <f>IF($C300="","",IF(ISBLANK(VLOOKUP($A300,'Section 2'!$C$18:$X$317,COLUMNS('Section 2'!$C$14:E$14),0)),"",VLOOKUP($A300,'Section 2'!$C$18:$X$317,COLUMNS('Section 2'!$C$14:E$14),0)))</f>
        <v/>
      </c>
      <c r="F300" s="114" t="str">
        <f>IF($C300="","",IF(ISBLANK(VLOOKUP($A300,'Section 2'!$C$18:$X$317,COLUMNS('Section 2'!$C$14:F$14),0)),"",VLOOKUP($A300,'Section 2'!$C$18:$X$317,COLUMNS('Section 2'!$C$14:F$14),0)))</f>
        <v/>
      </c>
      <c r="G300" s="114" t="str">
        <f>IF($C300="","",IF(ISBLANK(VLOOKUP($A300,'Section 2'!$C$18:$X$317,COLUMNS('Section 2'!$C$14:G$14),0)),"",VLOOKUP($A300,'Section 2'!$C$18:$X$317,COLUMNS('Section 2'!$C$14:G$14),0)))</f>
        <v/>
      </c>
      <c r="H300" s="114" t="str">
        <f>IF($C300="","",IF(ISBLANK(VLOOKUP($A300,'Section 2'!$C$18:$X$317,COLUMNS('Section 2'!$C$14:H$14),0)),"",VLOOKUP($A300,'Section 2'!$C$18:$X$317,COLUMNS('Section 2'!$C$14:H$14),0)))</f>
        <v/>
      </c>
      <c r="I300" s="114" t="str">
        <f>IF($C300="","",IF(ISBLANK(VLOOKUP($A300,'Section 2'!$C$18:$X$317,COLUMNS('Section 2'!$C$14:I$14),0)),"",VLOOKUP($A300,'Section 2'!$C$18:$X$317,COLUMNS('Section 2'!$C$14:I$14),0)))</f>
        <v/>
      </c>
      <c r="J300" s="114" t="str">
        <f>IF($C300="","",IF(ISBLANK(VLOOKUP($A300,'Section 2'!$C$18:$X$317,COLUMNS('Section 2'!$C$14:J$14),0)),"",VLOOKUP($A300,'Section 2'!$C$18:$X$317,COLUMNS('Section 2'!$C$14:J$14),0)))</f>
        <v/>
      </c>
      <c r="K300" s="114" t="str">
        <f>IF($C300="","",IF(ISBLANK(VLOOKUP($A300,'Section 2'!$C$18:$X$317,COLUMNS('Section 2'!$C$14:K$14),0)),"",VLOOKUP($A300,'Section 2'!$C$18:$X$317,COLUMNS('Section 2'!$C$14:K$14),0)))</f>
        <v/>
      </c>
      <c r="L300" s="114" t="str">
        <f>IF($C300="","",IF(ISBLANK(VLOOKUP($A300,'Section 2'!$C$18:$X$317,COLUMNS('Section 2'!$C$14:L$14),0)),"",VLOOKUP($A300,'Section 2'!$C$18:$X$317,COLUMNS('Section 2'!$C$14:L$14),0)))</f>
        <v/>
      </c>
      <c r="M300" s="114" t="str">
        <f>IF($C300="","",IF(ISBLANK(VLOOKUP($A300,'Section 2'!$C$18:$X$317,COLUMNS('Section 2'!$C$14:M$14),0)),"",VLOOKUP($A300,'Section 2'!$C$18:$X$317,COLUMNS('Section 2'!$C$14:M$14),0)))</f>
        <v/>
      </c>
      <c r="N300" s="114" t="str">
        <f>IF($C300="","",IF(ISBLANK(VLOOKUP($A300,'Section 2'!$C$18:$X$317,COLUMNS('Section 2'!$C$14:N$14),0)),"",VLOOKUP($A300,'Section 2'!$C$18:$X$317,COLUMNS('Section 2'!$C$14:N$14),0)))</f>
        <v/>
      </c>
      <c r="O300" s="114" t="str">
        <f>IF($C300="","",IF(ISBLANK(VLOOKUP($A300,'Section 2'!$C$18:$X$317,COLUMNS('Section 2'!$C$14:O$14),0)),"",VLOOKUP($A300,'Section 2'!$C$18:$X$317,COLUMNS('Section 2'!$C$14:O$14),0)))</f>
        <v/>
      </c>
      <c r="P300" s="114" t="str">
        <f>IF($C300="","",IF(ISBLANK(VLOOKUP($A300,'Section 2'!$C$18:$X$317,COLUMNS('Section 2'!$C$14:P$14),0)),"",VLOOKUP($A300,'Section 2'!$C$18:$X$317,COLUMNS('Section 2'!$C$14:P$14),0)))</f>
        <v/>
      </c>
      <c r="Q300" s="114" t="str">
        <f>IF($C300="","",IF(ISBLANK(VLOOKUP($A300,'Section 2'!$C$18:$X$317,COLUMNS('Section 2'!$C$14:Q$14),0)),"",VLOOKUP($A300,'Section 2'!$C$18:$X$317,COLUMNS('Section 2'!$C$14:Q$14),0)))</f>
        <v/>
      </c>
      <c r="R300" s="114" t="str">
        <f>IF($C300="","",IF(ISBLANK(VLOOKUP($A300,'Section 2'!$C$18:$X$317,COLUMNS('Section 2'!$C$14:R$14),0)),"",VLOOKUP($A300,'Section 2'!$C$18:$X$317,COLUMNS('Section 2'!$C$14:R$14),0)))</f>
        <v/>
      </c>
      <c r="S300" s="114" t="str">
        <f>IF($C300="","",IF(ISBLANK(VLOOKUP($A300,'Section 2'!$C$18:$X$317,COLUMNS('Section 2'!$C$14:S$14),0)),"",VLOOKUP($A300,'Section 2'!$C$18:$X$317,COLUMNS('Section 2'!$C$14:S$14),0)))</f>
        <v/>
      </c>
      <c r="T300" s="114" t="str">
        <f>IF($C300="","",IF(ISBLANK(VLOOKUP($A300,'Section 2'!$C$18:$X$317,COLUMNS('Section 2'!$C$14:T$14),0)),"",VLOOKUP($A300,'Section 2'!$C$18:$X$317,COLUMNS('Section 2'!$C$14:T$14),0)))</f>
        <v/>
      </c>
      <c r="U300" s="114" t="str">
        <f>IF($C300="","",IF(ISBLANK(VLOOKUP($A300,'Section 2'!$C$18:$X$317,COLUMNS('Section 2'!$C$14:U$14),0)),"",VLOOKUP($A300,'Section 2'!$C$18:$X$317,COLUMNS('Section 2'!$C$14:U$14),0)))</f>
        <v/>
      </c>
      <c r="V300" s="114" t="str">
        <f>IF($C300="","",IF(ISBLANK(VLOOKUP($A300,'Section 2'!$C$18:$X$317,COLUMNS('Section 2'!$C$14:V$14),0)),"",VLOOKUP($A300,'Section 2'!$C$18:$X$317,COLUMNS('Section 2'!$C$14:V$14),0)))</f>
        <v/>
      </c>
      <c r="W300" s="114" t="str">
        <f>IF($C300="","",IF(ISBLANK(PROPER(VLOOKUP($A300,'Section 2'!$C$18:$X$317,COLUMNS('Section 2'!$C$14:W$14),0))),"",PROPER(VLOOKUP($A300,'Section 2'!$C$18:$X$317,COLUMNS('Section 2'!$C$14:W$14),0))))</f>
        <v/>
      </c>
      <c r="X300" s="114" t="str">
        <f>IF($C300="","",IF(ISBLANK(PROPER(VLOOKUP($A300,'Section 2'!$C$18:$X$317,COLUMNS('Section 2'!$C$14:X$14),0))),"",IF(VLOOKUP($A300,'Section 2'!$C$18:$X$317,COLUMNS('Section 2'!$C$14:X$14),0)="Produced/Imported for Consumption","Produced/Imported for Consumption",PROPER(VLOOKUP($A300,'Section 2'!$C$18:$X$317,COLUMNS('Section 2'!$C$14:X$14),0)))))</f>
        <v/>
      </c>
    </row>
    <row r="301" spans="1:24" s="47" customFormat="1" ht="12.75" customHeight="1" x14ac:dyDescent="0.25">
      <c r="A301" s="50">
        <v>300</v>
      </c>
      <c r="B301" s="114" t="str">
        <f t="shared" si="4"/>
        <v/>
      </c>
      <c r="C301" s="114" t="str">
        <f>IFERROR(VLOOKUP($A301,'Section 2'!$C$18:$X$317,COLUMNS('Section 2'!$C$14:$C$14),0),"")</f>
        <v/>
      </c>
      <c r="D301" s="65" t="str">
        <f>IF($C301="","",IF(ISBLANK(VLOOKUP($A301,'Section 2'!$C$18:$X$317,COLUMNS('Section 2'!$C$14:D$14),0)),"",VLOOKUP($A301,'Section 2'!$C$18:$X$317,COLUMNS('Section 2'!$C$14:D$14),0)))</f>
        <v/>
      </c>
      <c r="E301" s="114" t="str">
        <f>IF($C301="","",IF(ISBLANK(VLOOKUP($A301,'Section 2'!$C$18:$X$317,COLUMNS('Section 2'!$C$14:E$14),0)),"",VLOOKUP($A301,'Section 2'!$C$18:$X$317,COLUMNS('Section 2'!$C$14:E$14),0)))</f>
        <v/>
      </c>
      <c r="F301" s="114" t="str">
        <f>IF($C301="","",IF(ISBLANK(VLOOKUP($A301,'Section 2'!$C$18:$X$317,COLUMNS('Section 2'!$C$14:F$14),0)),"",VLOOKUP($A301,'Section 2'!$C$18:$X$317,COLUMNS('Section 2'!$C$14:F$14),0)))</f>
        <v/>
      </c>
      <c r="G301" s="114" t="str">
        <f>IF($C301="","",IF(ISBLANK(VLOOKUP($A301,'Section 2'!$C$18:$X$317,COLUMNS('Section 2'!$C$14:G$14),0)),"",VLOOKUP($A301,'Section 2'!$C$18:$X$317,COLUMNS('Section 2'!$C$14:G$14),0)))</f>
        <v/>
      </c>
      <c r="H301" s="114" t="str">
        <f>IF($C301="","",IF(ISBLANK(VLOOKUP($A301,'Section 2'!$C$18:$X$317,COLUMNS('Section 2'!$C$14:H$14),0)),"",VLOOKUP($A301,'Section 2'!$C$18:$X$317,COLUMNS('Section 2'!$C$14:H$14),0)))</f>
        <v/>
      </c>
      <c r="I301" s="114" t="str">
        <f>IF($C301="","",IF(ISBLANK(VLOOKUP($A301,'Section 2'!$C$18:$X$317,COLUMNS('Section 2'!$C$14:I$14),0)),"",VLOOKUP($A301,'Section 2'!$C$18:$X$317,COLUMNS('Section 2'!$C$14:I$14),0)))</f>
        <v/>
      </c>
      <c r="J301" s="114" t="str">
        <f>IF($C301="","",IF(ISBLANK(VLOOKUP($A301,'Section 2'!$C$18:$X$317,COLUMNS('Section 2'!$C$14:J$14),0)),"",VLOOKUP($A301,'Section 2'!$C$18:$X$317,COLUMNS('Section 2'!$C$14:J$14),0)))</f>
        <v/>
      </c>
      <c r="K301" s="114" t="str">
        <f>IF($C301="","",IF(ISBLANK(VLOOKUP($A301,'Section 2'!$C$18:$X$317,COLUMNS('Section 2'!$C$14:K$14),0)),"",VLOOKUP($A301,'Section 2'!$C$18:$X$317,COLUMNS('Section 2'!$C$14:K$14),0)))</f>
        <v/>
      </c>
      <c r="L301" s="114" t="str">
        <f>IF($C301="","",IF(ISBLANK(VLOOKUP($A301,'Section 2'!$C$18:$X$317,COLUMNS('Section 2'!$C$14:L$14),0)),"",VLOOKUP($A301,'Section 2'!$C$18:$X$317,COLUMNS('Section 2'!$C$14:L$14),0)))</f>
        <v/>
      </c>
      <c r="M301" s="114" t="str">
        <f>IF($C301="","",IF(ISBLANK(VLOOKUP($A301,'Section 2'!$C$18:$X$317,COLUMNS('Section 2'!$C$14:M$14),0)),"",VLOOKUP($A301,'Section 2'!$C$18:$X$317,COLUMNS('Section 2'!$C$14:M$14),0)))</f>
        <v/>
      </c>
      <c r="N301" s="114" t="str">
        <f>IF($C301="","",IF(ISBLANK(VLOOKUP($A301,'Section 2'!$C$18:$X$317,COLUMNS('Section 2'!$C$14:N$14),0)),"",VLOOKUP($A301,'Section 2'!$C$18:$X$317,COLUMNS('Section 2'!$C$14:N$14),0)))</f>
        <v/>
      </c>
      <c r="O301" s="114" t="str">
        <f>IF($C301="","",IF(ISBLANK(VLOOKUP($A301,'Section 2'!$C$18:$X$317,COLUMNS('Section 2'!$C$14:O$14),0)),"",VLOOKUP($A301,'Section 2'!$C$18:$X$317,COLUMNS('Section 2'!$C$14:O$14),0)))</f>
        <v/>
      </c>
      <c r="P301" s="114" t="str">
        <f>IF($C301="","",IF(ISBLANK(VLOOKUP($A301,'Section 2'!$C$18:$X$317,COLUMNS('Section 2'!$C$14:P$14),0)),"",VLOOKUP($A301,'Section 2'!$C$18:$X$317,COLUMNS('Section 2'!$C$14:P$14),0)))</f>
        <v/>
      </c>
      <c r="Q301" s="114" t="str">
        <f>IF($C301="","",IF(ISBLANK(VLOOKUP($A301,'Section 2'!$C$18:$X$317,COLUMNS('Section 2'!$C$14:Q$14),0)),"",VLOOKUP($A301,'Section 2'!$C$18:$X$317,COLUMNS('Section 2'!$C$14:Q$14),0)))</f>
        <v/>
      </c>
      <c r="R301" s="114" t="str">
        <f>IF($C301="","",IF(ISBLANK(VLOOKUP($A301,'Section 2'!$C$18:$X$317,COLUMNS('Section 2'!$C$14:R$14),0)),"",VLOOKUP($A301,'Section 2'!$C$18:$X$317,COLUMNS('Section 2'!$C$14:R$14),0)))</f>
        <v/>
      </c>
      <c r="S301" s="114" t="str">
        <f>IF($C301="","",IF(ISBLANK(VLOOKUP($A301,'Section 2'!$C$18:$X$317,COLUMNS('Section 2'!$C$14:S$14),0)),"",VLOOKUP($A301,'Section 2'!$C$18:$X$317,COLUMNS('Section 2'!$C$14:S$14),0)))</f>
        <v/>
      </c>
      <c r="T301" s="114" t="str">
        <f>IF($C301="","",IF(ISBLANK(VLOOKUP($A301,'Section 2'!$C$18:$X$317,COLUMNS('Section 2'!$C$14:T$14),0)),"",VLOOKUP($A301,'Section 2'!$C$18:$X$317,COLUMNS('Section 2'!$C$14:T$14),0)))</f>
        <v/>
      </c>
      <c r="U301" s="114" t="str">
        <f>IF($C301="","",IF(ISBLANK(VLOOKUP($A301,'Section 2'!$C$18:$X$317,COLUMNS('Section 2'!$C$14:U$14),0)),"",VLOOKUP($A301,'Section 2'!$C$18:$X$317,COLUMNS('Section 2'!$C$14:U$14),0)))</f>
        <v/>
      </c>
      <c r="V301" s="114" t="str">
        <f>IF($C301="","",IF(ISBLANK(VLOOKUP($A301,'Section 2'!$C$18:$X$317,COLUMNS('Section 2'!$C$14:V$14),0)),"",VLOOKUP($A301,'Section 2'!$C$18:$X$317,COLUMNS('Section 2'!$C$14:V$14),0)))</f>
        <v/>
      </c>
      <c r="W301" s="114" t="str">
        <f>IF($C301="","",IF(ISBLANK(PROPER(VLOOKUP($A301,'Section 2'!$C$18:$X$317,COLUMNS('Section 2'!$C$14:W$14),0))),"",PROPER(VLOOKUP($A301,'Section 2'!$C$18:$X$317,COLUMNS('Section 2'!$C$14:W$14),0))))</f>
        <v/>
      </c>
      <c r="X301" s="114" t="str">
        <f>IF($C301="","",IF(ISBLANK(PROPER(VLOOKUP($A301,'Section 2'!$C$18:$X$317,COLUMNS('Section 2'!$C$14:X$14),0))),"",IF(VLOOKUP($A301,'Section 2'!$C$18:$X$317,COLUMNS('Section 2'!$C$14:X$14),0)="Produced/Imported for Consumption","Produced/Imported for Consumption",PROPER(VLOOKUP($A301,'Section 2'!$C$18:$X$317,COLUMNS('Section 2'!$C$14:X$14),0)))))</f>
        <v/>
      </c>
    </row>
    <row r="302" spans="1:24" x14ac:dyDescent="0.25">
      <c r="A302" t="s">
        <v>271</v>
      </c>
    </row>
  </sheetData>
  <sheetProtection algorithmName="SHA-512" hashValue="y2W0cxrDtskYMIbn7O7YUg/rV6Yh8NNbn30xSrEHM0PHi6SnjPD32E+dWuwg2oWkBk0gpRGvvX+QDAox6SsN9g==" saltValue="3z9n6vi7aTVS0XfG9iQAp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X301" xr:uid="{00000000-0002-0000-0600-000000000000}"/>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2:N20"/>
  <sheetViews>
    <sheetView zoomScale="90" zoomScaleNormal="90" workbookViewId="0">
      <selection activeCell="F10" sqref="F10"/>
    </sheetView>
  </sheetViews>
  <sheetFormatPr defaultColWidth="8.7109375" defaultRowHeight="15" x14ac:dyDescent="0.25"/>
  <cols>
    <col min="3" max="3" width="23.28515625" bestFit="1" customWidth="1"/>
    <col min="4" max="4" width="14.28515625" customWidth="1"/>
    <col min="5" max="5" width="11.7109375" customWidth="1"/>
    <col min="6" max="6" width="18.42578125" customWidth="1"/>
  </cols>
  <sheetData>
    <row r="2" spans="2:14" ht="47.25" customHeight="1" x14ac:dyDescent="0.25">
      <c r="B2" s="74" t="s">
        <v>269</v>
      </c>
      <c r="C2" s="74" t="s">
        <v>273</v>
      </c>
      <c r="D2" s="75" t="s">
        <v>372</v>
      </c>
      <c r="E2" s="72" t="s">
        <v>297</v>
      </c>
      <c r="F2" s="115" t="s">
        <v>374</v>
      </c>
    </row>
    <row r="3" spans="2:14" x14ac:dyDescent="0.25">
      <c r="B3" s="72" t="s">
        <v>274</v>
      </c>
      <c r="C3" s="72" t="s">
        <v>275</v>
      </c>
      <c r="D3" s="72">
        <f ca="1">IF(SUM('Section 1'!F9:F13)&gt;0,1,0)</f>
        <v>1</v>
      </c>
      <c r="E3" s="110" t="s">
        <v>311</v>
      </c>
      <c r="F3" s="35" t="s">
        <v>373</v>
      </c>
      <c r="G3" s="92"/>
      <c r="H3" s="92"/>
      <c r="I3" s="92"/>
      <c r="J3" s="92"/>
      <c r="K3" s="92"/>
      <c r="L3" s="92"/>
      <c r="M3" s="92"/>
      <c r="N3" s="92"/>
    </row>
    <row r="4" spans="2:14" x14ac:dyDescent="0.25">
      <c r="B4" s="70" t="s">
        <v>276</v>
      </c>
      <c r="C4" s="72" t="s">
        <v>283</v>
      </c>
      <c r="D4" s="72">
        <f>IF(SUM('Section 2'!AD18:AD317)&gt;0,1,0)</f>
        <v>0</v>
      </c>
      <c r="E4" s="110" t="s">
        <v>311</v>
      </c>
      <c r="F4" s="35" t="s">
        <v>373</v>
      </c>
    </row>
    <row r="5" spans="2:14" x14ac:dyDescent="0.25">
      <c r="B5" s="70" t="s">
        <v>276</v>
      </c>
      <c r="C5" s="72" t="s">
        <v>282</v>
      </c>
      <c r="D5" s="72">
        <f ca="1">IF(SUM('Section 2'!AE18:AE317)&gt;0,1,0)</f>
        <v>0</v>
      </c>
      <c r="E5" s="113" t="s">
        <v>311</v>
      </c>
      <c r="F5" s="35" t="s">
        <v>373</v>
      </c>
    </row>
    <row r="6" spans="2:14" x14ac:dyDescent="0.25">
      <c r="B6" s="70" t="s">
        <v>276</v>
      </c>
      <c r="C6" s="72" t="s">
        <v>491</v>
      </c>
      <c r="D6" s="72">
        <f>IF(SUM('Section 2'!AF18:AF317)&gt;0,1,0)</f>
        <v>0</v>
      </c>
      <c r="E6" s="113" t="s">
        <v>311</v>
      </c>
      <c r="F6" s="35" t="s">
        <v>373</v>
      </c>
    </row>
    <row r="7" spans="2:14" x14ac:dyDescent="0.25">
      <c r="B7" s="70" t="s">
        <v>276</v>
      </c>
      <c r="C7" s="72" t="s">
        <v>490</v>
      </c>
      <c r="D7" s="72">
        <f>IF(SUM('Section 2'!AG18:AG317)&gt;0,1,0)</f>
        <v>0</v>
      </c>
      <c r="E7" s="113" t="s">
        <v>311</v>
      </c>
      <c r="F7" s="35" t="s">
        <v>373</v>
      </c>
    </row>
    <row r="8" spans="2:14" x14ac:dyDescent="0.25">
      <c r="B8" s="70" t="s">
        <v>276</v>
      </c>
      <c r="C8" s="72" t="s">
        <v>287</v>
      </c>
      <c r="D8" s="72">
        <f>IF(SUM('Section 2'!AH18:AH317)&gt;0,1,0)</f>
        <v>0</v>
      </c>
      <c r="E8" s="110" t="s">
        <v>311</v>
      </c>
      <c r="F8" s="35" t="s">
        <v>373</v>
      </c>
    </row>
    <row r="9" spans="2:14" x14ac:dyDescent="0.25">
      <c r="B9" s="70" t="s">
        <v>276</v>
      </c>
      <c r="C9" s="72" t="s">
        <v>286</v>
      </c>
      <c r="D9" s="72">
        <f>IF(SUM('Section 2'!AI18:AI317)&gt;0,1,0)</f>
        <v>0</v>
      </c>
      <c r="E9" s="110" t="s">
        <v>311</v>
      </c>
      <c r="F9" s="35" t="s">
        <v>373</v>
      </c>
    </row>
    <row r="10" spans="2:14" x14ac:dyDescent="0.25">
      <c r="B10" s="70" t="s">
        <v>276</v>
      </c>
      <c r="C10" s="72" t="s">
        <v>314</v>
      </c>
      <c r="D10" s="72">
        <f>IF(SUM('Section 2'!AJ18:AJ317)&gt;0,1,0)</f>
        <v>0</v>
      </c>
      <c r="E10" s="110" t="s">
        <v>311</v>
      </c>
      <c r="F10" s="35" t="s">
        <v>373</v>
      </c>
    </row>
    <row r="11" spans="2:14" x14ac:dyDescent="0.25">
      <c r="B11" s="70" t="s">
        <v>276</v>
      </c>
      <c r="C11" s="72" t="s">
        <v>315</v>
      </c>
      <c r="D11" s="72">
        <f>IF(SUM('Section 2'!AK18:AK317)&gt;0,1,0)</f>
        <v>0</v>
      </c>
      <c r="E11" s="110" t="s">
        <v>311</v>
      </c>
      <c r="F11" s="35" t="s">
        <v>373</v>
      </c>
    </row>
    <row r="12" spans="2:14" x14ac:dyDescent="0.25">
      <c r="B12" s="70" t="s">
        <v>276</v>
      </c>
      <c r="C12" s="72" t="s">
        <v>484</v>
      </c>
      <c r="D12" s="72">
        <f>IF(SUM('Section 2'!AL18:AL317)&gt;0,1,0)</f>
        <v>0</v>
      </c>
      <c r="E12" s="110" t="s">
        <v>311</v>
      </c>
      <c r="F12" s="35" t="s">
        <v>373</v>
      </c>
    </row>
    <row r="13" spans="2:14" ht="13.5" customHeight="1" x14ac:dyDescent="0.25">
      <c r="B13" s="70" t="s">
        <v>276</v>
      </c>
      <c r="C13" s="72" t="s">
        <v>277</v>
      </c>
      <c r="D13" s="72">
        <f ca="1">IF(SUM(D4:D12)&gt;0,1,0)</f>
        <v>0</v>
      </c>
      <c r="E13" s="110" t="s">
        <v>277</v>
      </c>
      <c r="F13" s="35" t="s">
        <v>373</v>
      </c>
    </row>
    <row r="14" spans="2:14" x14ac:dyDescent="0.25">
      <c r="B14" s="70" t="s">
        <v>276</v>
      </c>
      <c r="C14" s="72" t="s">
        <v>278</v>
      </c>
      <c r="D14">
        <f>IF(SUM('Section 2'!C18:C317)&gt;0,0,1)</f>
        <v>1</v>
      </c>
      <c r="E14" s="110" t="s">
        <v>298</v>
      </c>
      <c r="F14" s="35" t="s">
        <v>373</v>
      </c>
      <c r="I14" s="93"/>
    </row>
    <row r="15" spans="2:14" x14ac:dyDescent="0.25">
      <c r="B15" s="70" t="s">
        <v>275</v>
      </c>
      <c r="C15" s="70" t="s">
        <v>277</v>
      </c>
      <c r="D15" s="72">
        <f ca="1">IF(SUM(Sec1Status,Sec2Error)&gt;0,1,0)</f>
        <v>1</v>
      </c>
      <c r="E15" s="110" t="s">
        <v>277</v>
      </c>
    </row>
    <row r="16" spans="2:14" x14ac:dyDescent="0.25">
      <c r="B16" s="52"/>
      <c r="C16" s="53"/>
    </row>
    <row r="17" spans="2:4" x14ac:dyDescent="0.25">
      <c r="B17" s="52"/>
      <c r="C17" s="52"/>
    </row>
    <row r="18" spans="2:4" x14ac:dyDescent="0.25">
      <c r="B18" s="77" t="s">
        <v>292</v>
      </c>
      <c r="C18" s="73"/>
    </row>
    <row r="19" spans="2:4" ht="30" x14ac:dyDescent="0.25">
      <c r="B19" s="70" t="s">
        <v>276</v>
      </c>
      <c r="C19" s="71" t="s">
        <v>395</v>
      </c>
      <c r="D19" s="76">
        <f>SUMIF('Section 2'!$AC$18:$AC$317,"Y",'Section 2'!M18:M317)-SUM(OutputForCSV!$M$2:$M$301)</f>
        <v>0</v>
      </c>
    </row>
    <row r="20" spans="2:4" x14ac:dyDescent="0.25">
      <c r="B20" s="70" t="s">
        <v>290</v>
      </c>
      <c r="C20" s="71" t="s">
        <v>291</v>
      </c>
      <c r="D20" s="76">
        <f>SUM(D19:D19)</f>
        <v>0</v>
      </c>
    </row>
  </sheetData>
  <sheetProtection algorithmName="SHA-512" hashValue="ZommddjpRV3VkqVlI+MGYAolulPn0+YIKXlLQ8DG7Wh1cqXi+UH5o6gqRzWPzUs3S9YAI/V3G4gymSke1yErBA==" saltValue="N9gbt1p26yimj3Cw3zgFxw==" spinCount="100000" sheet="1" objects="1" scenarios="1"/>
  <conditionalFormatting sqref="D19:D20">
    <cfRule type="cellIs" dxfId="9" priority="1" operator="notEqual">
      <formula>0</formula>
    </cfRule>
    <cfRule type="cellIs" dxfId="8" priority="2" operator="equal">
      <formula>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B2:L1003"/>
  <sheetViews>
    <sheetView workbookViewId="0">
      <pane xSplit="4" ySplit="3" topLeftCell="E4" activePane="bottomRight" state="frozen"/>
      <selection activeCell="B5" sqref="B5"/>
      <selection pane="topRight" activeCell="B5" sqref="B5"/>
      <selection pane="bottomLeft" activeCell="B5" sqref="B5"/>
      <selection pane="bottomRight"/>
    </sheetView>
  </sheetViews>
  <sheetFormatPr defaultColWidth="8.7109375" defaultRowHeight="15" x14ac:dyDescent="0.25"/>
  <cols>
    <col min="1" max="1" width="3.42578125" customWidth="1"/>
    <col min="2" max="2" width="7.140625" customWidth="1"/>
    <col min="3" max="3" width="23.140625" customWidth="1"/>
    <col min="4" max="4" width="7" bestFit="1" customWidth="1"/>
    <col min="7" max="11" width="10.42578125" customWidth="1"/>
    <col min="12" max="12" width="9.7109375" bestFit="1" customWidth="1"/>
    <col min="13" max="13" width="2.42578125" customWidth="1"/>
    <col min="14" max="14" width="3" customWidth="1"/>
    <col min="15" max="15" width="2.7109375" customWidth="1"/>
  </cols>
  <sheetData>
    <row r="2" spans="2:12" x14ac:dyDescent="0.25">
      <c r="E2" s="273" t="s">
        <v>376</v>
      </c>
      <c r="F2" s="274"/>
      <c r="G2" s="275"/>
      <c r="H2" s="273" t="s">
        <v>377</v>
      </c>
      <c r="I2" s="274"/>
      <c r="J2" s="275"/>
    </row>
    <row r="3" spans="2:12" ht="25.5" x14ac:dyDescent="0.25">
      <c r="B3" t="s">
        <v>394</v>
      </c>
      <c r="C3" t="s">
        <v>393</v>
      </c>
      <c r="D3" s="60" t="s">
        <v>285</v>
      </c>
      <c r="E3" s="60" t="s">
        <v>375</v>
      </c>
      <c r="F3" s="60" t="s">
        <v>309</v>
      </c>
      <c r="G3" s="60" t="s">
        <v>310</v>
      </c>
      <c r="H3" s="60" t="s">
        <v>375</v>
      </c>
      <c r="I3" s="60" t="s">
        <v>309</v>
      </c>
      <c r="J3" s="60" t="s">
        <v>310</v>
      </c>
      <c r="L3" s="60" t="s">
        <v>416</v>
      </c>
    </row>
    <row r="4" spans="2:12" x14ac:dyDescent="0.25">
      <c r="B4" t="str">
        <f>IF(C4="","",1)</f>
        <v/>
      </c>
      <c r="C4" t="str">
        <f t="shared" ref="C4:C24" si="0">IF(H4="","",H4&amp;"_"&amp;I4)</f>
        <v/>
      </c>
      <c r="D4" s="61">
        <v>1</v>
      </c>
      <c r="E4" s="61" t="str">
        <f>IF('Section 2'!C18="","",'Section 2'!O18)</f>
        <v/>
      </c>
      <c r="F4" s="61" t="str">
        <f>IF($E4="","",'Section 2'!H18)</f>
        <v/>
      </c>
      <c r="G4" s="118" t="str">
        <f>IF($E4="","",'Section 2'!P18)</f>
        <v/>
      </c>
      <c r="H4" s="61" t="str">
        <f t="shared" ref="H4:H67" si="1">IF(OR($G4=0,COUNTIF($L$4:$L$45,E4)=0),"",E4)</f>
        <v/>
      </c>
      <c r="I4" s="61" t="str">
        <f t="shared" ref="I4:I67" si="2">IF($H4="","",F4)</f>
        <v/>
      </c>
      <c r="J4" s="118" t="str">
        <f t="shared" ref="J4:J67" si="3">IF($H4="","",G4)</f>
        <v/>
      </c>
      <c r="K4" s="116"/>
      <c r="L4" s="61" t="str">
        <f>Lists!E3</f>
        <v>HCFC-21</v>
      </c>
    </row>
    <row r="5" spans="2:12" x14ac:dyDescent="0.25">
      <c r="B5" t="str">
        <f>IF(OR(C5="",COUNTIF($C$4:C4,C5)&gt;0),"",MAX($B$4:B4)+1)</f>
        <v/>
      </c>
      <c r="C5" t="str">
        <f t="shared" si="0"/>
        <v/>
      </c>
      <c r="D5" s="61">
        <v>1</v>
      </c>
      <c r="E5" s="61" t="str">
        <f>IF('Section 2'!C19="","",'Section 2'!O19)</f>
        <v/>
      </c>
      <c r="F5" s="61" t="str">
        <f>IF($E5="","",'Section 2'!H19)</f>
        <v/>
      </c>
      <c r="G5" s="118" t="str">
        <f>IF($E5="","",'Section 2'!P19)</f>
        <v/>
      </c>
      <c r="H5" s="61" t="str">
        <f t="shared" si="1"/>
        <v/>
      </c>
      <c r="I5" s="61" t="str">
        <f t="shared" si="2"/>
        <v/>
      </c>
      <c r="J5" s="118" t="str">
        <f t="shared" si="3"/>
        <v/>
      </c>
      <c r="K5" s="116"/>
      <c r="L5" s="61" t="str">
        <f>Lists!E4</f>
        <v>HCFC-22</v>
      </c>
    </row>
    <row r="6" spans="2:12" x14ac:dyDescent="0.25">
      <c r="B6" t="str">
        <f>IF(OR(C6="",COUNTIF($C$4:C5,C6)&gt;0),"",MAX($B$4:B5)+1)</f>
        <v/>
      </c>
      <c r="C6" t="str">
        <f t="shared" si="0"/>
        <v/>
      </c>
      <c r="D6" s="61">
        <v>1</v>
      </c>
      <c r="E6" s="61" t="str">
        <f>IF('Section 2'!C20="","",'Section 2'!O20)</f>
        <v/>
      </c>
      <c r="F6" s="61" t="str">
        <f>IF($E6="","",'Section 2'!H20)</f>
        <v/>
      </c>
      <c r="G6" s="118" t="str">
        <f>IF($E6="","",'Section 2'!P20)</f>
        <v/>
      </c>
      <c r="H6" s="61" t="str">
        <f t="shared" si="1"/>
        <v/>
      </c>
      <c r="I6" s="61" t="str">
        <f t="shared" si="2"/>
        <v/>
      </c>
      <c r="J6" s="118" t="str">
        <f t="shared" si="3"/>
        <v/>
      </c>
      <c r="K6" s="116"/>
      <c r="L6" s="61" t="str">
        <f>Lists!E5</f>
        <v>HCFC-31</v>
      </c>
    </row>
    <row r="7" spans="2:12" x14ac:dyDescent="0.25">
      <c r="B7" t="str">
        <f>IF(OR(C7="",COUNTIF($C$4:C6,C7)&gt;0),"",MAX($B$4:B6)+1)</f>
        <v/>
      </c>
      <c r="C7" t="str">
        <f t="shared" si="0"/>
        <v/>
      </c>
      <c r="D7" s="61">
        <v>1</v>
      </c>
      <c r="E7" s="61" t="str">
        <f>IF('Section 2'!C21="","",'Section 2'!O21)</f>
        <v/>
      </c>
      <c r="F7" s="61" t="str">
        <f>IF($E7="","",'Section 2'!H21)</f>
        <v/>
      </c>
      <c r="G7" s="118" t="str">
        <f>IF($E7="","",'Section 2'!P21)</f>
        <v/>
      </c>
      <c r="H7" s="61" t="str">
        <f t="shared" si="1"/>
        <v/>
      </c>
      <c r="I7" s="61" t="str">
        <f t="shared" si="2"/>
        <v/>
      </c>
      <c r="J7" s="118" t="str">
        <f t="shared" si="3"/>
        <v/>
      </c>
      <c r="K7" s="116"/>
      <c r="L7" s="61" t="str">
        <f>Lists!E6</f>
        <v>HCFC-121</v>
      </c>
    </row>
    <row r="8" spans="2:12" x14ac:dyDescent="0.25">
      <c r="B8" t="str">
        <f>IF(OR(C8="",COUNTIF($C$4:C7,C8)&gt;0),"",MAX($B$4:B7)+1)</f>
        <v/>
      </c>
      <c r="C8" t="str">
        <f t="shared" si="0"/>
        <v/>
      </c>
      <c r="D8" s="61">
        <v>1</v>
      </c>
      <c r="E8" s="61" t="str">
        <f>IF('Section 2'!C22="","",'Section 2'!O22)</f>
        <v/>
      </c>
      <c r="F8" s="61" t="str">
        <f>IF($E8="","",'Section 2'!H22)</f>
        <v/>
      </c>
      <c r="G8" s="118" t="str">
        <f>IF($E8="","",'Section 2'!P22)</f>
        <v/>
      </c>
      <c r="H8" s="61" t="str">
        <f t="shared" si="1"/>
        <v/>
      </c>
      <c r="I8" s="61" t="str">
        <f t="shared" si="2"/>
        <v/>
      </c>
      <c r="J8" s="118" t="str">
        <f t="shared" si="3"/>
        <v/>
      </c>
      <c r="K8" s="116"/>
      <c r="L8" s="61" t="str">
        <f>Lists!E7</f>
        <v>HCFC-122</v>
      </c>
    </row>
    <row r="9" spans="2:12" x14ac:dyDescent="0.25">
      <c r="B9" t="str">
        <f>IF(OR(C9="",COUNTIF($C$4:C8,C9)&gt;0),"",MAX($B$4:B8)+1)</f>
        <v/>
      </c>
      <c r="C9" t="str">
        <f t="shared" si="0"/>
        <v/>
      </c>
      <c r="D9" s="61">
        <v>1</v>
      </c>
      <c r="E9" s="61" t="str">
        <f>IF('Section 2'!C23="","",'Section 2'!O23)</f>
        <v/>
      </c>
      <c r="F9" s="61" t="str">
        <f>IF($E9="","",'Section 2'!H23)</f>
        <v/>
      </c>
      <c r="G9" s="118" t="str">
        <f>IF($E9="","",'Section 2'!P23)</f>
        <v/>
      </c>
      <c r="H9" s="61" t="str">
        <f t="shared" si="1"/>
        <v/>
      </c>
      <c r="I9" s="61" t="str">
        <f t="shared" si="2"/>
        <v/>
      </c>
      <c r="J9" s="118" t="str">
        <f t="shared" si="3"/>
        <v/>
      </c>
      <c r="K9" s="116"/>
      <c r="L9" s="61" t="str">
        <f>Lists!E8</f>
        <v>HCFC-123</v>
      </c>
    </row>
    <row r="10" spans="2:12" x14ac:dyDescent="0.25">
      <c r="B10" t="str">
        <f>IF(OR(C10="",COUNTIF($C$4:C9,C10)&gt;0),"",MAX($B$4:B9)+1)</f>
        <v/>
      </c>
      <c r="C10" t="str">
        <f t="shared" si="0"/>
        <v/>
      </c>
      <c r="D10" s="61">
        <v>1</v>
      </c>
      <c r="E10" s="61" t="str">
        <f>IF('Section 2'!C24="","",'Section 2'!O24)</f>
        <v/>
      </c>
      <c r="F10" s="61" t="str">
        <f>IF($E10="","",'Section 2'!H24)</f>
        <v/>
      </c>
      <c r="G10" s="118" t="str">
        <f>IF($E10="","",'Section 2'!P24)</f>
        <v/>
      </c>
      <c r="H10" s="61" t="str">
        <f t="shared" si="1"/>
        <v/>
      </c>
      <c r="I10" s="61" t="str">
        <f t="shared" si="2"/>
        <v/>
      </c>
      <c r="J10" s="118" t="str">
        <f t="shared" si="3"/>
        <v/>
      </c>
      <c r="K10" s="116"/>
      <c r="L10" s="61" t="str">
        <f>Lists!E9</f>
        <v>HCFC-123a</v>
      </c>
    </row>
    <row r="11" spans="2:12" x14ac:dyDescent="0.25">
      <c r="B11" t="str">
        <f>IF(OR(C11="",COUNTIF($C$4:C10,C11)&gt;0),"",MAX($B$4:B10)+1)</f>
        <v/>
      </c>
      <c r="C11" t="str">
        <f t="shared" si="0"/>
        <v/>
      </c>
      <c r="D11" s="61">
        <v>1</v>
      </c>
      <c r="E11" s="61" t="str">
        <f>IF('Section 2'!C25="","",'Section 2'!O25)</f>
        <v/>
      </c>
      <c r="F11" s="61" t="str">
        <f>IF($E11="","",'Section 2'!H25)</f>
        <v/>
      </c>
      <c r="G11" s="118" t="str">
        <f>IF($E11="","",'Section 2'!P25)</f>
        <v/>
      </c>
      <c r="H11" s="61" t="str">
        <f t="shared" si="1"/>
        <v/>
      </c>
      <c r="I11" s="61" t="str">
        <f t="shared" si="2"/>
        <v/>
      </c>
      <c r="J11" s="118" t="str">
        <f t="shared" si="3"/>
        <v/>
      </c>
      <c r="K11" s="116"/>
      <c r="L11" s="61" t="str">
        <f>Lists!E10</f>
        <v>HCFC-123b</v>
      </c>
    </row>
    <row r="12" spans="2:12" x14ac:dyDescent="0.25">
      <c r="B12" t="str">
        <f>IF(OR(C12="",COUNTIF($C$4:C11,C12)&gt;0),"",MAX($B$4:B11)+1)</f>
        <v/>
      </c>
      <c r="C12" t="str">
        <f t="shared" si="0"/>
        <v/>
      </c>
      <c r="D12" s="61">
        <v>1</v>
      </c>
      <c r="E12" s="61" t="str">
        <f>IF('Section 2'!C26="","",'Section 2'!O26)</f>
        <v/>
      </c>
      <c r="F12" s="61" t="str">
        <f>IF($E12="","",'Section 2'!H26)</f>
        <v/>
      </c>
      <c r="G12" s="118" t="str">
        <f>IF($E12="","",'Section 2'!P26)</f>
        <v/>
      </c>
      <c r="H12" s="61" t="str">
        <f t="shared" si="1"/>
        <v/>
      </c>
      <c r="I12" s="61" t="str">
        <f t="shared" si="2"/>
        <v/>
      </c>
      <c r="J12" s="118" t="str">
        <f t="shared" si="3"/>
        <v/>
      </c>
      <c r="K12" s="116"/>
      <c r="L12" s="61" t="str">
        <f>Lists!E11</f>
        <v>HCFC-124</v>
      </c>
    </row>
    <row r="13" spans="2:12" x14ac:dyDescent="0.25">
      <c r="B13" t="str">
        <f>IF(OR(C13="",COUNTIF($C$4:C12,C13)&gt;0),"",MAX($B$4:B12)+1)</f>
        <v/>
      </c>
      <c r="C13" t="str">
        <f t="shared" si="0"/>
        <v/>
      </c>
      <c r="D13" s="61">
        <v>1</v>
      </c>
      <c r="E13" s="61" t="str">
        <f>IF('Section 2'!C27="","",'Section 2'!O27)</f>
        <v/>
      </c>
      <c r="F13" s="61" t="str">
        <f>IF($E13="","",'Section 2'!H27)</f>
        <v/>
      </c>
      <c r="G13" s="118" t="str">
        <f>IF($E13="","",'Section 2'!P27)</f>
        <v/>
      </c>
      <c r="H13" s="61" t="str">
        <f t="shared" si="1"/>
        <v/>
      </c>
      <c r="I13" s="61" t="str">
        <f t="shared" si="2"/>
        <v/>
      </c>
      <c r="J13" s="118" t="str">
        <f t="shared" si="3"/>
        <v/>
      </c>
      <c r="K13" s="116"/>
      <c r="L13" s="61" t="str">
        <f>Lists!E12</f>
        <v>HCFC-124a</v>
      </c>
    </row>
    <row r="14" spans="2:12" x14ac:dyDescent="0.25">
      <c r="B14" t="str">
        <f>IF(OR(C14="",COUNTIF($C$4:C13,C14)&gt;0),"",MAX($B$4:B13)+1)</f>
        <v/>
      </c>
      <c r="C14" t="str">
        <f t="shared" si="0"/>
        <v/>
      </c>
      <c r="D14" s="61">
        <v>1</v>
      </c>
      <c r="E14" s="61" t="str">
        <f>IF('Section 2'!C28="","",'Section 2'!O28)</f>
        <v/>
      </c>
      <c r="F14" s="61" t="str">
        <f>IF($E14="","",'Section 2'!H28)</f>
        <v/>
      </c>
      <c r="G14" s="118" t="str">
        <f>IF($E14="","",'Section 2'!P28)</f>
        <v/>
      </c>
      <c r="H14" s="61" t="str">
        <f t="shared" si="1"/>
        <v/>
      </c>
      <c r="I14" s="61" t="str">
        <f t="shared" si="2"/>
        <v/>
      </c>
      <c r="J14" s="118" t="str">
        <f t="shared" si="3"/>
        <v/>
      </c>
      <c r="K14" s="116"/>
      <c r="L14" s="61" t="str">
        <f>Lists!E13</f>
        <v>HCFC-131</v>
      </c>
    </row>
    <row r="15" spans="2:12" x14ac:dyDescent="0.25">
      <c r="B15" t="str">
        <f>IF(OR(C15="",COUNTIF($C$4:C14,C15)&gt;0),"",MAX($B$4:B14)+1)</f>
        <v/>
      </c>
      <c r="C15" t="str">
        <f t="shared" si="0"/>
        <v/>
      </c>
      <c r="D15" s="61">
        <v>1</v>
      </c>
      <c r="E15" s="61" t="str">
        <f>IF('Section 2'!C29="","",'Section 2'!O29)</f>
        <v/>
      </c>
      <c r="F15" s="61" t="str">
        <f>IF($E15="","",'Section 2'!H29)</f>
        <v/>
      </c>
      <c r="G15" s="118" t="str">
        <f>IF($E15="","",'Section 2'!P29)</f>
        <v/>
      </c>
      <c r="H15" s="61" t="str">
        <f t="shared" si="1"/>
        <v/>
      </c>
      <c r="I15" s="61" t="str">
        <f t="shared" si="2"/>
        <v/>
      </c>
      <c r="J15" s="118" t="str">
        <f t="shared" si="3"/>
        <v/>
      </c>
      <c r="K15" s="116"/>
      <c r="L15" s="61" t="str">
        <f>Lists!E14</f>
        <v>HCFC-132b</v>
      </c>
    </row>
    <row r="16" spans="2:12" x14ac:dyDescent="0.25">
      <c r="B16" t="str">
        <f>IF(OR(C16="",COUNTIF($C$4:C15,C16)&gt;0),"",MAX($B$4:B15)+1)</f>
        <v/>
      </c>
      <c r="C16" t="str">
        <f t="shared" si="0"/>
        <v/>
      </c>
      <c r="D16" s="61">
        <v>1</v>
      </c>
      <c r="E16" s="61" t="str">
        <f>IF('Section 2'!C30="","",'Section 2'!O30)</f>
        <v/>
      </c>
      <c r="F16" s="61" t="str">
        <f>IF($E16="","",'Section 2'!H30)</f>
        <v/>
      </c>
      <c r="G16" s="118" t="str">
        <f>IF($E16="","",'Section 2'!P30)</f>
        <v/>
      </c>
      <c r="H16" s="61" t="str">
        <f t="shared" si="1"/>
        <v/>
      </c>
      <c r="I16" s="61" t="str">
        <f t="shared" si="2"/>
        <v/>
      </c>
      <c r="J16" s="118" t="str">
        <f t="shared" si="3"/>
        <v/>
      </c>
      <c r="K16" s="116"/>
      <c r="L16" s="61" t="str">
        <f>Lists!E15</f>
        <v>HCFC-133a</v>
      </c>
    </row>
    <row r="17" spans="2:12" x14ac:dyDescent="0.25">
      <c r="B17" t="str">
        <f>IF(OR(C17="",COUNTIF($C$4:C16,C17)&gt;0),"",MAX($B$4:B16)+1)</f>
        <v/>
      </c>
      <c r="C17" t="str">
        <f t="shared" si="0"/>
        <v/>
      </c>
      <c r="D17" s="61">
        <v>1</v>
      </c>
      <c r="E17" s="61" t="str">
        <f>IF('Section 2'!C31="","",'Section 2'!O31)</f>
        <v/>
      </c>
      <c r="F17" s="61" t="str">
        <f>IF($E17="","",'Section 2'!H31)</f>
        <v/>
      </c>
      <c r="G17" s="118" t="str">
        <f>IF($E17="","",'Section 2'!P31)</f>
        <v/>
      </c>
      <c r="H17" s="61" t="str">
        <f t="shared" si="1"/>
        <v/>
      </c>
      <c r="I17" s="61" t="str">
        <f t="shared" si="2"/>
        <v/>
      </c>
      <c r="J17" s="118" t="str">
        <f t="shared" si="3"/>
        <v/>
      </c>
      <c r="K17" s="116"/>
      <c r="L17" s="61" t="str">
        <f>Lists!E16</f>
        <v>HCFC-141</v>
      </c>
    </row>
    <row r="18" spans="2:12" x14ac:dyDescent="0.25">
      <c r="B18" t="str">
        <f>IF(OR(C18="",COUNTIF($C$4:C17,C18)&gt;0),"",MAX($B$4:B17)+1)</f>
        <v/>
      </c>
      <c r="C18" t="str">
        <f t="shared" si="0"/>
        <v/>
      </c>
      <c r="D18" s="61">
        <v>1</v>
      </c>
      <c r="E18" s="61" t="str">
        <f>IF('Section 2'!C32="","",'Section 2'!O32)</f>
        <v/>
      </c>
      <c r="F18" s="61" t="str">
        <f>IF($E18="","",'Section 2'!H32)</f>
        <v/>
      </c>
      <c r="G18" s="118" t="str">
        <f>IF($E18="","",'Section 2'!P32)</f>
        <v/>
      </c>
      <c r="H18" s="61" t="str">
        <f t="shared" si="1"/>
        <v/>
      </c>
      <c r="I18" s="61" t="str">
        <f t="shared" si="2"/>
        <v/>
      </c>
      <c r="J18" s="118" t="str">
        <f t="shared" si="3"/>
        <v/>
      </c>
      <c r="K18" s="116"/>
      <c r="L18" s="61" t="str">
        <f>Lists!E17</f>
        <v>HCFC-141a</v>
      </c>
    </row>
    <row r="19" spans="2:12" x14ac:dyDescent="0.25">
      <c r="B19" t="str">
        <f>IF(OR(C19="",COUNTIF($C$4:C18,C19)&gt;0),"",MAX($B$4:B18)+1)</f>
        <v/>
      </c>
      <c r="C19" t="str">
        <f t="shared" si="0"/>
        <v/>
      </c>
      <c r="D19" s="61">
        <v>1</v>
      </c>
      <c r="E19" s="61" t="str">
        <f>IF('Section 2'!C33="","",'Section 2'!O33)</f>
        <v/>
      </c>
      <c r="F19" s="61" t="str">
        <f>IF($E19="","",'Section 2'!H33)</f>
        <v/>
      </c>
      <c r="G19" s="118" t="str">
        <f>IF($E19="","",'Section 2'!P33)</f>
        <v/>
      </c>
      <c r="H19" s="61" t="str">
        <f t="shared" si="1"/>
        <v/>
      </c>
      <c r="I19" s="61" t="str">
        <f t="shared" si="2"/>
        <v/>
      </c>
      <c r="J19" s="118" t="str">
        <f t="shared" si="3"/>
        <v/>
      </c>
      <c r="K19" s="116"/>
      <c r="L19" s="61" t="str">
        <f>Lists!E18</f>
        <v>HCFC-141b</v>
      </c>
    </row>
    <row r="20" spans="2:12" x14ac:dyDescent="0.25">
      <c r="B20" t="str">
        <f>IF(OR(C20="",COUNTIF($C$4:C19,C20)&gt;0),"",MAX($B$4:B19)+1)</f>
        <v/>
      </c>
      <c r="C20" t="str">
        <f t="shared" si="0"/>
        <v/>
      </c>
      <c r="D20" s="61">
        <v>1</v>
      </c>
      <c r="E20" s="61" t="str">
        <f>IF('Section 2'!C34="","",'Section 2'!O34)</f>
        <v/>
      </c>
      <c r="F20" s="61" t="str">
        <f>IF($E20="","",'Section 2'!H34)</f>
        <v/>
      </c>
      <c r="G20" s="118" t="str">
        <f>IF($E20="","",'Section 2'!P34)</f>
        <v/>
      </c>
      <c r="H20" s="61" t="str">
        <f t="shared" si="1"/>
        <v/>
      </c>
      <c r="I20" s="61" t="str">
        <f t="shared" si="2"/>
        <v/>
      </c>
      <c r="J20" s="118" t="str">
        <f t="shared" si="3"/>
        <v/>
      </c>
      <c r="K20" s="116"/>
      <c r="L20" s="61" t="str">
        <f>Lists!E19</f>
        <v>HCFC-142</v>
      </c>
    </row>
    <row r="21" spans="2:12" x14ac:dyDescent="0.25">
      <c r="B21" t="str">
        <f>IF(OR(C21="",COUNTIF($C$4:C20,C21)&gt;0),"",MAX($B$4:B20)+1)</f>
        <v/>
      </c>
      <c r="C21" t="str">
        <f t="shared" si="0"/>
        <v/>
      </c>
      <c r="D21" s="61">
        <v>1</v>
      </c>
      <c r="E21" s="61" t="str">
        <f>IF('Section 2'!C35="","",'Section 2'!O35)</f>
        <v/>
      </c>
      <c r="F21" s="61" t="str">
        <f>IF($E21="","",'Section 2'!H35)</f>
        <v/>
      </c>
      <c r="G21" s="118" t="str">
        <f>IF($E21="","",'Section 2'!P35)</f>
        <v/>
      </c>
      <c r="H21" s="61" t="str">
        <f t="shared" si="1"/>
        <v/>
      </c>
      <c r="I21" s="61" t="str">
        <f t="shared" si="2"/>
        <v/>
      </c>
      <c r="J21" s="118" t="str">
        <f t="shared" si="3"/>
        <v/>
      </c>
      <c r="K21" s="116"/>
      <c r="L21" s="61" t="str">
        <f>Lists!E20</f>
        <v>HCFC-142a</v>
      </c>
    </row>
    <row r="22" spans="2:12" x14ac:dyDescent="0.25">
      <c r="B22" t="str">
        <f>IF(OR(C22="",COUNTIF($C$4:C21,C22)&gt;0),"",MAX($B$4:B21)+1)</f>
        <v/>
      </c>
      <c r="C22" t="str">
        <f t="shared" si="0"/>
        <v/>
      </c>
      <c r="D22" s="61">
        <v>1</v>
      </c>
      <c r="E22" s="61" t="str">
        <f>IF('Section 2'!C36="","",'Section 2'!O36)</f>
        <v/>
      </c>
      <c r="F22" s="61" t="str">
        <f>IF($E22="","",'Section 2'!H36)</f>
        <v/>
      </c>
      <c r="G22" s="118" t="str">
        <f>IF($E22="","",'Section 2'!P36)</f>
        <v/>
      </c>
      <c r="H22" s="61" t="str">
        <f t="shared" si="1"/>
        <v/>
      </c>
      <c r="I22" s="61" t="str">
        <f t="shared" si="2"/>
        <v/>
      </c>
      <c r="J22" s="118" t="str">
        <f t="shared" si="3"/>
        <v/>
      </c>
      <c r="K22" s="116"/>
      <c r="L22" s="61" t="str">
        <f>Lists!E21</f>
        <v>HCFC-142b</v>
      </c>
    </row>
    <row r="23" spans="2:12" x14ac:dyDescent="0.25">
      <c r="B23" t="str">
        <f>IF(OR(C23="",COUNTIF($C$4:C22,C23)&gt;0),"",MAX($B$4:B22)+1)</f>
        <v/>
      </c>
      <c r="C23" t="str">
        <f t="shared" si="0"/>
        <v/>
      </c>
      <c r="D23" s="61">
        <v>1</v>
      </c>
      <c r="E23" s="61" t="str">
        <f>IF('Section 2'!C37="","",'Section 2'!O37)</f>
        <v/>
      </c>
      <c r="F23" s="61" t="str">
        <f>IF($E23="","",'Section 2'!H37)</f>
        <v/>
      </c>
      <c r="G23" s="118" t="str">
        <f>IF($E23="","",'Section 2'!P37)</f>
        <v/>
      </c>
      <c r="H23" s="61" t="str">
        <f t="shared" si="1"/>
        <v/>
      </c>
      <c r="I23" s="61" t="str">
        <f t="shared" si="2"/>
        <v/>
      </c>
      <c r="J23" s="118" t="str">
        <f t="shared" si="3"/>
        <v/>
      </c>
      <c r="K23" s="116"/>
      <c r="L23" s="61" t="str">
        <f>Lists!E22</f>
        <v>HCFC-151</v>
      </c>
    </row>
    <row r="24" spans="2:12" x14ac:dyDescent="0.25">
      <c r="B24" t="str">
        <f>IF(OR(C24="",COUNTIF($C$4:C23,C24)&gt;0),"",MAX($B$4:B23)+1)</f>
        <v/>
      </c>
      <c r="C24" t="str">
        <f t="shared" si="0"/>
        <v/>
      </c>
      <c r="D24" s="61">
        <v>1</v>
      </c>
      <c r="E24" s="61" t="str">
        <f>IF('Section 2'!C38="","",'Section 2'!O38)</f>
        <v/>
      </c>
      <c r="F24" s="61" t="str">
        <f>IF($E24="","",'Section 2'!H38)</f>
        <v/>
      </c>
      <c r="G24" s="118" t="str">
        <f>IF($E24="","",'Section 2'!P38)</f>
        <v/>
      </c>
      <c r="H24" s="61" t="str">
        <f t="shared" si="1"/>
        <v/>
      </c>
      <c r="I24" s="61" t="str">
        <f t="shared" si="2"/>
        <v/>
      </c>
      <c r="J24" s="118" t="str">
        <f t="shared" si="3"/>
        <v/>
      </c>
      <c r="K24" s="116"/>
      <c r="L24" s="61" t="str">
        <f>Lists!E23</f>
        <v>HCFC-221</v>
      </c>
    </row>
    <row r="25" spans="2:12" x14ac:dyDescent="0.25">
      <c r="B25" t="str">
        <f>IF(OR(C25="",COUNTIF($C$4:C24,C25)&gt;0),"",MAX($B$4:B24)+1)</f>
        <v/>
      </c>
      <c r="C25" t="str">
        <f t="shared" ref="C25:C88" si="4">IF(H25="","",H25&amp;"_"&amp;I25)</f>
        <v/>
      </c>
      <c r="D25" s="61">
        <v>1</v>
      </c>
      <c r="E25" s="61" t="str">
        <f>IF('Section 2'!C39="","",'Section 2'!O39)</f>
        <v/>
      </c>
      <c r="F25" s="61" t="str">
        <f>IF($E25="","",'Section 2'!H39)</f>
        <v/>
      </c>
      <c r="G25" s="118" t="str">
        <f>IF($E25="","",'Section 2'!P39)</f>
        <v/>
      </c>
      <c r="H25" s="61" t="str">
        <f t="shared" si="1"/>
        <v/>
      </c>
      <c r="I25" s="61" t="str">
        <f t="shared" si="2"/>
        <v/>
      </c>
      <c r="J25" s="118" t="str">
        <f t="shared" si="3"/>
        <v/>
      </c>
      <c r="K25" s="116"/>
      <c r="L25" s="61" t="str">
        <f>Lists!E24</f>
        <v>HCFC-222</v>
      </c>
    </row>
    <row r="26" spans="2:12" x14ac:dyDescent="0.25">
      <c r="B26" t="str">
        <f>IF(OR(C26="",COUNTIF($C$4:C25,C26)&gt;0),"",MAX($B$4:B25)+1)</f>
        <v/>
      </c>
      <c r="C26" t="str">
        <f t="shared" si="4"/>
        <v/>
      </c>
      <c r="D26" s="61">
        <v>1</v>
      </c>
      <c r="E26" s="61" t="str">
        <f>IF('Section 2'!C40="","",'Section 2'!O40)</f>
        <v/>
      </c>
      <c r="F26" s="61" t="str">
        <f>IF($E26="","",'Section 2'!H40)</f>
        <v/>
      </c>
      <c r="G26" s="118" t="str">
        <f>IF($E26="","",'Section 2'!P40)</f>
        <v/>
      </c>
      <c r="H26" s="61" t="str">
        <f t="shared" si="1"/>
        <v/>
      </c>
      <c r="I26" s="61" t="str">
        <f t="shared" si="2"/>
        <v/>
      </c>
      <c r="J26" s="118" t="str">
        <f t="shared" si="3"/>
        <v/>
      </c>
      <c r="K26" s="116"/>
      <c r="L26" s="61" t="str">
        <f>Lists!E25</f>
        <v>HCFC-223</v>
      </c>
    </row>
    <row r="27" spans="2:12" x14ac:dyDescent="0.25">
      <c r="B27" t="str">
        <f>IF(OR(C27="",COUNTIF($C$4:C26,C27)&gt;0),"",MAX($B$4:B26)+1)</f>
        <v/>
      </c>
      <c r="C27" t="str">
        <f t="shared" si="4"/>
        <v/>
      </c>
      <c r="D27" s="61">
        <v>1</v>
      </c>
      <c r="E27" s="61" t="str">
        <f>IF('Section 2'!C41="","",'Section 2'!O41)</f>
        <v/>
      </c>
      <c r="F27" s="61" t="str">
        <f>IF($E27="","",'Section 2'!H41)</f>
        <v/>
      </c>
      <c r="G27" s="118" t="str">
        <f>IF($E27="","",'Section 2'!P41)</f>
        <v/>
      </c>
      <c r="H27" s="61" t="str">
        <f t="shared" si="1"/>
        <v/>
      </c>
      <c r="I27" s="61" t="str">
        <f t="shared" si="2"/>
        <v/>
      </c>
      <c r="J27" s="118" t="str">
        <f t="shared" si="3"/>
        <v/>
      </c>
      <c r="K27" s="116"/>
      <c r="L27" s="61" t="str">
        <f>Lists!E26</f>
        <v>HCFC-224</v>
      </c>
    </row>
    <row r="28" spans="2:12" x14ac:dyDescent="0.25">
      <c r="B28" t="str">
        <f>IF(OR(C28="",COUNTIF($C$4:C27,C28)&gt;0),"",MAX($B$4:B27)+1)</f>
        <v/>
      </c>
      <c r="C28" t="str">
        <f t="shared" si="4"/>
        <v/>
      </c>
      <c r="D28" s="61">
        <v>1</v>
      </c>
      <c r="E28" s="61" t="str">
        <f>IF('Section 2'!C42="","",'Section 2'!O42)</f>
        <v/>
      </c>
      <c r="F28" s="61" t="str">
        <f>IF($E28="","",'Section 2'!H42)</f>
        <v/>
      </c>
      <c r="G28" s="118" t="str">
        <f>IF($E28="","",'Section 2'!P42)</f>
        <v/>
      </c>
      <c r="H28" s="61" t="str">
        <f t="shared" si="1"/>
        <v/>
      </c>
      <c r="I28" s="61" t="str">
        <f t="shared" si="2"/>
        <v/>
      </c>
      <c r="J28" s="118" t="str">
        <f t="shared" si="3"/>
        <v/>
      </c>
      <c r="K28" s="116"/>
      <c r="L28" s="61" t="str">
        <f>Lists!E27</f>
        <v>HCFC-225ca</v>
      </c>
    </row>
    <row r="29" spans="2:12" x14ac:dyDescent="0.25">
      <c r="B29" t="str">
        <f>IF(OR(C29="",COUNTIF($C$4:C28,C29)&gt;0),"",MAX($B$4:B28)+1)</f>
        <v/>
      </c>
      <c r="C29" t="str">
        <f t="shared" si="4"/>
        <v/>
      </c>
      <c r="D29" s="61">
        <v>1</v>
      </c>
      <c r="E29" s="61" t="str">
        <f>IF('Section 2'!C43="","",'Section 2'!O43)</f>
        <v/>
      </c>
      <c r="F29" s="61" t="str">
        <f>IF($E29="","",'Section 2'!H43)</f>
        <v/>
      </c>
      <c r="G29" s="118" t="str">
        <f>IF($E29="","",'Section 2'!P43)</f>
        <v/>
      </c>
      <c r="H29" s="61" t="str">
        <f t="shared" si="1"/>
        <v/>
      </c>
      <c r="I29" s="61" t="str">
        <f t="shared" si="2"/>
        <v/>
      </c>
      <c r="J29" s="118" t="str">
        <f t="shared" si="3"/>
        <v/>
      </c>
      <c r="K29" s="116"/>
      <c r="L29" s="61" t="str">
        <f>Lists!E28</f>
        <v>HCFC-225cb</v>
      </c>
    </row>
    <row r="30" spans="2:12" x14ac:dyDescent="0.25">
      <c r="B30" t="str">
        <f>IF(OR(C30="",COUNTIF($C$4:C29,C30)&gt;0),"",MAX($B$4:B29)+1)</f>
        <v/>
      </c>
      <c r="C30" t="str">
        <f t="shared" si="4"/>
        <v/>
      </c>
      <c r="D30" s="61">
        <v>1</v>
      </c>
      <c r="E30" s="61" t="str">
        <f>IF('Section 2'!C44="","",'Section 2'!O44)</f>
        <v/>
      </c>
      <c r="F30" s="61" t="str">
        <f>IF($E30="","",'Section 2'!H44)</f>
        <v/>
      </c>
      <c r="G30" s="118" t="str">
        <f>IF($E30="","",'Section 2'!P44)</f>
        <v/>
      </c>
      <c r="H30" s="61" t="str">
        <f t="shared" si="1"/>
        <v/>
      </c>
      <c r="I30" s="61" t="str">
        <f t="shared" si="2"/>
        <v/>
      </c>
      <c r="J30" s="118" t="str">
        <f t="shared" si="3"/>
        <v/>
      </c>
      <c r="K30" s="116"/>
      <c r="L30" s="61" t="str">
        <f>Lists!E29</f>
        <v>HCFC-226</v>
      </c>
    </row>
    <row r="31" spans="2:12" x14ac:dyDescent="0.25">
      <c r="B31" t="str">
        <f>IF(OR(C31="",COUNTIF($C$4:C30,C31)&gt;0),"",MAX($B$4:B30)+1)</f>
        <v/>
      </c>
      <c r="C31" t="str">
        <f t="shared" si="4"/>
        <v/>
      </c>
      <c r="D31" s="61">
        <v>1</v>
      </c>
      <c r="E31" s="61" t="str">
        <f>IF('Section 2'!C45="","",'Section 2'!O45)</f>
        <v/>
      </c>
      <c r="F31" s="61" t="str">
        <f>IF($E31="","",'Section 2'!H45)</f>
        <v/>
      </c>
      <c r="G31" s="118" t="str">
        <f>IF($E31="","",'Section 2'!P45)</f>
        <v/>
      </c>
      <c r="H31" s="61" t="str">
        <f t="shared" si="1"/>
        <v/>
      </c>
      <c r="I31" s="61" t="str">
        <f t="shared" si="2"/>
        <v/>
      </c>
      <c r="J31" s="118" t="str">
        <f t="shared" si="3"/>
        <v/>
      </c>
      <c r="K31" s="116"/>
      <c r="L31" s="61" t="str">
        <f>Lists!E30</f>
        <v>HCFC-231</v>
      </c>
    </row>
    <row r="32" spans="2:12" x14ac:dyDescent="0.25">
      <c r="B32" t="str">
        <f>IF(OR(C32="",COUNTIF($C$4:C31,C32)&gt;0),"",MAX($B$4:B31)+1)</f>
        <v/>
      </c>
      <c r="C32" t="str">
        <f t="shared" si="4"/>
        <v/>
      </c>
      <c r="D32" s="61">
        <v>1</v>
      </c>
      <c r="E32" s="61" t="str">
        <f>IF('Section 2'!C46="","",'Section 2'!O46)</f>
        <v/>
      </c>
      <c r="F32" s="61" t="str">
        <f>IF($E32="","",'Section 2'!H46)</f>
        <v/>
      </c>
      <c r="G32" s="118" t="str">
        <f>IF($E32="","",'Section 2'!P46)</f>
        <v/>
      </c>
      <c r="H32" s="61" t="str">
        <f t="shared" si="1"/>
        <v/>
      </c>
      <c r="I32" s="61" t="str">
        <f t="shared" si="2"/>
        <v/>
      </c>
      <c r="J32" s="118" t="str">
        <f t="shared" si="3"/>
        <v/>
      </c>
      <c r="K32" s="116"/>
      <c r="L32" s="61" t="str">
        <f>Lists!E31</f>
        <v>HCFC-232</v>
      </c>
    </row>
    <row r="33" spans="2:12" x14ac:dyDescent="0.25">
      <c r="B33" t="str">
        <f>IF(OR(C33="",COUNTIF($C$4:C32,C33)&gt;0),"",MAX($B$4:B32)+1)</f>
        <v/>
      </c>
      <c r="C33" t="str">
        <f t="shared" si="4"/>
        <v/>
      </c>
      <c r="D33" s="61">
        <v>1</v>
      </c>
      <c r="E33" s="61" t="str">
        <f>IF('Section 2'!C47="","",'Section 2'!O47)</f>
        <v/>
      </c>
      <c r="F33" s="61" t="str">
        <f>IF($E33="","",'Section 2'!H47)</f>
        <v/>
      </c>
      <c r="G33" s="118" t="str">
        <f>IF($E33="","",'Section 2'!P47)</f>
        <v/>
      </c>
      <c r="H33" s="61" t="str">
        <f t="shared" si="1"/>
        <v/>
      </c>
      <c r="I33" s="61" t="str">
        <f t="shared" si="2"/>
        <v/>
      </c>
      <c r="J33" s="118" t="str">
        <f t="shared" si="3"/>
        <v/>
      </c>
      <c r="K33" s="116"/>
      <c r="L33" s="61" t="str">
        <f>Lists!E32</f>
        <v>HCFC-233</v>
      </c>
    </row>
    <row r="34" spans="2:12" x14ac:dyDescent="0.25">
      <c r="B34" t="str">
        <f>IF(OR(C34="",COUNTIF($C$4:C33,C34)&gt;0),"",MAX($B$4:B33)+1)</f>
        <v/>
      </c>
      <c r="C34" t="str">
        <f t="shared" si="4"/>
        <v/>
      </c>
      <c r="D34" s="61">
        <v>1</v>
      </c>
      <c r="E34" s="61" t="str">
        <f>IF('Section 2'!C48="","",'Section 2'!O48)</f>
        <v/>
      </c>
      <c r="F34" s="61" t="str">
        <f>IF($E34="","",'Section 2'!H48)</f>
        <v/>
      </c>
      <c r="G34" s="118" t="str">
        <f>IF($E34="","",'Section 2'!P48)</f>
        <v/>
      </c>
      <c r="H34" s="61" t="str">
        <f t="shared" si="1"/>
        <v/>
      </c>
      <c r="I34" s="61" t="str">
        <f t="shared" si="2"/>
        <v/>
      </c>
      <c r="J34" s="118" t="str">
        <f t="shared" si="3"/>
        <v/>
      </c>
      <c r="K34" s="116"/>
      <c r="L34" s="61" t="str">
        <f>Lists!E33</f>
        <v>HCFC-234</v>
      </c>
    </row>
    <row r="35" spans="2:12" x14ac:dyDescent="0.25">
      <c r="B35" t="str">
        <f>IF(OR(C35="",COUNTIF($C$4:C34,C35)&gt;0),"",MAX($B$4:B34)+1)</f>
        <v/>
      </c>
      <c r="C35" t="str">
        <f t="shared" si="4"/>
        <v/>
      </c>
      <c r="D35" s="61">
        <v>1</v>
      </c>
      <c r="E35" s="61" t="str">
        <f>IF('Section 2'!C49="","",'Section 2'!O49)</f>
        <v/>
      </c>
      <c r="F35" s="61" t="str">
        <f>IF($E35="","",'Section 2'!H49)</f>
        <v/>
      </c>
      <c r="G35" s="118" t="str">
        <f>IF($E35="","",'Section 2'!P49)</f>
        <v/>
      </c>
      <c r="H35" s="61" t="str">
        <f t="shared" si="1"/>
        <v/>
      </c>
      <c r="I35" s="61" t="str">
        <f t="shared" si="2"/>
        <v/>
      </c>
      <c r="J35" s="118" t="str">
        <f t="shared" si="3"/>
        <v/>
      </c>
      <c r="K35" s="116"/>
      <c r="L35" s="61" t="str">
        <f>Lists!E34</f>
        <v>HCFC-235</v>
      </c>
    </row>
    <row r="36" spans="2:12" x14ac:dyDescent="0.25">
      <c r="B36" t="str">
        <f>IF(OR(C36="",COUNTIF($C$4:C35,C36)&gt;0),"",MAX($B$4:B35)+1)</f>
        <v/>
      </c>
      <c r="C36" t="str">
        <f t="shared" si="4"/>
        <v/>
      </c>
      <c r="D36" s="61">
        <v>1</v>
      </c>
      <c r="E36" s="61" t="str">
        <f>IF('Section 2'!C50="","",'Section 2'!O50)</f>
        <v/>
      </c>
      <c r="F36" s="61" t="str">
        <f>IF($E36="","",'Section 2'!H50)</f>
        <v/>
      </c>
      <c r="G36" s="118" t="str">
        <f>IF($E36="","",'Section 2'!P50)</f>
        <v/>
      </c>
      <c r="H36" s="61" t="str">
        <f t="shared" si="1"/>
        <v/>
      </c>
      <c r="I36" s="61" t="str">
        <f t="shared" si="2"/>
        <v/>
      </c>
      <c r="J36" s="118" t="str">
        <f t="shared" si="3"/>
        <v/>
      </c>
      <c r="K36" s="116"/>
      <c r="L36" s="61" t="str">
        <f>Lists!E35</f>
        <v>HCFC-241</v>
      </c>
    </row>
    <row r="37" spans="2:12" x14ac:dyDescent="0.25">
      <c r="B37" t="str">
        <f>IF(OR(C37="",COUNTIF($C$4:C36,C37)&gt;0),"",MAX($B$4:B36)+1)</f>
        <v/>
      </c>
      <c r="C37" t="str">
        <f t="shared" si="4"/>
        <v/>
      </c>
      <c r="D37" s="61">
        <v>1</v>
      </c>
      <c r="E37" s="61" t="str">
        <f>IF('Section 2'!C51="","",'Section 2'!O51)</f>
        <v/>
      </c>
      <c r="F37" s="61" t="str">
        <f>IF($E37="","",'Section 2'!H51)</f>
        <v/>
      </c>
      <c r="G37" s="118" t="str">
        <f>IF($E37="","",'Section 2'!P51)</f>
        <v/>
      </c>
      <c r="H37" s="61" t="str">
        <f t="shared" si="1"/>
        <v/>
      </c>
      <c r="I37" s="61" t="str">
        <f t="shared" si="2"/>
        <v/>
      </c>
      <c r="J37" s="118" t="str">
        <f t="shared" si="3"/>
        <v/>
      </c>
      <c r="K37" s="116"/>
      <c r="L37" s="61" t="str">
        <f>Lists!E36</f>
        <v>HCFC-242</v>
      </c>
    </row>
    <row r="38" spans="2:12" x14ac:dyDescent="0.25">
      <c r="B38" t="str">
        <f>IF(OR(C38="",COUNTIF($C$4:C37,C38)&gt;0),"",MAX($B$4:B37)+1)</f>
        <v/>
      </c>
      <c r="C38" t="str">
        <f t="shared" si="4"/>
        <v/>
      </c>
      <c r="D38" s="61">
        <v>1</v>
      </c>
      <c r="E38" s="61" t="str">
        <f>IF('Section 2'!C52="","",'Section 2'!O52)</f>
        <v/>
      </c>
      <c r="F38" s="61" t="str">
        <f>IF($E38="","",'Section 2'!H52)</f>
        <v/>
      </c>
      <c r="G38" s="118" t="str">
        <f>IF($E38="","",'Section 2'!P52)</f>
        <v/>
      </c>
      <c r="H38" s="61" t="str">
        <f t="shared" si="1"/>
        <v/>
      </c>
      <c r="I38" s="61" t="str">
        <f t="shared" si="2"/>
        <v/>
      </c>
      <c r="J38" s="118" t="str">
        <f t="shared" si="3"/>
        <v/>
      </c>
      <c r="K38" s="116"/>
      <c r="L38" s="61" t="str">
        <f>Lists!E37</f>
        <v>HCFC-243</v>
      </c>
    </row>
    <row r="39" spans="2:12" x14ac:dyDescent="0.25">
      <c r="B39" t="str">
        <f>IF(OR(C39="",COUNTIF($C$4:C38,C39)&gt;0),"",MAX($B$4:B38)+1)</f>
        <v/>
      </c>
      <c r="C39" t="str">
        <f t="shared" si="4"/>
        <v/>
      </c>
      <c r="D39" s="61">
        <v>1</v>
      </c>
      <c r="E39" s="61" t="str">
        <f>IF('Section 2'!C53="","",'Section 2'!O53)</f>
        <v/>
      </c>
      <c r="F39" s="61" t="str">
        <f>IF($E39="","",'Section 2'!H53)</f>
        <v/>
      </c>
      <c r="G39" s="118" t="str">
        <f>IF($E39="","",'Section 2'!P53)</f>
        <v/>
      </c>
      <c r="H39" s="61" t="str">
        <f t="shared" si="1"/>
        <v/>
      </c>
      <c r="I39" s="61" t="str">
        <f t="shared" si="2"/>
        <v/>
      </c>
      <c r="J39" s="118" t="str">
        <f t="shared" si="3"/>
        <v/>
      </c>
      <c r="K39" s="116"/>
      <c r="L39" s="61" t="str">
        <f>Lists!E38</f>
        <v>HCFC-244</v>
      </c>
    </row>
    <row r="40" spans="2:12" x14ac:dyDescent="0.25">
      <c r="B40" t="str">
        <f>IF(OR(C40="",COUNTIF($C$4:C39,C40)&gt;0),"",MAX($B$4:B39)+1)</f>
        <v/>
      </c>
      <c r="C40" t="str">
        <f t="shared" si="4"/>
        <v/>
      </c>
      <c r="D40" s="61">
        <v>1</v>
      </c>
      <c r="E40" s="61" t="str">
        <f>IF('Section 2'!C54="","",'Section 2'!O54)</f>
        <v/>
      </c>
      <c r="F40" s="61" t="str">
        <f>IF($E40="","",'Section 2'!H54)</f>
        <v/>
      </c>
      <c r="G40" s="118" t="str">
        <f>IF($E40="","",'Section 2'!P54)</f>
        <v/>
      </c>
      <c r="H40" s="61" t="str">
        <f t="shared" si="1"/>
        <v/>
      </c>
      <c r="I40" s="61" t="str">
        <f t="shared" si="2"/>
        <v/>
      </c>
      <c r="J40" s="118" t="str">
        <f t="shared" si="3"/>
        <v/>
      </c>
      <c r="K40" s="116"/>
      <c r="L40" s="61" t="str">
        <f>Lists!E39</f>
        <v>HCFC-251</v>
      </c>
    </row>
    <row r="41" spans="2:12" x14ac:dyDescent="0.25">
      <c r="B41" t="str">
        <f>IF(OR(C41="",COUNTIF($C$4:C40,C41)&gt;0),"",MAX($B$4:B40)+1)</f>
        <v/>
      </c>
      <c r="C41" t="str">
        <f t="shared" si="4"/>
        <v/>
      </c>
      <c r="D41" s="61">
        <v>1</v>
      </c>
      <c r="E41" s="61" t="str">
        <f>IF('Section 2'!C55="","",'Section 2'!O55)</f>
        <v/>
      </c>
      <c r="F41" s="61" t="str">
        <f>IF($E41="","",'Section 2'!H55)</f>
        <v/>
      </c>
      <c r="G41" s="118" t="str">
        <f>IF($E41="","",'Section 2'!P55)</f>
        <v/>
      </c>
      <c r="H41" s="61" t="str">
        <f t="shared" si="1"/>
        <v/>
      </c>
      <c r="I41" s="61" t="str">
        <f t="shared" si="2"/>
        <v/>
      </c>
      <c r="J41" s="118" t="str">
        <f t="shared" si="3"/>
        <v/>
      </c>
      <c r="K41" s="116"/>
      <c r="L41" s="61" t="str">
        <f>Lists!E40</f>
        <v>HCFC-252</v>
      </c>
    </row>
    <row r="42" spans="2:12" x14ac:dyDescent="0.25">
      <c r="B42" t="str">
        <f>IF(OR(C42="",COUNTIF($C$4:C41,C42)&gt;0),"",MAX($B$4:B41)+1)</f>
        <v/>
      </c>
      <c r="C42" t="str">
        <f t="shared" si="4"/>
        <v/>
      </c>
      <c r="D42" s="61">
        <v>1</v>
      </c>
      <c r="E42" s="61" t="str">
        <f>IF('Section 2'!C56="","",'Section 2'!O56)</f>
        <v/>
      </c>
      <c r="F42" s="61" t="str">
        <f>IF($E42="","",'Section 2'!H56)</f>
        <v/>
      </c>
      <c r="G42" s="118" t="str">
        <f>IF($E42="","",'Section 2'!P56)</f>
        <v/>
      </c>
      <c r="H42" s="61" t="str">
        <f t="shared" si="1"/>
        <v/>
      </c>
      <c r="I42" s="61" t="str">
        <f t="shared" si="2"/>
        <v/>
      </c>
      <c r="J42" s="118" t="str">
        <f t="shared" si="3"/>
        <v/>
      </c>
      <c r="K42" s="116"/>
      <c r="L42" s="61" t="str">
        <f>Lists!E41</f>
        <v>HCFC-253</v>
      </c>
    </row>
    <row r="43" spans="2:12" x14ac:dyDescent="0.25">
      <c r="B43" t="str">
        <f>IF(OR(C43="",COUNTIF($C$4:C42,C43)&gt;0),"",MAX($B$4:B42)+1)</f>
        <v/>
      </c>
      <c r="C43" t="str">
        <f t="shared" si="4"/>
        <v/>
      </c>
      <c r="D43" s="61">
        <v>1</v>
      </c>
      <c r="E43" s="61" t="str">
        <f>IF('Section 2'!C57="","",'Section 2'!O57)</f>
        <v/>
      </c>
      <c r="F43" s="61" t="str">
        <f>IF($E43="","",'Section 2'!H57)</f>
        <v/>
      </c>
      <c r="G43" s="118" t="str">
        <f>IF($E43="","",'Section 2'!P57)</f>
        <v/>
      </c>
      <c r="H43" s="61" t="str">
        <f t="shared" si="1"/>
        <v/>
      </c>
      <c r="I43" s="61" t="str">
        <f t="shared" si="2"/>
        <v/>
      </c>
      <c r="J43" s="118" t="str">
        <f t="shared" si="3"/>
        <v/>
      </c>
      <c r="K43" s="116"/>
      <c r="L43" s="61" t="str">
        <f>Lists!E42</f>
        <v>HCFC-261</v>
      </c>
    </row>
    <row r="44" spans="2:12" x14ac:dyDescent="0.25">
      <c r="B44" t="str">
        <f>IF(OR(C44="",COUNTIF($C$4:C43,C44)&gt;0),"",MAX($B$4:B43)+1)</f>
        <v/>
      </c>
      <c r="C44" t="str">
        <f t="shared" si="4"/>
        <v/>
      </c>
      <c r="D44" s="61">
        <v>1</v>
      </c>
      <c r="E44" s="61" t="str">
        <f>IF('Section 2'!C58="","",'Section 2'!O58)</f>
        <v/>
      </c>
      <c r="F44" s="61" t="str">
        <f>IF($E44="","",'Section 2'!H58)</f>
        <v/>
      </c>
      <c r="G44" s="118" t="str">
        <f>IF($E44="","",'Section 2'!P58)</f>
        <v/>
      </c>
      <c r="H44" s="61" t="str">
        <f t="shared" si="1"/>
        <v/>
      </c>
      <c r="I44" s="61" t="str">
        <f t="shared" si="2"/>
        <v/>
      </c>
      <c r="J44" s="118" t="str">
        <f t="shared" si="3"/>
        <v/>
      </c>
      <c r="K44" s="116"/>
      <c r="L44" s="61" t="str">
        <f>Lists!E43</f>
        <v>HCFC-262</v>
      </c>
    </row>
    <row r="45" spans="2:12" x14ac:dyDescent="0.25">
      <c r="B45" t="str">
        <f>IF(OR(C45="",COUNTIF($C$4:C44,C45)&gt;0),"",MAX($B$4:B44)+1)</f>
        <v/>
      </c>
      <c r="C45" t="str">
        <f t="shared" si="4"/>
        <v/>
      </c>
      <c r="D45" s="61">
        <v>1</v>
      </c>
      <c r="E45" s="61" t="str">
        <f>IF('Section 2'!C59="","",'Section 2'!O59)</f>
        <v/>
      </c>
      <c r="F45" s="61" t="str">
        <f>IF($E45="","",'Section 2'!H59)</f>
        <v/>
      </c>
      <c r="G45" s="118" t="str">
        <f>IF($E45="","",'Section 2'!P59)</f>
        <v/>
      </c>
      <c r="H45" s="61" t="str">
        <f t="shared" si="1"/>
        <v/>
      </c>
      <c r="I45" s="61" t="str">
        <f t="shared" si="2"/>
        <v/>
      </c>
      <c r="J45" s="118" t="str">
        <f t="shared" si="3"/>
        <v/>
      </c>
      <c r="K45" s="116"/>
      <c r="L45" s="61" t="str">
        <f>Lists!E44</f>
        <v>HCFC-271</v>
      </c>
    </row>
    <row r="46" spans="2:12" x14ac:dyDescent="0.25">
      <c r="B46" t="str">
        <f>IF(OR(C46="",COUNTIF($C$4:C45,C46)&gt;0),"",MAX($B$4:B45)+1)</f>
        <v/>
      </c>
      <c r="C46" t="str">
        <f t="shared" si="4"/>
        <v/>
      </c>
      <c r="D46" s="61">
        <v>1</v>
      </c>
      <c r="E46" s="61" t="str">
        <f>IF('Section 2'!C60="","",'Section 2'!O60)</f>
        <v/>
      </c>
      <c r="F46" s="61" t="str">
        <f>IF($E46="","",'Section 2'!H60)</f>
        <v/>
      </c>
      <c r="G46" s="118" t="str">
        <f>IF($E46="","",'Section 2'!P60)</f>
        <v/>
      </c>
      <c r="H46" s="61" t="str">
        <f t="shared" si="1"/>
        <v/>
      </c>
      <c r="I46" s="61" t="str">
        <f t="shared" si="2"/>
        <v/>
      </c>
      <c r="J46" s="118" t="str">
        <f t="shared" si="3"/>
        <v/>
      </c>
      <c r="K46" s="116"/>
    </row>
    <row r="47" spans="2:12" x14ac:dyDescent="0.25">
      <c r="B47" t="str">
        <f>IF(OR(C47="",COUNTIF($C$4:C46,C47)&gt;0),"",MAX($B$4:B46)+1)</f>
        <v/>
      </c>
      <c r="C47" t="str">
        <f t="shared" si="4"/>
        <v/>
      </c>
      <c r="D47" s="61">
        <v>1</v>
      </c>
      <c r="E47" s="61" t="str">
        <f>IF('Section 2'!C61="","",'Section 2'!O61)</f>
        <v/>
      </c>
      <c r="F47" s="61" t="str">
        <f>IF($E47="","",'Section 2'!H61)</f>
        <v/>
      </c>
      <c r="G47" s="118" t="str">
        <f>IF($E47="","",'Section 2'!P61)</f>
        <v/>
      </c>
      <c r="H47" s="61" t="str">
        <f t="shared" si="1"/>
        <v/>
      </c>
      <c r="I47" s="61" t="str">
        <f t="shared" si="2"/>
        <v/>
      </c>
      <c r="J47" s="118" t="str">
        <f t="shared" si="3"/>
        <v/>
      </c>
      <c r="K47" s="116"/>
    </row>
    <row r="48" spans="2:12" x14ac:dyDescent="0.25">
      <c r="B48" t="str">
        <f>IF(OR(C48="",COUNTIF($C$4:C47,C48)&gt;0),"",MAX($B$4:B47)+1)</f>
        <v/>
      </c>
      <c r="C48" t="str">
        <f t="shared" si="4"/>
        <v/>
      </c>
      <c r="D48" s="61">
        <v>1</v>
      </c>
      <c r="E48" s="61" t="str">
        <f>IF('Section 2'!C62="","",'Section 2'!O62)</f>
        <v/>
      </c>
      <c r="F48" s="61" t="str">
        <f>IF($E48="","",'Section 2'!H62)</f>
        <v/>
      </c>
      <c r="G48" s="118" t="str">
        <f>IF($E48="","",'Section 2'!P62)</f>
        <v/>
      </c>
      <c r="H48" s="61" t="str">
        <f t="shared" si="1"/>
        <v/>
      </c>
      <c r="I48" s="61" t="str">
        <f t="shared" si="2"/>
        <v/>
      </c>
      <c r="J48" s="118" t="str">
        <f t="shared" si="3"/>
        <v/>
      </c>
      <c r="K48" s="116"/>
    </row>
    <row r="49" spans="2:11" x14ac:dyDescent="0.25">
      <c r="B49" t="str">
        <f>IF(OR(C49="",COUNTIF($C$4:C48,C49)&gt;0),"",MAX($B$4:B48)+1)</f>
        <v/>
      </c>
      <c r="C49" t="str">
        <f t="shared" si="4"/>
        <v/>
      </c>
      <c r="D49" s="61">
        <v>1</v>
      </c>
      <c r="E49" s="61" t="str">
        <f>IF('Section 2'!C63="","",'Section 2'!O63)</f>
        <v/>
      </c>
      <c r="F49" s="61" t="str">
        <f>IF($E49="","",'Section 2'!H63)</f>
        <v/>
      </c>
      <c r="G49" s="118" t="str">
        <f>IF($E49="","",'Section 2'!P63)</f>
        <v/>
      </c>
      <c r="H49" s="61" t="str">
        <f t="shared" si="1"/>
        <v/>
      </c>
      <c r="I49" s="61" t="str">
        <f t="shared" si="2"/>
        <v/>
      </c>
      <c r="J49" s="118" t="str">
        <f t="shared" si="3"/>
        <v/>
      </c>
      <c r="K49" s="116"/>
    </row>
    <row r="50" spans="2:11" x14ac:dyDescent="0.25">
      <c r="B50" t="str">
        <f>IF(OR(C50="",COUNTIF($C$4:C49,C50)&gt;0),"",MAX($B$4:B49)+1)</f>
        <v/>
      </c>
      <c r="C50" t="str">
        <f t="shared" si="4"/>
        <v/>
      </c>
      <c r="D50" s="61">
        <v>1</v>
      </c>
      <c r="E50" s="61" t="str">
        <f>IF('Section 2'!C64="","",'Section 2'!O64)</f>
        <v/>
      </c>
      <c r="F50" s="61" t="str">
        <f>IF($E50="","",'Section 2'!H64)</f>
        <v/>
      </c>
      <c r="G50" s="118" t="str">
        <f>IF($E50="","",'Section 2'!P64)</f>
        <v/>
      </c>
      <c r="H50" s="61" t="str">
        <f t="shared" si="1"/>
        <v/>
      </c>
      <c r="I50" s="61" t="str">
        <f t="shared" si="2"/>
        <v/>
      </c>
      <c r="J50" s="118" t="str">
        <f t="shared" si="3"/>
        <v/>
      </c>
      <c r="K50" s="116"/>
    </row>
    <row r="51" spans="2:11" x14ac:dyDescent="0.25">
      <c r="B51" t="str">
        <f>IF(OR(C51="",COUNTIF($C$4:C50,C51)&gt;0),"",MAX($B$4:B50)+1)</f>
        <v/>
      </c>
      <c r="C51" t="str">
        <f t="shared" si="4"/>
        <v/>
      </c>
      <c r="D51" s="61">
        <v>1</v>
      </c>
      <c r="E51" s="61" t="str">
        <f>IF('Section 2'!C65="","",'Section 2'!O65)</f>
        <v/>
      </c>
      <c r="F51" s="61" t="str">
        <f>IF($E51="","",'Section 2'!H65)</f>
        <v/>
      </c>
      <c r="G51" s="118" t="str">
        <f>IF($E51="","",'Section 2'!P65)</f>
        <v/>
      </c>
      <c r="H51" s="61" t="str">
        <f t="shared" si="1"/>
        <v/>
      </c>
      <c r="I51" s="61" t="str">
        <f t="shared" si="2"/>
        <v/>
      </c>
      <c r="J51" s="118" t="str">
        <f t="shared" si="3"/>
        <v/>
      </c>
      <c r="K51" s="116"/>
    </row>
    <row r="52" spans="2:11" x14ac:dyDescent="0.25">
      <c r="B52" t="str">
        <f>IF(OR(C52="",COUNTIF($C$4:C51,C52)&gt;0),"",MAX($B$4:B51)+1)</f>
        <v/>
      </c>
      <c r="C52" t="str">
        <f t="shared" si="4"/>
        <v/>
      </c>
      <c r="D52" s="61">
        <v>1</v>
      </c>
      <c r="E52" s="61" t="str">
        <f>IF('Section 2'!C66="","",'Section 2'!O66)</f>
        <v/>
      </c>
      <c r="F52" s="61" t="str">
        <f>IF($E52="","",'Section 2'!H66)</f>
        <v/>
      </c>
      <c r="G52" s="118" t="str">
        <f>IF($E52="","",'Section 2'!P66)</f>
        <v/>
      </c>
      <c r="H52" s="61" t="str">
        <f t="shared" si="1"/>
        <v/>
      </c>
      <c r="I52" s="61" t="str">
        <f t="shared" si="2"/>
        <v/>
      </c>
      <c r="J52" s="118" t="str">
        <f t="shared" si="3"/>
        <v/>
      </c>
      <c r="K52" s="116"/>
    </row>
    <row r="53" spans="2:11" x14ac:dyDescent="0.25">
      <c r="B53" t="str">
        <f>IF(OR(C53="",COUNTIF($C$4:C52,C53)&gt;0),"",MAX($B$4:B52)+1)</f>
        <v/>
      </c>
      <c r="C53" t="str">
        <f t="shared" si="4"/>
        <v/>
      </c>
      <c r="D53" s="61">
        <v>1</v>
      </c>
      <c r="E53" s="61" t="str">
        <f>IF('Section 2'!C67="","",'Section 2'!O67)</f>
        <v/>
      </c>
      <c r="F53" s="61" t="str">
        <f>IF($E53="","",'Section 2'!H67)</f>
        <v/>
      </c>
      <c r="G53" s="118" t="str">
        <f>IF($E53="","",'Section 2'!P67)</f>
        <v/>
      </c>
      <c r="H53" s="61" t="str">
        <f t="shared" si="1"/>
        <v/>
      </c>
      <c r="I53" s="61" t="str">
        <f t="shared" si="2"/>
        <v/>
      </c>
      <c r="J53" s="118" t="str">
        <f t="shared" si="3"/>
        <v/>
      </c>
      <c r="K53" s="116"/>
    </row>
    <row r="54" spans="2:11" x14ac:dyDescent="0.25">
      <c r="B54" t="str">
        <f>IF(OR(C54="",COUNTIF($C$4:C53,C54)&gt;0),"",MAX($B$4:B53)+1)</f>
        <v/>
      </c>
      <c r="C54" t="str">
        <f t="shared" si="4"/>
        <v/>
      </c>
      <c r="D54" s="61">
        <v>1</v>
      </c>
      <c r="E54" s="61" t="str">
        <f>IF('Section 2'!C68="","",'Section 2'!O68)</f>
        <v/>
      </c>
      <c r="F54" s="61" t="str">
        <f>IF($E54="","",'Section 2'!H68)</f>
        <v/>
      </c>
      <c r="G54" s="118" t="str">
        <f>IF($E54="","",'Section 2'!P68)</f>
        <v/>
      </c>
      <c r="H54" s="61" t="str">
        <f t="shared" si="1"/>
        <v/>
      </c>
      <c r="I54" s="61" t="str">
        <f t="shared" si="2"/>
        <v/>
      </c>
      <c r="J54" s="118" t="str">
        <f t="shared" si="3"/>
        <v/>
      </c>
      <c r="K54" s="116"/>
    </row>
    <row r="55" spans="2:11" x14ac:dyDescent="0.25">
      <c r="B55" t="str">
        <f>IF(OR(C55="",COUNTIF($C$4:C54,C55)&gt;0),"",MAX($B$4:B54)+1)</f>
        <v/>
      </c>
      <c r="C55" t="str">
        <f t="shared" si="4"/>
        <v/>
      </c>
      <c r="D55" s="61">
        <v>1</v>
      </c>
      <c r="E55" s="61" t="str">
        <f>IF('Section 2'!C69="","",'Section 2'!O69)</f>
        <v/>
      </c>
      <c r="F55" s="61" t="str">
        <f>IF($E55="","",'Section 2'!H69)</f>
        <v/>
      </c>
      <c r="G55" s="118" t="str">
        <f>IF($E55="","",'Section 2'!P69)</f>
        <v/>
      </c>
      <c r="H55" s="61" t="str">
        <f t="shared" si="1"/>
        <v/>
      </c>
      <c r="I55" s="61" t="str">
        <f t="shared" si="2"/>
        <v/>
      </c>
      <c r="J55" s="118" t="str">
        <f t="shared" si="3"/>
        <v/>
      </c>
      <c r="K55" s="116"/>
    </row>
    <row r="56" spans="2:11" x14ac:dyDescent="0.25">
      <c r="B56" t="str">
        <f>IF(OR(C56="",COUNTIF($C$4:C55,C56)&gt;0),"",MAX($B$4:B55)+1)</f>
        <v/>
      </c>
      <c r="C56" t="str">
        <f t="shared" si="4"/>
        <v/>
      </c>
      <c r="D56" s="61">
        <v>1</v>
      </c>
      <c r="E56" s="61" t="str">
        <f>IF('Section 2'!C70="","",'Section 2'!O70)</f>
        <v/>
      </c>
      <c r="F56" s="61" t="str">
        <f>IF($E56="","",'Section 2'!H70)</f>
        <v/>
      </c>
      <c r="G56" s="118" t="str">
        <f>IF($E56="","",'Section 2'!P70)</f>
        <v/>
      </c>
      <c r="H56" s="61" t="str">
        <f t="shared" si="1"/>
        <v/>
      </c>
      <c r="I56" s="61" t="str">
        <f t="shared" si="2"/>
        <v/>
      </c>
      <c r="J56" s="118" t="str">
        <f t="shared" si="3"/>
        <v/>
      </c>
      <c r="K56" s="116"/>
    </row>
    <row r="57" spans="2:11" x14ac:dyDescent="0.25">
      <c r="B57" t="str">
        <f>IF(OR(C57="",COUNTIF($C$4:C56,C57)&gt;0),"",MAX($B$4:B56)+1)</f>
        <v/>
      </c>
      <c r="C57" t="str">
        <f t="shared" si="4"/>
        <v/>
      </c>
      <c r="D57" s="61">
        <v>1</v>
      </c>
      <c r="E57" s="61" t="str">
        <f>IF('Section 2'!C71="","",'Section 2'!O71)</f>
        <v/>
      </c>
      <c r="F57" s="61" t="str">
        <f>IF($E57="","",'Section 2'!H71)</f>
        <v/>
      </c>
      <c r="G57" s="118" t="str">
        <f>IF($E57="","",'Section 2'!P71)</f>
        <v/>
      </c>
      <c r="H57" s="61" t="str">
        <f t="shared" si="1"/>
        <v/>
      </c>
      <c r="I57" s="61" t="str">
        <f t="shared" si="2"/>
        <v/>
      </c>
      <c r="J57" s="118" t="str">
        <f t="shared" si="3"/>
        <v/>
      </c>
      <c r="K57" s="116"/>
    </row>
    <row r="58" spans="2:11" x14ac:dyDescent="0.25">
      <c r="B58" t="str">
        <f>IF(OR(C58="",COUNTIF($C$4:C57,C58)&gt;0),"",MAX($B$4:B57)+1)</f>
        <v/>
      </c>
      <c r="C58" t="str">
        <f t="shared" si="4"/>
        <v/>
      </c>
      <c r="D58" s="61">
        <v>1</v>
      </c>
      <c r="E58" s="61" t="str">
        <f>IF('Section 2'!C72="","",'Section 2'!O72)</f>
        <v/>
      </c>
      <c r="F58" s="61" t="str">
        <f>IF($E58="","",'Section 2'!H72)</f>
        <v/>
      </c>
      <c r="G58" s="118" t="str">
        <f>IF($E58="","",'Section 2'!P72)</f>
        <v/>
      </c>
      <c r="H58" s="61" t="str">
        <f t="shared" si="1"/>
        <v/>
      </c>
      <c r="I58" s="61" t="str">
        <f t="shared" si="2"/>
        <v/>
      </c>
      <c r="J58" s="118" t="str">
        <f t="shared" si="3"/>
        <v/>
      </c>
      <c r="K58" s="116"/>
    </row>
    <row r="59" spans="2:11" x14ac:dyDescent="0.25">
      <c r="B59" t="str">
        <f>IF(OR(C59="",COUNTIF($C$4:C58,C59)&gt;0),"",MAX($B$4:B58)+1)</f>
        <v/>
      </c>
      <c r="C59" t="str">
        <f t="shared" si="4"/>
        <v/>
      </c>
      <c r="D59" s="61">
        <v>1</v>
      </c>
      <c r="E59" s="61" t="str">
        <f>IF('Section 2'!C73="","",'Section 2'!O73)</f>
        <v/>
      </c>
      <c r="F59" s="61" t="str">
        <f>IF($E59="","",'Section 2'!H73)</f>
        <v/>
      </c>
      <c r="G59" s="118" t="str">
        <f>IF($E59="","",'Section 2'!P73)</f>
        <v/>
      </c>
      <c r="H59" s="61" t="str">
        <f t="shared" si="1"/>
        <v/>
      </c>
      <c r="I59" s="61" t="str">
        <f t="shared" si="2"/>
        <v/>
      </c>
      <c r="J59" s="118" t="str">
        <f t="shared" si="3"/>
        <v/>
      </c>
      <c r="K59" s="116"/>
    </row>
    <row r="60" spans="2:11" x14ac:dyDescent="0.25">
      <c r="B60" t="str">
        <f>IF(OR(C60="",COUNTIF($C$4:C59,C60)&gt;0),"",MAX($B$4:B59)+1)</f>
        <v/>
      </c>
      <c r="C60" t="str">
        <f t="shared" si="4"/>
        <v/>
      </c>
      <c r="D60" s="61">
        <v>1</v>
      </c>
      <c r="E60" s="61" t="str">
        <f>IF('Section 2'!C74="","",'Section 2'!O74)</f>
        <v/>
      </c>
      <c r="F60" s="61" t="str">
        <f>IF($E60="","",'Section 2'!H74)</f>
        <v/>
      </c>
      <c r="G60" s="118" t="str">
        <f>IF($E60="","",'Section 2'!P74)</f>
        <v/>
      </c>
      <c r="H60" s="61" t="str">
        <f t="shared" si="1"/>
        <v/>
      </c>
      <c r="I60" s="61" t="str">
        <f t="shared" si="2"/>
        <v/>
      </c>
      <c r="J60" s="118" t="str">
        <f t="shared" si="3"/>
        <v/>
      </c>
      <c r="K60" s="116"/>
    </row>
    <row r="61" spans="2:11" x14ac:dyDescent="0.25">
      <c r="B61" t="str">
        <f>IF(OR(C61="",COUNTIF($C$4:C60,C61)&gt;0),"",MAX($B$4:B60)+1)</f>
        <v/>
      </c>
      <c r="C61" t="str">
        <f t="shared" si="4"/>
        <v/>
      </c>
      <c r="D61" s="61">
        <v>1</v>
      </c>
      <c r="E61" s="61" t="str">
        <f>IF('Section 2'!C75="","",'Section 2'!O75)</f>
        <v/>
      </c>
      <c r="F61" s="61" t="str">
        <f>IF($E61="","",'Section 2'!H75)</f>
        <v/>
      </c>
      <c r="G61" s="118" t="str">
        <f>IF($E61="","",'Section 2'!P75)</f>
        <v/>
      </c>
      <c r="H61" s="61" t="str">
        <f t="shared" si="1"/>
        <v/>
      </c>
      <c r="I61" s="61" t="str">
        <f t="shared" si="2"/>
        <v/>
      </c>
      <c r="J61" s="118" t="str">
        <f t="shared" si="3"/>
        <v/>
      </c>
      <c r="K61" s="116"/>
    </row>
    <row r="62" spans="2:11" x14ac:dyDescent="0.25">
      <c r="B62" t="str">
        <f>IF(OR(C62="",COUNTIF($C$4:C61,C62)&gt;0),"",MAX($B$4:B61)+1)</f>
        <v/>
      </c>
      <c r="C62" t="str">
        <f t="shared" si="4"/>
        <v/>
      </c>
      <c r="D62" s="61">
        <v>1</v>
      </c>
      <c r="E62" s="61" t="str">
        <f>IF('Section 2'!C76="","",'Section 2'!O76)</f>
        <v/>
      </c>
      <c r="F62" s="61" t="str">
        <f>IF($E62="","",'Section 2'!H76)</f>
        <v/>
      </c>
      <c r="G62" s="118" t="str">
        <f>IF($E62="","",'Section 2'!P76)</f>
        <v/>
      </c>
      <c r="H62" s="61" t="str">
        <f t="shared" si="1"/>
        <v/>
      </c>
      <c r="I62" s="61" t="str">
        <f t="shared" si="2"/>
        <v/>
      </c>
      <c r="J62" s="118" t="str">
        <f t="shared" si="3"/>
        <v/>
      </c>
      <c r="K62" s="116"/>
    </row>
    <row r="63" spans="2:11" x14ac:dyDescent="0.25">
      <c r="B63" t="str">
        <f>IF(OR(C63="",COUNTIF($C$4:C62,C63)&gt;0),"",MAX($B$4:B62)+1)</f>
        <v/>
      </c>
      <c r="C63" t="str">
        <f t="shared" si="4"/>
        <v/>
      </c>
      <c r="D63" s="61">
        <v>1</v>
      </c>
      <c r="E63" s="61" t="str">
        <f>IF('Section 2'!C77="","",'Section 2'!O77)</f>
        <v/>
      </c>
      <c r="F63" s="61" t="str">
        <f>IF($E63="","",'Section 2'!H77)</f>
        <v/>
      </c>
      <c r="G63" s="118" t="str">
        <f>IF($E63="","",'Section 2'!P77)</f>
        <v/>
      </c>
      <c r="H63" s="61" t="str">
        <f t="shared" si="1"/>
        <v/>
      </c>
      <c r="I63" s="61" t="str">
        <f t="shared" si="2"/>
        <v/>
      </c>
      <c r="J63" s="118" t="str">
        <f t="shared" si="3"/>
        <v/>
      </c>
      <c r="K63" s="116"/>
    </row>
    <row r="64" spans="2:11" x14ac:dyDescent="0.25">
      <c r="B64" t="str">
        <f>IF(OR(C64="",COUNTIF($C$4:C63,C64)&gt;0),"",MAX($B$4:B63)+1)</f>
        <v/>
      </c>
      <c r="C64" t="str">
        <f t="shared" si="4"/>
        <v/>
      </c>
      <c r="D64" s="61">
        <v>1</v>
      </c>
      <c r="E64" s="61" t="str">
        <f>IF('Section 2'!C78="","",'Section 2'!O78)</f>
        <v/>
      </c>
      <c r="F64" s="61" t="str">
        <f>IF($E64="","",'Section 2'!H78)</f>
        <v/>
      </c>
      <c r="G64" s="118" t="str">
        <f>IF($E64="","",'Section 2'!P78)</f>
        <v/>
      </c>
      <c r="H64" s="61" t="str">
        <f t="shared" si="1"/>
        <v/>
      </c>
      <c r="I64" s="61" t="str">
        <f t="shared" si="2"/>
        <v/>
      </c>
      <c r="J64" s="118" t="str">
        <f t="shared" si="3"/>
        <v/>
      </c>
      <c r="K64" s="116"/>
    </row>
    <row r="65" spans="2:11" x14ac:dyDescent="0.25">
      <c r="B65" t="str">
        <f>IF(OR(C65="",COUNTIF($C$4:C64,C65)&gt;0),"",MAX($B$4:B64)+1)</f>
        <v/>
      </c>
      <c r="C65" t="str">
        <f t="shared" si="4"/>
        <v/>
      </c>
      <c r="D65" s="61">
        <v>1</v>
      </c>
      <c r="E65" s="61" t="str">
        <f>IF('Section 2'!C79="","",'Section 2'!O79)</f>
        <v/>
      </c>
      <c r="F65" s="61" t="str">
        <f>IF($E65="","",'Section 2'!H79)</f>
        <v/>
      </c>
      <c r="G65" s="118" t="str">
        <f>IF($E65="","",'Section 2'!P79)</f>
        <v/>
      </c>
      <c r="H65" s="61" t="str">
        <f t="shared" si="1"/>
        <v/>
      </c>
      <c r="I65" s="61" t="str">
        <f t="shared" si="2"/>
        <v/>
      </c>
      <c r="J65" s="118" t="str">
        <f t="shared" si="3"/>
        <v/>
      </c>
      <c r="K65" s="116"/>
    </row>
    <row r="66" spans="2:11" x14ac:dyDescent="0.25">
      <c r="B66" t="str">
        <f>IF(OR(C66="",COUNTIF($C$4:C65,C66)&gt;0),"",MAX($B$4:B65)+1)</f>
        <v/>
      </c>
      <c r="C66" t="str">
        <f t="shared" si="4"/>
        <v/>
      </c>
      <c r="D66" s="61">
        <v>1</v>
      </c>
      <c r="E66" s="61" t="str">
        <f>IF('Section 2'!C80="","",'Section 2'!O80)</f>
        <v/>
      </c>
      <c r="F66" s="61" t="str">
        <f>IF($E66="","",'Section 2'!H80)</f>
        <v/>
      </c>
      <c r="G66" s="118" t="str">
        <f>IF($E66="","",'Section 2'!P80)</f>
        <v/>
      </c>
      <c r="H66" s="61" t="str">
        <f t="shared" si="1"/>
        <v/>
      </c>
      <c r="I66" s="61" t="str">
        <f t="shared" si="2"/>
        <v/>
      </c>
      <c r="J66" s="118" t="str">
        <f t="shared" si="3"/>
        <v/>
      </c>
      <c r="K66" s="116"/>
    </row>
    <row r="67" spans="2:11" x14ac:dyDescent="0.25">
      <c r="B67" t="str">
        <f>IF(OR(C67="",COUNTIF($C$4:C66,C67)&gt;0),"",MAX($B$4:B66)+1)</f>
        <v/>
      </c>
      <c r="C67" t="str">
        <f t="shared" si="4"/>
        <v/>
      </c>
      <c r="D67" s="61">
        <v>1</v>
      </c>
      <c r="E67" s="61" t="str">
        <f>IF('Section 2'!C81="","",'Section 2'!O81)</f>
        <v/>
      </c>
      <c r="F67" s="61" t="str">
        <f>IF($E67="","",'Section 2'!H81)</f>
        <v/>
      </c>
      <c r="G67" s="118" t="str">
        <f>IF($E67="","",'Section 2'!P81)</f>
        <v/>
      </c>
      <c r="H67" s="61" t="str">
        <f t="shared" si="1"/>
        <v/>
      </c>
      <c r="I67" s="61" t="str">
        <f t="shared" si="2"/>
        <v/>
      </c>
      <c r="J67" s="118" t="str">
        <f t="shared" si="3"/>
        <v/>
      </c>
      <c r="K67" s="116"/>
    </row>
    <row r="68" spans="2:11" x14ac:dyDescent="0.25">
      <c r="B68" t="str">
        <f>IF(OR(C68="",COUNTIF($C$4:C67,C68)&gt;0),"",MAX($B$4:B67)+1)</f>
        <v/>
      </c>
      <c r="C68" t="str">
        <f t="shared" si="4"/>
        <v/>
      </c>
      <c r="D68" s="61">
        <v>1</v>
      </c>
      <c r="E68" s="61" t="str">
        <f>IF('Section 2'!C82="","",'Section 2'!O82)</f>
        <v/>
      </c>
      <c r="F68" s="61" t="str">
        <f>IF($E68="","",'Section 2'!H82)</f>
        <v/>
      </c>
      <c r="G68" s="118" t="str">
        <f>IF($E68="","",'Section 2'!P82)</f>
        <v/>
      </c>
      <c r="H68" s="61" t="str">
        <f t="shared" ref="H68:H131" si="5">IF(OR($G68=0,COUNTIF($L$4:$L$45,E68)=0),"",E68)</f>
        <v/>
      </c>
      <c r="I68" s="61" t="str">
        <f t="shared" ref="I68:I131" si="6">IF($H68="","",F68)</f>
        <v/>
      </c>
      <c r="J68" s="118" t="str">
        <f t="shared" ref="J68:J131" si="7">IF($H68="","",G68)</f>
        <v/>
      </c>
      <c r="K68" s="116"/>
    </row>
    <row r="69" spans="2:11" x14ac:dyDescent="0.25">
      <c r="B69" t="str">
        <f>IF(OR(C69="",COUNTIF($C$4:C68,C69)&gt;0),"",MAX($B$4:B68)+1)</f>
        <v/>
      </c>
      <c r="C69" t="str">
        <f t="shared" si="4"/>
        <v/>
      </c>
      <c r="D69" s="61">
        <v>1</v>
      </c>
      <c r="E69" s="61" t="str">
        <f>IF('Section 2'!C83="","",'Section 2'!O83)</f>
        <v/>
      </c>
      <c r="F69" s="61" t="str">
        <f>IF($E69="","",'Section 2'!H83)</f>
        <v/>
      </c>
      <c r="G69" s="118" t="str">
        <f>IF($E69="","",'Section 2'!P83)</f>
        <v/>
      </c>
      <c r="H69" s="61" t="str">
        <f t="shared" si="5"/>
        <v/>
      </c>
      <c r="I69" s="61" t="str">
        <f t="shared" si="6"/>
        <v/>
      </c>
      <c r="J69" s="118" t="str">
        <f t="shared" si="7"/>
        <v/>
      </c>
      <c r="K69" s="116"/>
    </row>
    <row r="70" spans="2:11" x14ac:dyDescent="0.25">
      <c r="B70" t="str">
        <f>IF(OR(C70="",COUNTIF($C$4:C69,C70)&gt;0),"",MAX($B$4:B69)+1)</f>
        <v/>
      </c>
      <c r="C70" t="str">
        <f t="shared" si="4"/>
        <v/>
      </c>
      <c r="D70" s="61">
        <v>1</v>
      </c>
      <c r="E70" s="61" t="str">
        <f>IF('Section 2'!C84="","",'Section 2'!O84)</f>
        <v/>
      </c>
      <c r="F70" s="61" t="str">
        <f>IF($E70="","",'Section 2'!H84)</f>
        <v/>
      </c>
      <c r="G70" s="118" t="str">
        <f>IF($E70="","",'Section 2'!P84)</f>
        <v/>
      </c>
      <c r="H70" s="61" t="str">
        <f t="shared" si="5"/>
        <v/>
      </c>
      <c r="I70" s="61" t="str">
        <f t="shared" si="6"/>
        <v/>
      </c>
      <c r="J70" s="118" t="str">
        <f t="shared" si="7"/>
        <v/>
      </c>
      <c r="K70" s="116"/>
    </row>
    <row r="71" spans="2:11" x14ac:dyDescent="0.25">
      <c r="B71" t="str">
        <f>IF(OR(C71="",COUNTIF($C$4:C70,C71)&gt;0),"",MAX($B$4:B70)+1)</f>
        <v/>
      </c>
      <c r="C71" t="str">
        <f t="shared" si="4"/>
        <v/>
      </c>
      <c r="D71" s="61">
        <v>1</v>
      </c>
      <c r="E71" s="61" t="str">
        <f>IF('Section 2'!C85="","",'Section 2'!O85)</f>
        <v/>
      </c>
      <c r="F71" s="61" t="str">
        <f>IF($E71="","",'Section 2'!H85)</f>
        <v/>
      </c>
      <c r="G71" s="118" t="str">
        <f>IF($E71="","",'Section 2'!P85)</f>
        <v/>
      </c>
      <c r="H71" s="61" t="str">
        <f t="shared" si="5"/>
        <v/>
      </c>
      <c r="I71" s="61" t="str">
        <f t="shared" si="6"/>
        <v/>
      </c>
      <c r="J71" s="118" t="str">
        <f t="shared" si="7"/>
        <v/>
      </c>
      <c r="K71" s="116"/>
    </row>
    <row r="72" spans="2:11" x14ac:dyDescent="0.25">
      <c r="B72" t="str">
        <f>IF(OR(C72="",COUNTIF($C$4:C71,C72)&gt;0),"",MAX($B$4:B71)+1)</f>
        <v/>
      </c>
      <c r="C72" t="str">
        <f t="shared" si="4"/>
        <v/>
      </c>
      <c r="D72" s="61">
        <v>1</v>
      </c>
      <c r="E72" s="61" t="str">
        <f>IF('Section 2'!C86="","",'Section 2'!O86)</f>
        <v/>
      </c>
      <c r="F72" s="61" t="str">
        <f>IF($E72="","",'Section 2'!H86)</f>
        <v/>
      </c>
      <c r="G72" s="118" t="str">
        <f>IF($E72="","",'Section 2'!P86)</f>
        <v/>
      </c>
      <c r="H72" s="61" t="str">
        <f t="shared" si="5"/>
        <v/>
      </c>
      <c r="I72" s="61" t="str">
        <f t="shared" si="6"/>
        <v/>
      </c>
      <c r="J72" s="118" t="str">
        <f t="shared" si="7"/>
        <v/>
      </c>
      <c r="K72" s="116"/>
    </row>
    <row r="73" spans="2:11" x14ac:dyDescent="0.25">
      <c r="B73" t="str">
        <f>IF(OR(C73="",COUNTIF($C$4:C72,C73)&gt;0),"",MAX($B$4:B72)+1)</f>
        <v/>
      </c>
      <c r="C73" t="str">
        <f t="shared" si="4"/>
        <v/>
      </c>
      <c r="D73" s="61">
        <v>1</v>
      </c>
      <c r="E73" s="61" t="str">
        <f>IF('Section 2'!C87="","",'Section 2'!O87)</f>
        <v/>
      </c>
      <c r="F73" s="61" t="str">
        <f>IF($E73="","",'Section 2'!H87)</f>
        <v/>
      </c>
      <c r="G73" s="118" t="str">
        <f>IF($E73="","",'Section 2'!P87)</f>
        <v/>
      </c>
      <c r="H73" s="61" t="str">
        <f t="shared" si="5"/>
        <v/>
      </c>
      <c r="I73" s="61" t="str">
        <f t="shared" si="6"/>
        <v/>
      </c>
      <c r="J73" s="118" t="str">
        <f t="shared" si="7"/>
        <v/>
      </c>
      <c r="K73" s="116"/>
    </row>
    <row r="74" spans="2:11" x14ac:dyDescent="0.25">
      <c r="B74" t="str">
        <f>IF(OR(C74="",COUNTIF($C$4:C73,C74)&gt;0),"",MAX($B$4:B73)+1)</f>
        <v/>
      </c>
      <c r="C74" t="str">
        <f t="shared" si="4"/>
        <v/>
      </c>
      <c r="D74" s="61">
        <v>1</v>
      </c>
      <c r="E74" s="61" t="str">
        <f>IF('Section 2'!C88="","",'Section 2'!O88)</f>
        <v/>
      </c>
      <c r="F74" s="61" t="str">
        <f>IF($E74="","",'Section 2'!H88)</f>
        <v/>
      </c>
      <c r="G74" s="118" t="str">
        <f>IF($E74="","",'Section 2'!P88)</f>
        <v/>
      </c>
      <c r="H74" s="61" t="str">
        <f t="shared" si="5"/>
        <v/>
      </c>
      <c r="I74" s="61" t="str">
        <f t="shared" si="6"/>
        <v/>
      </c>
      <c r="J74" s="118" t="str">
        <f t="shared" si="7"/>
        <v/>
      </c>
      <c r="K74" s="116"/>
    </row>
    <row r="75" spans="2:11" x14ac:dyDescent="0.25">
      <c r="B75" t="str">
        <f>IF(OR(C75="",COUNTIF($C$4:C74,C75)&gt;0),"",MAX($B$4:B74)+1)</f>
        <v/>
      </c>
      <c r="C75" t="str">
        <f t="shared" si="4"/>
        <v/>
      </c>
      <c r="D75" s="61">
        <v>1</v>
      </c>
      <c r="E75" s="61" t="str">
        <f>IF('Section 2'!C89="","",'Section 2'!O89)</f>
        <v/>
      </c>
      <c r="F75" s="61" t="str">
        <f>IF($E75="","",'Section 2'!H89)</f>
        <v/>
      </c>
      <c r="G75" s="118" t="str">
        <f>IF($E75="","",'Section 2'!P89)</f>
        <v/>
      </c>
      <c r="H75" s="61" t="str">
        <f t="shared" si="5"/>
        <v/>
      </c>
      <c r="I75" s="61" t="str">
        <f t="shared" si="6"/>
        <v/>
      </c>
      <c r="J75" s="118" t="str">
        <f t="shared" si="7"/>
        <v/>
      </c>
      <c r="K75" s="116"/>
    </row>
    <row r="76" spans="2:11" x14ac:dyDescent="0.25">
      <c r="B76" t="str">
        <f>IF(OR(C76="",COUNTIF($C$4:C75,C76)&gt;0),"",MAX($B$4:B75)+1)</f>
        <v/>
      </c>
      <c r="C76" t="str">
        <f t="shared" si="4"/>
        <v/>
      </c>
      <c r="D76" s="61">
        <v>1</v>
      </c>
      <c r="E76" s="61" t="str">
        <f>IF('Section 2'!C90="","",'Section 2'!O90)</f>
        <v/>
      </c>
      <c r="F76" s="61" t="str">
        <f>IF($E76="","",'Section 2'!H90)</f>
        <v/>
      </c>
      <c r="G76" s="118" t="str">
        <f>IF($E76="","",'Section 2'!P90)</f>
        <v/>
      </c>
      <c r="H76" s="61" t="str">
        <f t="shared" si="5"/>
        <v/>
      </c>
      <c r="I76" s="61" t="str">
        <f t="shared" si="6"/>
        <v/>
      </c>
      <c r="J76" s="118" t="str">
        <f t="shared" si="7"/>
        <v/>
      </c>
      <c r="K76" s="116"/>
    </row>
    <row r="77" spans="2:11" x14ac:dyDescent="0.25">
      <c r="B77" t="str">
        <f>IF(OR(C77="",COUNTIF($C$4:C76,C77)&gt;0),"",MAX($B$4:B76)+1)</f>
        <v/>
      </c>
      <c r="C77" t="str">
        <f t="shared" si="4"/>
        <v/>
      </c>
      <c r="D77" s="61">
        <v>1</v>
      </c>
      <c r="E77" s="61" t="str">
        <f>IF('Section 2'!C91="","",'Section 2'!O91)</f>
        <v/>
      </c>
      <c r="F77" s="61" t="str">
        <f>IF($E77="","",'Section 2'!H91)</f>
        <v/>
      </c>
      <c r="G77" s="118" t="str">
        <f>IF($E77="","",'Section 2'!P91)</f>
        <v/>
      </c>
      <c r="H77" s="61" t="str">
        <f t="shared" si="5"/>
        <v/>
      </c>
      <c r="I77" s="61" t="str">
        <f t="shared" si="6"/>
        <v/>
      </c>
      <c r="J77" s="118" t="str">
        <f t="shared" si="7"/>
        <v/>
      </c>
      <c r="K77" s="116"/>
    </row>
    <row r="78" spans="2:11" x14ac:dyDescent="0.25">
      <c r="B78" t="str">
        <f>IF(OR(C78="",COUNTIF($C$4:C77,C78)&gt;0),"",MAX($B$4:B77)+1)</f>
        <v/>
      </c>
      <c r="C78" t="str">
        <f t="shared" si="4"/>
        <v/>
      </c>
      <c r="D78" s="61">
        <v>1</v>
      </c>
      <c r="E78" s="61" t="str">
        <f>IF('Section 2'!C92="","",'Section 2'!O92)</f>
        <v/>
      </c>
      <c r="F78" s="61" t="str">
        <f>IF($E78="","",'Section 2'!H92)</f>
        <v/>
      </c>
      <c r="G78" s="118" t="str">
        <f>IF($E78="","",'Section 2'!P92)</f>
        <v/>
      </c>
      <c r="H78" s="61" t="str">
        <f t="shared" si="5"/>
        <v/>
      </c>
      <c r="I78" s="61" t="str">
        <f t="shared" si="6"/>
        <v/>
      </c>
      <c r="J78" s="118" t="str">
        <f t="shared" si="7"/>
        <v/>
      </c>
      <c r="K78" s="116"/>
    </row>
    <row r="79" spans="2:11" x14ac:dyDescent="0.25">
      <c r="B79" t="str">
        <f>IF(OR(C79="",COUNTIF($C$4:C78,C79)&gt;0),"",MAX($B$4:B78)+1)</f>
        <v/>
      </c>
      <c r="C79" t="str">
        <f t="shared" si="4"/>
        <v/>
      </c>
      <c r="D79" s="61">
        <v>1</v>
      </c>
      <c r="E79" s="61" t="str">
        <f>IF('Section 2'!C93="","",'Section 2'!O93)</f>
        <v/>
      </c>
      <c r="F79" s="61" t="str">
        <f>IF($E79="","",'Section 2'!H93)</f>
        <v/>
      </c>
      <c r="G79" s="118" t="str">
        <f>IF($E79="","",'Section 2'!P93)</f>
        <v/>
      </c>
      <c r="H79" s="61" t="str">
        <f t="shared" si="5"/>
        <v/>
      </c>
      <c r="I79" s="61" t="str">
        <f t="shared" si="6"/>
        <v/>
      </c>
      <c r="J79" s="118" t="str">
        <f t="shared" si="7"/>
        <v/>
      </c>
      <c r="K79" s="116"/>
    </row>
    <row r="80" spans="2:11" x14ac:dyDescent="0.25">
      <c r="B80" t="str">
        <f>IF(OR(C80="",COUNTIF($C$4:C79,C80)&gt;0),"",MAX($B$4:B79)+1)</f>
        <v/>
      </c>
      <c r="C80" t="str">
        <f t="shared" si="4"/>
        <v/>
      </c>
      <c r="D80" s="61">
        <v>1</v>
      </c>
      <c r="E80" s="61" t="str">
        <f>IF('Section 2'!C94="","",'Section 2'!O94)</f>
        <v/>
      </c>
      <c r="F80" s="61" t="str">
        <f>IF($E80="","",'Section 2'!H94)</f>
        <v/>
      </c>
      <c r="G80" s="118" t="str">
        <f>IF($E80="","",'Section 2'!P94)</f>
        <v/>
      </c>
      <c r="H80" s="61" t="str">
        <f t="shared" si="5"/>
        <v/>
      </c>
      <c r="I80" s="61" t="str">
        <f t="shared" si="6"/>
        <v/>
      </c>
      <c r="J80" s="118" t="str">
        <f t="shared" si="7"/>
        <v/>
      </c>
      <c r="K80" s="116"/>
    </row>
    <row r="81" spans="2:11" x14ac:dyDescent="0.25">
      <c r="B81" t="str">
        <f>IF(OR(C81="",COUNTIF($C$4:C80,C81)&gt;0),"",MAX($B$4:B80)+1)</f>
        <v/>
      </c>
      <c r="C81" t="str">
        <f t="shared" si="4"/>
        <v/>
      </c>
      <c r="D81" s="61">
        <v>1</v>
      </c>
      <c r="E81" s="61" t="str">
        <f>IF('Section 2'!C95="","",'Section 2'!O95)</f>
        <v/>
      </c>
      <c r="F81" s="61" t="str">
        <f>IF($E81="","",'Section 2'!H95)</f>
        <v/>
      </c>
      <c r="G81" s="118" t="str">
        <f>IF($E81="","",'Section 2'!P95)</f>
        <v/>
      </c>
      <c r="H81" s="61" t="str">
        <f t="shared" si="5"/>
        <v/>
      </c>
      <c r="I81" s="61" t="str">
        <f t="shared" si="6"/>
        <v/>
      </c>
      <c r="J81" s="118" t="str">
        <f t="shared" si="7"/>
        <v/>
      </c>
      <c r="K81" s="116"/>
    </row>
    <row r="82" spans="2:11" x14ac:dyDescent="0.25">
      <c r="B82" t="str">
        <f>IF(OR(C82="",COUNTIF($C$4:C81,C82)&gt;0),"",MAX($B$4:B81)+1)</f>
        <v/>
      </c>
      <c r="C82" t="str">
        <f t="shared" si="4"/>
        <v/>
      </c>
      <c r="D82" s="61">
        <v>1</v>
      </c>
      <c r="E82" s="61" t="str">
        <f>IF('Section 2'!C96="","",'Section 2'!O96)</f>
        <v/>
      </c>
      <c r="F82" s="61" t="str">
        <f>IF($E82="","",'Section 2'!H96)</f>
        <v/>
      </c>
      <c r="G82" s="118" t="str">
        <f>IF($E82="","",'Section 2'!P96)</f>
        <v/>
      </c>
      <c r="H82" s="61" t="str">
        <f t="shared" si="5"/>
        <v/>
      </c>
      <c r="I82" s="61" t="str">
        <f t="shared" si="6"/>
        <v/>
      </c>
      <c r="J82" s="118" t="str">
        <f t="shared" si="7"/>
        <v/>
      </c>
      <c r="K82" s="116"/>
    </row>
    <row r="83" spans="2:11" x14ac:dyDescent="0.25">
      <c r="B83" t="str">
        <f>IF(OR(C83="",COUNTIF($C$4:C82,C83)&gt;0),"",MAX($B$4:B82)+1)</f>
        <v/>
      </c>
      <c r="C83" t="str">
        <f t="shared" si="4"/>
        <v/>
      </c>
      <c r="D83" s="61">
        <v>1</v>
      </c>
      <c r="E83" s="61" t="str">
        <f>IF('Section 2'!C97="","",'Section 2'!O97)</f>
        <v/>
      </c>
      <c r="F83" s="61" t="str">
        <f>IF($E83="","",'Section 2'!H97)</f>
        <v/>
      </c>
      <c r="G83" s="118" t="str">
        <f>IF($E83="","",'Section 2'!P97)</f>
        <v/>
      </c>
      <c r="H83" s="61" t="str">
        <f t="shared" si="5"/>
        <v/>
      </c>
      <c r="I83" s="61" t="str">
        <f t="shared" si="6"/>
        <v/>
      </c>
      <c r="J83" s="118" t="str">
        <f t="shared" si="7"/>
        <v/>
      </c>
      <c r="K83" s="116"/>
    </row>
    <row r="84" spans="2:11" x14ac:dyDescent="0.25">
      <c r="B84" t="str">
        <f>IF(OR(C84="",COUNTIF($C$4:C83,C84)&gt;0),"",MAX($B$4:B83)+1)</f>
        <v/>
      </c>
      <c r="C84" t="str">
        <f t="shared" si="4"/>
        <v/>
      </c>
      <c r="D84" s="61">
        <v>1</v>
      </c>
      <c r="E84" s="61" t="str">
        <f>IF('Section 2'!C98="","",'Section 2'!O98)</f>
        <v/>
      </c>
      <c r="F84" s="61" t="str">
        <f>IF($E84="","",'Section 2'!H98)</f>
        <v/>
      </c>
      <c r="G84" s="118" t="str">
        <f>IF($E84="","",'Section 2'!P98)</f>
        <v/>
      </c>
      <c r="H84" s="61" t="str">
        <f t="shared" si="5"/>
        <v/>
      </c>
      <c r="I84" s="61" t="str">
        <f t="shared" si="6"/>
        <v/>
      </c>
      <c r="J84" s="118" t="str">
        <f t="shared" si="7"/>
        <v/>
      </c>
      <c r="K84" s="116"/>
    </row>
    <row r="85" spans="2:11" x14ac:dyDescent="0.25">
      <c r="B85" t="str">
        <f>IF(OR(C85="",COUNTIF($C$4:C84,C85)&gt;0),"",MAX($B$4:B84)+1)</f>
        <v/>
      </c>
      <c r="C85" t="str">
        <f t="shared" si="4"/>
        <v/>
      </c>
      <c r="D85" s="61">
        <v>1</v>
      </c>
      <c r="E85" s="61" t="str">
        <f>IF('Section 2'!C99="","",'Section 2'!O99)</f>
        <v/>
      </c>
      <c r="F85" s="61" t="str">
        <f>IF($E85="","",'Section 2'!H99)</f>
        <v/>
      </c>
      <c r="G85" s="118" t="str">
        <f>IF($E85="","",'Section 2'!P99)</f>
        <v/>
      </c>
      <c r="H85" s="61" t="str">
        <f t="shared" si="5"/>
        <v/>
      </c>
      <c r="I85" s="61" t="str">
        <f t="shared" si="6"/>
        <v/>
      </c>
      <c r="J85" s="118" t="str">
        <f t="shared" si="7"/>
        <v/>
      </c>
      <c r="K85" s="116"/>
    </row>
    <row r="86" spans="2:11" x14ac:dyDescent="0.25">
      <c r="B86" t="str">
        <f>IF(OR(C86="",COUNTIF($C$4:C85,C86)&gt;0),"",MAX($B$4:B85)+1)</f>
        <v/>
      </c>
      <c r="C86" t="str">
        <f t="shared" si="4"/>
        <v/>
      </c>
      <c r="D86" s="61">
        <v>1</v>
      </c>
      <c r="E86" s="61" t="str">
        <f>IF('Section 2'!C100="","",'Section 2'!O100)</f>
        <v/>
      </c>
      <c r="F86" s="61" t="str">
        <f>IF($E86="","",'Section 2'!H100)</f>
        <v/>
      </c>
      <c r="G86" s="118" t="str">
        <f>IF($E86="","",'Section 2'!P100)</f>
        <v/>
      </c>
      <c r="H86" s="61" t="str">
        <f t="shared" si="5"/>
        <v/>
      </c>
      <c r="I86" s="61" t="str">
        <f t="shared" si="6"/>
        <v/>
      </c>
      <c r="J86" s="118" t="str">
        <f t="shared" si="7"/>
        <v/>
      </c>
      <c r="K86" s="116"/>
    </row>
    <row r="87" spans="2:11" x14ac:dyDescent="0.25">
      <c r="B87" t="str">
        <f>IF(OR(C87="",COUNTIF($C$4:C86,C87)&gt;0),"",MAX($B$4:B86)+1)</f>
        <v/>
      </c>
      <c r="C87" t="str">
        <f t="shared" si="4"/>
        <v/>
      </c>
      <c r="D87" s="61">
        <v>1</v>
      </c>
      <c r="E87" s="61" t="str">
        <f>IF('Section 2'!C101="","",'Section 2'!O101)</f>
        <v/>
      </c>
      <c r="F87" s="61" t="str">
        <f>IF($E87="","",'Section 2'!H101)</f>
        <v/>
      </c>
      <c r="G87" s="118" t="str">
        <f>IF($E87="","",'Section 2'!P101)</f>
        <v/>
      </c>
      <c r="H87" s="61" t="str">
        <f t="shared" si="5"/>
        <v/>
      </c>
      <c r="I87" s="61" t="str">
        <f t="shared" si="6"/>
        <v/>
      </c>
      <c r="J87" s="118" t="str">
        <f t="shared" si="7"/>
        <v/>
      </c>
      <c r="K87" s="116"/>
    </row>
    <row r="88" spans="2:11" x14ac:dyDescent="0.25">
      <c r="B88" t="str">
        <f>IF(OR(C88="",COUNTIF($C$4:C87,C88)&gt;0),"",MAX($B$4:B87)+1)</f>
        <v/>
      </c>
      <c r="C88" t="str">
        <f t="shared" si="4"/>
        <v/>
      </c>
      <c r="D88" s="61">
        <v>1</v>
      </c>
      <c r="E88" s="61" t="str">
        <f>IF('Section 2'!C102="","",'Section 2'!O102)</f>
        <v/>
      </c>
      <c r="F88" s="61" t="str">
        <f>IF($E88="","",'Section 2'!H102)</f>
        <v/>
      </c>
      <c r="G88" s="118" t="str">
        <f>IF($E88="","",'Section 2'!P102)</f>
        <v/>
      </c>
      <c r="H88" s="61" t="str">
        <f t="shared" si="5"/>
        <v/>
      </c>
      <c r="I88" s="61" t="str">
        <f t="shared" si="6"/>
        <v/>
      </c>
      <c r="J88" s="118" t="str">
        <f t="shared" si="7"/>
        <v/>
      </c>
      <c r="K88" s="116"/>
    </row>
    <row r="89" spans="2:11" x14ac:dyDescent="0.25">
      <c r="B89" t="str">
        <f>IF(OR(C89="",COUNTIF($C$4:C88,C89)&gt;0),"",MAX($B$4:B88)+1)</f>
        <v/>
      </c>
      <c r="C89" t="str">
        <f t="shared" ref="C89:C152" si="8">IF(H89="","",H89&amp;"_"&amp;I89)</f>
        <v/>
      </c>
      <c r="D89" s="61">
        <v>1</v>
      </c>
      <c r="E89" s="61" t="str">
        <f>IF('Section 2'!C103="","",'Section 2'!O103)</f>
        <v/>
      </c>
      <c r="F89" s="61" t="str">
        <f>IF($E89="","",'Section 2'!H103)</f>
        <v/>
      </c>
      <c r="G89" s="118" t="str">
        <f>IF($E89="","",'Section 2'!P103)</f>
        <v/>
      </c>
      <c r="H89" s="61" t="str">
        <f t="shared" si="5"/>
        <v/>
      </c>
      <c r="I89" s="61" t="str">
        <f t="shared" si="6"/>
        <v/>
      </c>
      <c r="J89" s="118" t="str">
        <f t="shared" si="7"/>
        <v/>
      </c>
      <c r="K89" s="116"/>
    </row>
    <row r="90" spans="2:11" x14ac:dyDescent="0.25">
      <c r="B90" t="str">
        <f>IF(OR(C90="",COUNTIF($C$4:C89,C90)&gt;0),"",MAX($B$4:B89)+1)</f>
        <v/>
      </c>
      <c r="C90" t="str">
        <f t="shared" si="8"/>
        <v/>
      </c>
      <c r="D90" s="61">
        <v>1</v>
      </c>
      <c r="E90" s="61" t="str">
        <f>IF('Section 2'!C104="","",'Section 2'!O104)</f>
        <v/>
      </c>
      <c r="F90" s="61" t="str">
        <f>IF($E90="","",'Section 2'!H104)</f>
        <v/>
      </c>
      <c r="G90" s="118" t="str">
        <f>IF($E90="","",'Section 2'!P104)</f>
        <v/>
      </c>
      <c r="H90" s="61" t="str">
        <f t="shared" si="5"/>
        <v/>
      </c>
      <c r="I90" s="61" t="str">
        <f t="shared" si="6"/>
        <v/>
      </c>
      <c r="J90" s="118" t="str">
        <f t="shared" si="7"/>
        <v/>
      </c>
      <c r="K90" s="116"/>
    </row>
    <row r="91" spans="2:11" x14ac:dyDescent="0.25">
      <c r="B91" t="str">
        <f>IF(OR(C91="",COUNTIF($C$4:C90,C91)&gt;0),"",MAX($B$4:B90)+1)</f>
        <v/>
      </c>
      <c r="C91" t="str">
        <f t="shared" si="8"/>
        <v/>
      </c>
      <c r="D91" s="61">
        <v>1</v>
      </c>
      <c r="E91" s="61" t="str">
        <f>IF('Section 2'!C105="","",'Section 2'!O105)</f>
        <v/>
      </c>
      <c r="F91" s="61" t="str">
        <f>IF($E91="","",'Section 2'!H105)</f>
        <v/>
      </c>
      <c r="G91" s="118" t="str">
        <f>IF($E91="","",'Section 2'!P105)</f>
        <v/>
      </c>
      <c r="H91" s="61" t="str">
        <f t="shared" si="5"/>
        <v/>
      </c>
      <c r="I91" s="61" t="str">
        <f t="shared" si="6"/>
        <v/>
      </c>
      <c r="J91" s="118" t="str">
        <f t="shared" si="7"/>
        <v/>
      </c>
      <c r="K91" s="116"/>
    </row>
    <row r="92" spans="2:11" x14ac:dyDescent="0.25">
      <c r="B92" t="str">
        <f>IF(OR(C92="",COUNTIF($C$4:C91,C92)&gt;0),"",MAX($B$4:B91)+1)</f>
        <v/>
      </c>
      <c r="C92" t="str">
        <f t="shared" si="8"/>
        <v/>
      </c>
      <c r="D92" s="61">
        <v>1</v>
      </c>
      <c r="E92" s="61" t="str">
        <f>IF('Section 2'!C106="","",'Section 2'!O106)</f>
        <v/>
      </c>
      <c r="F92" s="61" t="str">
        <f>IF($E92="","",'Section 2'!H106)</f>
        <v/>
      </c>
      <c r="G92" s="118" t="str">
        <f>IF($E92="","",'Section 2'!P106)</f>
        <v/>
      </c>
      <c r="H92" s="61" t="str">
        <f t="shared" si="5"/>
        <v/>
      </c>
      <c r="I92" s="61" t="str">
        <f t="shared" si="6"/>
        <v/>
      </c>
      <c r="J92" s="118" t="str">
        <f t="shared" si="7"/>
        <v/>
      </c>
      <c r="K92" s="116"/>
    </row>
    <row r="93" spans="2:11" x14ac:dyDescent="0.25">
      <c r="B93" t="str">
        <f>IF(OR(C93="",COUNTIF($C$4:C92,C93)&gt;0),"",MAX($B$4:B92)+1)</f>
        <v/>
      </c>
      <c r="C93" t="str">
        <f t="shared" si="8"/>
        <v/>
      </c>
      <c r="D93" s="61">
        <v>1</v>
      </c>
      <c r="E93" s="61" t="str">
        <f>IF('Section 2'!C107="","",'Section 2'!O107)</f>
        <v/>
      </c>
      <c r="F93" s="61" t="str">
        <f>IF($E93="","",'Section 2'!H107)</f>
        <v/>
      </c>
      <c r="G93" s="118" t="str">
        <f>IF($E93="","",'Section 2'!P107)</f>
        <v/>
      </c>
      <c r="H93" s="61" t="str">
        <f t="shared" si="5"/>
        <v/>
      </c>
      <c r="I93" s="61" t="str">
        <f t="shared" si="6"/>
        <v/>
      </c>
      <c r="J93" s="118" t="str">
        <f t="shared" si="7"/>
        <v/>
      </c>
      <c r="K93" s="116"/>
    </row>
    <row r="94" spans="2:11" x14ac:dyDescent="0.25">
      <c r="B94" t="str">
        <f>IF(OR(C94="",COUNTIF($C$4:C93,C94)&gt;0),"",MAX($B$4:B93)+1)</f>
        <v/>
      </c>
      <c r="C94" t="str">
        <f t="shared" si="8"/>
        <v/>
      </c>
      <c r="D94" s="61">
        <v>1</v>
      </c>
      <c r="E94" s="61" t="str">
        <f>IF('Section 2'!C108="","",'Section 2'!O108)</f>
        <v/>
      </c>
      <c r="F94" s="61" t="str">
        <f>IF($E94="","",'Section 2'!H108)</f>
        <v/>
      </c>
      <c r="G94" s="118" t="str">
        <f>IF($E94="","",'Section 2'!P108)</f>
        <v/>
      </c>
      <c r="H94" s="61" t="str">
        <f t="shared" si="5"/>
        <v/>
      </c>
      <c r="I94" s="61" t="str">
        <f t="shared" si="6"/>
        <v/>
      </c>
      <c r="J94" s="118" t="str">
        <f t="shared" si="7"/>
        <v/>
      </c>
      <c r="K94" s="116"/>
    </row>
    <row r="95" spans="2:11" x14ac:dyDescent="0.25">
      <c r="B95" t="str">
        <f>IF(OR(C95="",COUNTIF($C$4:C94,C95)&gt;0),"",MAX($B$4:B94)+1)</f>
        <v/>
      </c>
      <c r="C95" t="str">
        <f t="shared" si="8"/>
        <v/>
      </c>
      <c r="D95" s="61">
        <v>1</v>
      </c>
      <c r="E95" s="61" t="str">
        <f>IF('Section 2'!C109="","",'Section 2'!O109)</f>
        <v/>
      </c>
      <c r="F95" s="61" t="str">
        <f>IF($E95="","",'Section 2'!H109)</f>
        <v/>
      </c>
      <c r="G95" s="118" t="str">
        <f>IF($E95="","",'Section 2'!P109)</f>
        <v/>
      </c>
      <c r="H95" s="61" t="str">
        <f t="shared" si="5"/>
        <v/>
      </c>
      <c r="I95" s="61" t="str">
        <f t="shared" si="6"/>
        <v/>
      </c>
      <c r="J95" s="118" t="str">
        <f t="shared" si="7"/>
        <v/>
      </c>
      <c r="K95" s="116"/>
    </row>
    <row r="96" spans="2:11" x14ac:dyDescent="0.25">
      <c r="B96" t="str">
        <f>IF(OR(C96="",COUNTIF($C$4:C95,C96)&gt;0),"",MAX($B$4:B95)+1)</f>
        <v/>
      </c>
      <c r="C96" t="str">
        <f t="shared" si="8"/>
        <v/>
      </c>
      <c r="D96" s="61">
        <v>1</v>
      </c>
      <c r="E96" s="61" t="str">
        <f>IF('Section 2'!C110="","",'Section 2'!O110)</f>
        <v/>
      </c>
      <c r="F96" s="61" t="str">
        <f>IF($E96="","",'Section 2'!H110)</f>
        <v/>
      </c>
      <c r="G96" s="118" t="str">
        <f>IF($E96="","",'Section 2'!P110)</f>
        <v/>
      </c>
      <c r="H96" s="61" t="str">
        <f t="shared" si="5"/>
        <v/>
      </c>
      <c r="I96" s="61" t="str">
        <f t="shared" si="6"/>
        <v/>
      </c>
      <c r="J96" s="118" t="str">
        <f t="shared" si="7"/>
        <v/>
      </c>
      <c r="K96" s="116"/>
    </row>
    <row r="97" spans="2:11" x14ac:dyDescent="0.25">
      <c r="B97" t="str">
        <f>IF(OR(C97="",COUNTIF($C$4:C96,C97)&gt;0),"",MAX($B$4:B96)+1)</f>
        <v/>
      </c>
      <c r="C97" t="str">
        <f t="shared" si="8"/>
        <v/>
      </c>
      <c r="D97" s="61">
        <v>1</v>
      </c>
      <c r="E97" s="61" t="str">
        <f>IF('Section 2'!C111="","",'Section 2'!O111)</f>
        <v/>
      </c>
      <c r="F97" s="61" t="str">
        <f>IF($E97="","",'Section 2'!H111)</f>
        <v/>
      </c>
      <c r="G97" s="118" t="str">
        <f>IF($E97="","",'Section 2'!P111)</f>
        <v/>
      </c>
      <c r="H97" s="61" t="str">
        <f t="shared" si="5"/>
        <v/>
      </c>
      <c r="I97" s="61" t="str">
        <f t="shared" si="6"/>
        <v/>
      </c>
      <c r="J97" s="118" t="str">
        <f t="shared" si="7"/>
        <v/>
      </c>
      <c r="K97" s="116"/>
    </row>
    <row r="98" spans="2:11" x14ac:dyDescent="0.25">
      <c r="B98" t="str">
        <f>IF(OR(C98="",COUNTIF($C$4:C97,C98)&gt;0),"",MAX($B$4:B97)+1)</f>
        <v/>
      </c>
      <c r="C98" t="str">
        <f t="shared" si="8"/>
        <v/>
      </c>
      <c r="D98" s="61">
        <v>1</v>
      </c>
      <c r="E98" s="61" t="str">
        <f>IF('Section 2'!C112="","",'Section 2'!O112)</f>
        <v/>
      </c>
      <c r="F98" s="61" t="str">
        <f>IF($E98="","",'Section 2'!H112)</f>
        <v/>
      </c>
      <c r="G98" s="118" t="str">
        <f>IF($E98="","",'Section 2'!P112)</f>
        <v/>
      </c>
      <c r="H98" s="61" t="str">
        <f t="shared" si="5"/>
        <v/>
      </c>
      <c r="I98" s="61" t="str">
        <f t="shared" si="6"/>
        <v/>
      </c>
      <c r="J98" s="118" t="str">
        <f t="shared" si="7"/>
        <v/>
      </c>
      <c r="K98" s="116"/>
    </row>
    <row r="99" spans="2:11" x14ac:dyDescent="0.25">
      <c r="B99" t="str">
        <f>IF(OR(C99="",COUNTIF($C$4:C98,C99)&gt;0),"",MAX($B$4:B98)+1)</f>
        <v/>
      </c>
      <c r="C99" t="str">
        <f t="shared" si="8"/>
        <v/>
      </c>
      <c r="D99" s="61">
        <v>1</v>
      </c>
      <c r="E99" s="61" t="str">
        <f>IF('Section 2'!C113="","",'Section 2'!O113)</f>
        <v/>
      </c>
      <c r="F99" s="61" t="str">
        <f>IF($E99="","",'Section 2'!H113)</f>
        <v/>
      </c>
      <c r="G99" s="118" t="str">
        <f>IF($E99="","",'Section 2'!P113)</f>
        <v/>
      </c>
      <c r="H99" s="61" t="str">
        <f t="shared" si="5"/>
        <v/>
      </c>
      <c r="I99" s="61" t="str">
        <f t="shared" si="6"/>
        <v/>
      </c>
      <c r="J99" s="118" t="str">
        <f t="shared" si="7"/>
        <v/>
      </c>
      <c r="K99" s="116"/>
    </row>
    <row r="100" spans="2:11" x14ac:dyDescent="0.25">
      <c r="B100" t="str">
        <f>IF(OR(C100="",COUNTIF($C$4:C99,C100)&gt;0),"",MAX($B$4:B99)+1)</f>
        <v/>
      </c>
      <c r="C100" t="str">
        <f t="shared" si="8"/>
        <v/>
      </c>
      <c r="D100" s="61">
        <v>1</v>
      </c>
      <c r="E100" s="61" t="str">
        <f>IF('Section 2'!C114="","",'Section 2'!O114)</f>
        <v/>
      </c>
      <c r="F100" s="61" t="str">
        <f>IF($E100="","",'Section 2'!H114)</f>
        <v/>
      </c>
      <c r="G100" s="118" t="str">
        <f>IF($E100="","",'Section 2'!P114)</f>
        <v/>
      </c>
      <c r="H100" s="61" t="str">
        <f t="shared" si="5"/>
        <v/>
      </c>
      <c r="I100" s="61" t="str">
        <f t="shared" si="6"/>
        <v/>
      </c>
      <c r="J100" s="118" t="str">
        <f t="shared" si="7"/>
        <v/>
      </c>
      <c r="K100" s="116"/>
    </row>
    <row r="101" spans="2:11" x14ac:dyDescent="0.25">
      <c r="B101" t="str">
        <f>IF(OR(C101="",COUNTIF($C$4:C100,C101)&gt;0),"",MAX($B$4:B100)+1)</f>
        <v/>
      </c>
      <c r="C101" t="str">
        <f t="shared" si="8"/>
        <v/>
      </c>
      <c r="D101" s="61">
        <v>1</v>
      </c>
      <c r="E101" s="61" t="str">
        <f>IF('Section 2'!C115="","",'Section 2'!O115)</f>
        <v/>
      </c>
      <c r="F101" s="61" t="str">
        <f>IF($E101="","",'Section 2'!H115)</f>
        <v/>
      </c>
      <c r="G101" s="118" t="str">
        <f>IF($E101="","",'Section 2'!P115)</f>
        <v/>
      </c>
      <c r="H101" s="61" t="str">
        <f t="shared" si="5"/>
        <v/>
      </c>
      <c r="I101" s="61" t="str">
        <f t="shared" si="6"/>
        <v/>
      </c>
      <c r="J101" s="118" t="str">
        <f t="shared" si="7"/>
        <v/>
      </c>
      <c r="K101" s="116"/>
    </row>
    <row r="102" spans="2:11" x14ac:dyDescent="0.25">
      <c r="B102" t="str">
        <f>IF(OR(C102="",COUNTIF($C$4:C101,C102)&gt;0),"",MAX($B$4:B101)+1)</f>
        <v/>
      </c>
      <c r="C102" t="str">
        <f t="shared" si="8"/>
        <v/>
      </c>
      <c r="D102" s="61">
        <v>1</v>
      </c>
      <c r="E102" s="61" t="str">
        <f>IF('Section 2'!C116="","",'Section 2'!O116)</f>
        <v/>
      </c>
      <c r="F102" s="61" t="str">
        <f>IF($E102="","",'Section 2'!H116)</f>
        <v/>
      </c>
      <c r="G102" s="118" t="str">
        <f>IF($E102="","",'Section 2'!P116)</f>
        <v/>
      </c>
      <c r="H102" s="61" t="str">
        <f t="shared" si="5"/>
        <v/>
      </c>
      <c r="I102" s="61" t="str">
        <f t="shared" si="6"/>
        <v/>
      </c>
      <c r="J102" s="118" t="str">
        <f t="shared" si="7"/>
        <v/>
      </c>
      <c r="K102" s="116"/>
    </row>
    <row r="103" spans="2:11" x14ac:dyDescent="0.25">
      <c r="B103" t="str">
        <f>IF(OR(C103="",COUNTIF($C$4:C102,C103)&gt;0),"",MAX($B$4:B102)+1)</f>
        <v/>
      </c>
      <c r="C103" t="str">
        <f t="shared" si="8"/>
        <v/>
      </c>
      <c r="D103" s="61">
        <v>1</v>
      </c>
      <c r="E103" s="61" t="str">
        <f>IF('Section 2'!C117="","",'Section 2'!O117)</f>
        <v/>
      </c>
      <c r="F103" s="61" t="str">
        <f>IF($E103="","",'Section 2'!H117)</f>
        <v/>
      </c>
      <c r="G103" s="118" t="str">
        <f>IF($E103="","",'Section 2'!P117)</f>
        <v/>
      </c>
      <c r="H103" s="61" t="str">
        <f t="shared" si="5"/>
        <v/>
      </c>
      <c r="I103" s="61" t="str">
        <f t="shared" si="6"/>
        <v/>
      </c>
      <c r="J103" s="118" t="str">
        <f t="shared" si="7"/>
        <v/>
      </c>
      <c r="K103" s="116"/>
    </row>
    <row r="104" spans="2:11" x14ac:dyDescent="0.25">
      <c r="B104" t="str">
        <f>IF(OR(C104="",COUNTIF($C$4:C103,C104)&gt;0),"",MAX($B$4:B103)+1)</f>
        <v/>
      </c>
      <c r="C104" t="str">
        <f t="shared" si="8"/>
        <v/>
      </c>
      <c r="D104" s="61">
        <v>1</v>
      </c>
      <c r="E104" s="61" t="str">
        <f>IF('Section 2'!C118="","",'Section 2'!O118)</f>
        <v/>
      </c>
      <c r="F104" s="61" t="str">
        <f>IF($E104="","",'Section 2'!H118)</f>
        <v/>
      </c>
      <c r="G104" s="118" t="str">
        <f>IF($E104="","",'Section 2'!P118)</f>
        <v/>
      </c>
      <c r="H104" s="61" t="str">
        <f t="shared" si="5"/>
        <v/>
      </c>
      <c r="I104" s="61" t="str">
        <f t="shared" si="6"/>
        <v/>
      </c>
      <c r="J104" s="118" t="str">
        <f t="shared" si="7"/>
        <v/>
      </c>
      <c r="K104" s="116"/>
    </row>
    <row r="105" spans="2:11" x14ac:dyDescent="0.25">
      <c r="B105" t="str">
        <f>IF(OR(C105="",COUNTIF($C$4:C104,C105)&gt;0),"",MAX($B$4:B104)+1)</f>
        <v/>
      </c>
      <c r="C105" t="str">
        <f t="shared" si="8"/>
        <v/>
      </c>
      <c r="D105" s="61">
        <v>1</v>
      </c>
      <c r="E105" s="61" t="str">
        <f>IF('Section 2'!C119="","",'Section 2'!O119)</f>
        <v/>
      </c>
      <c r="F105" s="61" t="str">
        <f>IF($E105="","",'Section 2'!H119)</f>
        <v/>
      </c>
      <c r="G105" s="118" t="str">
        <f>IF($E105="","",'Section 2'!P119)</f>
        <v/>
      </c>
      <c r="H105" s="61" t="str">
        <f t="shared" si="5"/>
        <v/>
      </c>
      <c r="I105" s="61" t="str">
        <f t="shared" si="6"/>
        <v/>
      </c>
      <c r="J105" s="118" t="str">
        <f t="shared" si="7"/>
        <v/>
      </c>
      <c r="K105" s="116"/>
    </row>
    <row r="106" spans="2:11" x14ac:dyDescent="0.25">
      <c r="B106" t="str">
        <f>IF(OR(C106="",COUNTIF($C$4:C105,C106)&gt;0),"",MAX($B$4:B105)+1)</f>
        <v/>
      </c>
      <c r="C106" t="str">
        <f t="shared" si="8"/>
        <v/>
      </c>
      <c r="D106" s="61">
        <v>1</v>
      </c>
      <c r="E106" s="61" t="str">
        <f>IF('Section 2'!C120="","",'Section 2'!O120)</f>
        <v/>
      </c>
      <c r="F106" s="61" t="str">
        <f>IF($E106="","",'Section 2'!H120)</f>
        <v/>
      </c>
      <c r="G106" s="118" t="str">
        <f>IF($E106="","",'Section 2'!P120)</f>
        <v/>
      </c>
      <c r="H106" s="61" t="str">
        <f t="shared" si="5"/>
        <v/>
      </c>
      <c r="I106" s="61" t="str">
        <f t="shared" si="6"/>
        <v/>
      </c>
      <c r="J106" s="118" t="str">
        <f t="shared" si="7"/>
        <v/>
      </c>
      <c r="K106" s="116"/>
    </row>
    <row r="107" spans="2:11" x14ac:dyDescent="0.25">
      <c r="B107" t="str">
        <f>IF(OR(C107="",COUNTIF($C$4:C106,C107)&gt;0),"",MAX($B$4:B106)+1)</f>
        <v/>
      </c>
      <c r="C107" t="str">
        <f t="shared" si="8"/>
        <v/>
      </c>
      <c r="D107" s="61">
        <v>1</v>
      </c>
      <c r="E107" s="61" t="str">
        <f>IF('Section 2'!C121="","",'Section 2'!O121)</f>
        <v/>
      </c>
      <c r="F107" s="61" t="str">
        <f>IF($E107="","",'Section 2'!H121)</f>
        <v/>
      </c>
      <c r="G107" s="118" t="str">
        <f>IF($E107="","",'Section 2'!P121)</f>
        <v/>
      </c>
      <c r="H107" s="61" t="str">
        <f t="shared" si="5"/>
        <v/>
      </c>
      <c r="I107" s="61" t="str">
        <f t="shared" si="6"/>
        <v/>
      </c>
      <c r="J107" s="118" t="str">
        <f t="shared" si="7"/>
        <v/>
      </c>
      <c r="K107" s="116"/>
    </row>
    <row r="108" spans="2:11" x14ac:dyDescent="0.25">
      <c r="B108" t="str">
        <f>IF(OR(C108="",COUNTIF($C$4:C107,C108)&gt;0),"",MAX($B$4:B107)+1)</f>
        <v/>
      </c>
      <c r="C108" t="str">
        <f t="shared" si="8"/>
        <v/>
      </c>
      <c r="D108" s="61">
        <v>1</v>
      </c>
      <c r="E108" s="61" t="str">
        <f>IF('Section 2'!C122="","",'Section 2'!O122)</f>
        <v/>
      </c>
      <c r="F108" s="61" t="str">
        <f>IF($E108="","",'Section 2'!H122)</f>
        <v/>
      </c>
      <c r="G108" s="118" t="str">
        <f>IF($E108="","",'Section 2'!P122)</f>
        <v/>
      </c>
      <c r="H108" s="61" t="str">
        <f t="shared" si="5"/>
        <v/>
      </c>
      <c r="I108" s="61" t="str">
        <f t="shared" si="6"/>
        <v/>
      </c>
      <c r="J108" s="118" t="str">
        <f t="shared" si="7"/>
        <v/>
      </c>
      <c r="K108" s="116"/>
    </row>
    <row r="109" spans="2:11" x14ac:dyDescent="0.25">
      <c r="B109" t="str">
        <f>IF(OR(C109="",COUNTIF($C$4:C108,C109)&gt;0),"",MAX($B$4:B108)+1)</f>
        <v/>
      </c>
      <c r="C109" t="str">
        <f t="shared" si="8"/>
        <v/>
      </c>
      <c r="D109" s="61">
        <v>1</v>
      </c>
      <c r="E109" s="61" t="str">
        <f>IF('Section 2'!C123="","",'Section 2'!O123)</f>
        <v/>
      </c>
      <c r="F109" s="61" t="str">
        <f>IF($E109="","",'Section 2'!H123)</f>
        <v/>
      </c>
      <c r="G109" s="118" t="str">
        <f>IF($E109="","",'Section 2'!P123)</f>
        <v/>
      </c>
      <c r="H109" s="61" t="str">
        <f t="shared" si="5"/>
        <v/>
      </c>
      <c r="I109" s="61" t="str">
        <f t="shared" si="6"/>
        <v/>
      </c>
      <c r="J109" s="118" t="str">
        <f t="shared" si="7"/>
        <v/>
      </c>
      <c r="K109" s="116"/>
    </row>
    <row r="110" spans="2:11" x14ac:dyDescent="0.25">
      <c r="B110" t="str">
        <f>IF(OR(C110="",COUNTIF($C$4:C109,C110)&gt;0),"",MAX($B$4:B109)+1)</f>
        <v/>
      </c>
      <c r="C110" t="str">
        <f t="shared" si="8"/>
        <v/>
      </c>
      <c r="D110" s="61">
        <v>1</v>
      </c>
      <c r="E110" s="61" t="str">
        <f>IF('Section 2'!C124="","",'Section 2'!O124)</f>
        <v/>
      </c>
      <c r="F110" s="61" t="str">
        <f>IF($E110="","",'Section 2'!H124)</f>
        <v/>
      </c>
      <c r="G110" s="118" t="str">
        <f>IF($E110="","",'Section 2'!P124)</f>
        <v/>
      </c>
      <c r="H110" s="61" t="str">
        <f t="shared" si="5"/>
        <v/>
      </c>
      <c r="I110" s="61" t="str">
        <f t="shared" si="6"/>
        <v/>
      </c>
      <c r="J110" s="118" t="str">
        <f t="shared" si="7"/>
        <v/>
      </c>
      <c r="K110" s="116"/>
    </row>
    <row r="111" spans="2:11" x14ac:dyDescent="0.25">
      <c r="B111" t="str">
        <f>IF(OR(C111="",COUNTIF($C$4:C110,C111)&gt;0),"",MAX($B$4:B110)+1)</f>
        <v/>
      </c>
      <c r="C111" t="str">
        <f t="shared" si="8"/>
        <v/>
      </c>
      <c r="D111" s="61">
        <v>1</v>
      </c>
      <c r="E111" s="61" t="str">
        <f>IF('Section 2'!C125="","",'Section 2'!O125)</f>
        <v/>
      </c>
      <c r="F111" s="61" t="str">
        <f>IF($E111="","",'Section 2'!H125)</f>
        <v/>
      </c>
      <c r="G111" s="118" t="str">
        <f>IF($E111="","",'Section 2'!P125)</f>
        <v/>
      </c>
      <c r="H111" s="61" t="str">
        <f t="shared" si="5"/>
        <v/>
      </c>
      <c r="I111" s="61" t="str">
        <f t="shared" si="6"/>
        <v/>
      </c>
      <c r="J111" s="118" t="str">
        <f t="shared" si="7"/>
        <v/>
      </c>
      <c r="K111" s="116"/>
    </row>
    <row r="112" spans="2:11" x14ac:dyDescent="0.25">
      <c r="B112" t="str">
        <f>IF(OR(C112="",COUNTIF($C$4:C111,C112)&gt;0),"",MAX($B$4:B111)+1)</f>
        <v/>
      </c>
      <c r="C112" t="str">
        <f t="shared" si="8"/>
        <v/>
      </c>
      <c r="D112" s="61">
        <v>1</v>
      </c>
      <c r="E112" s="61" t="str">
        <f>IF('Section 2'!C126="","",'Section 2'!O126)</f>
        <v/>
      </c>
      <c r="F112" s="61" t="str">
        <f>IF($E112="","",'Section 2'!H126)</f>
        <v/>
      </c>
      <c r="G112" s="118" t="str">
        <f>IF($E112="","",'Section 2'!P126)</f>
        <v/>
      </c>
      <c r="H112" s="61" t="str">
        <f t="shared" si="5"/>
        <v/>
      </c>
      <c r="I112" s="61" t="str">
        <f t="shared" si="6"/>
        <v/>
      </c>
      <c r="J112" s="118" t="str">
        <f t="shared" si="7"/>
        <v/>
      </c>
      <c r="K112" s="116"/>
    </row>
    <row r="113" spans="2:11" x14ac:dyDescent="0.25">
      <c r="B113" t="str">
        <f>IF(OR(C113="",COUNTIF($C$4:C112,C113)&gt;0),"",MAX($B$4:B112)+1)</f>
        <v/>
      </c>
      <c r="C113" t="str">
        <f t="shared" si="8"/>
        <v/>
      </c>
      <c r="D113" s="61">
        <v>1</v>
      </c>
      <c r="E113" s="61" t="str">
        <f>IF('Section 2'!C127="","",'Section 2'!O127)</f>
        <v/>
      </c>
      <c r="F113" s="61" t="str">
        <f>IF($E113="","",'Section 2'!H127)</f>
        <v/>
      </c>
      <c r="G113" s="118" t="str">
        <f>IF($E113="","",'Section 2'!P127)</f>
        <v/>
      </c>
      <c r="H113" s="61" t="str">
        <f t="shared" si="5"/>
        <v/>
      </c>
      <c r="I113" s="61" t="str">
        <f t="shared" si="6"/>
        <v/>
      </c>
      <c r="J113" s="118" t="str">
        <f t="shared" si="7"/>
        <v/>
      </c>
      <c r="K113" s="116"/>
    </row>
    <row r="114" spans="2:11" x14ac:dyDescent="0.25">
      <c r="B114" t="str">
        <f>IF(OR(C114="",COUNTIF($C$4:C113,C114)&gt;0),"",MAX($B$4:B113)+1)</f>
        <v/>
      </c>
      <c r="C114" t="str">
        <f t="shared" si="8"/>
        <v/>
      </c>
      <c r="D114" s="61">
        <v>1</v>
      </c>
      <c r="E114" s="61" t="str">
        <f>IF('Section 2'!C128="","",'Section 2'!O128)</f>
        <v/>
      </c>
      <c r="F114" s="61" t="str">
        <f>IF($E114="","",'Section 2'!H128)</f>
        <v/>
      </c>
      <c r="G114" s="118" t="str">
        <f>IF($E114="","",'Section 2'!P128)</f>
        <v/>
      </c>
      <c r="H114" s="61" t="str">
        <f t="shared" si="5"/>
        <v/>
      </c>
      <c r="I114" s="61" t="str">
        <f t="shared" si="6"/>
        <v/>
      </c>
      <c r="J114" s="118" t="str">
        <f t="shared" si="7"/>
        <v/>
      </c>
      <c r="K114" s="116"/>
    </row>
    <row r="115" spans="2:11" x14ac:dyDescent="0.25">
      <c r="B115" t="str">
        <f>IF(OR(C115="",COUNTIF($C$4:C114,C115)&gt;0),"",MAX($B$4:B114)+1)</f>
        <v/>
      </c>
      <c r="C115" t="str">
        <f t="shared" si="8"/>
        <v/>
      </c>
      <c r="D115" s="61">
        <v>1</v>
      </c>
      <c r="E115" s="61" t="str">
        <f>IF('Section 2'!C129="","",'Section 2'!O129)</f>
        <v/>
      </c>
      <c r="F115" s="61" t="str">
        <f>IF($E115="","",'Section 2'!H129)</f>
        <v/>
      </c>
      <c r="G115" s="118" t="str">
        <f>IF($E115="","",'Section 2'!P129)</f>
        <v/>
      </c>
      <c r="H115" s="61" t="str">
        <f t="shared" si="5"/>
        <v/>
      </c>
      <c r="I115" s="61" t="str">
        <f t="shared" si="6"/>
        <v/>
      </c>
      <c r="J115" s="118" t="str">
        <f t="shared" si="7"/>
        <v/>
      </c>
      <c r="K115" s="116"/>
    </row>
    <row r="116" spans="2:11" x14ac:dyDescent="0.25">
      <c r="B116" t="str">
        <f>IF(OR(C116="",COUNTIF($C$4:C115,C116)&gt;0),"",MAX($B$4:B115)+1)</f>
        <v/>
      </c>
      <c r="C116" t="str">
        <f t="shared" si="8"/>
        <v/>
      </c>
      <c r="D116" s="61">
        <v>1</v>
      </c>
      <c r="E116" s="61" t="str">
        <f>IF('Section 2'!C130="","",'Section 2'!O130)</f>
        <v/>
      </c>
      <c r="F116" s="61" t="str">
        <f>IF($E116="","",'Section 2'!H130)</f>
        <v/>
      </c>
      <c r="G116" s="118" t="str">
        <f>IF($E116="","",'Section 2'!P130)</f>
        <v/>
      </c>
      <c r="H116" s="61" t="str">
        <f t="shared" si="5"/>
        <v/>
      </c>
      <c r="I116" s="61" t="str">
        <f t="shared" si="6"/>
        <v/>
      </c>
      <c r="J116" s="118" t="str">
        <f t="shared" si="7"/>
        <v/>
      </c>
      <c r="K116" s="116"/>
    </row>
    <row r="117" spans="2:11" x14ac:dyDescent="0.25">
      <c r="B117" t="str">
        <f>IF(OR(C117="",COUNTIF($C$4:C116,C117)&gt;0),"",MAX($B$4:B116)+1)</f>
        <v/>
      </c>
      <c r="C117" t="str">
        <f t="shared" si="8"/>
        <v/>
      </c>
      <c r="D117" s="61">
        <v>1</v>
      </c>
      <c r="E117" s="61" t="str">
        <f>IF('Section 2'!C131="","",'Section 2'!O131)</f>
        <v/>
      </c>
      <c r="F117" s="61" t="str">
        <f>IF($E117="","",'Section 2'!H131)</f>
        <v/>
      </c>
      <c r="G117" s="118" t="str">
        <f>IF($E117="","",'Section 2'!P131)</f>
        <v/>
      </c>
      <c r="H117" s="61" t="str">
        <f t="shared" si="5"/>
        <v/>
      </c>
      <c r="I117" s="61" t="str">
        <f t="shared" si="6"/>
        <v/>
      </c>
      <c r="J117" s="118" t="str">
        <f t="shared" si="7"/>
        <v/>
      </c>
      <c r="K117" s="116"/>
    </row>
    <row r="118" spans="2:11" x14ac:dyDescent="0.25">
      <c r="B118" t="str">
        <f>IF(OR(C118="",COUNTIF($C$4:C117,C118)&gt;0),"",MAX($B$4:B117)+1)</f>
        <v/>
      </c>
      <c r="C118" t="str">
        <f t="shared" si="8"/>
        <v/>
      </c>
      <c r="D118" s="61">
        <v>1</v>
      </c>
      <c r="E118" s="61" t="str">
        <f>IF('Section 2'!C132="","",'Section 2'!O132)</f>
        <v/>
      </c>
      <c r="F118" s="61" t="str">
        <f>IF($E118="","",'Section 2'!H132)</f>
        <v/>
      </c>
      <c r="G118" s="118" t="str">
        <f>IF($E118="","",'Section 2'!P132)</f>
        <v/>
      </c>
      <c r="H118" s="61" t="str">
        <f t="shared" si="5"/>
        <v/>
      </c>
      <c r="I118" s="61" t="str">
        <f t="shared" si="6"/>
        <v/>
      </c>
      <c r="J118" s="118" t="str">
        <f t="shared" si="7"/>
        <v/>
      </c>
      <c r="K118" s="116"/>
    </row>
    <row r="119" spans="2:11" x14ac:dyDescent="0.25">
      <c r="B119" t="str">
        <f>IF(OR(C119="",COUNTIF($C$4:C118,C119)&gt;0),"",MAX($B$4:B118)+1)</f>
        <v/>
      </c>
      <c r="C119" t="str">
        <f t="shared" si="8"/>
        <v/>
      </c>
      <c r="D119" s="61">
        <v>1</v>
      </c>
      <c r="E119" s="61" t="str">
        <f>IF('Section 2'!C133="","",'Section 2'!O133)</f>
        <v/>
      </c>
      <c r="F119" s="61" t="str">
        <f>IF($E119="","",'Section 2'!H133)</f>
        <v/>
      </c>
      <c r="G119" s="118" t="str">
        <f>IF($E119="","",'Section 2'!P133)</f>
        <v/>
      </c>
      <c r="H119" s="61" t="str">
        <f t="shared" si="5"/>
        <v/>
      </c>
      <c r="I119" s="61" t="str">
        <f t="shared" si="6"/>
        <v/>
      </c>
      <c r="J119" s="118" t="str">
        <f t="shared" si="7"/>
        <v/>
      </c>
      <c r="K119" s="116"/>
    </row>
    <row r="120" spans="2:11" x14ac:dyDescent="0.25">
      <c r="B120" t="str">
        <f>IF(OR(C120="",COUNTIF($C$4:C119,C120)&gt;0),"",MAX($B$4:B119)+1)</f>
        <v/>
      </c>
      <c r="C120" t="str">
        <f t="shared" si="8"/>
        <v/>
      </c>
      <c r="D120" s="61">
        <v>1</v>
      </c>
      <c r="E120" s="61" t="str">
        <f>IF('Section 2'!C134="","",'Section 2'!O134)</f>
        <v/>
      </c>
      <c r="F120" s="61" t="str">
        <f>IF($E120="","",'Section 2'!H134)</f>
        <v/>
      </c>
      <c r="G120" s="118" t="str">
        <f>IF($E120="","",'Section 2'!P134)</f>
        <v/>
      </c>
      <c r="H120" s="61" t="str">
        <f t="shared" si="5"/>
        <v/>
      </c>
      <c r="I120" s="61" t="str">
        <f t="shared" si="6"/>
        <v/>
      </c>
      <c r="J120" s="118" t="str">
        <f t="shared" si="7"/>
        <v/>
      </c>
      <c r="K120" s="116"/>
    </row>
    <row r="121" spans="2:11" x14ac:dyDescent="0.25">
      <c r="B121" t="str">
        <f>IF(OR(C121="",COUNTIF($C$4:C120,C121)&gt;0),"",MAX($B$4:B120)+1)</f>
        <v/>
      </c>
      <c r="C121" t="str">
        <f t="shared" si="8"/>
        <v/>
      </c>
      <c r="D121" s="61">
        <v>1</v>
      </c>
      <c r="E121" s="61" t="str">
        <f>IF('Section 2'!C135="","",'Section 2'!O135)</f>
        <v/>
      </c>
      <c r="F121" s="61" t="str">
        <f>IF($E121="","",'Section 2'!H135)</f>
        <v/>
      </c>
      <c r="G121" s="118" t="str">
        <f>IF($E121="","",'Section 2'!P135)</f>
        <v/>
      </c>
      <c r="H121" s="61" t="str">
        <f t="shared" si="5"/>
        <v/>
      </c>
      <c r="I121" s="61" t="str">
        <f t="shared" si="6"/>
        <v/>
      </c>
      <c r="J121" s="118" t="str">
        <f t="shared" si="7"/>
        <v/>
      </c>
      <c r="K121" s="116"/>
    </row>
    <row r="122" spans="2:11" x14ac:dyDescent="0.25">
      <c r="B122" t="str">
        <f>IF(OR(C122="",COUNTIF($C$4:C121,C122)&gt;0),"",MAX($B$4:B121)+1)</f>
        <v/>
      </c>
      <c r="C122" t="str">
        <f t="shared" si="8"/>
        <v/>
      </c>
      <c r="D122" s="61">
        <v>1</v>
      </c>
      <c r="E122" s="61" t="str">
        <f>IF('Section 2'!C136="","",'Section 2'!O136)</f>
        <v/>
      </c>
      <c r="F122" s="61" t="str">
        <f>IF($E122="","",'Section 2'!H136)</f>
        <v/>
      </c>
      <c r="G122" s="118" t="str">
        <f>IF($E122="","",'Section 2'!P136)</f>
        <v/>
      </c>
      <c r="H122" s="61" t="str">
        <f t="shared" si="5"/>
        <v/>
      </c>
      <c r="I122" s="61" t="str">
        <f t="shared" si="6"/>
        <v/>
      </c>
      <c r="J122" s="118" t="str">
        <f t="shared" si="7"/>
        <v/>
      </c>
      <c r="K122" s="116"/>
    </row>
    <row r="123" spans="2:11" x14ac:dyDescent="0.25">
      <c r="B123" t="str">
        <f>IF(OR(C123="",COUNTIF($C$4:C122,C123)&gt;0),"",MAX($B$4:B122)+1)</f>
        <v/>
      </c>
      <c r="C123" t="str">
        <f t="shared" si="8"/>
        <v/>
      </c>
      <c r="D123" s="61">
        <v>1</v>
      </c>
      <c r="E123" s="61" t="str">
        <f>IF('Section 2'!C137="","",'Section 2'!O137)</f>
        <v/>
      </c>
      <c r="F123" s="61" t="str">
        <f>IF($E123="","",'Section 2'!H137)</f>
        <v/>
      </c>
      <c r="G123" s="118" t="str">
        <f>IF($E123="","",'Section 2'!P137)</f>
        <v/>
      </c>
      <c r="H123" s="61" t="str">
        <f t="shared" si="5"/>
        <v/>
      </c>
      <c r="I123" s="61" t="str">
        <f t="shared" si="6"/>
        <v/>
      </c>
      <c r="J123" s="118" t="str">
        <f t="shared" si="7"/>
        <v/>
      </c>
      <c r="K123" s="116"/>
    </row>
    <row r="124" spans="2:11" x14ac:dyDescent="0.25">
      <c r="B124" t="str">
        <f>IF(OR(C124="",COUNTIF($C$4:C123,C124)&gt;0),"",MAX($B$4:B123)+1)</f>
        <v/>
      </c>
      <c r="C124" t="str">
        <f t="shared" si="8"/>
        <v/>
      </c>
      <c r="D124" s="61">
        <v>1</v>
      </c>
      <c r="E124" s="61" t="str">
        <f>IF('Section 2'!C138="","",'Section 2'!O138)</f>
        <v/>
      </c>
      <c r="F124" s="61" t="str">
        <f>IF($E124="","",'Section 2'!H138)</f>
        <v/>
      </c>
      <c r="G124" s="118" t="str">
        <f>IF($E124="","",'Section 2'!P138)</f>
        <v/>
      </c>
      <c r="H124" s="61" t="str">
        <f t="shared" si="5"/>
        <v/>
      </c>
      <c r="I124" s="61" t="str">
        <f t="shared" si="6"/>
        <v/>
      </c>
      <c r="J124" s="118" t="str">
        <f t="shared" si="7"/>
        <v/>
      </c>
      <c r="K124" s="116"/>
    </row>
    <row r="125" spans="2:11" x14ac:dyDescent="0.25">
      <c r="B125" t="str">
        <f>IF(OR(C125="",COUNTIF($C$4:C124,C125)&gt;0),"",MAX($B$4:B124)+1)</f>
        <v/>
      </c>
      <c r="C125" t="str">
        <f t="shared" si="8"/>
        <v/>
      </c>
      <c r="D125" s="61">
        <v>1</v>
      </c>
      <c r="E125" s="61" t="str">
        <f>IF('Section 2'!C139="","",'Section 2'!O139)</f>
        <v/>
      </c>
      <c r="F125" s="61" t="str">
        <f>IF($E125="","",'Section 2'!H139)</f>
        <v/>
      </c>
      <c r="G125" s="118" t="str">
        <f>IF($E125="","",'Section 2'!P139)</f>
        <v/>
      </c>
      <c r="H125" s="61" t="str">
        <f t="shared" si="5"/>
        <v/>
      </c>
      <c r="I125" s="61" t="str">
        <f t="shared" si="6"/>
        <v/>
      </c>
      <c r="J125" s="118" t="str">
        <f t="shared" si="7"/>
        <v/>
      </c>
      <c r="K125" s="116"/>
    </row>
    <row r="126" spans="2:11" x14ac:dyDescent="0.25">
      <c r="B126" t="str">
        <f>IF(OR(C126="",COUNTIF($C$4:C125,C126)&gt;0),"",MAX($B$4:B125)+1)</f>
        <v/>
      </c>
      <c r="C126" t="str">
        <f t="shared" si="8"/>
        <v/>
      </c>
      <c r="D126" s="61">
        <v>1</v>
      </c>
      <c r="E126" s="61" t="str">
        <f>IF('Section 2'!C140="","",'Section 2'!O140)</f>
        <v/>
      </c>
      <c r="F126" s="61" t="str">
        <f>IF($E126="","",'Section 2'!H140)</f>
        <v/>
      </c>
      <c r="G126" s="118" t="str">
        <f>IF($E126="","",'Section 2'!P140)</f>
        <v/>
      </c>
      <c r="H126" s="61" t="str">
        <f t="shared" si="5"/>
        <v/>
      </c>
      <c r="I126" s="61" t="str">
        <f t="shared" si="6"/>
        <v/>
      </c>
      <c r="J126" s="118" t="str">
        <f t="shared" si="7"/>
        <v/>
      </c>
      <c r="K126" s="116"/>
    </row>
    <row r="127" spans="2:11" x14ac:dyDescent="0.25">
      <c r="B127" t="str">
        <f>IF(OR(C127="",COUNTIF($C$4:C126,C127)&gt;0),"",MAX($B$4:B126)+1)</f>
        <v/>
      </c>
      <c r="C127" t="str">
        <f t="shared" si="8"/>
        <v/>
      </c>
      <c r="D127" s="61">
        <v>1</v>
      </c>
      <c r="E127" s="61" t="str">
        <f>IF('Section 2'!C141="","",'Section 2'!O141)</f>
        <v/>
      </c>
      <c r="F127" s="61" t="str">
        <f>IF($E127="","",'Section 2'!H141)</f>
        <v/>
      </c>
      <c r="G127" s="118" t="str">
        <f>IF($E127="","",'Section 2'!P141)</f>
        <v/>
      </c>
      <c r="H127" s="61" t="str">
        <f t="shared" si="5"/>
        <v/>
      </c>
      <c r="I127" s="61" t="str">
        <f t="shared" si="6"/>
        <v/>
      </c>
      <c r="J127" s="118" t="str">
        <f t="shared" si="7"/>
        <v/>
      </c>
      <c r="K127" s="116"/>
    </row>
    <row r="128" spans="2:11" x14ac:dyDescent="0.25">
      <c r="B128" t="str">
        <f>IF(OR(C128="",COUNTIF($C$4:C127,C128)&gt;0),"",MAX($B$4:B127)+1)</f>
        <v/>
      </c>
      <c r="C128" t="str">
        <f t="shared" si="8"/>
        <v/>
      </c>
      <c r="D128" s="61">
        <v>1</v>
      </c>
      <c r="E128" s="61" t="str">
        <f>IF('Section 2'!C142="","",'Section 2'!O142)</f>
        <v/>
      </c>
      <c r="F128" s="61" t="str">
        <f>IF($E128="","",'Section 2'!H142)</f>
        <v/>
      </c>
      <c r="G128" s="118" t="str">
        <f>IF($E128="","",'Section 2'!P142)</f>
        <v/>
      </c>
      <c r="H128" s="61" t="str">
        <f t="shared" si="5"/>
        <v/>
      </c>
      <c r="I128" s="61" t="str">
        <f t="shared" si="6"/>
        <v/>
      </c>
      <c r="J128" s="118" t="str">
        <f t="shared" si="7"/>
        <v/>
      </c>
      <c r="K128" s="116"/>
    </row>
    <row r="129" spans="2:11" x14ac:dyDescent="0.25">
      <c r="B129" t="str">
        <f>IF(OR(C129="",COUNTIF($C$4:C128,C129)&gt;0),"",MAX($B$4:B128)+1)</f>
        <v/>
      </c>
      <c r="C129" t="str">
        <f t="shared" si="8"/>
        <v/>
      </c>
      <c r="D129" s="61">
        <v>1</v>
      </c>
      <c r="E129" s="61" t="str">
        <f>IF('Section 2'!C143="","",'Section 2'!O143)</f>
        <v/>
      </c>
      <c r="F129" s="61" t="str">
        <f>IF($E129="","",'Section 2'!H143)</f>
        <v/>
      </c>
      <c r="G129" s="118" t="str">
        <f>IF($E129="","",'Section 2'!P143)</f>
        <v/>
      </c>
      <c r="H129" s="61" t="str">
        <f t="shared" si="5"/>
        <v/>
      </c>
      <c r="I129" s="61" t="str">
        <f t="shared" si="6"/>
        <v/>
      </c>
      <c r="J129" s="118" t="str">
        <f t="shared" si="7"/>
        <v/>
      </c>
      <c r="K129" s="116"/>
    </row>
    <row r="130" spans="2:11" x14ac:dyDescent="0.25">
      <c r="B130" t="str">
        <f>IF(OR(C130="",COUNTIF($C$4:C129,C130)&gt;0),"",MAX($B$4:B129)+1)</f>
        <v/>
      </c>
      <c r="C130" t="str">
        <f t="shared" si="8"/>
        <v/>
      </c>
      <c r="D130" s="61">
        <v>1</v>
      </c>
      <c r="E130" s="61" t="str">
        <f>IF('Section 2'!C144="","",'Section 2'!O144)</f>
        <v/>
      </c>
      <c r="F130" s="61" t="str">
        <f>IF($E130="","",'Section 2'!H144)</f>
        <v/>
      </c>
      <c r="G130" s="118" t="str">
        <f>IF($E130="","",'Section 2'!P144)</f>
        <v/>
      </c>
      <c r="H130" s="61" t="str">
        <f t="shared" si="5"/>
        <v/>
      </c>
      <c r="I130" s="61" t="str">
        <f t="shared" si="6"/>
        <v/>
      </c>
      <c r="J130" s="118" t="str">
        <f t="shared" si="7"/>
        <v/>
      </c>
      <c r="K130" s="116"/>
    </row>
    <row r="131" spans="2:11" x14ac:dyDescent="0.25">
      <c r="B131" t="str">
        <f>IF(OR(C131="",COUNTIF($C$4:C130,C131)&gt;0),"",MAX($B$4:B130)+1)</f>
        <v/>
      </c>
      <c r="C131" t="str">
        <f t="shared" si="8"/>
        <v/>
      </c>
      <c r="D131" s="61">
        <v>1</v>
      </c>
      <c r="E131" s="61" t="str">
        <f>IF('Section 2'!C145="","",'Section 2'!O145)</f>
        <v/>
      </c>
      <c r="F131" s="61" t="str">
        <f>IF($E131="","",'Section 2'!H145)</f>
        <v/>
      </c>
      <c r="G131" s="118" t="str">
        <f>IF($E131="","",'Section 2'!P145)</f>
        <v/>
      </c>
      <c r="H131" s="61" t="str">
        <f t="shared" si="5"/>
        <v/>
      </c>
      <c r="I131" s="61" t="str">
        <f t="shared" si="6"/>
        <v/>
      </c>
      <c r="J131" s="118" t="str">
        <f t="shared" si="7"/>
        <v/>
      </c>
      <c r="K131" s="116"/>
    </row>
    <row r="132" spans="2:11" x14ac:dyDescent="0.25">
      <c r="B132" t="str">
        <f>IF(OR(C132="",COUNTIF($C$4:C131,C132)&gt;0),"",MAX($B$4:B131)+1)</f>
        <v/>
      </c>
      <c r="C132" t="str">
        <f t="shared" si="8"/>
        <v/>
      </c>
      <c r="D132" s="61">
        <v>1</v>
      </c>
      <c r="E132" s="61" t="str">
        <f>IF('Section 2'!C146="","",'Section 2'!O146)</f>
        <v/>
      </c>
      <c r="F132" s="61" t="str">
        <f>IF($E132="","",'Section 2'!H146)</f>
        <v/>
      </c>
      <c r="G132" s="118" t="str">
        <f>IF($E132="","",'Section 2'!P146)</f>
        <v/>
      </c>
      <c r="H132" s="61" t="str">
        <f t="shared" ref="H132:H195" si="9">IF(OR($G132=0,COUNTIF($L$4:$L$45,E132)=0),"",E132)</f>
        <v/>
      </c>
      <c r="I132" s="61" t="str">
        <f t="shared" ref="I132:I195" si="10">IF($H132="","",F132)</f>
        <v/>
      </c>
      <c r="J132" s="118" t="str">
        <f t="shared" ref="J132:J195" si="11">IF($H132="","",G132)</f>
        <v/>
      </c>
      <c r="K132" s="116"/>
    </row>
    <row r="133" spans="2:11" x14ac:dyDescent="0.25">
      <c r="B133" t="str">
        <f>IF(OR(C133="",COUNTIF($C$4:C132,C133)&gt;0),"",MAX($B$4:B132)+1)</f>
        <v/>
      </c>
      <c r="C133" t="str">
        <f t="shared" si="8"/>
        <v/>
      </c>
      <c r="D133" s="61">
        <v>1</v>
      </c>
      <c r="E133" s="61" t="str">
        <f>IF('Section 2'!C147="","",'Section 2'!O147)</f>
        <v/>
      </c>
      <c r="F133" s="61" t="str">
        <f>IF($E133="","",'Section 2'!H147)</f>
        <v/>
      </c>
      <c r="G133" s="118" t="str">
        <f>IF($E133="","",'Section 2'!P147)</f>
        <v/>
      </c>
      <c r="H133" s="61" t="str">
        <f t="shared" si="9"/>
        <v/>
      </c>
      <c r="I133" s="61" t="str">
        <f t="shared" si="10"/>
        <v/>
      </c>
      <c r="J133" s="118" t="str">
        <f t="shared" si="11"/>
        <v/>
      </c>
      <c r="K133" s="116"/>
    </row>
    <row r="134" spans="2:11" x14ac:dyDescent="0.25">
      <c r="B134" t="str">
        <f>IF(OR(C134="",COUNTIF($C$4:C133,C134)&gt;0),"",MAX($B$4:B133)+1)</f>
        <v/>
      </c>
      <c r="C134" t="str">
        <f t="shared" si="8"/>
        <v/>
      </c>
      <c r="D134" s="61">
        <v>1</v>
      </c>
      <c r="E134" s="61" t="str">
        <f>IF('Section 2'!C148="","",'Section 2'!O148)</f>
        <v/>
      </c>
      <c r="F134" s="61" t="str">
        <f>IF($E134="","",'Section 2'!H148)</f>
        <v/>
      </c>
      <c r="G134" s="118" t="str">
        <f>IF($E134="","",'Section 2'!P148)</f>
        <v/>
      </c>
      <c r="H134" s="61" t="str">
        <f t="shared" si="9"/>
        <v/>
      </c>
      <c r="I134" s="61" t="str">
        <f t="shared" si="10"/>
        <v/>
      </c>
      <c r="J134" s="118" t="str">
        <f t="shared" si="11"/>
        <v/>
      </c>
      <c r="K134" s="116"/>
    </row>
    <row r="135" spans="2:11" x14ac:dyDescent="0.25">
      <c r="B135" t="str">
        <f>IF(OR(C135="",COUNTIF($C$4:C134,C135)&gt;0),"",MAX($B$4:B134)+1)</f>
        <v/>
      </c>
      <c r="C135" t="str">
        <f t="shared" si="8"/>
        <v/>
      </c>
      <c r="D135" s="61">
        <v>1</v>
      </c>
      <c r="E135" s="61" t="str">
        <f>IF('Section 2'!C149="","",'Section 2'!O149)</f>
        <v/>
      </c>
      <c r="F135" s="61" t="str">
        <f>IF($E135="","",'Section 2'!H149)</f>
        <v/>
      </c>
      <c r="G135" s="118" t="str">
        <f>IF($E135="","",'Section 2'!P149)</f>
        <v/>
      </c>
      <c r="H135" s="61" t="str">
        <f t="shared" si="9"/>
        <v/>
      </c>
      <c r="I135" s="61" t="str">
        <f t="shared" si="10"/>
        <v/>
      </c>
      <c r="J135" s="118" t="str">
        <f t="shared" si="11"/>
        <v/>
      </c>
      <c r="K135" s="116"/>
    </row>
    <row r="136" spans="2:11" x14ac:dyDescent="0.25">
      <c r="B136" t="str">
        <f>IF(OR(C136="",COUNTIF($C$4:C135,C136)&gt;0),"",MAX($B$4:B135)+1)</f>
        <v/>
      </c>
      <c r="C136" t="str">
        <f t="shared" si="8"/>
        <v/>
      </c>
      <c r="D136" s="61">
        <v>1</v>
      </c>
      <c r="E136" s="61" t="str">
        <f>IF('Section 2'!C150="","",'Section 2'!O150)</f>
        <v/>
      </c>
      <c r="F136" s="61" t="str">
        <f>IF($E136="","",'Section 2'!H150)</f>
        <v/>
      </c>
      <c r="G136" s="118" t="str">
        <f>IF($E136="","",'Section 2'!P150)</f>
        <v/>
      </c>
      <c r="H136" s="61" t="str">
        <f t="shared" si="9"/>
        <v/>
      </c>
      <c r="I136" s="61" t="str">
        <f t="shared" si="10"/>
        <v/>
      </c>
      <c r="J136" s="118" t="str">
        <f t="shared" si="11"/>
        <v/>
      </c>
      <c r="K136" s="116"/>
    </row>
    <row r="137" spans="2:11" x14ac:dyDescent="0.25">
      <c r="B137" t="str">
        <f>IF(OR(C137="",COUNTIF($C$4:C136,C137)&gt;0),"",MAX($B$4:B136)+1)</f>
        <v/>
      </c>
      <c r="C137" t="str">
        <f t="shared" si="8"/>
        <v/>
      </c>
      <c r="D137" s="61">
        <v>1</v>
      </c>
      <c r="E137" s="61" t="str">
        <f>IF('Section 2'!C151="","",'Section 2'!O151)</f>
        <v/>
      </c>
      <c r="F137" s="61" t="str">
        <f>IF($E137="","",'Section 2'!H151)</f>
        <v/>
      </c>
      <c r="G137" s="118" t="str">
        <f>IF($E137="","",'Section 2'!P151)</f>
        <v/>
      </c>
      <c r="H137" s="61" t="str">
        <f t="shared" si="9"/>
        <v/>
      </c>
      <c r="I137" s="61" t="str">
        <f t="shared" si="10"/>
        <v/>
      </c>
      <c r="J137" s="118" t="str">
        <f t="shared" si="11"/>
        <v/>
      </c>
      <c r="K137" s="116"/>
    </row>
    <row r="138" spans="2:11" x14ac:dyDescent="0.25">
      <c r="B138" t="str">
        <f>IF(OR(C138="",COUNTIF($C$4:C137,C138)&gt;0),"",MAX($B$4:B137)+1)</f>
        <v/>
      </c>
      <c r="C138" t="str">
        <f t="shared" si="8"/>
        <v/>
      </c>
      <c r="D138" s="61">
        <v>1</v>
      </c>
      <c r="E138" s="61" t="str">
        <f>IF('Section 2'!C152="","",'Section 2'!O152)</f>
        <v/>
      </c>
      <c r="F138" s="61" t="str">
        <f>IF($E138="","",'Section 2'!H152)</f>
        <v/>
      </c>
      <c r="G138" s="118" t="str">
        <f>IF($E138="","",'Section 2'!P152)</f>
        <v/>
      </c>
      <c r="H138" s="61" t="str">
        <f t="shared" si="9"/>
        <v/>
      </c>
      <c r="I138" s="61" t="str">
        <f t="shared" si="10"/>
        <v/>
      </c>
      <c r="J138" s="118" t="str">
        <f t="shared" si="11"/>
        <v/>
      </c>
      <c r="K138" s="116"/>
    </row>
    <row r="139" spans="2:11" x14ac:dyDescent="0.25">
      <c r="B139" t="str">
        <f>IF(OR(C139="",COUNTIF($C$4:C138,C139)&gt;0),"",MAX($B$4:B138)+1)</f>
        <v/>
      </c>
      <c r="C139" t="str">
        <f t="shared" si="8"/>
        <v/>
      </c>
      <c r="D139" s="61">
        <v>1</v>
      </c>
      <c r="E139" s="61" t="str">
        <f>IF('Section 2'!C153="","",'Section 2'!O153)</f>
        <v/>
      </c>
      <c r="F139" s="61" t="str">
        <f>IF($E139="","",'Section 2'!H153)</f>
        <v/>
      </c>
      <c r="G139" s="118" t="str">
        <f>IF($E139="","",'Section 2'!P153)</f>
        <v/>
      </c>
      <c r="H139" s="61" t="str">
        <f t="shared" si="9"/>
        <v/>
      </c>
      <c r="I139" s="61" t="str">
        <f t="shared" si="10"/>
        <v/>
      </c>
      <c r="J139" s="118" t="str">
        <f t="shared" si="11"/>
        <v/>
      </c>
      <c r="K139" s="116"/>
    </row>
    <row r="140" spans="2:11" x14ac:dyDescent="0.25">
      <c r="B140" t="str">
        <f>IF(OR(C140="",COUNTIF($C$4:C139,C140)&gt;0),"",MAX($B$4:B139)+1)</f>
        <v/>
      </c>
      <c r="C140" t="str">
        <f t="shared" si="8"/>
        <v/>
      </c>
      <c r="D140" s="61">
        <v>1</v>
      </c>
      <c r="E140" s="61" t="str">
        <f>IF('Section 2'!C154="","",'Section 2'!O154)</f>
        <v/>
      </c>
      <c r="F140" s="61" t="str">
        <f>IF($E140="","",'Section 2'!H154)</f>
        <v/>
      </c>
      <c r="G140" s="118" t="str">
        <f>IF($E140="","",'Section 2'!P154)</f>
        <v/>
      </c>
      <c r="H140" s="61" t="str">
        <f t="shared" si="9"/>
        <v/>
      </c>
      <c r="I140" s="61" t="str">
        <f t="shared" si="10"/>
        <v/>
      </c>
      <c r="J140" s="118" t="str">
        <f t="shared" si="11"/>
        <v/>
      </c>
      <c r="K140" s="116"/>
    </row>
    <row r="141" spans="2:11" x14ac:dyDescent="0.25">
      <c r="B141" t="str">
        <f>IF(OR(C141="",COUNTIF($C$4:C140,C141)&gt;0),"",MAX($B$4:B140)+1)</f>
        <v/>
      </c>
      <c r="C141" t="str">
        <f t="shared" si="8"/>
        <v/>
      </c>
      <c r="D141" s="61">
        <v>1</v>
      </c>
      <c r="E141" s="61" t="str">
        <f>IF('Section 2'!C155="","",'Section 2'!O155)</f>
        <v/>
      </c>
      <c r="F141" s="61" t="str">
        <f>IF($E141="","",'Section 2'!H155)</f>
        <v/>
      </c>
      <c r="G141" s="118" t="str">
        <f>IF($E141="","",'Section 2'!P155)</f>
        <v/>
      </c>
      <c r="H141" s="61" t="str">
        <f t="shared" si="9"/>
        <v/>
      </c>
      <c r="I141" s="61" t="str">
        <f t="shared" si="10"/>
        <v/>
      </c>
      <c r="J141" s="118" t="str">
        <f t="shared" si="11"/>
        <v/>
      </c>
      <c r="K141" s="116"/>
    </row>
    <row r="142" spans="2:11" x14ac:dyDescent="0.25">
      <c r="B142" t="str">
        <f>IF(OR(C142="",COUNTIF($C$4:C141,C142)&gt;0),"",MAX($B$4:B141)+1)</f>
        <v/>
      </c>
      <c r="C142" t="str">
        <f t="shared" si="8"/>
        <v/>
      </c>
      <c r="D142" s="61">
        <v>1</v>
      </c>
      <c r="E142" s="61" t="str">
        <f>IF('Section 2'!C156="","",'Section 2'!O156)</f>
        <v/>
      </c>
      <c r="F142" s="61" t="str">
        <f>IF($E142="","",'Section 2'!H156)</f>
        <v/>
      </c>
      <c r="G142" s="118" t="str">
        <f>IF($E142="","",'Section 2'!P156)</f>
        <v/>
      </c>
      <c r="H142" s="61" t="str">
        <f t="shared" si="9"/>
        <v/>
      </c>
      <c r="I142" s="61" t="str">
        <f t="shared" si="10"/>
        <v/>
      </c>
      <c r="J142" s="118" t="str">
        <f t="shared" si="11"/>
        <v/>
      </c>
      <c r="K142" s="116"/>
    </row>
    <row r="143" spans="2:11" x14ac:dyDescent="0.25">
      <c r="B143" t="str">
        <f>IF(OR(C143="",COUNTIF($C$4:C142,C143)&gt;0),"",MAX($B$4:B142)+1)</f>
        <v/>
      </c>
      <c r="C143" t="str">
        <f t="shared" si="8"/>
        <v/>
      </c>
      <c r="D143" s="61">
        <v>1</v>
      </c>
      <c r="E143" s="61" t="str">
        <f>IF('Section 2'!C157="","",'Section 2'!O157)</f>
        <v/>
      </c>
      <c r="F143" s="61" t="str">
        <f>IF($E143="","",'Section 2'!H157)</f>
        <v/>
      </c>
      <c r="G143" s="118" t="str">
        <f>IF($E143="","",'Section 2'!P157)</f>
        <v/>
      </c>
      <c r="H143" s="61" t="str">
        <f t="shared" si="9"/>
        <v/>
      </c>
      <c r="I143" s="61" t="str">
        <f t="shared" si="10"/>
        <v/>
      </c>
      <c r="J143" s="118" t="str">
        <f t="shared" si="11"/>
        <v/>
      </c>
      <c r="K143" s="116"/>
    </row>
    <row r="144" spans="2:11" x14ac:dyDescent="0.25">
      <c r="B144" t="str">
        <f>IF(OR(C144="",COUNTIF($C$4:C143,C144)&gt;0),"",MAX($B$4:B143)+1)</f>
        <v/>
      </c>
      <c r="C144" t="str">
        <f t="shared" si="8"/>
        <v/>
      </c>
      <c r="D144" s="61">
        <v>1</v>
      </c>
      <c r="E144" s="61" t="str">
        <f>IF('Section 2'!C158="","",'Section 2'!O158)</f>
        <v/>
      </c>
      <c r="F144" s="61" t="str">
        <f>IF($E144="","",'Section 2'!H158)</f>
        <v/>
      </c>
      <c r="G144" s="118" t="str">
        <f>IF($E144="","",'Section 2'!P158)</f>
        <v/>
      </c>
      <c r="H144" s="61" t="str">
        <f t="shared" si="9"/>
        <v/>
      </c>
      <c r="I144" s="61" t="str">
        <f t="shared" si="10"/>
        <v/>
      </c>
      <c r="J144" s="118" t="str">
        <f t="shared" si="11"/>
        <v/>
      </c>
      <c r="K144" s="116"/>
    </row>
    <row r="145" spans="2:11" x14ac:dyDescent="0.25">
      <c r="B145" t="str">
        <f>IF(OR(C145="",COUNTIF($C$4:C144,C145)&gt;0),"",MAX($B$4:B144)+1)</f>
        <v/>
      </c>
      <c r="C145" t="str">
        <f t="shared" si="8"/>
        <v/>
      </c>
      <c r="D145" s="61">
        <v>1</v>
      </c>
      <c r="E145" s="61" t="str">
        <f>IF('Section 2'!C159="","",'Section 2'!O159)</f>
        <v/>
      </c>
      <c r="F145" s="61" t="str">
        <f>IF($E145="","",'Section 2'!H159)</f>
        <v/>
      </c>
      <c r="G145" s="118" t="str">
        <f>IF($E145="","",'Section 2'!P159)</f>
        <v/>
      </c>
      <c r="H145" s="61" t="str">
        <f t="shared" si="9"/>
        <v/>
      </c>
      <c r="I145" s="61" t="str">
        <f t="shared" si="10"/>
        <v/>
      </c>
      <c r="J145" s="118" t="str">
        <f t="shared" si="11"/>
        <v/>
      </c>
      <c r="K145" s="116"/>
    </row>
    <row r="146" spans="2:11" x14ac:dyDescent="0.25">
      <c r="B146" t="str">
        <f>IF(OR(C146="",COUNTIF($C$4:C145,C146)&gt;0),"",MAX($B$4:B145)+1)</f>
        <v/>
      </c>
      <c r="C146" t="str">
        <f t="shared" si="8"/>
        <v/>
      </c>
      <c r="D146" s="61">
        <v>1</v>
      </c>
      <c r="E146" s="61" t="str">
        <f>IF('Section 2'!C160="","",'Section 2'!O160)</f>
        <v/>
      </c>
      <c r="F146" s="61" t="str">
        <f>IF($E146="","",'Section 2'!H160)</f>
        <v/>
      </c>
      <c r="G146" s="118" t="str">
        <f>IF($E146="","",'Section 2'!P160)</f>
        <v/>
      </c>
      <c r="H146" s="61" t="str">
        <f t="shared" si="9"/>
        <v/>
      </c>
      <c r="I146" s="61" t="str">
        <f t="shared" si="10"/>
        <v/>
      </c>
      <c r="J146" s="118" t="str">
        <f t="shared" si="11"/>
        <v/>
      </c>
      <c r="K146" s="116"/>
    </row>
    <row r="147" spans="2:11" x14ac:dyDescent="0.25">
      <c r="B147" t="str">
        <f>IF(OR(C147="",COUNTIF($C$4:C146,C147)&gt;0),"",MAX($B$4:B146)+1)</f>
        <v/>
      </c>
      <c r="C147" t="str">
        <f t="shared" si="8"/>
        <v/>
      </c>
      <c r="D147" s="61">
        <v>1</v>
      </c>
      <c r="E147" s="61" t="str">
        <f>IF('Section 2'!C161="","",'Section 2'!O161)</f>
        <v/>
      </c>
      <c r="F147" s="61" t="str">
        <f>IF($E147="","",'Section 2'!H161)</f>
        <v/>
      </c>
      <c r="G147" s="118" t="str">
        <f>IF($E147="","",'Section 2'!P161)</f>
        <v/>
      </c>
      <c r="H147" s="61" t="str">
        <f t="shared" si="9"/>
        <v/>
      </c>
      <c r="I147" s="61" t="str">
        <f t="shared" si="10"/>
        <v/>
      </c>
      <c r="J147" s="118" t="str">
        <f t="shared" si="11"/>
        <v/>
      </c>
      <c r="K147" s="116"/>
    </row>
    <row r="148" spans="2:11" x14ac:dyDescent="0.25">
      <c r="B148" t="str">
        <f>IF(OR(C148="",COUNTIF($C$4:C147,C148)&gt;0),"",MAX($B$4:B147)+1)</f>
        <v/>
      </c>
      <c r="C148" t="str">
        <f t="shared" si="8"/>
        <v/>
      </c>
      <c r="D148" s="61">
        <v>1</v>
      </c>
      <c r="E148" s="61" t="str">
        <f>IF('Section 2'!C162="","",'Section 2'!O162)</f>
        <v/>
      </c>
      <c r="F148" s="61" t="str">
        <f>IF($E148="","",'Section 2'!H162)</f>
        <v/>
      </c>
      <c r="G148" s="118" t="str">
        <f>IF($E148="","",'Section 2'!P162)</f>
        <v/>
      </c>
      <c r="H148" s="61" t="str">
        <f t="shared" si="9"/>
        <v/>
      </c>
      <c r="I148" s="61" t="str">
        <f t="shared" si="10"/>
        <v/>
      </c>
      <c r="J148" s="118" t="str">
        <f t="shared" si="11"/>
        <v/>
      </c>
      <c r="K148" s="116"/>
    </row>
    <row r="149" spans="2:11" x14ac:dyDescent="0.25">
      <c r="B149" t="str">
        <f>IF(OR(C149="",COUNTIF($C$4:C148,C149)&gt;0),"",MAX($B$4:B148)+1)</f>
        <v/>
      </c>
      <c r="C149" t="str">
        <f t="shared" si="8"/>
        <v/>
      </c>
      <c r="D149" s="61">
        <v>1</v>
      </c>
      <c r="E149" s="61" t="str">
        <f>IF('Section 2'!C163="","",'Section 2'!O163)</f>
        <v/>
      </c>
      <c r="F149" s="61" t="str">
        <f>IF($E149="","",'Section 2'!H163)</f>
        <v/>
      </c>
      <c r="G149" s="118" t="str">
        <f>IF($E149="","",'Section 2'!P163)</f>
        <v/>
      </c>
      <c r="H149" s="61" t="str">
        <f t="shared" si="9"/>
        <v/>
      </c>
      <c r="I149" s="61" t="str">
        <f t="shared" si="10"/>
        <v/>
      </c>
      <c r="J149" s="118" t="str">
        <f t="shared" si="11"/>
        <v/>
      </c>
      <c r="K149" s="116"/>
    </row>
    <row r="150" spans="2:11" x14ac:dyDescent="0.25">
      <c r="B150" t="str">
        <f>IF(OR(C150="",COUNTIF($C$4:C149,C150)&gt;0),"",MAX($B$4:B149)+1)</f>
        <v/>
      </c>
      <c r="C150" t="str">
        <f t="shared" si="8"/>
        <v/>
      </c>
      <c r="D150" s="61">
        <v>1</v>
      </c>
      <c r="E150" s="61" t="str">
        <f>IF('Section 2'!C164="","",'Section 2'!O164)</f>
        <v/>
      </c>
      <c r="F150" s="61" t="str">
        <f>IF($E150="","",'Section 2'!H164)</f>
        <v/>
      </c>
      <c r="G150" s="118" t="str">
        <f>IF($E150="","",'Section 2'!P164)</f>
        <v/>
      </c>
      <c r="H150" s="61" t="str">
        <f t="shared" si="9"/>
        <v/>
      </c>
      <c r="I150" s="61" t="str">
        <f t="shared" si="10"/>
        <v/>
      </c>
      <c r="J150" s="118" t="str">
        <f t="shared" si="11"/>
        <v/>
      </c>
      <c r="K150" s="116"/>
    </row>
    <row r="151" spans="2:11" x14ac:dyDescent="0.25">
      <c r="B151" t="str">
        <f>IF(OR(C151="",COUNTIF($C$4:C150,C151)&gt;0),"",MAX($B$4:B150)+1)</f>
        <v/>
      </c>
      <c r="C151" t="str">
        <f t="shared" si="8"/>
        <v/>
      </c>
      <c r="D151" s="61">
        <v>1</v>
      </c>
      <c r="E151" s="61" t="str">
        <f>IF('Section 2'!C165="","",'Section 2'!O165)</f>
        <v/>
      </c>
      <c r="F151" s="61" t="str">
        <f>IF($E151="","",'Section 2'!H165)</f>
        <v/>
      </c>
      <c r="G151" s="118" t="str">
        <f>IF($E151="","",'Section 2'!P165)</f>
        <v/>
      </c>
      <c r="H151" s="61" t="str">
        <f t="shared" si="9"/>
        <v/>
      </c>
      <c r="I151" s="61" t="str">
        <f t="shared" si="10"/>
        <v/>
      </c>
      <c r="J151" s="118" t="str">
        <f t="shared" si="11"/>
        <v/>
      </c>
      <c r="K151" s="116"/>
    </row>
    <row r="152" spans="2:11" x14ac:dyDescent="0.25">
      <c r="B152" t="str">
        <f>IF(OR(C152="",COUNTIF($C$4:C151,C152)&gt;0),"",MAX($B$4:B151)+1)</f>
        <v/>
      </c>
      <c r="C152" t="str">
        <f t="shared" si="8"/>
        <v/>
      </c>
      <c r="D152" s="61">
        <v>1</v>
      </c>
      <c r="E152" s="61" t="str">
        <f>IF('Section 2'!C166="","",'Section 2'!O166)</f>
        <v/>
      </c>
      <c r="F152" s="61" t="str">
        <f>IF($E152="","",'Section 2'!H166)</f>
        <v/>
      </c>
      <c r="G152" s="118" t="str">
        <f>IF($E152="","",'Section 2'!P166)</f>
        <v/>
      </c>
      <c r="H152" s="61" t="str">
        <f t="shared" si="9"/>
        <v/>
      </c>
      <c r="I152" s="61" t="str">
        <f t="shared" si="10"/>
        <v/>
      </c>
      <c r="J152" s="118" t="str">
        <f t="shared" si="11"/>
        <v/>
      </c>
      <c r="K152" s="116"/>
    </row>
    <row r="153" spans="2:11" x14ac:dyDescent="0.25">
      <c r="B153" t="str">
        <f>IF(OR(C153="",COUNTIF($C$4:C152,C153)&gt;0),"",MAX($B$4:B152)+1)</f>
        <v/>
      </c>
      <c r="C153" t="str">
        <f t="shared" ref="C153:C216" si="12">IF(H153="","",H153&amp;"_"&amp;I153)</f>
        <v/>
      </c>
      <c r="D153" s="61">
        <v>1</v>
      </c>
      <c r="E153" s="61" t="str">
        <f>IF('Section 2'!C167="","",'Section 2'!O167)</f>
        <v/>
      </c>
      <c r="F153" s="61" t="str">
        <f>IF($E153="","",'Section 2'!H167)</f>
        <v/>
      </c>
      <c r="G153" s="118" t="str">
        <f>IF($E153="","",'Section 2'!P167)</f>
        <v/>
      </c>
      <c r="H153" s="61" t="str">
        <f t="shared" si="9"/>
        <v/>
      </c>
      <c r="I153" s="61" t="str">
        <f t="shared" si="10"/>
        <v/>
      </c>
      <c r="J153" s="118" t="str">
        <f t="shared" si="11"/>
        <v/>
      </c>
      <c r="K153" s="116"/>
    </row>
    <row r="154" spans="2:11" x14ac:dyDescent="0.25">
      <c r="B154" t="str">
        <f>IF(OR(C154="",COUNTIF($C$4:C153,C154)&gt;0),"",MAX($B$4:B153)+1)</f>
        <v/>
      </c>
      <c r="C154" t="str">
        <f t="shared" si="12"/>
        <v/>
      </c>
      <c r="D154" s="61">
        <v>1</v>
      </c>
      <c r="E154" s="61" t="str">
        <f>IF('Section 2'!C168="","",'Section 2'!O168)</f>
        <v/>
      </c>
      <c r="F154" s="61" t="str">
        <f>IF($E154="","",'Section 2'!H168)</f>
        <v/>
      </c>
      <c r="G154" s="118" t="str">
        <f>IF($E154="","",'Section 2'!P168)</f>
        <v/>
      </c>
      <c r="H154" s="61" t="str">
        <f t="shared" si="9"/>
        <v/>
      </c>
      <c r="I154" s="61" t="str">
        <f t="shared" si="10"/>
        <v/>
      </c>
      <c r="J154" s="118" t="str">
        <f t="shared" si="11"/>
        <v/>
      </c>
      <c r="K154" s="116"/>
    </row>
    <row r="155" spans="2:11" x14ac:dyDescent="0.25">
      <c r="B155" t="str">
        <f>IF(OR(C155="",COUNTIF($C$4:C154,C155)&gt;0),"",MAX($B$4:B154)+1)</f>
        <v/>
      </c>
      <c r="C155" t="str">
        <f t="shared" si="12"/>
        <v/>
      </c>
      <c r="D155" s="61">
        <v>1</v>
      </c>
      <c r="E155" s="61" t="str">
        <f>IF('Section 2'!C169="","",'Section 2'!O169)</f>
        <v/>
      </c>
      <c r="F155" s="61" t="str">
        <f>IF($E155="","",'Section 2'!H169)</f>
        <v/>
      </c>
      <c r="G155" s="118" t="str">
        <f>IF($E155="","",'Section 2'!P169)</f>
        <v/>
      </c>
      <c r="H155" s="61" t="str">
        <f t="shared" si="9"/>
        <v/>
      </c>
      <c r="I155" s="61" t="str">
        <f t="shared" si="10"/>
        <v/>
      </c>
      <c r="J155" s="118" t="str">
        <f t="shared" si="11"/>
        <v/>
      </c>
      <c r="K155" s="116"/>
    </row>
    <row r="156" spans="2:11" x14ac:dyDescent="0.25">
      <c r="B156" t="str">
        <f>IF(OR(C156="",COUNTIF($C$4:C155,C156)&gt;0),"",MAX($B$4:B155)+1)</f>
        <v/>
      </c>
      <c r="C156" t="str">
        <f t="shared" si="12"/>
        <v/>
      </c>
      <c r="D156" s="61">
        <v>1</v>
      </c>
      <c r="E156" s="61" t="str">
        <f>IF('Section 2'!C170="","",'Section 2'!O170)</f>
        <v/>
      </c>
      <c r="F156" s="61" t="str">
        <f>IF($E156="","",'Section 2'!H170)</f>
        <v/>
      </c>
      <c r="G156" s="118" t="str">
        <f>IF($E156="","",'Section 2'!P170)</f>
        <v/>
      </c>
      <c r="H156" s="61" t="str">
        <f t="shared" si="9"/>
        <v/>
      </c>
      <c r="I156" s="61" t="str">
        <f t="shared" si="10"/>
        <v/>
      </c>
      <c r="J156" s="118" t="str">
        <f t="shared" si="11"/>
        <v/>
      </c>
      <c r="K156" s="116"/>
    </row>
    <row r="157" spans="2:11" x14ac:dyDescent="0.25">
      <c r="B157" t="str">
        <f>IF(OR(C157="",COUNTIF($C$4:C156,C157)&gt;0),"",MAX($B$4:B156)+1)</f>
        <v/>
      </c>
      <c r="C157" t="str">
        <f t="shared" si="12"/>
        <v/>
      </c>
      <c r="D157" s="61">
        <v>1</v>
      </c>
      <c r="E157" s="61" t="str">
        <f>IF('Section 2'!C171="","",'Section 2'!O171)</f>
        <v/>
      </c>
      <c r="F157" s="61" t="str">
        <f>IF($E157="","",'Section 2'!H171)</f>
        <v/>
      </c>
      <c r="G157" s="118" t="str">
        <f>IF($E157="","",'Section 2'!P171)</f>
        <v/>
      </c>
      <c r="H157" s="61" t="str">
        <f t="shared" si="9"/>
        <v/>
      </c>
      <c r="I157" s="61" t="str">
        <f t="shared" si="10"/>
        <v/>
      </c>
      <c r="J157" s="118" t="str">
        <f t="shared" si="11"/>
        <v/>
      </c>
      <c r="K157" s="116"/>
    </row>
    <row r="158" spans="2:11" x14ac:dyDescent="0.25">
      <c r="B158" t="str">
        <f>IF(OR(C158="",COUNTIF($C$4:C157,C158)&gt;0),"",MAX($B$4:B157)+1)</f>
        <v/>
      </c>
      <c r="C158" t="str">
        <f t="shared" si="12"/>
        <v/>
      </c>
      <c r="D158" s="61">
        <v>1</v>
      </c>
      <c r="E158" s="61" t="str">
        <f>IF('Section 2'!C172="","",'Section 2'!O172)</f>
        <v/>
      </c>
      <c r="F158" s="61" t="str">
        <f>IF($E158="","",'Section 2'!H172)</f>
        <v/>
      </c>
      <c r="G158" s="118" t="str">
        <f>IF($E158="","",'Section 2'!P172)</f>
        <v/>
      </c>
      <c r="H158" s="61" t="str">
        <f t="shared" si="9"/>
        <v/>
      </c>
      <c r="I158" s="61" t="str">
        <f t="shared" si="10"/>
        <v/>
      </c>
      <c r="J158" s="118" t="str">
        <f t="shared" si="11"/>
        <v/>
      </c>
      <c r="K158" s="116"/>
    </row>
    <row r="159" spans="2:11" x14ac:dyDescent="0.25">
      <c r="B159" t="str">
        <f>IF(OR(C159="",COUNTIF($C$4:C158,C159)&gt;0),"",MAX($B$4:B158)+1)</f>
        <v/>
      </c>
      <c r="C159" t="str">
        <f t="shared" si="12"/>
        <v/>
      </c>
      <c r="D159" s="61">
        <v>1</v>
      </c>
      <c r="E159" s="61" t="str">
        <f>IF('Section 2'!C173="","",'Section 2'!O173)</f>
        <v/>
      </c>
      <c r="F159" s="61" t="str">
        <f>IF($E159="","",'Section 2'!H173)</f>
        <v/>
      </c>
      <c r="G159" s="118" t="str">
        <f>IF($E159="","",'Section 2'!P173)</f>
        <v/>
      </c>
      <c r="H159" s="61" t="str">
        <f t="shared" si="9"/>
        <v/>
      </c>
      <c r="I159" s="61" t="str">
        <f t="shared" si="10"/>
        <v/>
      </c>
      <c r="J159" s="118" t="str">
        <f t="shared" si="11"/>
        <v/>
      </c>
      <c r="K159" s="116"/>
    </row>
    <row r="160" spans="2:11" x14ac:dyDescent="0.25">
      <c r="B160" t="str">
        <f>IF(OR(C160="",COUNTIF($C$4:C159,C160)&gt;0),"",MAX($B$4:B159)+1)</f>
        <v/>
      </c>
      <c r="C160" t="str">
        <f t="shared" si="12"/>
        <v/>
      </c>
      <c r="D160" s="61">
        <v>1</v>
      </c>
      <c r="E160" s="61" t="str">
        <f>IF('Section 2'!C174="","",'Section 2'!O174)</f>
        <v/>
      </c>
      <c r="F160" s="61" t="str">
        <f>IF($E160="","",'Section 2'!H174)</f>
        <v/>
      </c>
      <c r="G160" s="118" t="str">
        <f>IF($E160="","",'Section 2'!P174)</f>
        <v/>
      </c>
      <c r="H160" s="61" t="str">
        <f t="shared" si="9"/>
        <v/>
      </c>
      <c r="I160" s="61" t="str">
        <f t="shared" si="10"/>
        <v/>
      </c>
      <c r="J160" s="118" t="str">
        <f t="shared" si="11"/>
        <v/>
      </c>
      <c r="K160" s="116"/>
    </row>
    <row r="161" spans="2:11" x14ac:dyDescent="0.25">
      <c r="B161" t="str">
        <f>IF(OR(C161="",COUNTIF($C$4:C160,C161)&gt;0),"",MAX($B$4:B160)+1)</f>
        <v/>
      </c>
      <c r="C161" t="str">
        <f t="shared" si="12"/>
        <v/>
      </c>
      <c r="D161" s="61">
        <v>1</v>
      </c>
      <c r="E161" s="61" t="str">
        <f>IF('Section 2'!C175="","",'Section 2'!O175)</f>
        <v/>
      </c>
      <c r="F161" s="61" t="str">
        <f>IF($E161="","",'Section 2'!H175)</f>
        <v/>
      </c>
      <c r="G161" s="118" t="str">
        <f>IF($E161="","",'Section 2'!P175)</f>
        <v/>
      </c>
      <c r="H161" s="61" t="str">
        <f t="shared" si="9"/>
        <v/>
      </c>
      <c r="I161" s="61" t="str">
        <f t="shared" si="10"/>
        <v/>
      </c>
      <c r="J161" s="118" t="str">
        <f t="shared" si="11"/>
        <v/>
      </c>
      <c r="K161" s="116"/>
    </row>
    <row r="162" spans="2:11" x14ac:dyDescent="0.25">
      <c r="B162" t="str">
        <f>IF(OR(C162="",COUNTIF($C$4:C161,C162)&gt;0),"",MAX($B$4:B161)+1)</f>
        <v/>
      </c>
      <c r="C162" t="str">
        <f t="shared" si="12"/>
        <v/>
      </c>
      <c r="D162" s="61">
        <v>1</v>
      </c>
      <c r="E162" s="61" t="str">
        <f>IF('Section 2'!C176="","",'Section 2'!O176)</f>
        <v/>
      </c>
      <c r="F162" s="61" t="str">
        <f>IF($E162="","",'Section 2'!H176)</f>
        <v/>
      </c>
      <c r="G162" s="118" t="str">
        <f>IF($E162="","",'Section 2'!P176)</f>
        <v/>
      </c>
      <c r="H162" s="61" t="str">
        <f t="shared" si="9"/>
        <v/>
      </c>
      <c r="I162" s="61" t="str">
        <f t="shared" si="10"/>
        <v/>
      </c>
      <c r="J162" s="118" t="str">
        <f t="shared" si="11"/>
        <v/>
      </c>
      <c r="K162" s="116"/>
    </row>
    <row r="163" spans="2:11" x14ac:dyDescent="0.25">
      <c r="B163" t="str">
        <f>IF(OR(C163="",COUNTIF($C$4:C162,C163)&gt;0),"",MAX($B$4:B162)+1)</f>
        <v/>
      </c>
      <c r="C163" t="str">
        <f t="shared" si="12"/>
        <v/>
      </c>
      <c r="D163" s="61">
        <v>1</v>
      </c>
      <c r="E163" s="61" t="str">
        <f>IF('Section 2'!C177="","",'Section 2'!O177)</f>
        <v/>
      </c>
      <c r="F163" s="61" t="str">
        <f>IF($E163="","",'Section 2'!H177)</f>
        <v/>
      </c>
      <c r="G163" s="118" t="str">
        <f>IF($E163="","",'Section 2'!P177)</f>
        <v/>
      </c>
      <c r="H163" s="61" t="str">
        <f t="shared" si="9"/>
        <v/>
      </c>
      <c r="I163" s="61" t="str">
        <f t="shared" si="10"/>
        <v/>
      </c>
      <c r="J163" s="118" t="str">
        <f t="shared" si="11"/>
        <v/>
      </c>
      <c r="K163" s="116"/>
    </row>
    <row r="164" spans="2:11" x14ac:dyDescent="0.25">
      <c r="B164" t="str">
        <f>IF(OR(C164="",COUNTIF($C$4:C163,C164)&gt;0),"",MAX($B$4:B163)+1)</f>
        <v/>
      </c>
      <c r="C164" t="str">
        <f t="shared" si="12"/>
        <v/>
      </c>
      <c r="D164" s="61">
        <v>1</v>
      </c>
      <c r="E164" s="61" t="str">
        <f>IF('Section 2'!C178="","",'Section 2'!O178)</f>
        <v/>
      </c>
      <c r="F164" s="61" t="str">
        <f>IF($E164="","",'Section 2'!H178)</f>
        <v/>
      </c>
      <c r="G164" s="118" t="str">
        <f>IF($E164="","",'Section 2'!P178)</f>
        <v/>
      </c>
      <c r="H164" s="61" t="str">
        <f t="shared" si="9"/>
        <v/>
      </c>
      <c r="I164" s="61" t="str">
        <f t="shared" si="10"/>
        <v/>
      </c>
      <c r="J164" s="118" t="str">
        <f t="shared" si="11"/>
        <v/>
      </c>
      <c r="K164" s="116"/>
    </row>
    <row r="165" spans="2:11" x14ac:dyDescent="0.25">
      <c r="B165" t="str">
        <f>IF(OR(C165="",COUNTIF($C$4:C164,C165)&gt;0),"",MAX($B$4:B164)+1)</f>
        <v/>
      </c>
      <c r="C165" t="str">
        <f t="shared" si="12"/>
        <v/>
      </c>
      <c r="D165" s="61">
        <v>1</v>
      </c>
      <c r="E165" s="61" t="str">
        <f>IF('Section 2'!C179="","",'Section 2'!O179)</f>
        <v/>
      </c>
      <c r="F165" s="61" t="str">
        <f>IF($E165="","",'Section 2'!H179)</f>
        <v/>
      </c>
      <c r="G165" s="118" t="str">
        <f>IF($E165="","",'Section 2'!P179)</f>
        <v/>
      </c>
      <c r="H165" s="61" t="str">
        <f t="shared" si="9"/>
        <v/>
      </c>
      <c r="I165" s="61" t="str">
        <f t="shared" si="10"/>
        <v/>
      </c>
      <c r="J165" s="118" t="str">
        <f t="shared" si="11"/>
        <v/>
      </c>
      <c r="K165" s="116"/>
    </row>
    <row r="166" spans="2:11" x14ac:dyDescent="0.25">
      <c r="B166" t="str">
        <f>IF(OR(C166="",COUNTIF($C$4:C165,C166)&gt;0),"",MAX($B$4:B165)+1)</f>
        <v/>
      </c>
      <c r="C166" t="str">
        <f t="shared" si="12"/>
        <v/>
      </c>
      <c r="D166" s="61">
        <v>1</v>
      </c>
      <c r="E166" s="61" t="str">
        <f>IF('Section 2'!C180="","",'Section 2'!O180)</f>
        <v/>
      </c>
      <c r="F166" s="61" t="str">
        <f>IF($E166="","",'Section 2'!H180)</f>
        <v/>
      </c>
      <c r="G166" s="118" t="str">
        <f>IF($E166="","",'Section 2'!P180)</f>
        <v/>
      </c>
      <c r="H166" s="61" t="str">
        <f t="shared" si="9"/>
        <v/>
      </c>
      <c r="I166" s="61" t="str">
        <f t="shared" si="10"/>
        <v/>
      </c>
      <c r="J166" s="118" t="str">
        <f t="shared" si="11"/>
        <v/>
      </c>
      <c r="K166" s="116"/>
    </row>
    <row r="167" spans="2:11" x14ac:dyDescent="0.25">
      <c r="B167" t="str">
        <f>IF(OR(C167="",COUNTIF($C$4:C166,C167)&gt;0),"",MAX($B$4:B166)+1)</f>
        <v/>
      </c>
      <c r="C167" t="str">
        <f t="shared" si="12"/>
        <v/>
      </c>
      <c r="D167" s="61">
        <v>1</v>
      </c>
      <c r="E167" s="61" t="str">
        <f>IF('Section 2'!C181="","",'Section 2'!O181)</f>
        <v/>
      </c>
      <c r="F167" s="61" t="str">
        <f>IF($E167="","",'Section 2'!H181)</f>
        <v/>
      </c>
      <c r="G167" s="118" t="str">
        <f>IF($E167="","",'Section 2'!P181)</f>
        <v/>
      </c>
      <c r="H167" s="61" t="str">
        <f t="shared" si="9"/>
        <v/>
      </c>
      <c r="I167" s="61" t="str">
        <f t="shared" si="10"/>
        <v/>
      </c>
      <c r="J167" s="118" t="str">
        <f t="shared" si="11"/>
        <v/>
      </c>
      <c r="K167" s="116"/>
    </row>
    <row r="168" spans="2:11" x14ac:dyDescent="0.25">
      <c r="B168" t="str">
        <f>IF(OR(C168="",COUNTIF($C$4:C167,C168)&gt;0),"",MAX($B$4:B167)+1)</f>
        <v/>
      </c>
      <c r="C168" t="str">
        <f t="shared" si="12"/>
        <v/>
      </c>
      <c r="D168" s="61">
        <v>1</v>
      </c>
      <c r="E168" s="61" t="str">
        <f>IF('Section 2'!C182="","",'Section 2'!O182)</f>
        <v/>
      </c>
      <c r="F168" s="61" t="str">
        <f>IF($E168="","",'Section 2'!H182)</f>
        <v/>
      </c>
      <c r="G168" s="118" t="str">
        <f>IF($E168="","",'Section 2'!P182)</f>
        <v/>
      </c>
      <c r="H168" s="61" t="str">
        <f t="shared" si="9"/>
        <v/>
      </c>
      <c r="I168" s="61" t="str">
        <f t="shared" si="10"/>
        <v/>
      </c>
      <c r="J168" s="118" t="str">
        <f t="shared" si="11"/>
        <v/>
      </c>
      <c r="K168" s="116"/>
    </row>
    <row r="169" spans="2:11" x14ac:dyDescent="0.25">
      <c r="B169" t="str">
        <f>IF(OR(C169="",COUNTIF($C$4:C168,C169)&gt;0),"",MAX($B$4:B168)+1)</f>
        <v/>
      </c>
      <c r="C169" t="str">
        <f t="shared" si="12"/>
        <v/>
      </c>
      <c r="D169" s="61">
        <v>1</v>
      </c>
      <c r="E169" s="61" t="str">
        <f>IF('Section 2'!C183="","",'Section 2'!O183)</f>
        <v/>
      </c>
      <c r="F169" s="61" t="str">
        <f>IF($E169="","",'Section 2'!H183)</f>
        <v/>
      </c>
      <c r="G169" s="118" t="str">
        <f>IF($E169="","",'Section 2'!P183)</f>
        <v/>
      </c>
      <c r="H169" s="61" t="str">
        <f t="shared" si="9"/>
        <v/>
      </c>
      <c r="I169" s="61" t="str">
        <f t="shared" si="10"/>
        <v/>
      </c>
      <c r="J169" s="118" t="str">
        <f t="shared" si="11"/>
        <v/>
      </c>
      <c r="K169" s="116"/>
    </row>
    <row r="170" spans="2:11" x14ac:dyDescent="0.25">
      <c r="B170" t="str">
        <f>IF(OR(C170="",COUNTIF($C$4:C169,C170)&gt;0),"",MAX($B$4:B169)+1)</f>
        <v/>
      </c>
      <c r="C170" t="str">
        <f t="shared" si="12"/>
        <v/>
      </c>
      <c r="D170" s="61">
        <v>1</v>
      </c>
      <c r="E170" s="61" t="str">
        <f>IF('Section 2'!C184="","",'Section 2'!O184)</f>
        <v/>
      </c>
      <c r="F170" s="61" t="str">
        <f>IF($E170="","",'Section 2'!H184)</f>
        <v/>
      </c>
      <c r="G170" s="118" t="str">
        <f>IF($E170="","",'Section 2'!P184)</f>
        <v/>
      </c>
      <c r="H170" s="61" t="str">
        <f t="shared" si="9"/>
        <v/>
      </c>
      <c r="I170" s="61" t="str">
        <f t="shared" si="10"/>
        <v/>
      </c>
      <c r="J170" s="118" t="str">
        <f t="shared" si="11"/>
        <v/>
      </c>
      <c r="K170" s="116"/>
    </row>
    <row r="171" spans="2:11" x14ac:dyDescent="0.25">
      <c r="B171" t="str">
        <f>IF(OR(C171="",COUNTIF($C$4:C170,C171)&gt;0),"",MAX($B$4:B170)+1)</f>
        <v/>
      </c>
      <c r="C171" t="str">
        <f t="shared" si="12"/>
        <v/>
      </c>
      <c r="D171" s="61">
        <v>1</v>
      </c>
      <c r="E171" s="61" t="str">
        <f>IF('Section 2'!C185="","",'Section 2'!O185)</f>
        <v/>
      </c>
      <c r="F171" s="61" t="str">
        <f>IF($E171="","",'Section 2'!H185)</f>
        <v/>
      </c>
      <c r="G171" s="118" t="str">
        <f>IF($E171="","",'Section 2'!P185)</f>
        <v/>
      </c>
      <c r="H171" s="61" t="str">
        <f t="shared" si="9"/>
        <v/>
      </c>
      <c r="I171" s="61" t="str">
        <f t="shared" si="10"/>
        <v/>
      </c>
      <c r="J171" s="118" t="str">
        <f t="shared" si="11"/>
        <v/>
      </c>
      <c r="K171" s="116"/>
    </row>
    <row r="172" spans="2:11" x14ac:dyDescent="0.25">
      <c r="B172" t="str">
        <f>IF(OR(C172="",COUNTIF($C$4:C171,C172)&gt;0),"",MAX($B$4:B171)+1)</f>
        <v/>
      </c>
      <c r="C172" t="str">
        <f t="shared" si="12"/>
        <v/>
      </c>
      <c r="D172" s="61">
        <v>1</v>
      </c>
      <c r="E172" s="61" t="str">
        <f>IF('Section 2'!C186="","",'Section 2'!O186)</f>
        <v/>
      </c>
      <c r="F172" s="61" t="str">
        <f>IF($E172="","",'Section 2'!H186)</f>
        <v/>
      </c>
      <c r="G172" s="118" t="str">
        <f>IF($E172="","",'Section 2'!P186)</f>
        <v/>
      </c>
      <c r="H172" s="61" t="str">
        <f t="shared" si="9"/>
        <v/>
      </c>
      <c r="I172" s="61" t="str">
        <f t="shared" si="10"/>
        <v/>
      </c>
      <c r="J172" s="118" t="str">
        <f t="shared" si="11"/>
        <v/>
      </c>
      <c r="K172" s="116"/>
    </row>
    <row r="173" spans="2:11" x14ac:dyDescent="0.25">
      <c r="B173" t="str">
        <f>IF(OR(C173="",COUNTIF($C$4:C172,C173)&gt;0),"",MAX($B$4:B172)+1)</f>
        <v/>
      </c>
      <c r="C173" t="str">
        <f t="shared" si="12"/>
        <v/>
      </c>
      <c r="D173" s="61">
        <v>1</v>
      </c>
      <c r="E173" s="61" t="str">
        <f>IF('Section 2'!C187="","",'Section 2'!O187)</f>
        <v/>
      </c>
      <c r="F173" s="61" t="str">
        <f>IF($E173="","",'Section 2'!H187)</f>
        <v/>
      </c>
      <c r="G173" s="118" t="str">
        <f>IF($E173="","",'Section 2'!P187)</f>
        <v/>
      </c>
      <c r="H173" s="61" t="str">
        <f t="shared" si="9"/>
        <v/>
      </c>
      <c r="I173" s="61" t="str">
        <f t="shared" si="10"/>
        <v/>
      </c>
      <c r="J173" s="118" t="str">
        <f t="shared" si="11"/>
        <v/>
      </c>
      <c r="K173" s="116"/>
    </row>
    <row r="174" spans="2:11" x14ac:dyDescent="0.25">
      <c r="B174" t="str">
        <f>IF(OR(C174="",COUNTIF($C$4:C173,C174)&gt;0),"",MAX($B$4:B173)+1)</f>
        <v/>
      </c>
      <c r="C174" t="str">
        <f t="shared" si="12"/>
        <v/>
      </c>
      <c r="D174" s="61">
        <v>1</v>
      </c>
      <c r="E174" s="61" t="str">
        <f>IF('Section 2'!C188="","",'Section 2'!O188)</f>
        <v/>
      </c>
      <c r="F174" s="61" t="str">
        <f>IF($E174="","",'Section 2'!H188)</f>
        <v/>
      </c>
      <c r="G174" s="118" t="str">
        <f>IF($E174="","",'Section 2'!P188)</f>
        <v/>
      </c>
      <c r="H174" s="61" t="str">
        <f t="shared" si="9"/>
        <v/>
      </c>
      <c r="I174" s="61" t="str">
        <f t="shared" si="10"/>
        <v/>
      </c>
      <c r="J174" s="118" t="str">
        <f t="shared" si="11"/>
        <v/>
      </c>
      <c r="K174" s="116"/>
    </row>
    <row r="175" spans="2:11" x14ac:dyDescent="0.25">
      <c r="B175" t="str">
        <f>IF(OR(C175="",COUNTIF($C$4:C174,C175)&gt;0),"",MAX($B$4:B174)+1)</f>
        <v/>
      </c>
      <c r="C175" t="str">
        <f t="shared" si="12"/>
        <v/>
      </c>
      <c r="D175" s="61">
        <v>1</v>
      </c>
      <c r="E175" s="61" t="str">
        <f>IF('Section 2'!C189="","",'Section 2'!O189)</f>
        <v/>
      </c>
      <c r="F175" s="61" t="str">
        <f>IF($E175="","",'Section 2'!H189)</f>
        <v/>
      </c>
      <c r="G175" s="118" t="str">
        <f>IF($E175="","",'Section 2'!P189)</f>
        <v/>
      </c>
      <c r="H175" s="61" t="str">
        <f t="shared" si="9"/>
        <v/>
      </c>
      <c r="I175" s="61" t="str">
        <f t="shared" si="10"/>
        <v/>
      </c>
      <c r="J175" s="118" t="str">
        <f t="shared" si="11"/>
        <v/>
      </c>
      <c r="K175" s="116"/>
    </row>
    <row r="176" spans="2:11" x14ac:dyDescent="0.25">
      <c r="B176" t="str">
        <f>IF(OR(C176="",COUNTIF($C$4:C175,C176)&gt;0),"",MAX($B$4:B175)+1)</f>
        <v/>
      </c>
      <c r="C176" t="str">
        <f t="shared" si="12"/>
        <v/>
      </c>
      <c r="D176" s="61">
        <v>1</v>
      </c>
      <c r="E176" s="61" t="str">
        <f>IF('Section 2'!C190="","",'Section 2'!O190)</f>
        <v/>
      </c>
      <c r="F176" s="61" t="str">
        <f>IF($E176="","",'Section 2'!H190)</f>
        <v/>
      </c>
      <c r="G176" s="118" t="str">
        <f>IF($E176="","",'Section 2'!P190)</f>
        <v/>
      </c>
      <c r="H176" s="61" t="str">
        <f t="shared" si="9"/>
        <v/>
      </c>
      <c r="I176" s="61" t="str">
        <f t="shared" si="10"/>
        <v/>
      </c>
      <c r="J176" s="118" t="str">
        <f t="shared" si="11"/>
        <v/>
      </c>
      <c r="K176" s="116"/>
    </row>
    <row r="177" spans="2:11" x14ac:dyDescent="0.25">
      <c r="B177" t="str">
        <f>IF(OR(C177="",COUNTIF($C$4:C176,C177)&gt;0),"",MAX($B$4:B176)+1)</f>
        <v/>
      </c>
      <c r="C177" t="str">
        <f t="shared" si="12"/>
        <v/>
      </c>
      <c r="D177" s="61">
        <v>1</v>
      </c>
      <c r="E177" s="61" t="str">
        <f>IF('Section 2'!C191="","",'Section 2'!O191)</f>
        <v/>
      </c>
      <c r="F177" s="61" t="str">
        <f>IF($E177="","",'Section 2'!H191)</f>
        <v/>
      </c>
      <c r="G177" s="118" t="str">
        <f>IF($E177="","",'Section 2'!P191)</f>
        <v/>
      </c>
      <c r="H177" s="61" t="str">
        <f t="shared" si="9"/>
        <v/>
      </c>
      <c r="I177" s="61" t="str">
        <f t="shared" si="10"/>
        <v/>
      </c>
      <c r="J177" s="118" t="str">
        <f t="shared" si="11"/>
        <v/>
      </c>
      <c r="K177" s="116"/>
    </row>
    <row r="178" spans="2:11" x14ac:dyDescent="0.25">
      <c r="B178" t="str">
        <f>IF(OR(C178="",COUNTIF($C$4:C177,C178)&gt;0),"",MAX($B$4:B177)+1)</f>
        <v/>
      </c>
      <c r="C178" t="str">
        <f t="shared" si="12"/>
        <v/>
      </c>
      <c r="D178" s="61">
        <v>1</v>
      </c>
      <c r="E178" s="61" t="str">
        <f>IF('Section 2'!C192="","",'Section 2'!O192)</f>
        <v/>
      </c>
      <c r="F178" s="61" t="str">
        <f>IF($E178="","",'Section 2'!H192)</f>
        <v/>
      </c>
      <c r="G178" s="118" t="str">
        <f>IF($E178="","",'Section 2'!P192)</f>
        <v/>
      </c>
      <c r="H178" s="61" t="str">
        <f t="shared" si="9"/>
        <v/>
      </c>
      <c r="I178" s="61" t="str">
        <f t="shared" si="10"/>
        <v/>
      </c>
      <c r="J178" s="118" t="str">
        <f t="shared" si="11"/>
        <v/>
      </c>
      <c r="K178" s="116"/>
    </row>
    <row r="179" spans="2:11" x14ac:dyDescent="0.25">
      <c r="B179" t="str">
        <f>IF(OR(C179="",COUNTIF($C$4:C178,C179)&gt;0),"",MAX($B$4:B178)+1)</f>
        <v/>
      </c>
      <c r="C179" t="str">
        <f t="shared" si="12"/>
        <v/>
      </c>
      <c r="D179" s="61">
        <v>1</v>
      </c>
      <c r="E179" s="61" t="str">
        <f>IF('Section 2'!C193="","",'Section 2'!O193)</f>
        <v/>
      </c>
      <c r="F179" s="61" t="str">
        <f>IF($E179="","",'Section 2'!H193)</f>
        <v/>
      </c>
      <c r="G179" s="118" t="str">
        <f>IF($E179="","",'Section 2'!P193)</f>
        <v/>
      </c>
      <c r="H179" s="61" t="str">
        <f t="shared" si="9"/>
        <v/>
      </c>
      <c r="I179" s="61" t="str">
        <f t="shared" si="10"/>
        <v/>
      </c>
      <c r="J179" s="118" t="str">
        <f t="shared" si="11"/>
        <v/>
      </c>
      <c r="K179" s="116"/>
    </row>
    <row r="180" spans="2:11" x14ac:dyDescent="0.25">
      <c r="B180" t="str">
        <f>IF(OR(C180="",COUNTIF($C$4:C179,C180)&gt;0),"",MAX($B$4:B179)+1)</f>
        <v/>
      </c>
      <c r="C180" t="str">
        <f t="shared" si="12"/>
        <v/>
      </c>
      <c r="D180" s="61">
        <v>1</v>
      </c>
      <c r="E180" s="61" t="str">
        <f>IF('Section 2'!C194="","",'Section 2'!O194)</f>
        <v/>
      </c>
      <c r="F180" s="61" t="str">
        <f>IF($E180="","",'Section 2'!H194)</f>
        <v/>
      </c>
      <c r="G180" s="118" t="str">
        <f>IF($E180="","",'Section 2'!P194)</f>
        <v/>
      </c>
      <c r="H180" s="61" t="str">
        <f t="shared" si="9"/>
        <v/>
      </c>
      <c r="I180" s="61" t="str">
        <f t="shared" si="10"/>
        <v/>
      </c>
      <c r="J180" s="118" t="str">
        <f t="shared" si="11"/>
        <v/>
      </c>
      <c r="K180" s="116"/>
    </row>
    <row r="181" spans="2:11" x14ac:dyDescent="0.25">
      <c r="B181" t="str">
        <f>IF(OR(C181="",COUNTIF($C$4:C180,C181)&gt;0),"",MAX($B$4:B180)+1)</f>
        <v/>
      </c>
      <c r="C181" t="str">
        <f t="shared" si="12"/>
        <v/>
      </c>
      <c r="D181" s="61">
        <v>1</v>
      </c>
      <c r="E181" s="61" t="str">
        <f>IF('Section 2'!C195="","",'Section 2'!O195)</f>
        <v/>
      </c>
      <c r="F181" s="61" t="str">
        <f>IF($E181="","",'Section 2'!H195)</f>
        <v/>
      </c>
      <c r="G181" s="118" t="str">
        <f>IF($E181="","",'Section 2'!P195)</f>
        <v/>
      </c>
      <c r="H181" s="61" t="str">
        <f t="shared" si="9"/>
        <v/>
      </c>
      <c r="I181" s="61" t="str">
        <f t="shared" si="10"/>
        <v/>
      </c>
      <c r="J181" s="118" t="str">
        <f t="shared" si="11"/>
        <v/>
      </c>
      <c r="K181" s="116"/>
    </row>
    <row r="182" spans="2:11" x14ac:dyDescent="0.25">
      <c r="B182" t="str">
        <f>IF(OR(C182="",COUNTIF($C$4:C181,C182)&gt;0),"",MAX($B$4:B181)+1)</f>
        <v/>
      </c>
      <c r="C182" t="str">
        <f t="shared" si="12"/>
        <v/>
      </c>
      <c r="D182" s="61">
        <v>1</v>
      </c>
      <c r="E182" s="61" t="str">
        <f>IF('Section 2'!C196="","",'Section 2'!O196)</f>
        <v/>
      </c>
      <c r="F182" s="61" t="str">
        <f>IF($E182="","",'Section 2'!H196)</f>
        <v/>
      </c>
      <c r="G182" s="118" t="str">
        <f>IF($E182="","",'Section 2'!P196)</f>
        <v/>
      </c>
      <c r="H182" s="61" t="str">
        <f t="shared" si="9"/>
        <v/>
      </c>
      <c r="I182" s="61" t="str">
        <f t="shared" si="10"/>
        <v/>
      </c>
      <c r="J182" s="118" t="str">
        <f t="shared" si="11"/>
        <v/>
      </c>
      <c r="K182" s="116"/>
    </row>
    <row r="183" spans="2:11" x14ac:dyDescent="0.25">
      <c r="B183" t="str">
        <f>IF(OR(C183="",COUNTIF($C$4:C182,C183)&gt;0),"",MAX($B$4:B182)+1)</f>
        <v/>
      </c>
      <c r="C183" t="str">
        <f t="shared" si="12"/>
        <v/>
      </c>
      <c r="D183" s="61">
        <v>1</v>
      </c>
      <c r="E183" s="61" t="str">
        <f>IF('Section 2'!C197="","",'Section 2'!O197)</f>
        <v/>
      </c>
      <c r="F183" s="61" t="str">
        <f>IF($E183="","",'Section 2'!H197)</f>
        <v/>
      </c>
      <c r="G183" s="118" t="str">
        <f>IF($E183="","",'Section 2'!P197)</f>
        <v/>
      </c>
      <c r="H183" s="61" t="str">
        <f t="shared" si="9"/>
        <v/>
      </c>
      <c r="I183" s="61" t="str">
        <f t="shared" si="10"/>
        <v/>
      </c>
      <c r="J183" s="118" t="str">
        <f t="shared" si="11"/>
        <v/>
      </c>
      <c r="K183" s="116"/>
    </row>
    <row r="184" spans="2:11" x14ac:dyDescent="0.25">
      <c r="B184" t="str">
        <f>IF(OR(C184="",COUNTIF($C$4:C183,C184)&gt;0),"",MAX($B$4:B183)+1)</f>
        <v/>
      </c>
      <c r="C184" t="str">
        <f t="shared" si="12"/>
        <v/>
      </c>
      <c r="D184" s="61">
        <v>1</v>
      </c>
      <c r="E184" s="61" t="str">
        <f>IF('Section 2'!C198="","",'Section 2'!O198)</f>
        <v/>
      </c>
      <c r="F184" s="61" t="str">
        <f>IF($E184="","",'Section 2'!H198)</f>
        <v/>
      </c>
      <c r="G184" s="118" t="str">
        <f>IF($E184="","",'Section 2'!P198)</f>
        <v/>
      </c>
      <c r="H184" s="61" t="str">
        <f t="shared" si="9"/>
        <v/>
      </c>
      <c r="I184" s="61" t="str">
        <f t="shared" si="10"/>
        <v/>
      </c>
      <c r="J184" s="118" t="str">
        <f t="shared" si="11"/>
        <v/>
      </c>
      <c r="K184" s="116"/>
    </row>
    <row r="185" spans="2:11" x14ac:dyDescent="0.25">
      <c r="B185" t="str">
        <f>IF(OR(C185="",COUNTIF($C$4:C184,C185)&gt;0),"",MAX($B$4:B184)+1)</f>
        <v/>
      </c>
      <c r="C185" t="str">
        <f t="shared" si="12"/>
        <v/>
      </c>
      <c r="D185" s="61">
        <v>1</v>
      </c>
      <c r="E185" s="61" t="str">
        <f>IF('Section 2'!C199="","",'Section 2'!O199)</f>
        <v/>
      </c>
      <c r="F185" s="61" t="str">
        <f>IF($E185="","",'Section 2'!H199)</f>
        <v/>
      </c>
      <c r="G185" s="118" t="str">
        <f>IF($E185="","",'Section 2'!P199)</f>
        <v/>
      </c>
      <c r="H185" s="61" t="str">
        <f t="shared" si="9"/>
        <v/>
      </c>
      <c r="I185" s="61" t="str">
        <f t="shared" si="10"/>
        <v/>
      </c>
      <c r="J185" s="118" t="str">
        <f t="shared" si="11"/>
        <v/>
      </c>
      <c r="K185" s="116"/>
    </row>
    <row r="186" spans="2:11" x14ac:dyDescent="0.25">
      <c r="B186" t="str">
        <f>IF(OR(C186="",COUNTIF($C$4:C185,C186)&gt;0),"",MAX($B$4:B185)+1)</f>
        <v/>
      </c>
      <c r="C186" t="str">
        <f t="shared" si="12"/>
        <v/>
      </c>
      <c r="D186" s="61">
        <v>1</v>
      </c>
      <c r="E186" s="61" t="str">
        <f>IF('Section 2'!C200="","",'Section 2'!O200)</f>
        <v/>
      </c>
      <c r="F186" s="61" t="str">
        <f>IF($E186="","",'Section 2'!H200)</f>
        <v/>
      </c>
      <c r="G186" s="118" t="str">
        <f>IF($E186="","",'Section 2'!P200)</f>
        <v/>
      </c>
      <c r="H186" s="61" t="str">
        <f t="shared" si="9"/>
        <v/>
      </c>
      <c r="I186" s="61" t="str">
        <f t="shared" si="10"/>
        <v/>
      </c>
      <c r="J186" s="118" t="str">
        <f t="shared" si="11"/>
        <v/>
      </c>
      <c r="K186" s="116"/>
    </row>
    <row r="187" spans="2:11" x14ac:dyDescent="0.25">
      <c r="B187" t="str">
        <f>IF(OR(C187="",COUNTIF($C$4:C186,C187)&gt;0),"",MAX($B$4:B186)+1)</f>
        <v/>
      </c>
      <c r="C187" t="str">
        <f t="shared" si="12"/>
        <v/>
      </c>
      <c r="D187" s="61">
        <v>1</v>
      </c>
      <c r="E187" s="61" t="str">
        <f>IF('Section 2'!C201="","",'Section 2'!O201)</f>
        <v/>
      </c>
      <c r="F187" s="61" t="str">
        <f>IF($E187="","",'Section 2'!H201)</f>
        <v/>
      </c>
      <c r="G187" s="118" t="str">
        <f>IF($E187="","",'Section 2'!P201)</f>
        <v/>
      </c>
      <c r="H187" s="61" t="str">
        <f t="shared" si="9"/>
        <v/>
      </c>
      <c r="I187" s="61" t="str">
        <f t="shared" si="10"/>
        <v/>
      </c>
      <c r="J187" s="118" t="str">
        <f t="shared" si="11"/>
        <v/>
      </c>
      <c r="K187" s="116"/>
    </row>
    <row r="188" spans="2:11" x14ac:dyDescent="0.25">
      <c r="B188" t="str">
        <f>IF(OR(C188="",COUNTIF($C$4:C187,C188)&gt;0),"",MAX($B$4:B187)+1)</f>
        <v/>
      </c>
      <c r="C188" t="str">
        <f t="shared" si="12"/>
        <v/>
      </c>
      <c r="D188" s="61">
        <v>1</v>
      </c>
      <c r="E188" s="61" t="str">
        <f>IF('Section 2'!C202="","",'Section 2'!O202)</f>
        <v/>
      </c>
      <c r="F188" s="61" t="str">
        <f>IF($E188="","",'Section 2'!H202)</f>
        <v/>
      </c>
      <c r="G188" s="118" t="str">
        <f>IF($E188="","",'Section 2'!P202)</f>
        <v/>
      </c>
      <c r="H188" s="61" t="str">
        <f t="shared" si="9"/>
        <v/>
      </c>
      <c r="I188" s="61" t="str">
        <f t="shared" si="10"/>
        <v/>
      </c>
      <c r="J188" s="118" t="str">
        <f t="shared" si="11"/>
        <v/>
      </c>
      <c r="K188" s="116"/>
    </row>
    <row r="189" spans="2:11" x14ac:dyDescent="0.25">
      <c r="B189" t="str">
        <f>IF(OR(C189="",COUNTIF($C$4:C188,C189)&gt;0),"",MAX($B$4:B188)+1)</f>
        <v/>
      </c>
      <c r="C189" t="str">
        <f t="shared" si="12"/>
        <v/>
      </c>
      <c r="D189" s="61">
        <v>1</v>
      </c>
      <c r="E189" s="61" t="str">
        <f>IF('Section 2'!C203="","",'Section 2'!O203)</f>
        <v/>
      </c>
      <c r="F189" s="61" t="str">
        <f>IF($E189="","",'Section 2'!H203)</f>
        <v/>
      </c>
      <c r="G189" s="118" t="str">
        <f>IF($E189="","",'Section 2'!P203)</f>
        <v/>
      </c>
      <c r="H189" s="61" t="str">
        <f t="shared" si="9"/>
        <v/>
      </c>
      <c r="I189" s="61" t="str">
        <f t="shared" si="10"/>
        <v/>
      </c>
      <c r="J189" s="118" t="str">
        <f t="shared" si="11"/>
        <v/>
      </c>
      <c r="K189" s="116"/>
    </row>
    <row r="190" spans="2:11" x14ac:dyDescent="0.25">
      <c r="B190" t="str">
        <f>IF(OR(C190="",COUNTIF($C$4:C189,C190)&gt;0),"",MAX($B$4:B189)+1)</f>
        <v/>
      </c>
      <c r="C190" t="str">
        <f t="shared" si="12"/>
        <v/>
      </c>
      <c r="D190" s="61">
        <v>1</v>
      </c>
      <c r="E190" s="61" t="str">
        <f>IF('Section 2'!C204="","",'Section 2'!O204)</f>
        <v/>
      </c>
      <c r="F190" s="61" t="str">
        <f>IF($E190="","",'Section 2'!H204)</f>
        <v/>
      </c>
      <c r="G190" s="118" t="str">
        <f>IF($E190="","",'Section 2'!P204)</f>
        <v/>
      </c>
      <c r="H190" s="61" t="str">
        <f t="shared" si="9"/>
        <v/>
      </c>
      <c r="I190" s="61" t="str">
        <f t="shared" si="10"/>
        <v/>
      </c>
      <c r="J190" s="118" t="str">
        <f t="shared" si="11"/>
        <v/>
      </c>
      <c r="K190" s="116"/>
    </row>
    <row r="191" spans="2:11" x14ac:dyDescent="0.25">
      <c r="B191" t="str">
        <f>IF(OR(C191="",COUNTIF($C$4:C190,C191)&gt;0),"",MAX($B$4:B190)+1)</f>
        <v/>
      </c>
      <c r="C191" t="str">
        <f t="shared" si="12"/>
        <v/>
      </c>
      <c r="D191" s="61">
        <v>1</v>
      </c>
      <c r="E191" s="61" t="str">
        <f>IF('Section 2'!C205="","",'Section 2'!O205)</f>
        <v/>
      </c>
      <c r="F191" s="61" t="str">
        <f>IF($E191="","",'Section 2'!H205)</f>
        <v/>
      </c>
      <c r="G191" s="118" t="str">
        <f>IF($E191="","",'Section 2'!P205)</f>
        <v/>
      </c>
      <c r="H191" s="61" t="str">
        <f t="shared" si="9"/>
        <v/>
      </c>
      <c r="I191" s="61" t="str">
        <f t="shared" si="10"/>
        <v/>
      </c>
      <c r="J191" s="118" t="str">
        <f t="shared" si="11"/>
        <v/>
      </c>
      <c r="K191" s="116"/>
    </row>
    <row r="192" spans="2:11" x14ac:dyDescent="0.25">
      <c r="B192" t="str">
        <f>IF(OR(C192="",COUNTIF($C$4:C191,C192)&gt;0),"",MAX($B$4:B191)+1)</f>
        <v/>
      </c>
      <c r="C192" t="str">
        <f t="shared" si="12"/>
        <v/>
      </c>
      <c r="D192" s="61">
        <v>1</v>
      </c>
      <c r="E192" s="61" t="str">
        <f>IF('Section 2'!C206="","",'Section 2'!O206)</f>
        <v/>
      </c>
      <c r="F192" s="61" t="str">
        <f>IF($E192="","",'Section 2'!H206)</f>
        <v/>
      </c>
      <c r="G192" s="118" t="str">
        <f>IF($E192="","",'Section 2'!P206)</f>
        <v/>
      </c>
      <c r="H192" s="61" t="str">
        <f t="shared" si="9"/>
        <v/>
      </c>
      <c r="I192" s="61" t="str">
        <f t="shared" si="10"/>
        <v/>
      </c>
      <c r="J192" s="118" t="str">
        <f t="shared" si="11"/>
        <v/>
      </c>
      <c r="K192" s="116"/>
    </row>
    <row r="193" spans="2:11" x14ac:dyDescent="0.25">
      <c r="B193" t="str">
        <f>IF(OR(C193="",COUNTIF($C$4:C192,C193)&gt;0),"",MAX($B$4:B192)+1)</f>
        <v/>
      </c>
      <c r="C193" t="str">
        <f t="shared" si="12"/>
        <v/>
      </c>
      <c r="D193" s="61">
        <v>1</v>
      </c>
      <c r="E193" s="61" t="str">
        <f>IF('Section 2'!C207="","",'Section 2'!O207)</f>
        <v/>
      </c>
      <c r="F193" s="61" t="str">
        <f>IF($E193="","",'Section 2'!H207)</f>
        <v/>
      </c>
      <c r="G193" s="118" t="str">
        <f>IF($E193="","",'Section 2'!P207)</f>
        <v/>
      </c>
      <c r="H193" s="61" t="str">
        <f t="shared" si="9"/>
        <v/>
      </c>
      <c r="I193" s="61" t="str">
        <f t="shared" si="10"/>
        <v/>
      </c>
      <c r="J193" s="118" t="str">
        <f t="shared" si="11"/>
        <v/>
      </c>
      <c r="K193" s="116"/>
    </row>
    <row r="194" spans="2:11" x14ac:dyDescent="0.25">
      <c r="B194" t="str">
        <f>IF(OR(C194="",COUNTIF($C$4:C193,C194)&gt;0),"",MAX($B$4:B193)+1)</f>
        <v/>
      </c>
      <c r="C194" t="str">
        <f t="shared" si="12"/>
        <v/>
      </c>
      <c r="D194" s="61">
        <v>1</v>
      </c>
      <c r="E194" s="61" t="str">
        <f>IF('Section 2'!C208="","",'Section 2'!O208)</f>
        <v/>
      </c>
      <c r="F194" s="61" t="str">
        <f>IF($E194="","",'Section 2'!H208)</f>
        <v/>
      </c>
      <c r="G194" s="118" t="str">
        <f>IF($E194="","",'Section 2'!P208)</f>
        <v/>
      </c>
      <c r="H194" s="61" t="str">
        <f t="shared" si="9"/>
        <v/>
      </c>
      <c r="I194" s="61" t="str">
        <f t="shared" si="10"/>
        <v/>
      </c>
      <c r="J194" s="118" t="str">
        <f t="shared" si="11"/>
        <v/>
      </c>
      <c r="K194" s="116"/>
    </row>
    <row r="195" spans="2:11" x14ac:dyDescent="0.25">
      <c r="B195" t="str">
        <f>IF(OR(C195="",COUNTIF($C$4:C194,C195)&gt;0),"",MAX($B$4:B194)+1)</f>
        <v/>
      </c>
      <c r="C195" t="str">
        <f t="shared" si="12"/>
        <v/>
      </c>
      <c r="D195" s="61">
        <v>1</v>
      </c>
      <c r="E195" s="61" t="str">
        <f>IF('Section 2'!C209="","",'Section 2'!O209)</f>
        <v/>
      </c>
      <c r="F195" s="61" t="str">
        <f>IF($E195="","",'Section 2'!H209)</f>
        <v/>
      </c>
      <c r="G195" s="118" t="str">
        <f>IF($E195="","",'Section 2'!P209)</f>
        <v/>
      </c>
      <c r="H195" s="61" t="str">
        <f t="shared" si="9"/>
        <v/>
      </c>
      <c r="I195" s="61" t="str">
        <f t="shared" si="10"/>
        <v/>
      </c>
      <c r="J195" s="118" t="str">
        <f t="shared" si="11"/>
        <v/>
      </c>
      <c r="K195" s="116"/>
    </row>
    <row r="196" spans="2:11" x14ac:dyDescent="0.25">
      <c r="B196" t="str">
        <f>IF(OR(C196="",COUNTIF($C$4:C195,C196)&gt;0),"",MAX($B$4:B195)+1)</f>
        <v/>
      </c>
      <c r="C196" t="str">
        <f t="shared" si="12"/>
        <v/>
      </c>
      <c r="D196" s="61">
        <v>1</v>
      </c>
      <c r="E196" s="61" t="str">
        <f>IF('Section 2'!C210="","",'Section 2'!O210)</f>
        <v/>
      </c>
      <c r="F196" s="61" t="str">
        <f>IF($E196="","",'Section 2'!H210)</f>
        <v/>
      </c>
      <c r="G196" s="118" t="str">
        <f>IF($E196="","",'Section 2'!P210)</f>
        <v/>
      </c>
      <c r="H196" s="61" t="str">
        <f t="shared" ref="H196:H259" si="13">IF(OR($G196=0,COUNTIF($L$4:$L$45,E196)=0),"",E196)</f>
        <v/>
      </c>
      <c r="I196" s="61" t="str">
        <f t="shared" ref="I196:I259" si="14">IF($H196="","",F196)</f>
        <v/>
      </c>
      <c r="J196" s="118" t="str">
        <f t="shared" ref="J196:J259" si="15">IF($H196="","",G196)</f>
        <v/>
      </c>
      <c r="K196" s="116"/>
    </row>
    <row r="197" spans="2:11" x14ac:dyDescent="0.25">
      <c r="B197" t="str">
        <f>IF(OR(C197="",COUNTIF($C$4:C196,C197)&gt;0),"",MAX($B$4:B196)+1)</f>
        <v/>
      </c>
      <c r="C197" t="str">
        <f t="shared" si="12"/>
        <v/>
      </c>
      <c r="D197" s="61">
        <v>1</v>
      </c>
      <c r="E197" s="61" t="str">
        <f>IF('Section 2'!C211="","",'Section 2'!O211)</f>
        <v/>
      </c>
      <c r="F197" s="61" t="str">
        <f>IF($E197="","",'Section 2'!H211)</f>
        <v/>
      </c>
      <c r="G197" s="118" t="str">
        <f>IF($E197="","",'Section 2'!P211)</f>
        <v/>
      </c>
      <c r="H197" s="61" t="str">
        <f t="shared" si="13"/>
        <v/>
      </c>
      <c r="I197" s="61" t="str">
        <f t="shared" si="14"/>
        <v/>
      </c>
      <c r="J197" s="118" t="str">
        <f t="shared" si="15"/>
        <v/>
      </c>
      <c r="K197" s="116"/>
    </row>
    <row r="198" spans="2:11" x14ac:dyDescent="0.25">
      <c r="B198" t="str">
        <f>IF(OR(C198="",COUNTIF($C$4:C197,C198)&gt;0),"",MAX($B$4:B197)+1)</f>
        <v/>
      </c>
      <c r="C198" t="str">
        <f t="shared" si="12"/>
        <v/>
      </c>
      <c r="D198" s="61">
        <v>1</v>
      </c>
      <c r="E198" s="61" t="str">
        <f>IF('Section 2'!C212="","",'Section 2'!O212)</f>
        <v/>
      </c>
      <c r="F198" s="61" t="str">
        <f>IF($E198="","",'Section 2'!H212)</f>
        <v/>
      </c>
      <c r="G198" s="118" t="str">
        <f>IF($E198="","",'Section 2'!P212)</f>
        <v/>
      </c>
      <c r="H198" s="61" t="str">
        <f t="shared" si="13"/>
        <v/>
      </c>
      <c r="I198" s="61" t="str">
        <f t="shared" si="14"/>
        <v/>
      </c>
      <c r="J198" s="118" t="str">
        <f t="shared" si="15"/>
        <v/>
      </c>
      <c r="K198" s="116"/>
    </row>
    <row r="199" spans="2:11" x14ac:dyDescent="0.25">
      <c r="B199" t="str">
        <f>IF(OR(C199="",COUNTIF($C$4:C198,C199)&gt;0),"",MAX($B$4:B198)+1)</f>
        <v/>
      </c>
      <c r="C199" t="str">
        <f t="shared" si="12"/>
        <v/>
      </c>
      <c r="D199" s="61">
        <v>1</v>
      </c>
      <c r="E199" s="61" t="str">
        <f>IF('Section 2'!C213="","",'Section 2'!O213)</f>
        <v/>
      </c>
      <c r="F199" s="61" t="str">
        <f>IF($E199="","",'Section 2'!H213)</f>
        <v/>
      </c>
      <c r="G199" s="118" t="str">
        <f>IF($E199="","",'Section 2'!P213)</f>
        <v/>
      </c>
      <c r="H199" s="61" t="str">
        <f t="shared" si="13"/>
        <v/>
      </c>
      <c r="I199" s="61" t="str">
        <f t="shared" si="14"/>
        <v/>
      </c>
      <c r="J199" s="118" t="str">
        <f t="shared" si="15"/>
        <v/>
      </c>
      <c r="K199" s="116"/>
    </row>
    <row r="200" spans="2:11" x14ac:dyDescent="0.25">
      <c r="B200" t="str">
        <f>IF(OR(C200="",COUNTIF($C$4:C199,C200)&gt;0),"",MAX($B$4:B199)+1)</f>
        <v/>
      </c>
      <c r="C200" t="str">
        <f t="shared" si="12"/>
        <v/>
      </c>
      <c r="D200" s="61">
        <v>1</v>
      </c>
      <c r="E200" s="61" t="str">
        <f>IF('Section 2'!C214="","",'Section 2'!O214)</f>
        <v/>
      </c>
      <c r="F200" s="61" t="str">
        <f>IF($E200="","",'Section 2'!H214)</f>
        <v/>
      </c>
      <c r="G200" s="118" t="str">
        <f>IF($E200="","",'Section 2'!P214)</f>
        <v/>
      </c>
      <c r="H200" s="61" t="str">
        <f t="shared" si="13"/>
        <v/>
      </c>
      <c r="I200" s="61" t="str">
        <f t="shared" si="14"/>
        <v/>
      </c>
      <c r="J200" s="118" t="str">
        <f t="shared" si="15"/>
        <v/>
      </c>
      <c r="K200" s="116"/>
    </row>
    <row r="201" spans="2:11" x14ac:dyDescent="0.25">
      <c r="B201" t="str">
        <f>IF(OR(C201="",COUNTIF($C$4:C200,C201)&gt;0),"",MAX($B$4:B200)+1)</f>
        <v/>
      </c>
      <c r="C201" t="str">
        <f t="shared" si="12"/>
        <v/>
      </c>
      <c r="D201" s="61">
        <v>1</v>
      </c>
      <c r="E201" s="61" t="str">
        <f>IF('Section 2'!C215="","",'Section 2'!O215)</f>
        <v/>
      </c>
      <c r="F201" s="61" t="str">
        <f>IF($E201="","",'Section 2'!H215)</f>
        <v/>
      </c>
      <c r="G201" s="118" t="str">
        <f>IF($E201="","",'Section 2'!P215)</f>
        <v/>
      </c>
      <c r="H201" s="61" t="str">
        <f t="shared" si="13"/>
        <v/>
      </c>
      <c r="I201" s="61" t="str">
        <f t="shared" si="14"/>
        <v/>
      </c>
      <c r="J201" s="118" t="str">
        <f t="shared" si="15"/>
        <v/>
      </c>
      <c r="K201" s="116"/>
    </row>
    <row r="202" spans="2:11" x14ac:dyDescent="0.25">
      <c r="B202" t="str">
        <f>IF(OR(C202="",COUNTIF($C$4:C201,C202)&gt;0),"",MAX($B$4:B201)+1)</f>
        <v/>
      </c>
      <c r="C202" t="str">
        <f t="shared" si="12"/>
        <v/>
      </c>
      <c r="D202" s="61">
        <v>1</v>
      </c>
      <c r="E202" s="61" t="str">
        <f>IF('Section 2'!C216="","",'Section 2'!O216)</f>
        <v/>
      </c>
      <c r="F202" s="61" t="str">
        <f>IF($E202="","",'Section 2'!H216)</f>
        <v/>
      </c>
      <c r="G202" s="118" t="str">
        <f>IF($E202="","",'Section 2'!P216)</f>
        <v/>
      </c>
      <c r="H202" s="61" t="str">
        <f t="shared" si="13"/>
        <v/>
      </c>
      <c r="I202" s="61" t="str">
        <f t="shared" si="14"/>
        <v/>
      </c>
      <c r="J202" s="118" t="str">
        <f t="shared" si="15"/>
        <v/>
      </c>
      <c r="K202" s="116"/>
    </row>
    <row r="203" spans="2:11" x14ac:dyDescent="0.25">
      <c r="B203" t="str">
        <f>IF(OR(C203="",COUNTIF($C$4:C202,C203)&gt;0),"",MAX($B$4:B202)+1)</f>
        <v/>
      </c>
      <c r="C203" t="str">
        <f t="shared" si="12"/>
        <v/>
      </c>
      <c r="D203" s="61">
        <v>1</v>
      </c>
      <c r="E203" s="61" t="str">
        <f>IF('Section 2'!C217="","",'Section 2'!O217)</f>
        <v/>
      </c>
      <c r="F203" s="61" t="str">
        <f>IF($E203="","",'Section 2'!H217)</f>
        <v/>
      </c>
      <c r="G203" s="118" t="str">
        <f>IF($E203="","",'Section 2'!P217)</f>
        <v/>
      </c>
      <c r="H203" s="61" t="str">
        <f t="shared" si="13"/>
        <v/>
      </c>
      <c r="I203" s="61" t="str">
        <f t="shared" si="14"/>
        <v/>
      </c>
      <c r="J203" s="118" t="str">
        <f t="shared" si="15"/>
        <v/>
      </c>
      <c r="K203" s="116"/>
    </row>
    <row r="204" spans="2:11" x14ac:dyDescent="0.25">
      <c r="B204" t="str">
        <f>IF(OR(C204="",COUNTIF($C$4:C203,C204)&gt;0),"",MAX($B$4:B203)+1)</f>
        <v/>
      </c>
      <c r="C204" t="str">
        <f t="shared" si="12"/>
        <v/>
      </c>
      <c r="D204" s="61">
        <v>1</v>
      </c>
      <c r="E204" s="61" t="str">
        <f>IF('Section 2'!C218="","",'Section 2'!O218)</f>
        <v/>
      </c>
      <c r="F204" s="61" t="str">
        <f>IF($E204="","",'Section 2'!H218)</f>
        <v/>
      </c>
      <c r="G204" s="118" t="str">
        <f>IF($E204="","",'Section 2'!P218)</f>
        <v/>
      </c>
      <c r="H204" s="61" t="str">
        <f t="shared" si="13"/>
        <v/>
      </c>
      <c r="I204" s="61" t="str">
        <f t="shared" si="14"/>
        <v/>
      </c>
      <c r="J204" s="118" t="str">
        <f t="shared" si="15"/>
        <v/>
      </c>
      <c r="K204" s="116"/>
    </row>
    <row r="205" spans="2:11" x14ac:dyDescent="0.25">
      <c r="B205" t="str">
        <f>IF(OR(C205="",COUNTIF($C$4:C204,C205)&gt;0),"",MAX($B$4:B204)+1)</f>
        <v/>
      </c>
      <c r="C205" t="str">
        <f t="shared" si="12"/>
        <v/>
      </c>
      <c r="D205" s="61">
        <v>1</v>
      </c>
      <c r="E205" s="61" t="str">
        <f>IF('Section 2'!C219="","",'Section 2'!O219)</f>
        <v/>
      </c>
      <c r="F205" s="61" t="str">
        <f>IF($E205="","",'Section 2'!H219)</f>
        <v/>
      </c>
      <c r="G205" s="118" t="str">
        <f>IF($E205="","",'Section 2'!P219)</f>
        <v/>
      </c>
      <c r="H205" s="61" t="str">
        <f t="shared" si="13"/>
        <v/>
      </c>
      <c r="I205" s="61" t="str">
        <f t="shared" si="14"/>
        <v/>
      </c>
      <c r="J205" s="118" t="str">
        <f t="shared" si="15"/>
        <v/>
      </c>
      <c r="K205" s="116"/>
    </row>
    <row r="206" spans="2:11" x14ac:dyDescent="0.25">
      <c r="B206" t="str">
        <f>IF(OR(C206="",COUNTIF($C$4:C205,C206)&gt;0),"",MAX($B$4:B205)+1)</f>
        <v/>
      </c>
      <c r="C206" t="str">
        <f t="shared" si="12"/>
        <v/>
      </c>
      <c r="D206" s="61">
        <v>1</v>
      </c>
      <c r="E206" s="61" t="str">
        <f>IF('Section 2'!C220="","",'Section 2'!O220)</f>
        <v/>
      </c>
      <c r="F206" s="61" t="str">
        <f>IF($E206="","",'Section 2'!H220)</f>
        <v/>
      </c>
      <c r="G206" s="118" t="str">
        <f>IF($E206="","",'Section 2'!P220)</f>
        <v/>
      </c>
      <c r="H206" s="61" t="str">
        <f t="shared" si="13"/>
        <v/>
      </c>
      <c r="I206" s="61" t="str">
        <f t="shared" si="14"/>
        <v/>
      </c>
      <c r="J206" s="118" t="str">
        <f t="shared" si="15"/>
        <v/>
      </c>
      <c r="K206" s="116"/>
    </row>
    <row r="207" spans="2:11" x14ac:dyDescent="0.25">
      <c r="B207" t="str">
        <f>IF(OR(C207="",COUNTIF($C$4:C206,C207)&gt;0),"",MAX($B$4:B206)+1)</f>
        <v/>
      </c>
      <c r="C207" t="str">
        <f t="shared" si="12"/>
        <v/>
      </c>
      <c r="D207" s="61">
        <v>1</v>
      </c>
      <c r="E207" s="61" t="str">
        <f>IF('Section 2'!C221="","",'Section 2'!O221)</f>
        <v/>
      </c>
      <c r="F207" s="61" t="str">
        <f>IF($E207="","",'Section 2'!H221)</f>
        <v/>
      </c>
      <c r="G207" s="118" t="str">
        <f>IF($E207="","",'Section 2'!P221)</f>
        <v/>
      </c>
      <c r="H207" s="61" t="str">
        <f t="shared" si="13"/>
        <v/>
      </c>
      <c r="I207" s="61" t="str">
        <f t="shared" si="14"/>
        <v/>
      </c>
      <c r="J207" s="118" t="str">
        <f t="shared" si="15"/>
        <v/>
      </c>
      <c r="K207" s="116"/>
    </row>
    <row r="208" spans="2:11" x14ac:dyDescent="0.25">
      <c r="B208" t="str">
        <f>IF(OR(C208="",COUNTIF($C$4:C207,C208)&gt;0),"",MAX($B$4:B207)+1)</f>
        <v/>
      </c>
      <c r="C208" t="str">
        <f t="shared" si="12"/>
        <v/>
      </c>
      <c r="D208" s="61">
        <v>1</v>
      </c>
      <c r="E208" s="61" t="str">
        <f>IF('Section 2'!C222="","",'Section 2'!O222)</f>
        <v/>
      </c>
      <c r="F208" s="61" t="str">
        <f>IF($E208="","",'Section 2'!H222)</f>
        <v/>
      </c>
      <c r="G208" s="118" t="str">
        <f>IF($E208="","",'Section 2'!P222)</f>
        <v/>
      </c>
      <c r="H208" s="61" t="str">
        <f t="shared" si="13"/>
        <v/>
      </c>
      <c r="I208" s="61" t="str">
        <f t="shared" si="14"/>
        <v/>
      </c>
      <c r="J208" s="118" t="str">
        <f t="shared" si="15"/>
        <v/>
      </c>
      <c r="K208" s="116"/>
    </row>
    <row r="209" spans="2:11" x14ac:dyDescent="0.25">
      <c r="B209" t="str">
        <f>IF(OR(C209="",COUNTIF($C$4:C208,C209)&gt;0),"",MAX($B$4:B208)+1)</f>
        <v/>
      </c>
      <c r="C209" t="str">
        <f t="shared" si="12"/>
        <v/>
      </c>
      <c r="D209" s="61">
        <v>1</v>
      </c>
      <c r="E209" s="61" t="str">
        <f>IF('Section 2'!C223="","",'Section 2'!O223)</f>
        <v/>
      </c>
      <c r="F209" s="61" t="str">
        <f>IF($E209="","",'Section 2'!H223)</f>
        <v/>
      </c>
      <c r="G209" s="118" t="str">
        <f>IF($E209="","",'Section 2'!P223)</f>
        <v/>
      </c>
      <c r="H209" s="61" t="str">
        <f t="shared" si="13"/>
        <v/>
      </c>
      <c r="I209" s="61" t="str">
        <f t="shared" si="14"/>
        <v/>
      </c>
      <c r="J209" s="118" t="str">
        <f t="shared" si="15"/>
        <v/>
      </c>
      <c r="K209" s="116"/>
    </row>
    <row r="210" spans="2:11" x14ac:dyDescent="0.25">
      <c r="B210" t="str">
        <f>IF(OR(C210="",COUNTIF($C$4:C209,C210)&gt;0),"",MAX($B$4:B209)+1)</f>
        <v/>
      </c>
      <c r="C210" t="str">
        <f t="shared" si="12"/>
        <v/>
      </c>
      <c r="D210" s="61">
        <v>1</v>
      </c>
      <c r="E210" s="61" t="str">
        <f>IF('Section 2'!C224="","",'Section 2'!O224)</f>
        <v/>
      </c>
      <c r="F210" s="61" t="str">
        <f>IF($E210="","",'Section 2'!H224)</f>
        <v/>
      </c>
      <c r="G210" s="118" t="str">
        <f>IF($E210="","",'Section 2'!P224)</f>
        <v/>
      </c>
      <c r="H210" s="61" t="str">
        <f t="shared" si="13"/>
        <v/>
      </c>
      <c r="I210" s="61" t="str">
        <f t="shared" si="14"/>
        <v/>
      </c>
      <c r="J210" s="118" t="str">
        <f t="shared" si="15"/>
        <v/>
      </c>
      <c r="K210" s="116"/>
    </row>
    <row r="211" spans="2:11" x14ac:dyDescent="0.25">
      <c r="B211" t="str">
        <f>IF(OR(C211="",COUNTIF($C$4:C210,C211)&gt;0),"",MAX($B$4:B210)+1)</f>
        <v/>
      </c>
      <c r="C211" t="str">
        <f t="shared" si="12"/>
        <v/>
      </c>
      <c r="D211" s="61">
        <v>1</v>
      </c>
      <c r="E211" s="61" t="str">
        <f>IF('Section 2'!C225="","",'Section 2'!O225)</f>
        <v/>
      </c>
      <c r="F211" s="61" t="str">
        <f>IF($E211="","",'Section 2'!H225)</f>
        <v/>
      </c>
      <c r="G211" s="118" t="str">
        <f>IF($E211="","",'Section 2'!P225)</f>
        <v/>
      </c>
      <c r="H211" s="61" t="str">
        <f t="shared" si="13"/>
        <v/>
      </c>
      <c r="I211" s="61" t="str">
        <f t="shared" si="14"/>
        <v/>
      </c>
      <c r="J211" s="118" t="str">
        <f t="shared" si="15"/>
        <v/>
      </c>
      <c r="K211" s="116"/>
    </row>
    <row r="212" spans="2:11" x14ac:dyDescent="0.25">
      <c r="B212" t="str">
        <f>IF(OR(C212="",COUNTIF($C$4:C211,C212)&gt;0),"",MAX($B$4:B211)+1)</f>
        <v/>
      </c>
      <c r="C212" t="str">
        <f t="shared" si="12"/>
        <v/>
      </c>
      <c r="D212" s="61">
        <v>1</v>
      </c>
      <c r="E212" s="61" t="str">
        <f>IF('Section 2'!C226="","",'Section 2'!O226)</f>
        <v/>
      </c>
      <c r="F212" s="61" t="str">
        <f>IF($E212="","",'Section 2'!H226)</f>
        <v/>
      </c>
      <c r="G212" s="118" t="str">
        <f>IF($E212="","",'Section 2'!P226)</f>
        <v/>
      </c>
      <c r="H212" s="61" t="str">
        <f t="shared" si="13"/>
        <v/>
      </c>
      <c r="I212" s="61" t="str">
        <f t="shared" si="14"/>
        <v/>
      </c>
      <c r="J212" s="118" t="str">
        <f t="shared" si="15"/>
        <v/>
      </c>
      <c r="K212" s="116"/>
    </row>
    <row r="213" spans="2:11" x14ac:dyDescent="0.25">
      <c r="B213" t="str">
        <f>IF(OR(C213="",COUNTIF($C$4:C212,C213)&gt;0),"",MAX($B$4:B212)+1)</f>
        <v/>
      </c>
      <c r="C213" t="str">
        <f t="shared" si="12"/>
        <v/>
      </c>
      <c r="D213" s="61">
        <v>1</v>
      </c>
      <c r="E213" s="61" t="str">
        <f>IF('Section 2'!C227="","",'Section 2'!O227)</f>
        <v/>
      </c>
      <c r="F213" s="61" t="str">
        <f>IF($E213="","",'Section 2'!H227)</f>
        <v/>
      </c>
      <c r="G213" s="118" t="str">
        <f>IF($E213="","",'Section 2'!P227)</f>
        <v/>
      </c>
      <c r="H213" s="61" t="str">
        <f t="shared" si="13"/>
        <v/>
      </c>
      <c r="I213" s="61" t="str">
        <f t="shared" si="14"/>
        <v/>
      </c>
      <c r="J213" s="118" t="str">
        <f t="shared" si="15"/>
        <v/>
      </c>
      <c r="K213" s="116"/>
    </row>
    <row r="214" spans="2:11" x14ac:dyDescent="0.25">
      <c r="B214" t="str">
        <f>IF(OR(C214="",COUNTIF($C$4:C213,C214)&gt;0),"",MAX($B$4:B213)+1)</f>
        <v/>
      </c>
      <c r="C214" t="str">
        <f t="shared" si="12"/>
        <v/>
      </c>
      <c r="D214" s="61">
        <v>1</v>
      </c>
      <c r="E214" s="61" t="str">
        <f>IF('Section 2'!C228="","",'Section 2'!O228)</f>
        <v/>
      </c>
      <c r="F214" s="61" t="str">
        <f>IF($E214="","",'Section 2'!H228)</f>
        <v/>
      </c>
      <c r="G214" s="118" t="str">
        <f>IF($E214="","",'Section 2'!P228)</f>
        <v/>
      </c>
      <c r="H214" s="61" t="str">
        <f t="shared" si="13"/>
        <v/>
      </c>
      <c r="I214" s="61" t="str">
        <f t="shared" si="14"/>
        <v/>
      </c>
      <c r="J214" s="118" t="str">
        <f t="shared" si="15"/>
        <v/>
      </c>
      <c r="K214" s="116"/>
    </row>
    <row r="215" spans="2:11" x14ac:dyDescent="0.25">
      <c r="B215" t="str">
        <f>IF(OR(C215="",COUNTIF($C$4:C214,C215)&gt;0),"",MAX($B$4:B214)+1)</f>
        <v/>
      </c>
      <c r="C215" t="str">
        <f t="shared" si="12"/>
        <v/>
      </c>
      <c r="D215" s="61">
        <v>1</v>
      </c>
      <c r="E215" s="61" t="str">
        <f>IF('Section 2'!C229="","",'Section 2'!O229)</f>
        <v/>
      </c>
      <c r="F215" s="61" t="str">
        <f>IF($E215="","",'Section 2'!H229)</f>
        <v/>
      </c>
      <c r="G215" s="118" t="str">
        <f>IF($E215="","",'Section 2'!P229)</f>
        <v/>
      </c>
      <c r="H215" s="61" t="str">
        <f t="shared" si="13"/>
        <v/>
      </c>
      <c r="I215" s="61" t="str">
        <f t="shared" si="14"/>
        <v/>
      </c>
      <c r="J215" s="118" t="str">
        <f t="shared" si="15"/>
        <v/>
      </c>
      <c r="K215" s="116"/>
    </row>
    <row r="216" spans="2:11" x14ac:dyDescent="0.25">
      <c r="B216" t="str">
        <f>IF(OR(C216="",COUNTIF($C$4:C215,C216)&gt;0),"",MAX($B$4:B215)+1)</f>
        <v/>
      </c>
      <c r="C216" t="str">
        <f t="shared" si="12"/>
        <v/>
      </c>
      <c r="D216" s="61">
        <v>1</v>
      </c>
      <c r="E216" s="61" t="str">
        <f>IF('Section 2'!C230="","",'Section 2'!O230)</f>
        <v/>
      </c>
      <c r="F216" s="61" t="str">
        <f>IF($E216="","",'Section 2'!H230)</f>
        <v/>
      </c>
      <c r="G216" s="118" t="str">
        <f>IF($E216="","",'Section 2'!P230)</f>
        <v/>
      </c>
      <c r="H216" s="61" t="str">
        <f t="shared" si="13"/>
        <v/>
      </c>
      <c r="I216" s="61" t="str">
        <f t="shared" si="14"/>
        <v/>
      </c>
      <c r="J216" s="118" t="str">
        <f t="shared" si="15"/>
        <v/>
      </c>
      <c r="K216" s="116"/>
    </row>
    <row r="217" spans="2:11" x14ac:dyDescent="0.25">
      <c r="B217" t="str">
        <f>IF(OR(C217="",COUNTIF($C$4:C216,C217)&gt;0),"",MAX($B$4:B216)+1)</f>
        <v/>
      </c>
      <c r="C217" t="str">
        <f t="shared" ref="C217:C280" si="16">IF(H217="","",H217&amp;"_"&amp;I217)</f>
        <v/>
      </c>
      <c r="D217" s="61">
        <v>1</v>
      </c>
      <c r="E217" s="61" t="str">
        <f>IF('Section 2'!C231="","",'Section 2'!O231)</f>
        <v/>
      </c>
      <c r="F217" s="61" t="str">
        <f>IF($E217="","",'Section 2'!H231)</f>
        <v/>
      </c>
      <c r="G217" s="118" t="str">
        <f>IF($E217="","",'Section 2'!P231)</f>
        <v/>
      </c>
      <c r="H217" s="61" t="str">
        <f t="shared" si="13"/>
        <v/>
      </c>
      <c r="I217" s="61" t="str">
        <f t="shared" si="14"/>
        <v/>
      </c>
      <c r="J217" s="118" t="str">
        <f t="shared" si="15"/>
        <v/>
      </c>
      <c r="K217" s="116"/>
    </row>
    <row r="218" spans="2:11" x14ac:dyDescent="0.25">
      <c r="B218" t="str">
        <f>IF(OR(C218="",COUNTIF($C$4:C217,C218)&gt;0),"",MAX($B$4:B217)+1)</f>
        <v/>
      </c>
      <c r="C218" t="str">
        <f t="shared" si="16"/>
        <v/>
      </c>
      <c r="D218" s="61">
        <v>1</v>
      </c>
      <c r="E218" s="61" t="str">
        <f>IF('Section 2'!C232="","",'Section 2'!O232)</f>
        <v/>
      </c>
      <c r="F218" s="61" t="str">
        <f>IF($E218="","",'Section 2'!H232)</f>
        <v/>
      </c>
      <c r="G218" s="118" t="str">
        <f>IF($E218="","",'Section 2'!P232)</f>
        <v/>
      </c>
      <c r="H218" s="61" t="str">
        <f t="shared" si="13"/>
        <v/>
      </c>
      <c r="I218" s="61" t="str">
        <f t="shared" si="14"/>
        <v/>
      </c>
      <c r="J218" s="118" t="str">
        <f t="shared" si="15"/>
        <v/>
      </c>
      <c r="K218" s="116"/>
    </row>
    <row r="219" spans="2:11" x14ac:dyDescent="0.25">
      <c r="B219" t="str">
        <f>IF(OR(C219="",COUNTIF($C$4:C218,C219)&gt;0),"",MAX($B$4:B218)+1)</f>
        <v/>
      </c>
      <c r="C219" t="str">
        <f t="shared" si="16"/>
        <v/>
      </c>
      <c r="D219" s="61">
        <v>1</v>
      </c>
      <c r="E219" s="61" t="str">
        <f>IF('Section 2'!C233="","",'Section 2'!O233)</f>
        <v/>
      </c>
      <c r="F219" s="61" t="str">
        <f>IF($E219="","",'Section 2'!H233)</f>
        <v/>
      </c>
      <c r="G219" s="118" t="str">
        <f>IF($E219="","",'Section 2'!P233)</f>
        <v/>
      </c>
      <c r="H219" s="61" t="str">
        <f t="shared" si="13"/>
        <v/>
      </c>
      <c r="I219" s="61" t="str">
        <f t="shared" si="14"/>
        <v/>
      </c>
      <c r="J219" s="118" t="str">
        <f t="shared" si="15"/>
        <v/>
      </c>
      <c r="K219" s="116"/>
    </row>
    <row r="220" spans="2:11" x14ac:dyDescent="0.25">
      <c r="B220" t="str">
        <f>IF(OR(C220="",COUNTIF($C$4:C219,C220)&gt;0),"",MAX($B$4:B219)+1)</f>
        <v/>
      </c>
      <c r="C220" t="str">
        <f t="shared" si="16"/>
        <v/>
      </c>
      <c r="D220" s="61">
        <v>1</v>
      </c>
      <c r="E220" s="61" t="str">
        <f>IF('Section 2'!C234="","",'Section 2'!O234)</f>
        <v/>
      </c>
      <c r="F220" s="61" t="str">
        <f>IF($E220="","",'Section 2'!H234)</f>
        <v/>
      </c>
      <c r="G220" s="118" t="str">
        <f>IF($E220="","",'Section 2'!P234)</f>
        <v/>
      </c>
      <c r="H220" s="61" t="str">
        <f t="shared" si="13"/>
        <v/>
      </c>
      <c r="I220" s="61" t="str">
        <f t="shared" si="14"/>
        <v/>
      </c>
      <c r="J220" s="118" t="str">
        <f t="shared" si="15"/>
        <v/>
      </c>
      <c r="K220" s="116"/>
    </row>
    <row r="221" spans="2:11" x14ac:dyDescent="0.25">
      <c r="B221" t="str">
        <f>IF(OR(C221="",COUNTIF($C$4:C220,C221)&gt;0),"",MAX($B$4:B220)+1)</f>
        <v/>
      </c>
      <c r="C221" t="str">
        <f t="shared" si="16"/>
        <v/>
      </c>
      <c r="D221" s="61">
        <v>1</v>
      </c>
      <c r="E221" s="61" t="str">
        <f>IF('Section 2'!C235="","",'Section 2'!O235)</f>
        <v/>
      </c>
      <c r="F221" s="61" t="str">
        <f>IF($E221="","",'Section 2'!H235)</f>
        <v/>
      </c>
      <c r="G221" s="118" t="str">
        <f>IF($E221="","",'Section 2'!P235)</f>
        <v/>
      </c>
      <c r="H221" s="61" t="str">
        <f t="shared" si="13"/>
        <v/>
      </c>
      <c r="I221" s="61" t="str">
        <f t="shared" si="14"/>
        <v/>
      </c>
      <c r="J221" s="118" t="str">
        <f t="shared" si="15"/>
        <v/>
      </c>
      <c r="K221" s="116"/>
    </row>
    <row r="222" spans="2:11" x14ac:dyDescent="0.25">
      <c r="B222" t="str">
        <f>IF(OR(C222="",COUNTIF($C$4:C221,C222)&gt;0),"",MAX($B$4:B221)+1)</f>
        <v/>
      </c>
      <c r="C222" t="str">
        <f t="shared" si="16"/>
        <v/>
      </c>
      <c r="D222" s="61">
        <v>1</v>
      </c>
      <c r="E222" s="61" t="str">
        <f>IF('Section 2'!C236="","",'Section 2'!O236)</f>
        <v/>
      </c>
      <c r="F222" s="61" t="str">
        <f>IF($E222="","",'Section 2'!H236)</f>
        <v/>
      </c>
      <c r="G222" s="118" t="str">
        <f>IF($E222="","",'Section 2'!P236)</f>
        <v/>
      </c>
      <c r="H222" s="61" t="str">
        <f t="shared" si="13"/>
        <v/>
      </c>
      <c r="I222" s="61" t="str">
        <f t="shared" si="14"/>
        <v/>
      </c>
      <c r="J222" s="118" t="str">
        <f t="shared" si="15"/>
        <v/>
      </c>
      <c r="K222" s="116"/>
    </row>
    <row r="223" spans="2:11" x14ac:dyDescent="0.25">
      <c r="B223" t="str">
        <f>IF(OR(C223="",COUNTIF($C$4:C222,C223)&gt;0),"",MAX($B$4:B222)+1)</f>
        <v/>
      </c>
      <c r="C223" t="str">
        <f t="shared" si="16"/>
        <v/>
      </c>
      <c r="D223" s="61">
        <v>1</v>
      </c>
      <c r="E223" s="61" t="str">
        <f>IF('Section 2'!C237="","",'Section 2'!O237)</f>
        <v/>
      </c>
      <c r="F223" s="61" t="str">
        <f>IF($E223="","",'Section 2'!H237)</f>
        <v/>
      </c>
      <c r="G223" s="118" t="str">
        <f>IF($E223="","",'Section 2'!P237)</f>
        <v/>
      </c>
      <c r="H223" s="61" t="str">
        <f t="shared" si="13"/>
        <v/>
      </c>
      <c r="I223" s="61" t="str">
        <f t="shared" si="14"/>
        <v/>
      </c>
      <c r="J223" s="118" t="str">
        <f t="shared" si="15"/>
        <v/>
      </c>
      <c r="K223" s="116"/>
    </row>
    <row r="224" spans="2:11" x14ac:dyDescent="0.25">
      <c r="B224" t="str">
        <f>IF(OR(C224="",COUNTIF($C$4:C223,C224)&gt;0),"",MAX($B$4:B223)+1)</f>
        <v/>
      </c>
      <c r="C224" t="str">
        <f t="shared" si="16"/>
        <v/>
      </c>
      <c r="D224" s="61">
        <v>1</v>
      </c>
      <c r="E224" s="61" t="str">
        <f>IF('Section 2'!C238="","",'Section 2'!O238)</f>
        <v/>
      </c>
      <c r="F224" s="61" t="str">
        <f>IF($E224="","",'Section 2'!H238)</f>
        <v/>
      </c>
      <c r="G224" s="118" t="str">
        <f>IF($E224="","",'Section 2'!P238)</f>
        <v/>
      </c>
      <c r="H224" s="61" t="str">
        <f t="shared" si="13"/>
        <v/>
      </c>
      <c r="I224" s="61" t="str">
        <f t="shared" si="14"/>
        <v/>
      </c>
      <c r="J224" s="118" t="str">
        <f t="shared" si="15"/>
        <v/>
      </c>
      <c r="K224" s="116"/>
    </row>
    <row r="225" spans="2:11" x14ac:dyDescent="0.25">
      <c r="B225" t="str">
        <f>IF(OR(C225="",COUNTIF($C$4:C224,C225)&gt;0),"",MAX($B$4:B224)+1)</f>
        <v/>
      </c>
      <c r="C225" t="str">
        <f t="shared" si="16"/>
        <v/>
      </c>
      <c r="D225" s="61">
        <v>1</v>
      </c>
      <c r="E225" s="61" t="str">
        <f>IF('Section 2'!C239="","",'Section 2'!O239)</f>
        <v/>
      </c>
      <c r="F225" s="61" t="str">
        <f>IF($E225="","",'Section 2'!H239)</f>
        <v/>
      </c>
      <c r="G225" s="118" t="str">
        <f>IF($E225="","",'Section 2'!P239)</f>
        <v/>
      </c>
      <c r="H225" s="61" t="str">
        <f t="shared" si="13"/>
        <v/>
      </c>
      <c r="I225" s="61" t="str">
        <f t="shared" si="14"/>
        <v/>
      </c>
      <c r="J225" s="118" t="str">
        <f t="shared" si="15"/>
        <v/>
      </c>
      <c r="K225" s="116"/>
    </row>
    <row r="226" spans="2:11" x14ac:dyDescent="0.25">
      <c r="B226" t="str">
        <f>IF(OR(C226="",COUNTIF($C$4:C225,C226)&gt;0),"",MAX($B$4:B225)+1)</f>
        <v/>
      </c>
      <c r="C226" t="str">
        <f t="shared" si="16"/>
        <v/>
      </c>
      <c r="D226" s="61">
        <v>1</v>
      </c>
      <c r="E226" s="61" t="str">
        <f>IF('Section 2'!C240="","",'Section 2'!O240)</f>
        <v/>
      </c>
      <c r="F226" s="61" t="str">
        <f>IF($E226="","",'Section 2'!H240)</f>
        <v/>
      </c>
      <c r="G226" s="118" t="str">
        <f>IF($E226="","",'Section 2'!P240)</f>
        <v/>
      </c>
      <c r="H226" s="61" t="str">
        <f t="shared" si="13"/>
        <v/>
      </c>
      <c r="I226" s="61" t="str">
        <f t="shared" si="14"/>
        <v/>
      </c>
      <c r="J226" s="118" t="str">
        <f t="shared" si="15"/>
        <v/>
      </c>
      <c r="K226" s="116"/>
    </row>
    <row r="227" spans="2:11" x14ac:dyDescent="0.25">
      <c r="B227" t="str">
        <f>IF(OR(C227="",COUNTIF($C$4:C226,C227)&gt;0),"",MAX($B$4:B226)+1)</f>
        <v/>
      </c>
      <c r="C227" t="str">
        <f t="shared" si="16"/>
        <v/>
      </c>
      <c r="D227" s="61">
        <v>1</v>
      </c>
      <c r="E227" s="61" t="str">
        <f>IF('Section 2'!C241="","",'Section 2'!O241)</f>
        <v/>
      </c>
      <c r="F227" s="61" t="str">
        <f>IF($E227="","",'Section 2'!H241)</f>
        <v/>
      </c>
      <c r="G227" s="118" t="str">
        <f>IF($E227="","",'Section 2'!P241)</f>
        <v/>
      </c>
      <c r="H227" s="61" t="str">
        <f t="shared" si="13"/>
        <v/>
      </c>
      <c r="I227" s="61" t="str">
        <f t="shared" si="14"/>
        <v/>
      </c>
      <c r="J227" s="118" t="str">
        <f t="shared" si="15"/>
        <v/>
      </c>
      <c r="K227" s="116"/>
    </row>
    <row r="228" spans="2:11" x14ac:dyDescent="0.25">
      <c r="B228" t="str">
        <f>IF(OR(C228="",COUNTIF($C$4:C227,C228)&gt;0),"",MAX($B$4:B227)+1)</f>
        <v/>
      </c>
      <c r="C228" t="str">
        <f t="shared" si="16"/>
        <v/>
      </c>
      <c r="D228" s="61">
        <v>1</v>
      </c>
      <c r="E228" s="61" t="str">
        <f>IF('Section 2'!C242="","",'Section 2'!O242)</f>
        <v/>
      </c>
      <c r="F228" s="61" t="str">
        <f>IF($E228="","",'Section 2'!H242)</f>
        <v/>
      </c>
      <c r="G228" s="118" t="str">
        <f>IF($E228="","",'Section 2'!P242)</f>
        <v/>
      </c>
      <c r="H228" s="61" t="str">
        <f t="shared" si="13"/>
        <v/>
      </c>
      <c r="I228" s="61" t="str">
        <f t="shared" si="14"/>
        <v/>
      </c>
      <c r="J228" s="118" t="str">
        <f t="shared" si="15"/>
        <v/>
      </c>
      <c r="K228" s="116"/>
    </row>
    <row r="229" spans="2:11" x14ac:dyDescent="0.25">
      <c r="B229" t="str">
        <f>IF(OR(C229="",COUNTIF($C$4:C228,C229)&gt;0),"",MAX($B$4:B228)+1)</f>
        <v/>
      </c>
      <c r="C229" t="str">
        <f t="shared" si="16"/>
        <v/>
      </c>
      <c r="D229" s="61">
        <v>1</v>
      </c>
      <c r="E229" s="61" t="str">
        <f>IF('Section 2'!C243="","",'Section 2'!O243)</f>
        <v/>
      </c>
      <c r="F229" s="61" t="str">
        <f>IF($E229="","",'Section 2'!H243)</f>
        <v/>
      </c>
      <c r="G229" s="118" t="str">
        <f>IF($E229="","",'Section 2'!P243)</f>
        <v/>
      </c>
      <c r="H229" s="61" t="str">
        <f t="shared" si="13"/>
        <v/>
      </c>
      <c r="I229" s="61" t="str">
        <f t="shared" si="14"/>
        <v/>
      </c>
      <c r="J229" s="118" t="str">
        <f t="shared" si="15"/>
        <v/>
      </c>
      <c r="K229" s="116"/>
    </row>
    <row r="230" spans="2:11" x14ac:dyDescent="0.25">
      <c r="B230" t="str">
        <f>IF(OR(C230="",COUNTIF($C$4:C229,C230)&gt;0),"",MAX($B$4:B229)+1)</f>
        <v/>
      </c>
      <c r="C230" t="str">
        <f t="shared" si="16"/>
        <v/>
      </c>
      <c r="D230" s="61">
        <v>1</v>
      </c>
      <c r="E230" s="61" t="str">
        <f>IF('Section 2'!C244="","",'Section 2'!O244)</f>
        <v/>
      </c>
      <c r="F230" s="61" t="str">
        <f>IF($E230="","",'Section 2'!H244)</f>
        <v/>
      </c>
      <c r="G230" s="118" t="str">
        <f>IF($E230="","",'Section 2'!P244)</f>
        <v/>
      </c>
      <c r="H230" s="61" t="str">
        <f t="shared" si="13"/>
        <v/>
      </c>
      <c r="I230" s="61" t="str">
        <f t="shared" si="14"/>
        <v/>
      </c>
      <c r="J230" s="118" t="str">
        <f t="shared" si="15"/>
        <v/>
      </c>
      <c r="K230" s="116"/>
    </row>
    <row r="231" spans="2:11" x14ac:dyDescent="0.25">
      <c r="B231" t="str">
        <f>IF(OR(C231="",COUNTIF($C$4:C230,C231)&gt;0),"",MAX($B$4:B230)+1)</f>
        <v/>
      </c>
      <c r="C231" t="str">
        <f t="shared" si="16"/>
        <v/>
      </c>
      <c r="D231" s="61">
        <v>1</v>
      </c>
      <c r="E231" s="61" t="str">
        <f>IF('Section 2'!C245="","",'Section 2'!O245)</f>
        <v/>
      </c>
      <c r="F231" s="61" t="str">
        <f>IF($E231="","",'Section 2'!H245)</f>
        <v/>
      </c>
      <c r="G231" s="118" t="str">
        <f>IF($E231="","",'Section 2'!P245)</f>
        <v/>
      </c>
      <c r="H231" s="61" t="str">
        <f t="shared" si="13"/>
        <v/>
      </c>
      <c r="I231" s="61" t="str">
        <f t="shared" si="14"/>
        <v/>
      </c>
      <c r="J231" s="118" t="str">
        <f t="shared" si="15"/>
        <v/>
      </c>
      <c r="K231" s="116"/>
    </row>
    <row r="232" spans="2:11" x14ac:dyDescent="0.25">
      <c r="B232" t="str">
        <f>IF(OR(C232="",COUNTIF($C$4:C231,C232)&gt;0),"",MAX($B$4:B231)+1)</f>
        <v/>
      </c>
      <c r="C232" t="str">
        <f t="shared" si="16"/>
        <v/>
      </c>
      <c r="D232" s="61">
        <v>1</v>
      </c>
      <c r="E232" s="61" t="str">
        <f>IF('Section 2'!C246="","",'Section 2'!O246)</f>
        <v/>
      </c>
      <c r="F232" s="61" t="str">
        <f>IF($E232="","",'Section 2'!H246)</f>
        <v/>
      </c>
      <c r="G232" s="118" t="str">
        <f>IF($E232="","",'Section 2'!P246)</f>
        <v/>
      </c>
      <c r="H232" s="61" t="str">
        <f t="shared" si="13"/>
        <v/>
      </c>
      <c r="I232" s="61" t="str">
        <f t="shared" si="14"/>
        <v/>
      </c>
      <c r="J232" s="118" t="str">
        <f t="shared" si="15"/>
        <v/>
      </c>
      <c r="K232" s="116"/>
    </row>
    <row r="233" spans="2:11" x14ac:dyDescent="0.25">
      <c r="B233" t="str">
        <f>IF(OR(C233="",COUNTIF($C$4:C232,C233)&gt;0),"",MAX($B$4:B232)+1)</f>
        <v/>
      </c>
      <c r="C233" t="str">
        <f t="shared" si="16"/>
        <v/>
      </c>
      <c r="D233" s="61">
        <v>1</v>
      </c>
      <c r="E233" s="61" t="str">
        <f>IF('Section 2'!C247="","",'Section 2'!O247)</f>
        <v/>
      </c>
      <c r="F233" s="61" t="str">
        <f>IF($E233="","",'Section 2'!H247)</f>
        <v/>
      </c>
      <c r="G233" s="118" t="str">
        <f>IF($E233="","",'Section 2'!P247)</f>
        <v/>
      </c>
      <c r="H233" s="61" t="str">
        <f t="shared" si="13"/>
        <v/>
      </c>
      <c r="I233" s="61" t="str">
        <f t="shared" si="14"/>
        <v/>
      </c>
      <c r="J233" s="118" t="str">
        <f t="shared" si="15"/>
        <v/>
      </c>
      <c r="K233" s="116"/>
    </row>
    <row r="234" spans="2:11" x14ac:dyDescent="0.25">
      <c r="B234" t="str">
        <f>IF(OR(C234="",COUNTIF($C$4:C233,C234)&gt;0),"",MAX($B$4:B233)+1)</f>
        <v/>
      </c>
      <c r="C234" t="str">
        <f t="shared" si="16"/>
        <v/>
      </c>
      <c r="D234" s="61">
        <v>1</v>
      </c>
      <c r="E234" s="61" t="str">
        <f>IF('Section 2'!C248="","",'Section 2'!O248)</f>
        <v/>
      </c>
      <c r="F234" s="61" t="str">
        <f>IF($E234="","",'Section 2'!H248)</f>
        <v/>
      </c>
      <c r="G234" s="118" t="str">
        <f>IF($E234="","",'Section 2'!P248)</f>
        <v/>
      </c>
      <c r="H234" s="61" t="str">
        <f t="shared" si="13"/>
        <v/>
      </c>
      <c r="I234" s="61" t="str">
        <f t="shared" si="14"/>
        <v/>
      </c>
      <c r="J234" s="118" t="str">
        <f t="shared" si="15"/>
        <v/>
      </c>
      <c r="K234" s="116"/>
    </row>
    <row r="235" spans="2:11" x14ac:dyDescent="0.25">
      <c r="B235" t="str">
        <f>IF(OR(C235="",COUNTIF($C$4:C234,C235)&gt;0),"",MAX($B$4:B234)+1)</f>
        <v/>
      </c>
      <c r="C235" t="str">
        <f t="shared" si="16"/>
        <v/>
      </c>
      <c r="D235" s="61">
        <v>1</v>
      </c>
      <c r="E235" s="61" t="str">
        <f>IF('Section 2'!C249="","",'Section 2'!O249)</f>
        <v/>
      </c>
      <c r="F235" s="61" t="str">
        <f>IF($E235="","",'Section 2'!H249)</f>
        <v/>
      </c>
      <c r="G235" s="118" t="str">
        <f>IF($E235="","",'Section 2'!P249)</f>
        <v/>
      </c>
      <c r="H235" s="61" t="str">
        <f t="shared" si="13"/>
        <v/>
      </c>
      <c r="I235" s="61" t="str">
        <f t="shared" si="14"/>
        <v/>
      </c>
      <c r="J235" s="118" t="str">
        <f t="shared" si="15"/>
        <v/>
      </c>
      <c r="K235" s="116"/>
    </row>
    <row r="236" spans="2:11" x14ac:dyDescent="0.25">
      <c r="B236" t="str">
        <f>IF(OR(C236="",COUNTIF($C$4:C235,C236)&gt;0),"",MAX($B$4:B235)+1)</f>
        <v/>
      </c>
      <c r="C236" t="str">
        <f t="shared" si="16"/>
        <v/>
      </c>
      <c r="D236" s="61">
        <v>1</v>
      </c>
      <c r="E236" s="61" t="str">
        <f>IF('Section 2'!C250="","",'Section 2'!O250)</f>
        <v/>
      </c>
      <c r="F236" s="61" t="str">
        <f>IF($E236="","",'Section 2'!H250)</f>
        <v/>
      </c>
      <c r="G236" s="118" t="str">
        <f>IF($E236="","",'Section 2'!P250)</f>
        <v/>
      </c>
      <c r="H236" s="61" t="str">
        <f t="shared" si="13"/>
        <v/>
      </c>
      <c r="I236" s="61" t="str">
        <f t="shared" si="14"/>
        <v/>
      </c>
      <c r="J236" s="118" t="str">
        <f t="shared" si="15"/>
        <v/>
      </c>
      <c r="K236" s="116"/>
    </row>
    <row r="237" spans="2:11" x14ac:dyDescent="0.25">
      <c r="B237" t="str">
        <f>IF(OR(C237="",COUNTIF($C$4:C236,C237)&gt;0),"",MAX($B$4:B236)+1)</f>
        <v/>
      </c>
      <c r="C237" t="str">
        <f t="shared" si="16"/>
        <v/>
      </c>
      <c r="D237" s="61">
        <v>1</v>
      </c>
      <c r="E237" s="61" t="str">
        <f>IF('Section 2'!C251="","",'Section 2'!O251)</f>
        <v/>
      </c>
      <c r="F237" s="61" t="str">
        <f>IF($E237="","",'Section 2'!H251)</f>
        <v/>
      </c>
      <c r="G237" s="118" t="str">
        <f>IF($E237="","",'Section 2'!P251)</f>
        <v/>
      </c>
      <c r="H237" s="61" t="str">
        <f t="shared" si="13"/>
        <v/>
      </c>
      <c r="I237" s="61" t="str">
        <f t="shared" si="14"/>
        <v/>
      </c>
      <c r="J237" s="118" t="str">
        <f t="shared" si="15"/>
        <v/>
      </c>
      <c r="K237" s="116"/>
    </row>
    <row r="238" spans="2:11" x14ac:dyDescent="0.25">
      <c r="B238" t="str">
        <f>IF(OR(C238="",COUNTIF($C$4:C237,C238)&gt;0),"",MAX($B$4:B237)+1)</f>
        <v/>
      </c>
      <c r="C238" t="str">
        <f t="shared" si="16"/>
        <v/>
      </c>
      <c r="D238" s="61">
        <v>1</v>
      </c>
      <c r="E238" s="61" t="str">
        <f>IF('Section 2'!C252="","",'Section 2'!O252)</f>
        <v/>
      </c>
      <c r="F238" s="61" t="str">
        <f>IF($E238="","",'Section 2'!H252)</f>
        <v/>
      </c>
      <c r="G238" s="118" t="str">
        <f>IF($E238="","",'Section 2'!P252)</f>
        <v/>
      </c>
      <c r="H238" s="61" t="str">
        <f t="shared" si="13"/>
        <v/>
      </c>
      <c r="I238" s="61" t="str">
        <f t="shared" si="14"/>
        <v/>
      </c>
      <c r="J238" s="118" t="str">
        <f t="shared" si="15"/>
        <v/>
      </c>
      <c r="K238" s="116"/>
    </row>
    <row r="239" spans="2:11" x14ac:dyDescent="0.25">
      <c r="B239" t="str">
        <f>IF(OR(C239="",COUNTIF($C$4:C238,C239)&gt;0),"",MAX($B$4:B238)+1)</f>
        <v/>
      </c>
      <c r="C239" t="str">
        <f t="shared" si="16"/>
        <v/>
      </c>
      <c r="D239" s="61">
        <v>1</v>
      </c>
      <c r="E239" s="61" t="str">
        <f>IF('Section 2'!C253="","",'Section 2'!O253)</f>
        <v/>
      </c>
      <c r="F239" s="61" t="str">
        <f>IF($E239="","",'Section 2'!H253)</f>
        <v/>
      </c>
      <c r="G239" s="118" t="str">
        <f>IF($E239="","",'Section 2'!P253)</f>
        <v/>
      </c>
      <c r="H239" s="61" t="str">
        <f t="shared" si="13"/>
        <v/>
      </c>
      <c r="I239" s="61" t="str">
        <f t="shared" si="14"/>
        <v/>
      </c>
      <c r="J239" s="118" t="str">
        <f t="shared" si="15"/>
        <v/>
      </c>
      <c r="K239" s="116"/>
    </row>
    <row r="240" spans="2:11" x14ac:dyDescent="0.25">
      <c r="B240" t="str">
        <f>IF(OR(C240="",COUNTIF($C$4:C239,C240)&gt;0),"",MAX($B$4:B239)+1)</f>
        <v/>
      </c>
      <c r="C240" t="str">
        <f t="shared" si="16"/>
        <v/>
      </c>
      <c r="D240" s="61">
        <v>1</v>
      </c>
      <c r="E240" s="61" t="str">
        <f>IF('Section 2'!C254="","",'Section 2'!O254)</f>
        <v/>
      </c>
      <c r="F240" s="61" t="str">
        <f>IF($E240="","",'Section 2'!H254)</f>
        <v/>
      </c>
      <c r="G240" s="118" t="str">
        <f>IF($E240="","",'Section 2'!P254)</f>
        <v/>
      </c>
      <c r="H240" s="61" t="str">
        <f t="shared" si="13"/>
        <v/>
      </c>
      <c r="I240" s="61" t="str">
        <f t="shared" si="14"/>
        <v/>
      </c>
      <c r="J240" s="118" t="str">
        <f t="shared" si="15"/>
        <v/>
      </c>
      <c r="K240" s="116"/>
    </row>
    <row r="241" spans="2:11" x14ac:dyDescent="0.25">
      <c r="B241" t="str">
        <f>IF(OR(C241="",COUNTIF($C$4:C240,C241)&gt;0),"",MAX($B$4:B240)+1)</f>
        <v/>
      </c>
      <c r="C241" t="str">
        <f t="shared" si="16"/>
        <v/>
      </c>
      <c r="D241" s="61">
        <v>1</v>
      </c>
      <c r="E241" s="61" t="str">
        <f>IF('Section 2'!C255="","",'Section 2'!O255)</f>
        <v/>
      </c>
      <c r="F241" s="61" t="str">
        <f>IF($E241="","",'Section 2'!H255)</f>
        <v/>
      </c>
      <c r="G241" s="118" t="str">
        <f>IF($E241="","",'Section 2'!P255)</f>
        <v/>
      </c>
      <c r="H241" s="61" t="str">
        <f t="shared" si="13"/>
        <v/>
      </c>
      <c r="I241" s="61" t="str">
        <f t="shared" si="14"/>
        <v/>
      </c>
      <c r="J241" s="118" t="str">
        <f t="shared" si="15"/>
        <v/>
      </c>
      <c r="K241" s="116"/>
    </row>
    <row r="242" spans="2:11" x14ac:dyDescent="0.25">
      <c r="B242" t="str">
        <f>IF(OR(C242="",COUNTIF($C$4:C241,C242)&gt;0),"",MAX($B$4:B241)+1)</f>
        <v/>
      </c>
      <c r="C242" t="str">
        <f t="shared" si="16"/>
        <v/>
      </c>
      <c r="D242" s="61">
        <v>1</v>
      </c>
      <c r="E242" s="61" t="str">
        <f>IF('Section 2'!C256="","",'Section 2'!O256)</f>
        <v/>
      </c>
      <c r="F242" s="61" t="str">
        <f>IF($E242="","",'Section 2'!H256)</f>
        <v/>
      </c>
      <c r="G242" s="118" t="str">
        <f>IF($E242="","",'Section 2'!P256)</f>
        <v/>
      </c>
      <c r="H242" s="61" t="str">
        <f t="shared" si="13"/>
        <v/>
      </c>
      <c r="I242" s="61" t="str">
        <f t="shared" si="14"/>
        <v/>
      </c>
      <c r="J242" s="118" t="str">
        <f t="shared" si="15"/>
        <v/>
      </c>
      <c r="K242" s="116"/>
    </row>
    <row r="243" spans="2:11" x14ac:dyDescent="0.25">
      <c r="B243" t="str">
        <f>IF(OR(C243="",COUNTIF($C$4:C242,C243)&gt;0),"",MAX($B$4:B242)+1)</f>
        <v/>
      </c>
      <c r="C243" t="str">
        <f t="shared" si="16"/>
        <v/>
      </c>
      <c r="D243" s="61">
        <v>1</v>
      </c>
      <c r="E243" s="61" t="str">
        <f>IF('Section 2'!C257="","",'Section 2'!O257)</f>
        <v/>
      </c>
      <c r="F243" s="61" t="str">
        <f>IF($E243="","",'Section 2'!H257)</f>
        <v/>
      </c>
      <c r="G243" s="118" t="str">
        <f>IF($E243="","",'Section 2'!P257)</f>
        <v/>
      </c>
      <c r="H243" s="61" t="str">
        <f t="shared" si="13"/>
        <v/>
      </c>
      <c r="I243" s="61" t="str">
        <f t="shared" si="14"/>
        <v/>
      </c>
      <c r="J243" s="118" t="str">
        <f t="shared" si="15"/>
        <v/>
      </c>
      <c r="K243" s="116"/>
    </row>
    <row r="244" spans="2:11" x14ac:dyDescent="0.25">
      <c r="B244" t="str">
        <f>IF(OR(C244="",COUNTIF($C$4:C243,C244)&gt;0),"",MAX($B$4:B243)+1)</f>
        <v/>
      </c>
      <c r="C244" t="str">
        <f t="shared" si="16"/>
        <v/>
      </c>
      <c r="D244" s="61">
        <v>1</v>
      </c>
      <c r="E244" s="61" t="str">
        <f>IF('Section 2'!C258="","",'Section 2'!O258)</f>
        <v/>
      </c>
      <c r="F244" s="61" t="str">
        <f>IF($E244="","",'Section 2'!H258)</f>
        <v/>
      </c>
      <c r="G244" s="118" t="str">
        <f>IF($E244="","",'Section 2'!P258)</f>
        <v/>
      </c>
      <c r="H244" s="61" t="str">
        <f t="shared" si="13"/>
        <v/>
      </c>
      <c r="I244" s="61" t="str">
        <f t="shared" si="14"/>
        <v/>
      </c>
      <c r="J244" s="118" t="str">
        <f t="shared" si="15"/>
        <v/>
      </c>
      <c r="K244" s="116"/>
    </row>
    <row r="245" spans="2:11" x14ac:dyDescent="0.25">
      <c r="B245" t="str">
        <f>IF(OR(C245="",COUNTIF($C$4:C244,C245)&gt;0),"",MAX($B$4:B244)+1)</f>
        <v/>
      </c>
      <c r="C245" t="str">
        <f t="shared" si="16"/>
        <v/>
      </c>
      <c r="D245" s="61">
        <v>1</v>
      </c>
      <c r="E245" s="61" t="str">
        <f>IF('Section 2'!C259="","",'Section 2'!O259)</f>
        <v/>
      </c>
      <c r="F245" s="61" t="str">
        <f>IF($E245="","",'Section 2'!H259)</f>
        <v/>
      </c>
      <c r="G245" s="118" t="str">
        <f>IF($E245="","",'Section 2'!P259)</f>
        <v/>
      </c>
      <c r="H245" s="61" t="str">
        <f t="shared" si="13"/>
        <v/>
      </c>
      <c r="I245" s="61" t="str">
        <f t="shared" si="14"/>
        <v/>
      </c>
      <c r="J245" s="118" t="str">
        <f t="shared" si="15"/>
        <v/>
      </c>
      <c r="K245" s="116"/>
    </row>
    <row r="246" spans="2:11" x14ac:dyDescent="0.25">
      <c r="B246" t="str">
        <f>IF(OR(C246="",COUNTIF($C$4:C245,C246)&gt;0),"",MAX($B$4:B245)+1)</f>
        <v/>
      </c>
      <c r="C246" t="str">
        <f t="shared" si="16"/>
        <v/>
      </c>
      <c r="D246" s="61">
        <v>1</v>
      </c>
      <c r="E246" s="61" t="str">
        <f>IF('Section 2'!C260="","",'Section 2'!O260)</f>
        <v/>
      </c>
      <c r="F246" s="61" t="str">
        <f>IF($E246="","",'Section 2'!H260)</f>
        <v/>
      </c>
      <c r="G246" s="118" t="str">
        <f>IF($E246="","",'Section 2'!P260)</f>
        <v/>
      </c>
      <c r="H246" s="61" t="str">
        <f t="shared" si="13"/>
        <v/>
      </c>
      <c r="I246" s="61" t="str">
        <f t="shared" si="14"/>
        <v/>
      </c>
      <c r="J246" s="118" t="str">
        <f t="shared" si="15"/>
        <v/>
      </c>
      <c r="K246" s="116"/>
    </row>
    <row r="247" spans="2:11" x14ac:dyDescent="0.25">
      <c r="B247" t="str">
        <f>IF(OR(C247="",COUNTIF($C$4:C246,C247)&gt;0),"",MAX($B$4:B246)+1)</f>
        <v/>
      </c>
      <c r="C247" t="str">
        <f t="shared" si="16"/>
        <v/>
      </c>
      <c r="D247" s="61">
        <v>1</v>
      </c>
      <c r="E247" s="61" t="str">
        <f>IF('Section 2'!C261="","",'Section 2'!O261)</f>
        <v/>
      </c>
      <c r="F247" s="61" t="str">
        <f>IF($E247="","",'Section 2'!H261)</f>
        <v/>
      </c>
      <c r="G247" s="118" t="str">
        <f>IF($E247="","",'Section 2'!P261)</f>
        <v/>
      </c>
      <c r="H247" s="61" t="str">
        <f t="shared" si="13"/>
        <v/>
      </c>
      <c r="I247" s="61" t="str">
        <f t="shared" si="14"/>
        <v/>
      </c>
      <c r="J247" s="118" t="str">
        <f t="shared" si="15"/>
        <v/>
      </c>
      <c r="K247" s="116"/>
    </row>
    <row r="248" spans="2:11" x14ac:dyDescent="0.25">
      <c r="B248" t="str">
        <f>IF(OR(C248="",COUNTIF($C$4:C247,C248)&gt;0),"",MAX($B$4:B247)+1)</f>
        <v/>
      </c>
      <c r="C248" t="str">
        <f t="shared" si="16"/>
        <v/>
      </c>
      <c r="D248" s="61">
        <v>1</v>
      </c>
      <c r="E248" s="61" t="str">
        <f>IF('Section 2'!C262="","",'Section 2'!O262)</f>
        <v/>
      </c>
      <c r="F248" s="61" t="str">
        <f>IF($E248="","",'Section 2'!H262)</f>
        <v/>
      </c>
      <c r="G248" s="118" t="str">
        <f>IF($E248="","",'Section 2'!P262)</f>
        <v/>
      </c>
      <c r="H248" s="61" t="str">
        <f t="shared" si="13"/>
        <v/>
      </c>
      <c r="I248" s="61" t="str">
        <f t="shared" si="14"/>
        <v/>
      </c>
      <c r="J248" s="118" t="str">
        <f t="shared" si="15"/>
        <v/>
      </c>
      <c r="K248" s="116"/>
    </row>
    <row r="249" spans="2:11" x14ac:dyDescent="0.25">
      <c r="B249" t="str">
        <f>IF(OR(C249="",COUNTIF($C$4:C248,C249)&gt;0),"",MAX($B$4:B248)+1)</f>
        <v/>
      </c>
      <c r="C249" t="str">
        <f t="shared" si="16"/>
        <v/>
      </c>
      <c r="D249" s="61">
        <v>1</v>
      </c>
      <c r="E249" s="61" t="str">
        <f>IF('Section 2'!C263="","",'Section 2'!O263)</f>
        <v/>
      </c>
      <c r="F249" s="61" t="str">
        <f>IF($E249="","",'Section 2'!H263)</f>
        <v/>
      </c>
      <c r="G249" s="118" t="str">
        <f>IF($E249="","",'Section 2'!P263)</f>
        <v/>
      </c>
      <c r="H249" s="61" t="str">
        <f t="shared" si="13"/>
        <v/>
      </c>
      <c r="I249" s="61" t="str">
        <f t="shared" si="14"/>
        <v/>
      </c>
      <c r="J249" s="118" t="str">
        <f t="shared" si="15"/>
        <v/>
      </c>
      <c r="K249" s="116"/>
    </row>
    <row r="250" spans="2:11" x14ac:dyDescent="0.25">
      <c r="B250" t="str">
        <f>IF(OR(C250="",COUNTIF($C$4:C249,C250)&gt;0),"",MAX($B$4:B249)+1)</f>
        <v/>
      </c>
      <c r="C250" t="str">
        <f t="shared" si="16"/>
        <v/>
      </c>
      <c r="D250" s="61">
        <v>1</v>
      </c>
      <c r="E250" s="61" t="str">
        <f>IF('Section 2'!C264="","",'Section 2'!O264)</f>
        <v/>
      </c>
      <c r="F250" s="61" t="str">
        <f>IF($E250="","",'Section 2'!H264)</f>
        <v/>
      </c>
      <c r="G250" s="118" t="str">
        <f>IF($E250="","",'Section 2'!P264)</f>
        <v/>
      </c>
      <c r="H250" s="61" t="str">
        <f t="shared" si="13"/>
        <v/>
      </c>
      <c r="I250" s="61" t="str">
        <f t="shared" si="14"/>
        <v/>
      </c>
      <c r="J250" s="118" t="str">
        <f t="shared" si="15"/>
        <v/>
      </c>
      <c r="K250" s="116"/>
    </row>
    <row r="251" spans="2:11" x14ac:dyDescent="0.25">
      <c r="B251" t="str">
        <f>IF(OR(C251="",COUNTIF($C$4:C250,C251)&gt;0),"",MAX($B$4:B250)+1)</f>
        <v/>
      </c>
      <c r="C251" t="str">
        <f t="shared" si="16"/>
        <v/>
      </c>
      <c r="D251" s="61">
        <v>1</v>
      </c>
      <c r="E251" s="61" t="str">
        <f>IF('Section 2'!C265="","",'Section 2'!O265)</f>
        <v/>
      </c>
      <c r="F251" s="61" t="str">
        <f>IF($E251="","",'Section 2'!H265)</f>
        <v/>
      </c>
      <c r="G251" s="118" t="str">
        <f>IF($E251="","",'Section 2'!P265)</f>
        <v/>
      </c>
      <c r="H251" s="61" t="str">
        <f t="shared" si="13"/>
        <v/>
      </c>
      <c r="I251" s="61" t="str">
        <f t="shared" si="14"/>
        <v/>
      </c>
      <c r="J251" s="118" t="str">
        <f t="shared" si="15"/>
        <v/>
      </c>
      <c r="K251" s="116"/>
    </row>
    <row r="252" spans="2:11" x14ac:dyDescent="0.25">
      <c r="B252" t="str">
        <f>IF(OR(C252="",COUNTIF($C$4:C251,C252)&gt;0),"",MAX($B$4:B251)+1)</f>
        <v/>
      </c>
      <c r="C252" t="str">
        <f t="shared" si="16"/>
        <v/>
      </c>
      <c r="D252" s="61">
        <v>1</v>
      </c>
      <c r="E252" s="61" t="str">
        <f>IF('Section 2'!C266="","",'Section 2'!O266)</f>
        <v/>
      </c>
      <c r="F252" s="61" t="str">
        <f>IF($E252="","",'Section 2'!H266)</f>
        <v/>
      </c>
      <c r="G252" s="118" t="str">
        <f>IF($E252="","",'Section 2'!P266)</f>
        <v/>
      </c>
      <c r="H252" s="61" t="str">
        <f t="shared" si="13"/>
        <v/>
      </c>
      <c r="I252" s="61" t="str">
        <f t="shared" si="14"/>
        <v/>
      </c>
      <c r="J252" s="118" t="str">
        <f t="shared" si="15"/>
        <v/>
      </c>
      <c r="K252" s="116"/>
    </row>
    <row r="253" spans="2:11" x14ac:dyDescent="0.25">
      <c r="B253" t="str">
        <f>IF(OR(C253="",COUNTIF($C$4:C252,C253)&gt;0),"",MAX($B$4:B252)+1)</f>
        <v/>
      </c>
      <c r="C253" t="str">
        <f t="shared" si="16"/>
        <v/>
      </c>
      <c r="D253" s="61">
        <v>1</v>
      </c>
      <c r="E253" s="61" t="str">
        <f>IF('Section 2'!C267="","",'Section 2'!O267)</f>
        <v/>
      </c>
      <c r="F253" s="61" t="str">
        <f>IF($E253="","",'Section 2'!H267)</f>
        <v/>
      </c>
      <c r="G253" s="118" t="str">
        <f>IF($E253="","",'Section 2'!P267)</f>
        <v/>
      </c>
      <c r="H253" s="61" t="str">
        <f t="shared" si="13"/>
        <v/>
      </c>
      <c r="I253" s="61" t="str">
        <f t="shared" si="14"/>
        <v/>
      </c>
      <c r="J253" s="118" t="str">
        <f t="shared" si="15"/>
        <v/>
      </c>
      <c r="K253" s="116"/>
    </row>
    <row r="254" spans="2:11" x14ac:dyDescent="0.25">
      <c r="B254" t="str">
        <f>IF(OR(C254="",COUNTIF($C$4:C253,C254)&gt;0),"",MAX($B$4:B253)+1)</f>
        <v/>
      </c>
      <c r="C254" t="str">
        <f t="shared" si="16"/>
        <v/>
      </c>
      <c r="D254" s="61">
        <v>1</v>
      </c>
      <c r="E254" s="61" t="str">
        <f>IF('Section 2'!C268="","",'Section 2'!O268)</f>
        <v/>
      </c>
      <c r="F254" s="61" t="str">
        <f>IF($E254="","",'Section 2'!H268)</f>
        <v/>
      </c>
      <c r="G254" s="118" t="str">
        <f>IF($E254="","",'Section 2'!P268)</f>
        <v/>
      </c>
      <c r="H254" s="61" t="str">
        <f t="shared" si="13"/>
        <v/>
      </c>
      <c r="I254" s="61" t="str">
        <f t="shared" si="14"/>
        <v/>
      </c>
      <c r="J254" s="118" t="str">
        <f t="shared" si="15"/>
        <v/>
      </c>
      <c r="K254" s="116"/>
    </row>
    <row r="255" spans="2:11" x14ac:dyDescent="0.25">
      <c r="B255" t="str">
        <f>IF(OR(C255="",COUNTIF($C$4:C254,C255)&gt;0),"",MAX($B$4:B254)+1)</f>
        <v/>
      </c>
      <c r="C255" t="str">
        <f t="shared" si="16"/>
        <v/>
      </c>
      <c r="D255" s="61">
        <v>1</v>
      </c>
      <c r="E255" s="61" t="str">
        <f>IF('Section 2'!C269="","",'Section 2'!O269)</f>
        <v/>
      </c>
      <c r="F255" s="61" t="str">
        <f>IF($E255="","",'Section 2'!H269)</f>
        <v/>
      </c>
      <c r="G255" s="118" t="str">
        <f>IF($E255="","",'Section 2'!P269)</f>
        <v/>
      </c>
      <c r="H255" s="61" t="str">
        <f t="shared" si="13"/>
        <v/>
      </c>
      <c r="I255" s="61" t="str">
        <f t="shared" si="14"/>
        <v/>
      </c>
      <c r="J255" s="118" t="str">
        <f t="shared" si="15"/>
        <v/>
      </c>
      <c r="K255" s="116"/>
    </row>
    <row r="256" spans="2:11" x14ac:dyDescent="0.25">
      <c r="B256" t="str">
        <f>IF(OR(C256="",COUNTIF($C$4:C255,C256)&gt;0),"",MAX($B$4:B255)+1)</f>
        <v/>
      </c>
      <c r="C256" t="str">
        <f t="shared" si="16"/>
        <v/>
      </c>
      <c r="D256" s="61">
        <v>1</v>
      </c>
      <c r="E256" s="61" t="str">
        <f>IF('Section 2'!C270="","",'Section 2'!O270)</f>
        <v/>
      </c>
      <c r="F256" s="61" t="str">
        <f>IF($E256="","",'Section 2'!H270)</f>
        <v/>
      </c>
      <c r="G256" s="118" t="str">
        <f>IF($E256="","",'Section 2'!P270)</f>
        <v/>
      </c>
      <c r="H256" s="61" t="str">
        <f t="shared" si="13"/>
        <v/>
      </c>
      <c r="I256" s="61" t="str">
        <f t="shared" si="14"/>
        <v/>
      </c>
      <c r="J256" s="118" t="str">
        <f t="shared" si="15"/>
        <v/>
      </c>
      <c r="K256" s="116"/>
    </row>
    <row r="257" spans="2:11" x14ac:dyDescent="0.25">
      <c r="B257" t="str">
        <f>IF(OR(C257="",COUNTIF($C$4:C256,C257)&gt;0),"",MAX($B$4:B256)+1)</f>
        <v/>
      </c>
      <c r="C257" t="str">
        <f t="shared" si="16"/>
        <v/>
      </c>
      <c r="D257" s="61">
        <v>1</v>
      </c>
      <c r="E257" s="61" t="str">
        <f>IF('Section 2'!C271="","",'Section 2'!O271)</f>
        <v/>
      </c>
      <c r="F257" s="61" t="str">
        <f>IF($E257="","",'Section 2'!H271)</f>
        <v/>
      </c>
      <c r="G257" s="118" t="str">
        <f>IF($E257="","",'Section 2'!P271)</f>
        <v/>
      </c>
      <c r="H257" s="61" t="str">
        <f t="shared" si="13"/>
        <v/>
      </c>
      <c r="I257" s="61" t="str">
        <f t="shared" si="14"/>
        <v/>
      </c>
      <c r="J257" s="118" t="str">
        <f t="shared" si="15"/>
        <v/>
      </c>
      <c r="K257" s="116"/>
    </row>
    <row r="258" spans="2:11" x14ac:dyDescent="0.25">
      <c r="B258" t="str">
        <f>IF(OR(C258="",COUNTIF($C$4:C257,C258)&gt;0),"",MAX($B$4:B257)+1)</f>
        <v/>
      </c>
      <c r="C258" t="str">
        <f t="shared" si="16"/>
        <v/>
      </c>
      <c r="D258" s="61">
        <v>1</v>
      </c>
      <c r="E258" s="61" t="str">
        <f>IF('Section 2'!C272="","",'Section 2'!O272)</f>
        <v/>
      </c>
      <c r="F258" s="61" t="str">
        <f>IF($E258="","",'Section 2'!H272)</f>
        <v/>
      </c>
      <c r="G258" s="118" t="str">
        <f>IF($E258="","",'Section 2'!P272)</f>
        <v/>
      </c>
      <c r="H258" s="61" t="str">
        <f t="shared" si="13"/>
        <v/>
      </c>
      <c r="I258" s="61" t="str">
        <f t="shared" si="14"/>
        <v/>
      </c>
      <c r="J258" s="118" t="str">
        <f t="shared" si="15"/>
        <v/>
      </c>
      <c r="K258" s="116"/>
    </row>
    <row r="259" spans="2:11" x14ac:dyDescent="0.25">
      <c r="B259" t="str">
        <f>IF(OR(C259="",COUNTIF($C$4:C258,C259)&gt;0),"",MAX($B$4:B258)+1)</f>
        <v/>
      </c>
      <c r="C259" t="str">
        <f t="shared" si="16"/>
        <v/>
      </c>
      <c r="D259" s="61">
        <v>1</v>
      </c>
      <c r="E259" s="61" t="str">
        <f>IF('Section 2'!C273="","",'Section 2'!O273)</f>
        <v/>
      </c>
      <c r="F259" s="61" t="str">
        <f>IF($E259="","",'Section 2'!H273)</f>
        <v/>
      </c>
      <c r="G259" s="118" t="str">
        <f>IF($E259="","",'Section 2'!P273)</f>
        <v/>
      </c>
      <c r="H259" s="61" t="str">
        <f t="shared" si="13"/>
        <v/>
      </c>
      <c r="I259" s="61" t="str">
        <f t="shared" si="14"/>
        <v/>
      </c>
      <c r="J259" s="118" t="str">
        <f t="shared" si="15"/>
        <v/>
      </c>
      <c r="K259" s="116"/>
    </row>
    <row r="260" spans="2:11" x14ac:dyDescent="0.25">
      <c r="B260" t="str">
        <f>IF(OR(C260="",COUNTIF($C$4:C259,C260)&gt;0),"",MAX($B$4:B259)+1)</f>
        <v/>
      </c>
      <c r="C260" t="str">
        <f t="shared" si="16"/>
        <v/>
      </c>
      <c r="D260" s="61">
        <v>1</v>
      </c>
      <c r="E260" s="61" t="str">
        <f>IF('Section 2'!C274="","",'Section 2'!O274)</f>
        <v/>
      </c>
      <c r="F260" s="61" t="str">
        <f>IF($E260="","",'Section 2'!H274)</f>
        <v/>
      </c>
      <c r="G260" s="118" t="str">
        <f>IF($E260="","",'Section 2'!P274)</f>
        <v/>
      </c>
      <c r="H260" s="61" t="str">
        <f t="shared" ref="H260:H323" si="17">IF(OR($G260=0,COUNTIF($L$4:$L$45,E260)=0),"",E260)</f>
        <v/>
      </c>
      <c r="I260" s="61" t="str">
        <f t="shared" ref="I260:I323" si="18">IF($H260="","",F260)</f>
        <v/>
      </c>
      <c r="J260" s="118" t="str">
        <f t="shared" ref="J260:J323" si="19">IF($H260="","",G260)</f>
        <v/>
      </c>
      <c r="K260" s="116"/>
    </row>
    <row r="261" spans="2:11" x14ac:dyDescent="0.25">
      <c r="B261" t="str">
        <f>IF(OR(C261="",COUNTIF($C$4:C260,C261)&gt;0),"",MAX($B$4:B260)+1)</f>
        <v/>
      </c>
      <c r="C261" t="str">
        <f t="shared" si="16"/>
        <v/>
      </c>
      <c r="D261" s="61">
        <v>1</v>
      </c>
      <c r="E261" s="61" t="str">
        <f>IF('Section 2'!C275="","",'Section 2'!O275)</f>
        <v/>
      </c>
      <c r="F261" s="61" t="str">
        <f>IF($E261="","",'Section 2'!H275)</f>
        <v/>
      </c>
      <c r="G261" s="118" t="str">
        <f>IF($E261="","",'Section 2'!P275)</f>
        <v/>
      </c>
      <c r="H261" s="61" t="str">
        <f t="shared" si="17"/>
        <v/>
      </c>
      <c r="I261" s="61" t="str">
        <f t="shared" si="18"/>
        <v/>
      </c>
      <c r="J261" s="118" t="str">
        <f t="shared" si="19"/>
        <v/>
      </c>
      <c r="K261" s="116"/>
    </row>
    <row r="262" spans="2:11" x14ac:dyDescent="0.25">
      <c r="B262" t="str">
        <f>IF(OR(C262="",COUNTIF($C$4:C261,C262)&gt;0),"",MAX($B$4:B261)+1)</f>
        <v/>
      </c>
      <c r="C262" t="str">
        <f t="shared" si="16"/>
        <v/>
      </c>
      <c r="D262" s="61">
        <v>1</v>
      </c>
      <c r="E262" s="61" t="str">
        <f>IF('Section 2'!C276="","",'Section 2'!O276)</f>
        <v/>
      </c>
      <c r="F262" s="61" t="str">
        <f>IF($E262="","",'Section 2'!H276)</f>
        <v/>
      </c>
      <c r="G262" s="118" t="str">
        <f>IF($E262="","",'Section 2'!P276)</f>
        <v/>
      </c>
      <c r="H262" s="61" t="str">
        <f t="shared" si="17"/>
        <v/>
      </c>
      <c r="I262" s="61" t="str">
        <f t="shared" si="18"/>
        <v/>
      </c>
      <c r="J262" s="118" t="str">
        <f t="shared" si="19"/>
        <v/>
      </c>
      <c r="K262" s="116"/>
    </row>
    <row r="263" spans="2:11" x14ac:dyDescent="0.25">
      <c r="B263" t="str">
        <f>IF(OR(C263="",COUNTIF($C$4:C262,C263)&gt;0),"",MAX($B$4:B262)+1)</f>
        <v/>
      </c>
      <c r="C263" t="str">
        <f t="shared" si="16"/>
        <v/>
      </c>
      <c r="D263" s="61">
        <v>1</v>
      </c>
      <c r="E263" s="61" t="str">
        <f>IF('Section 2'!C277="","",'Section 2'!O277)</f>
        <v/>
      </c>
      <c r="F263" s="61" t="str">
        <f>IF($E263="","",'Section 2'!H277)</f>
        <v/>
      </c>
      <c r="G263" s="118" t="str">
        <f>IF($E263="","",'Section 2'!P277)</f>
        <v/>
      </c>
      <c r="H263" s="61" t="str">
        <f t="shared" si="17"/>
        <v/>
      </c>
      <c r="I263" s="61" t="str">
        <f t="shared" si="18"/>
        <v/>
      </c>
      <c r="J263" s="118" t="str">
        <f t="shared" si="19"/>
        <v/>
      </c>
      <c r="K263" s="116"/>
    </row>
    <row r="264" spans="2:11" x14ac:dyDescent="0.25">
      <c r="B264" t="str">
        <f>IF(OR(C264="",COUNTIF($C$4:C263,C264)&gt;0),"",MAX($B$4:B263)+1)</f>
        <v/>
      </c>
      <c r="C264" t="str">
        <f t="shared" si="16"/>
        <v/>
      </c>
      <c r="D264" s="61">
        <v>1</v>
      </c>
      <c r="E264" s="61" t="str">
        <f>IF('Section 2'!C278="","",'Section 2'!O278)</f>
        <v/>
      </c>
      <c r="F264" s="61" t="str">
        <f>IF($E264="","",'Section 2'!H278)</f>
        <v/>
      </c>
      <c r="G264" s="118" t="str">
        <f>IF($E264="","",'Section 2'!P278)</f>
        <v/>
      </c>
      <c r="H264" s="61" t="str">
        <f t="shared" si="17"/>
        <v/>
      </c>
      <c r="I264" s="61" t="str">
        <f t="shared" si="18"/>
        <v/>
      </c>
      <c r="J264" s="118" t="str">
        <f t="shared" si="19"/>
        <v/>
      </c>
      <c r="K264" s="116"/>
    </row>
    <row r="265" spans="2:11" x14ac:dyDescent="0.25">
      <c r="B265" t="str">
        <f>IF(OR(C265="",COUNTIF($C$4:C264,C265)&gt;0),"",MAX($B$4:B264)+1)</f>
        <v/>
      </c>
      <c r="C265" t="str">
        <f t="shared" si="16"/>
        <v/>
      </c>
      <c r="D265" s="61">
        <v>1</v>
      </c>
      <c r="E265" s="61" t="str">
        <f>IF('Section 2'!C279="","",'Section 2'!O279)</f>
        <v/>
      </c>
      <c r="F265" s="61" t="str">
        <f>IF($E265="","",'Section 2'!H279)</f>
        <v/>
      </c>
      <c r="G265" s="118" t="str">
        <f>IF($E265="","",'Section 2'!P279)</f>
        <v/>
      </c>
      <c r="H265" s="61" t="str">
        <f t="shared" si="17"/>
        <v/>
      </c>
      <c r="I265" s="61" t="str">
        <f t="shared" si="18"/>
        <v/>
      </c>
      <c r="J265" s="118" t="str">
        <f t="shared" si="19"/>
        <v/>
      </c>
      <c r="K265" s="116"/>
    </row>
    <row r="266" spans="2:11" x14ac:dyDescent="0.25">
      <c r="B266" t="str">
        <f>IF(OR(C266="",COUNTIF($C$4:C265,C266)&gt;0),"",MAX($B$4:B265)+1)</f>
        <v/>
      </c>
      <c r="C266" t="str">
        <f t="shared" si="16"/>
        <v/>
      </c>
      <c r="D266" s="61">
        <v>1</v>
      </c>
      <c r="E266" s="61" t="str">
        <f>IF('Section 2'!C280="","",'Section 2'!O280)</f>
        <v/>
      </c>
      <c r="F266" s="61" t="str">
        <f>IF($E266="","",'Section 2'!H280)</f>
        <v/>
      </c>
      <c r="G266" s="118" t="str">
        <f>IF($E266="","",'Section 2'!P280)</f>
        <v/>
      </c>
      <c r="H266" s="61" t="str">
        <f t="shared" si="17"/>
        <v/>
      </c>
      <c r="I266" s="61" t="str">
        <f t="shared" si="18"/>
        <v/>
      </c>
      <c r="J266" s="118" t="str">
        <f t="shared" si="19"/>
        <v/>
      </c>
      <c r="K266" s="116"/>
    </row>
    <row r="267" spans="2:11" x14ac:dyDescent="0.25">
      <c r="B267" t="str">
        <f>IF(OR(C267="",COUNTIF($C$4:C266,C267)&gt;0),"",MAX($B$4:B266)+1)</f>
        <v/>
      </c>
      <c r="C267" t="str">
        <f t="shared" si="16"/>
        <v/>
      </c>
      <c r="D267" s="61">
        <v>1</v>
      </c>
      <c r="E267" s="61" t="str">
        <f>IF('Section 2'!C281="","",'Section 2'!O281)</f>
        <v/>
      </c>
      <c r="F267" s="61" t="str">
        <f>IF($E267="","",'Section 2'!H281)</f>
        <v/>
      </c>
      <c r="G267" s="118" t="str">
        <f>IF($E267="","",'Section 2'!P281)</f>
        <v/>
      </c>
      <c r="H267" s="61" t="str">
        <f t="shared" si="17"/>
        <v/>
      </c>
      <c r="I267" s="61" t="str">
        <f t="shared" si="18"/>
        <v/>
      </c>
      <c r="J267" s="118" t="str">
        <f t="shared" si="19"/>
        <v/>
      </c>
      <c r="K267" s="116"/>
    </row>
    <row r="268" spans="2:11" x14ac:dyDescent="0.25">
      <c r="B268" t="str">
        <f>IF(OR(C268="",COUNTIF($C$4:C267,C268)&gt;0),"",MAX($B$4:B267)+1)</f>
        <v/>
      </c>
      <c r="C268" t="str">
        <f t="shared" si="16"/>
        <v/>
      </c>
      <c r="D268" s="61">
        <v>1</v>
      </c>
      <c r="E268" s="61" t="str">
        <f>IF('Section 2'!C282="","",'Section 2'!O282)</f>
        <v/>
      </c>
      <c r="F268" s="61" t="str">
        <f>IF($E268="","",'Section 2'!H282)</f>
        <v/>
      </c>
      <c r="G268" s="118" t="str">
        <f>IF($E268="","",'Section 2'!P282)</f>
        <v/>
      </c>
      <c r="H268" s="61" t="str">
        <f t="shared" si="17"/>
        <v/>
      </c>
      <c r="I268" s="61" t="str">
        <f t="shared" si="18"/>
        <v/>
      </c>
      <c r="J268" s="118" t="str">
        <f t="shared" si="19"/>
        <v/>
      </c>
      <c r="K268" s="116"/>
    </row>
    <row r="269" spans="2:11" x14ac:dyDescent="0.25">
      <c r="B269" t="str">
        <f>IF(OR(C269="",COUNTIF($C$4:C268,C269)&gt;0),"",MAX($B$4:B268)+1)</f>
        <v/>
      </c>
      <c r="C269" t="str">
        <f t="shared" si="16"/>
        <v/>
      </c>
      <c r="D269" s="61">
        <v>1</v>
      </c>
      <c r="E269" s="61" t="str">
        <f>IF('Section 2'!C283="","",'Section 2'!O283)</f>
        <v/>
      </c>
      <c r="F269" s="61" t="str">
        <f>IF($E269="","",'Section 2'!H283)</f>
        <v/>
      </c>
      <c r="G269" s="118" t="str">
        <f>IF($E269="","",'Section 2'!P283)</f>
        <v/>
      </c>
      <c r="H269" s="61" t="str">
        <f t="shared" si="17"/>
        <v/>
      </c>
      <c r="I269" s="61" t="str">
        <f t="shared" si="18"/>
        <v/>
      </c>
      <c r="J269" s="118" t="str">
        <f t="shared" si="19"/>
        <v/>
      </c>
      <c r="K269" s="116"/>
    </row>
    <row r="270" spans="2:11" x14ac:dyDescent="0.25">
      <c r="B270" t="str">
        <f>IF(OR(C270="",COUNTIF($C$4:C269,C270)&gt;0),"",MAX($B$4:B269)+1)</f>
        <v/>
      </c>
      <c r="C270" t="str">
        <f t="shared" si="16"/>
        <v/>
      </c>
      <c r="D270" s="61">
        <v>1</v>
      </c>
      <c r="E270" s="61" t="str">
        <f>IF('Section 2'!C284="","",'Section 2'!O284)</f>
        <v/>
      </c>
      <c r="F270" s="61" t="str">
        <f>IF($E270="","",'Section 2'!H284)</f>
        <v/>
      </c>
      <c r="G270" s="118" t="str">
        <f>IF($E270="","",'Section 2'!P284)</f>
        <v/>
      </c>
      <c r="H270" s="61" t="str">
        <f t="shared" si="17"/>
        <v/>
      </c>
      <c r="I270" s="61" t="str">
        <f t="shared" si="18"/>
        <v/>
      </c>
      <c r="J270" s="118" t="str">
        <f t="shared" si="19"/>
        <v/>
      </c>
      <c r="K270" s="116"/>
    </row>
    <row r="271" spans="2:11" x14ac:dyDescent="0.25">
      <c r="B271" t="str">
        <f>IF(OR(C271="",COUNTIF($C$4:C270,C271)&gt;0),"",MAX($B$4:B270)+1)</f>
        <v/>
      </c>
      <c r="C271" t="str">
        <f t="shared" si="16"/>
        <v/>
      </c>
      <c r="D271" s="61">
        <v>1</v>
      </c>
      <c r="E271" s="61" t="str">
        <f>IF('Section 2'!C285="","",'Section 2'!O285)</f>
        <v/>
      </c>
      <c r="F271" s="61" t="str">
        <f>IF($E271="","",'Section 2'!H285)</f>
        <v/>
      </c>
      <c r="G271" s="118" t="str">
        <f>IF($E271="","",'Section 2'!P285)</f>
        <v/>
      </c>
      <c r="H271" s="61" t="str">
        <f t="shared" si="17"/>
        <v/>
      </c>
      <c r="I271" s="61" t="str">
        <f t="shared" si="18"/>
        <v/>
      </c>
      <c r="J271" s="118" t="str">
        <f t="shared" si="19"/>
        <v/>
      </c>
      <c r="K271" s="116"/>
    </row>
    <row r="272" spans="2:11" x14ac:dyDescent="0.25">
      <c r="B272" t="str">
        <f>IF(OR(C272="",COUNTIF($C$4:C271,C272)&gt;0),"",MAX($B$4:B271)+1)</f>
        <v/>
      </c>
      <c r="C272" t="str">
        <f t="shared" si="16"/>
        <v/>
      </c>
      <c r="D272" s="61">
        <v>1</v>
      </c>
      <c r="E272" s="61" t="str">
        <f>IF('Section 2'!C286="","",'Section 2'!O286)</f>
        <v/>
      </c>
      <c r="F272" s="61" t="str">
        <f>IF($E272="","",'Section 2'!H286)</f>
        <v/>
      </c>
      <c r="G272" s="118" t="str">
        <f>IF($E272="","",'Section 2'!P286)</f>
        <v/>
      </c>
      <c r="H272" s="61" t="str">
        <f t="shared" si="17"/>
        <v/>
      </c>
      <c r="I272" s="61" t="str">
        <f t="shared" si="18"/>
        <v/>
      </c>
      <c r="J272" s="118" t="str">
        <f t="shared" si="19"/>
        <v/>
      </c>
      <c r="K272" s="116"/>
    </row>
    <row r="273" spans="2:11" x14ac:dyDescent="0.25">
      <c r="B273" t="str">
        <f>IF(OR(C273="",COUNTIF($C$4:C272,C273)&gt;0),"",MAX($B$4:B272)+1)</f>
        <v/>
      </c>
      <c r="C273" t="str">
        <f t="shared" si="16"/>
        <v/>
      </c>
      <c r="D273" s="61">
        <v>1</v>
      </c>
      <c r="E273" s="61" t="str">
        <f>IF('Section 2'!C287="","",'Section 2'!O287)</f>
        <v/>
      </c>
      <c r="F273" s="61" t="str">
        <f>IF($E273="","",'Section 2'!H287)</f>
        <v/>
      </c>
      <c r="G273" s="118" t="str">
        <f>IF($E273="","",'Section 2'!P287)</f>
        <v/>
      </c>
      <c r="H273" s="61" t="str">
        <f t="shared" si="17"/>
        <v/>
      </c>
      <c r="I273" s="61" t="str">
        <f t="shared" si="18"/>
        <v/>
      </c>
      <c r="J273" s="118" t="str">
        <f t="shared" si="19"/>
        <v/>
      </c>
      <c r="K273" s="116"/>
    </row>
    <row r="274" spans="2:11" x14ac:dyDescent="0.25">
      <c r="B274" t="str">
        <f>IF(OR(C274="",COUNTIF($C$4:C273,C274)&gt;0),"",MAX($B$4:B273)+1)</f>
        <v/>
      </c>
      <c r="C274" t="str">
        <f t="shared" si="16"/>
        <v/>
      </c>
      <c r="D274" s="61">
        <v>1</v>
      </c>
      <c r="E274" s="61" t="str">
        <f>IF('Section 2'!C288="","",'Section 2'!O288)</f>
        <v/>
      </c>
      <c r="F274" s="61" t="str">
        <f>IF($E274="","",'Section 2'!H288)</f>
        <v/>
      </c>
      <c r="G274" s="118" t="str">
        <f>IF($E274="","",'Section 2'!P288)</f>
        <v/>
      </c>
      <c r="H274" s="61" t="str">
        <f t="shared" si="17"/>
        <v/>
      </c>
      <c r="I274" s="61" t="str">
        <f t="shared" si="18"/>
        <v/>
      </c>
      <c r="J274" s="118" t="str">
        <f t="shared" si="19"/>
        <v/>
      </c>
      <c r="K274" s="116"/>
    </row>
    <row r="275" spans="2:11" x14ac:dyDescent="0.25">
      <c r="B275" t="str">
        <f>IF(OR(C275="",COUNTIF($C$4:C274,C275)&gt;0),"",MAX($B$4:B274)+1)</f>
        <v/>
      </c>
      <c r="C275" t="str">
        <f t="shared" si="16"/>
        <v/>
      </c>
      <c r="D275" s="61">
        <v>1</v>
      </c>
      <c r="E275" s="61" t="str">
        <f>IF('Section 2'!C289="","",'Section 2'!O289)</f>
        <v/>
      </c>
      <c r="F275" s="61" t="str">
        <f>IF($E275="","",'Section 2'!H289)</f>
        <v/>
      </c>
      <c r="G275" s="118" t="str">
        <f>IF($E275="","",'Section 2'!P289)</f>
        <v/>
      </c>
      <c r="H275" s="61" t="str">
        <f t="shared" si="17"/>
        <v/>
      </c>
      <c r="I275" s="61" t="str">
        <f t="shared" si="18"/>
        <v/>
      </c>
      <c r="J275" s="118" t="str">
        <f t="shared" si="19"/>
        <v/>
      </c>
      <c r="K275" s="116"/>
    </row>
    <row r="276" spans="2:11" x14ac:dyDescent="0.25">
      <c r="B276" t="str">
        <f>IF(OR(C276="",COUNTIF($C$4:C275,C276)&gt;0),"",MAX($B$4:B275)+1)</f>
        <v/>
      </c>
      <c r="C276" t="str">
        <f t="shared" si="16"/>
        <v/>
      </c>
      <c r="D276" s="61">
        <v>1</v>
      </c>
      <c r="E276" s="61" t="str">
        <f>IF('Section 2'!C290="","",'Section 2'!O290)</f>
        <v/>
      </c>
      <c r="F276" s="61" t="str">
        <f>IF($E276="","",'Section 2'!H290)</f>
        <v/>
      </c>
      <c r="G276" s="118" t="str">
        <f>IF($E276="","",'Section 2'!P290)</f>
        <v/>
      </c>
      <c r="H276" s="61" t="str">
        <f t="shared" si="17"/>
        <v/>
      </c>
      <c r="I276" s="61" t="str">
        <f t="shared" si="18"/>
        <v/>
      </c>
      <c r="J276" s="118" t="str">
        <f t="shared" si="19"/>
        <v/>
      </c>
      <c r="K276" s="116"/>
    </row>
    <row r="277" spans="2:11" x14ac:dyDescent="0.25">
      <c r="B277" t="str">
        <f>IF(OR(C277="",COUNTIF($C$4:C276,C277)&gt;0),"",MAX($B$4:B276)+1)</f>
        <v/>
      </c>
      <c r="C277" t="str">
        <f t="shared" si="16"/>
        <v/>
      </c>
      <c r="D277" s="61">
        <v>1</v>
      </c>
      <c r="E277" s="61" t="str">
        <f>IF('Section 2'!C291="","",'Section 2'!O291)</f>
        <v/>
      </c>
      <c r="F277" s="61" t="str">
        <f>IF($E277="","",'Section 2'!H291)</f>
        <v/>
      </c>
      <c r="G277" s="118" t="str">
        <f>IF($E277="","",'Section 2'!P291)</f>
        <v/>
      </c>
      <c r="H277" s="61" t="str">
        <f t="shared" si="17"/>
        <v/>
      </c>
      <c r="I277" s="61" t="str">
        <f t="shared" si="18"/>
        <v/>
      </c>
      <c r="J277" s="118" t="str">
        <f t="shared" si="19"/>
        <v/>
      </c>
      <c r="K277" s="116"/>
    </row>
    <row r="278" spans="2:11" x14ac:dyDescent="0.25">
      <c r="B278" t="str">
        <f>IF(OR(C278="",COUNTIF($C$4:C277,C278)&gt;0),"",MAX($B$4:B277)+1)</f>
        <v/>
      </c>
      <c r="C278" t="str">
        <f t="shared" si="16"/>
        <v/>
      </c>
      <c r="D278" s="61">
        <v>1</v>
      </c>
      <c r="E278" s="61" t="str">
        <f>IF('Section 2'!C292="","",'Section 2'!O292)</f>
        <v/>
      </c>
      <c r="F278" s="61" t="str">
        <f>IF($E278="","",'Section 2'!H292)</f>
        <v/>
      </c>
      <c r="G278" s="118" t="str">
        <f>IF($E278="","",'Section 2'!P292)</f>
        <v/>
      </c>
      <c r="H278" s="61" t="str">
        <f t="shared" si="17"/>
        <v/>
      </c>
      <c r="I278" s="61" t="str">
        <f t="shared" si="18"/>
        <v/>
      </c>
      <c r="J278" s="118" t="str">
        <f t="shared" si="19"/>
        <v/>
      </c>
      <c r="K278" s="116"/>
    </row>
    <row r="279" spans="2:11" x14ac:dyDescent="0.25">
      <c r="B279" t="str">
        <f>IF(OR(C279="",COUNTIF($C$4:C278,C279)&gt;0),"",MAX($B$4:B278)+1)</f>
        <v/>
      </c>
      <c r="C279" t="str">
        <f t="shared" si="16"/>
        <v/>
      </c>
      <c r="D279" s="61">
        <v>1</v>
      </c>
      <c r="E279" s="61" t="str">
        <f>IF('Section 2'!C293="","",'Section 2'!O293)</f>
        <v/>
      </c>
      <c r="F279" s="61" t="str">
        <f>IF($E279="","",'Section 2'!H293)</f>
        <v/>
      </c>
      <c r="G279" s="118" t="str">
        <f>IF($E279="","",'Section 2'!P293)</f>
        <v/>
      </c>
      <c r="H279" s="61" t="str">
        <f t="shared" si="17"/>
        <v/>
      </c>
      <c r="I279" s="61" t="str">
        <f t="shared" si="18"/>
        <v/>
      </c>
      <c r="J279" s="118" t="str">
        <f t="shared" si="19"/>
        <v/>
      </c>
      <c r="K279" s="116"/>
    </row>
    <row r="280" spans="2:11" x14ac:dyDescent="0.25">
      <c r="B280" t="str">
        <f>IF(OR(C280="",COUNTIF($C$4:C279,C280)&gt;0),"",MAX($B$4:B279)+1)</f>
        <v/>
      </c>
      <c r="C280" t="str">
        <f t="shared" si="16"/>
        <v/>
      </c>
      <c r="D280" s="61">
        <v>1</v>
      </c>
      <c r="E280" s="61" t="str">
        <f>IF('Section 2'!C294="","",'Section 2'!O294)</f>
        <v/>
      </c>
      <c r="F280" s="61" t="str">
        <f>IF($E280="","",'Section 2'!H294)</f>
        <v/>
      </c>
      <c r="G280" s="118" t="str">
        <f>IF($E280="","",'Section 2'!P294)</f>
        <v/>
      </c>
      <c r="H280" s="61" t="str">
        <f t="shared" si="17"/>
        <v/>
      </c>
      <c r="I280" s="61" t="str">
        <f t="shared" si="18"/>
        <v/>
      </c>
      <c r="J280" s="118" t="str">
        <f t="shared" si="19"/>
        <v/>
      </c>
      <c r="K280" s="116"/>
    </row>
    <row r="281" spans="2:11" x14ac:dyDescent="0.25">
      <c r="B281" t="str">
        <f>IF(OR(C281="",COUNTIF($C$4:C280,C281)&gt;0),"",MAX($B$4:B280)+1)</f>
        <v/>
      </c>
      <c r="C281" t="str">
        <f t="shared" ref="C281:C344" si="20">IF(H281="","",H281&amp;"_"&amp;I281)</f>
        <v/>
      </c>
      <c r="D281" s="61">
        <v>1</v>
      </c>
      <c r="E281" s="61" t="str">
        <f>IF('Section 2'!C295="","",'Section 2'!O295)</f>
        <v/>
      </c>
      <c r="F281" s="61" t="str">
        <f>IF($E281="","",'Section 2'!H295)</f>
        <v/>
      </c>
      <c r="G281" s="118" t="str">
        <f>IF($E281="","",'Section 2'!P295)</f>
        <v/>
      </c>
      <c r="H281" s="61" t="str">
        <f t="shared" si="17"/>
        <v/>
      </c>
      <c r="I281" s="61" t="str">
        <f t="shared" si="18"/>
        <v/>
      </c>
      <c r="J281" s="118" t="str">
        <f t="shared" si="19"/>
        <v/>
      </c>
      <c r="K281" s="116"/>
    </row>
    <row r="282" spans="2:11" x14ac:dyDescent="0.25">
      <c r="B282" t="str">
        <f>IF(OR(C282="",COUNTIF($C$4:C281,C282)&gt;0),"",MAX($B$4:B281)+1)</f>
        <v/>
      </c>
      <c r="C282" t="str">
        <f t="shared" si="20"/>
        <v/>
      </c>
      <c r="D282" s="61">
        <v>1</v>
      </c>
      <c r="E282" s="61" t="str">
        <f>IF('Section 2'!C296="","",'Section 2'!O296)</f>
        <v/>
      </c>
      <c r="F282" s="61" t="str">
        <f>IF($E282="","",'Section 2'!H296)</f>
        <v/>
      </c>
      <c r="G282" s="118" t="str">
        <f>IF($E282="","",'Section 2'!P296)</f>
        <v/>
      </c>
      <c r="H282" s="61" t="str">
        <f t="shared" si="17"/>
        <v/>
      </c>
      <c r="I282" s="61" t="str">
        <f t="shared" si="18"/>
        <v/>
      </c>
      <c r="J282" s="118" t="str">
        <f t="shared" si="19"/>
        <v/>
      </c>
      <c r="K282" s="116"/>
    </row>
    <row r="283" spans="2:11" x14ac:dyDescent="0.25">
      <c r="B283" t="str">
        <f>IF(OR(C283="",COUNTIF($C$4:C282,C283)&gt;0),"",MAX($B$4:B282)+1)</f>
        <v/>
      </c>
      <c r="C283" t="str">
        <f t="shared" si="20"/>
        <v/>
      </c>
      <c r="D283" s="61">
        <v>1</v>
      </c>
      <c r="E283" s="61" t="str">
        <f>IF('Section 2'!C297="","",'Section 2'!O297)</f>
        <v/>
      </c>
      <c r="F283" s="61" t="str">
        <f>IF($E283="","",'Section 2'!H297)</f>
        <v/>
      </c>
      <c r="G283" s="118" t="str">
        <f>IF($E283="","",'Section 2'!P297)</f>
        <v/>
      </c>
      <c r="H283" s="61" t="str">
        <f t="shared" si="17"/>
        <v/>
      </c>
      <c r="I283" s="61" t="str">
        <f t="shared" si="18"/>
        <v/>
      </c>
      <c r="J283" s="118" t="str">
        <f t="shared" si="19"/>
        <v/>
      </c>
      <c r="K283" s="116"/>
    </row>
    <row r="284" spans="2:11" x14ac:dyDescent="0.25">
      <c r="B284" t="str">
        <f>IF(OR(C284="",COUNTIF($C$4:C283,C284)&gt;0),"",MAX($B$4:B283)+1)</f>
        <v/>
      </c>
      <c r="C284" t="str">
        <f t="shared" si="20"/>
        <v/>
      </c>
      <c r="D284" s="61">
        <v>1</v>
      </c>
      <c r="E284" s="61" t="str">
        <f>IF('Section 2'!C298="","",'Section 2'!O298)</f>
        <v/>
      </c>
      <c r="F284" s="61" t="str">
        <f>IF($E284="","",'Section 2'!H298)</f>
        <v/>
      </c>
      <c r="G284" s="118" t="str">
        <f>IF($E284="","",'Section 2'!P298)</f>
        <v/>
      </c>
      <c r="H284" s="61" t="str">
        <f t="shared" si="17"/>
        <v/>
      </c>
      <c r="I284" s="61" t="str">
        <f t="shared" si="18"/>
        <v/>
      </c>
      <c r="J284" s="118" t="str">
        <f t="shared" si="19"/>
        <v/>
      </c>
      <c r="K284" s="116"/>
    </row>
    <row r="285" spans="2:11" x14ac:dyDescent="0.25">
      <c r="B285" t="str">
        <f>IF(OR(C285="",COUNTIF($C$4:C284,C285)&gt;0),"",MAX($B$4:B284)+1)</f>
        <v/>
      </c>
      <c r="C285" t="str">
        <f t="shared" si="20"/>
        <v/>
      </c>
      <c r="D285" s="61">
        <v>1</v>
      </c>
      <c r="E285" s="61" t="str">
        <f>IF('Section 2'!C299="","",'Section 2'!O299)</f>
        <v/>
      </c>
      <c r="F285" s="61" t="str">
        <f>IF($E285="","",'Section 2'!H299)</f>
        <v/>
      </c>
      <c r="G285" s="118" t="str">
        <f>IF($E285="","",'Section 2'!P299)</f>
        <v/>
      </c>
      <c r="H285" s="61" t="str">
        <f t="shared" si="17"/>
        <v/>
      </c>
      <c r="I285" s="61" t="str">
        <f t="shared" si="18"/>
        <v/>
      </c>
      <c r="J285" s="118" t="str">
        <f t="shared" si="19"/>
        <v/>
      </c>
      <c r="K285" s="116"/>
    </row>
    <row r="286" spans="2:11" x14ac:dyDescent="0.25">
      <c r="B286" t="str">
        <f>IF(OR(C286="",COUNTIF($C$4:C285,C286)&gt;0),"",MAX($B$4:B285)+1)</f>
        <v/>
      </c>
      <c r="C286" t="str">
        <f t="shared" si="20"/>
        <v/>
      </c>
      <c r="D286" s="61">
        <v>1</v>
      </c>
      <c r="E286" s="61" t="str">
        <f>IF('Section 2'!C300="","",'Section 2'!O300)</f>
        <v/>
      </c>
      <c r="F286" s="61" t="str">
        <f>IF($E286="","",'Section 2'!H300)</f>
        <v/>
      </c>
      <c r="G286" s="118" t="str">
        <f>IF($E286="","",'Section 2'!P300)</f>
        <v/>
      </c>
      <c r="H286" s="61" t="str">
        <f t="shared" si="17"/>
        <v/>
      </c>
      <c r="I286" s="61" t="str">
        <f t="shared" si="18"/>
        <v/>
      </c>
      <c r="J286" s="118" t="str">
        <f t="shared" si="19"/>
        <v/>
      </c>
      <c r="K286" s="116"/>
    </row>
    <row r="287" spans="2:11" x14ac:dyDescent="0.25">
      <c r="B287" t="str">
        <f>IF(OR(C287="",COUNTIF($C$4:C286,C287)&gt;0),"",MAX($B$4:B286)+1)</f>
        <v/>
      </c>
      <c r="C287" t="str">
        <f t="shared" si="20"/>
        <v/>
      </c>
      <c r="D287" s="61">
        <v>1</v>
      </c>
      <c r="E287" s="61" t="str">
        <f>IF('Section 2'!C301="","",'Section 2'!O301)</f>
        <v/>
      </c>
      <c r="F287" s="61" t="str">
        <f>IF($E287="","",'Section 2'!H301)</f>
        <v/>
      </c>
      <c r="G287" s="118" t="str">
        <f>IF($E287="","",'Section 2'!P301)</f>
        <v/>
      </c>
      <c r="H287" s="61" t="str">
        <f t="shared" si="17"/>
        <v/>
      </c>
      <c r="I287" s="61" t="str">
        <f t="shared" si="18"/>
        <v/>
      </c>
      <c r="J287" s="118" t="str">
        <f t="shared" si="19"/>
        <v/>
      </c>
      <c r="K287" s="116"/>
    </row>
    <row r="288" spans="2:11" x14ac:dyDescent="0.25">
      <c r="B288" t="str">
        <f>IF(OR(C288="",COUNTIF($C$4:C287,C288)&gt;0),"",MAX($B$4:B287)+1)</f>
        <v/>
      </c>
      <c r="C288" t="str">
        <f t="shared" si="20"/>
        <v/>
      </c>
      <c r="D288" s="61">
        <v>1</v>
      </c>
      <c r="E288" s="61" t="str">
        <f>IF('Section 2'!C302="","",'Section 2'!O302)</f>
        <v/>
      </c>
      <c r="F288" s="61" t="str">
        <f>IF($E288="","",'Section 2'!H302)</f>
        <v/>
      </c>
      <c r="G288" s="118" t="str">
        <f>IF($E288="","",'Section 2'!P302)</f>
        <v/>
      </c>
      <c r="H288" s="61" t="str">
        <f t="shared" si="17"/>
        <v/>
      </c>
      <c r="I288" s="61" t="str">
        <f t="shared" si="18"/>
        <v/>
      </c>
      <c r="J288" s="118" t="str">
        <f t="shared" si="19"/>
        <v/>
      </c>
      <c r="K288" s="116"/>
    </row>
    <row r="289" spans="2:11" x14ac:dyDescent="0.25">
      <c r="B289" t="str">
        <f>IF(OR(C289="",COUNTIF($C$4:C288,C289)&gt;0),"",MAX($B$4:B288)+1)</f>
        <v/>
      </c>
      <c r="C289" t="str">
        <f t="shared" si="20"/>
        <v/>
      </c>
      <c r="D289" s="61">
        <v>1</v>
      </c>
      <c r="E289" s="61" t="str">
        <f>IF('Section 2'!C303="","",'Section 2'!O303)</f>
        <v/>
      </c>
      <c r="F289" s="61" t="str">
        <f>IF($E289="","",'Section 2'!H303)</f>
        <v/>
      </c>
      <c r="G289" s="118" t="str">
        <f>IF($E289="","",'Section 2'!P303)</f>
        <v/>
      </c>
      <c r="H289" s="61" t="str">
        <f t="shared" si="17"/>
        <v/>
      </c>
      <c r="I289" s="61" t="str">
        <f t="shared" si="18"/>
        <v/>
      </c>
      <c r="J289" s="118" t="str">
        <f t="shared" si="19"/>
        <v/>
      </c>
      <c r="K289" s="116"/>
    </row>
    <row r="290" spans="2:11" x14ac:dyDescent="0.25">
      <c r="B290" t="str">
        <f>IF(OR(C290="",COUNTIF($C$4:C289,C290)&gt;0),"",MAX($B$4:B289)+1)</f>
        <v/>
      </c>
      <c r="C290" t="str">
        <f t="shared" si="20"/>
        <v/>
      </c>
      <c r="D290" s="61">
        <v>1</v>
      </c>
      <c r="E290" s="61" t="str">
        <f>IF('Section 2'!C304="","",'Section 2'!O304)</f>
        <v/>
      </c>
      <c r="F290" s="61" t="str">
        <f>IF($E290="","",'Section 2'!H304)</f>
        <v/>
      </c>
      <c r="G290" s="118" t="str">
        <f>IF($E290="","",'Section 2'!P304)</f>
        <v/>
      </c>
      <c r="H290" s="61" t="str">
        <f t="shared" si="17"/>
        <v/>
      </c>
      <c r="I290" s="61" t="str">
        <f t="shared" si="18"/>
        <v/>
      </c>
      <c r="J290" s="118" t="str">
        <f t="shared" si="19"/>
        <v/>
      </c>
      <c r="K290" s="116"/>
    </row>
    <row r="291" spans="2:11" x14ac:dyDescent="0.25">
      <c r="B291" t="str">
        <f>IF(OR(C291="",COUNTIF($C$4:C290,C291)&gt;0),"",MAX($B$4:B290)+1)</f>
        <v/>
      </c>
      <c r="C291" t="str">
        <f t="shared" si="20"/>
        <v/>
      </c>
      <c r="D291" s="61">
        <v>1</v>
      </c>
      <c r="E291" s="61" t="str">
        <f>IF('Section 2'!C305="","",'Section 2'!O305)</f>
        <v/>
      </c>
      <c r="F291" s="61" t="str">
        <f>IF($E291="","",'Section 2'!H305)</f>
        <v/>
      </c>
      <c r="G291" s="118" t="str">
        <f>IF($E291="","",'Section 2'!P305)</f>
        <v/>
      </c>
      <c r="H291" s="61" t="str">
        <f t="shared" si="17"/>
        <v/>
      </c>
      <c r="I291" s="61" t="str">
        <f t="shared" si="18"/>
        <v/>
      </c>
      <c r="J291" s="118" t="str">
        <f t="shared" si="19"/>
        <v/>
      </c>
      <c r="K291" s="116"/>
    </row>
    <row r="292" spans="2:11" x14ac:dyDescent="0.25">
      <c r="B292" t="str">
        <f>IF(OR(C292="",COUNTIF($C$4:C291,C292)&gt;0),"",MAX($B$4:B291)+1)</f>
        <v/>
      </c>
      <c r="C292" t="str">
        <f t="shared" si="20"/>
        <v/>
      </c>
      <c r="D292" s="61">
        <v>1</v>
      </c>
      <c r="E292" s="61" t="str">
        <f>IF('Section 2'!C306="","",'Section 2'!O306)</f>
        <v/>
      </c>
      <c r="F292" s="61" t="str">
        <f>IF($E292="","",'Section 2'!H306)</f>
        <v/>
      </c>
      <c r="G292" s="118" t="str">
        <f>IF($E292="","",'Section 2'!P306)</f>
        <v/>
      </c>
      <c r="H292" s="61" t="str">
        <f t="shared" si="17"/>
        <v/>
      </c>
      <c r="I292" s="61" t="str">
        <f t="shared" si="18"/>
        <v/>
      </c>
      <c r="J292" s="118" t="str">
        <f t="shared" si="19"/>
        <v/>
      </c>
      <c r="K292" s="116"/>
    </row>
    <row r="293" spans="2:11" x14ac:dyDescent="0.25">
      <c r="B293" t="str">
        <f>IF(OR(C293="",COUNTIF($C$4:C292,C293)&gt;0),"",MAX($B$4:B292)+1)</f>
        <v/>
      </c>
      <c r="C293" t="str">
        <f t="shared" si="20"/>
        <v/>
      </c>
      <c r="D293" s="61">
        <v>1</v>
      </c>
      <c r="E293" s="61" t="str">
        <f>IF('Section 2'!C307="","",'Section 2'!O307)</f>
        <v/>
      </c>
      <c r="F293" s="61" t="str">
        <f>IF($E293="","",'Section 2'!H307)</f>
        <v/>
      </c>
      <c r="G293" s="118" t="str">
        <f>IF($E293="","",'Section 2'!P307)</f>
        <v/>
      </c>
      <c r="H293" s="61" t="str">
        <f t="shared" si="17"/>
        <v/>
      </c>
      <c r="I293" s="61" t="str">
        <f t="shared" si="18"/>
        <v/>
      </c>
      <c r="J293" s="118" t="str">
        <f t="shared" si="19"/>
        <v/>
      </c>
      <c r="K293" s="116"/>
    </row>
    <row r="294" spans="2:11" x14ac:dyDescent="0.25">
      <c r="B294" t="str">
        <f>IF(OR(C294="",COUNTIF($C$4:C293,C294)&gt;0),"",MAX($B$4:B293)+1)</f>
        <v/>
      </c>
      <c r="C294" t="str">
        <f t="shared" si="20"/>
        <v/>
      </c>
      <c r="D294" s="61">
        <v>1</v>
      </c>
      <c r="E294" s="61" t="str">
        <f>IF('Section 2'!C308="","",'Section 2'!O308)</f>
        <v/>
      </c>
      <c r="F294" s="61" t="str">
        <f>IF($E294="","",'Section 2'!H308)</f>
        <v/>
      </c>
      <c r="G294" s="118" t="str">
        <f>IF($E294="","",'Section 2'!P308)</f>
        <v/>
      </c>
      <c r="H294" s="61" t="str">
        <f t="shared" si="17"/>
        <v/>
      </c>
      <c r="I294" s="61" t="str">
        <f t="shared" si="18"/>
        <v/>
      </c>
      <c r="J294" s="118" t="str">
        <f t="shared" si="19"/>
        <v/>
      </c>
      <c r="K294" s="116"/>
    </row>
    <row r="295" spans="2:11" x14ac:dyDescent="0.25">
      <c r="B295" t="str">
        <f>IF(OR(C295="",COUNTIF($C$4:C294,C295)&gt;0),"",MAX($B$4:B294)+1)</f>
        <v/>
      </c>
      <c r="C295" t="str">
        <f t="shared" si="20"/>
        <v/>
      </c>
      <c r="D295" s="61">
        <v>1</v>
      </c>
      <c r="E295" s="61" t="str">
        <f>IF('Section 2'!C309="","",'Section 2'!O309)</f>
        <v/>
      </c>
      <c r="F295" s="61" t="str">
        <f>IF($E295="","",'Section 2'!H309)</f>
        <v/>
      </c>
      <c r="G295" s="118" t="str">
        <f>IF($E295="","",'Section 2'!P309)</f>
        <v/>
      </c>
      <c r="H295" s="61" t="str">
        <f t="shared" si="17"/>
        <v/>
      </c>
      <c r="I295" s="61" t="str">
        <f t="shared" si="18"/>
        <v/>
      </c>
      <c r="J295" s="118" t="str">
        <f t="shared" si="19"/>
        <v/>
      </c>
      <c r="K295" s="116"/>
    </row>
    <row r="296" spans="2:11" x14ac:dyDescent="0.25">
      <c r="B296" t="str">
        <f>IF(OR(C296="",COUNTIF($C$4:C295,C296)&gt;0),"",MAX($B$4:B295)+1)</f>
        <v/>
      </c>
      <c r="C296" t="str">
        <f t="shared" si="20"/>
        <v/>
      </c>
      <c r="D296" s="61">
        <v>1</v>
      </c>
      <c r="E296" s="61" t="str">
        <f>IF('Section 2'!C310="","",'Section 2'!O310)</f>
        <v/>
      </c>
      <c r="F296" s="61" t="str">
        <f>IF($E296="","",'Section 2'!H310)</f>
        <v/>
      </c>
      <c r="G296" s="118" t="str">
        <f>IF($E296="","",'Section 2'!P310)</f>
        <v/>
      </c>
      <c r="H296" s="61" t="str">
        <f t="shared" si="17"/>
        <v/>
      </c>
      <c r="I296" s="61" t="str">
        <f t="shared" si="18"/>
        <v/>
      </c>
      <c r="J296" s="118" t="str">
        <f t="shared" si="19"/>
        <v/>
      </c>
      <c r="K296" s="116"/>
    </row>
    <row r="297" spans="2:11" x14ac:dyDescent="0.25">
      <c r="B297" t="str">
        <f>IF(OR(C297="",COUNTIF($C$4:C296,C297)&gt;0),"",MAX($B$4:B296)+1)</f>
        <v/>
      </c>
      <c r="C297" t="str">
        <f t="shared" si="20"/>
        <v/>
      </c>
      <c r="D297" s="61">
        <v>1</v>
      </c>
      <c r="E297" s="61" t="str">
        <f>IF('Section 2'!C311="","",'Section 2'!O311)</f>
        <v/>
      </c>
      <c r="F297" s="61" t="str">
        <f>IF($E297="","",'Section 2'!H311)</f>
        <v/>
      </c>
      <c r="G297" s="118" t="str">
        <f>IF($E297="","",'Section 2'!P311)</f>
        <v/>
      </c>
      <c r="H297" s="61" t="str">
        <f t="shared" si="17"/>
        <v/>
      </c>
      <c r="I297" s="61" t="str">
        <f t="shared" si="18"/>
        <v/>
      </c>
      <c r="J297" s="118" t="str">
        <f t="shared" si="19"/>
        <v/>
      </c>
      <c r="K297" s="116"/>
    </row>
    <row r="298" spans="2:11" x14ac:dyDescent="0.25">
      <c r="B298" t="str">
        <f>IF(OR(C298="",COUNTIF($C$4:C297,C298)&gt;0),"",MAX($B$4:B297)+1)</f>
        <v/>
      </c>
      <c r="C298" t="str">
        <f t="shared" si="20"/>
        <v/>
      </c>
      <c r="D298" s="61">
        <v>1</v>
      </c>
      <c r="E298" s="61" t="str">
        <f>IF('Section 2'!C312="","",'Section 2'!O312)</f>
        <v/>
      </c>
      <c r="F298" s="61" t="str">
        <f>IF($E298="","",'Section 2'!H312)</f>
        <v/>
      </c>
      <c r="G298" s="118" t="str">
        <f>IF($E298="","",'Section 2'!P312)</f>
        <v/>
      </c>
      <c r="H298" s="61" t="str">
        <f t="shared" si="17"/>
        <v/>
      </c>
      <c r="I298" s="61" t="str">
        <f t="shared" si="18"/>
        <v/>
      </c>
      <c r="J298" s="118" t="str">
        <f t="shared" si="19"/>
        <v/>
      </c>
      <c r="K298" s="116"/>
    </row>
    <row r="299" spans="2:11" x14ac:dyDescent="0.25">
      <c r="B299" t="str">
        <f>IF(OR(C299="",COUNTIF($C$4:C298,C299)&gt;0),"",MAX($B$4:B298)+1)</f>
        <v/>
      </c>
      <c r="C299" t="str">
        <f t="shared" si="20"/>
        <v/>
      </c>
      <c r="D299" s="61">
        <v>1</v>
      </c>
      <c r="E299" s="61" t="str">
        <f>IF('Section 2'!C313="","",'Section 2'!O313)</f>
        <v/>
      </c>
      <c r="F299" s="61" t="str">
        <f>IF($E299="","",'Section 2'!H313)</f>
        <v/>
      </c>
      <c r="G299" s="118" t="str">
        <f>IF($E299="","",'Section 2'!P313)</f>
        <v/>
      </c>
      <c r="H299" s="61" t="str">
        <f t="shared" si="17"/>
        <v/>
      </c>
      <c r="I299" s="61" t="str">
        <f t="shared" si="18"/>
        <v/>
      </c>
      <c r="J299" s="118" t="str">
        <f t="shared" si="19"/>
        <v/>
      </c>
      <c r="K299" s="116"/>
    </row>
    <row r="300" spans="2:11" x14ac:dyDescent="0.25">
      <c r="B300" t="str">
        <f>IF(OR(C300="",COUNTIF($C$4:C299,C300)&gt;0),"",MAX($B$4:B299)+1)</f>
        <v/>
      </c>
      <c r="C300" t="str">
        <f t="shared" si="20"/>
        <v/>
      </c>
      <c r="D300" s="61">
        <v>1</v>
      </c>
      <c r="E300" s="61" t="str">
        <f>IF('Section 2'!C314="","",'Section 2'!O314)</f>
        <v/>
      </c>
      <c r="F300" s="61" t="str">
        <f>IF($E300="","",'Section 2'!H314)</f>
        <v/>
      </c>
      <c r="G300" s="118" t="str">
        <f>IF($E300="","",'Section 2'!P314)</f>
        <v/>
      </c>
      <c r="H300" s="61" t="str">
        <f t="shared" si="17"/>
        <v/>
      </c>
      <c r="I300" s="61" t="str">
        <f t="shared" si="18"/>
        <v/>
      </c>
      <c r="J300" s="118" t="str">
        <f t="shared" si="19"/>
        <v/>
      </c>
      <c r="K300" s="116"/>
    </row>
    <row r="301" spans="2:11" x14ac:dyDescent="0.25">
      <c r="B301" t="str">
        <f>IF(OR(C301="",COUNTIF($C$4:C300,C301)&gt;0),"",MAX($B$4:B300)+1)</f>
        <v/>
      </c>
      <c r="C301" t="str">
        <f t="shared" si="20"/>
        <v/>
      </c>
      <c r="D301" s="61">
        <v>1</v>
      </c>
      <c r="E301" s="61" t="str">
        <f>IF('Section 2'!C315="","",'Section 2'!O315)</f>
        <v/>
      </c>
      <c r="F301" s="61" t="str">
        <f>IF($E301="","",'Section 2'!H315)</f>
        <v/>
      </c>
      <c r="G301" s="118" t="str">
        <f>IF($E301="","",'Section 2'!P315)</f>
        <v/>
      </c>
      <c r="H301" s="61" t="str">
        <f t="shared" si="17"/>
        <v/>
      </c>
      <c r="I301" s="61" t="str">
        <f t="shared" si="18"/>
        <v/>
      </c>
      <c r="J301" s="118" t="str">
        <f t="shared" si="19"/>
        <v/>
      </c>
      <c r="K301" s="116"/>
    </row>
    <row r="302" spans="2:11" x14ac:dyDescent="0.25">
      <c r="B302" t="str">
        <f>IF(OR(C302="",COUNTIF($C$4:C301,C302)&gt;0),"",MAX($B$4:B301)+1)</f>
        <v/>
      </c>
      <c r="C302" t="str">
        <f t="shared" si="20"/>
        <v/>
      </c>
      <c r="D302" s="61">
        <v>1</v>
      </c>
      <c r="E302" s="61" t="str">
        <f>IF('Section 2'!C316="","",'Section 2'!O316)</f>
        <v/>
      </c>
      <c r="F302" s="61" t="str">
        <f>IF($E302="","",'Section 2'!H316)</f>
        <v/>
      </c>
      <c r="G302" s="118" t="str">
        <f>IF($E302="","",'Section 2'!P316)</f>
        <v/>
      </c>
      <c r="H302" s="61" t="str">
        <f t="shared" si="17"/>
        <v/>
      </c>
      <c r="I302" s="61" t="str">
        <f t="shared" si="18"/>
        <v/>
      </c>
      <c r="J302" s="118" t="str">
        <f t="shared" si="19"/>
        <v/>
      </c>
      <c r="K302" s="116"/>
    </row>
    <row r="303" spans="2:11" x14ac:dyDescent="0.25">
      <c r="B303" t="str">
        <f>IF(OR(C303="",COUNTIF($C$4:C302,C303)&gt;0),"",MAX($B$4:B302)+1)</f>
        <v/>
      </c>
      <c r="C303" t="str">
        <f t="shared" si="20"/>
        <v/>
      </c>
      <c r="D303" s="61">
        <v>1</v>
      </c>
      <c r="E303" s="61" t="str">
        <f>IF('Section 2'!C317="","",'Section 2'!O317)</f>
        <v/>
      </c>
      <c r="F303" s="61" t="str">
        <f>IF($E303="","",'Section 2'!H317)</f>
        <v/>
      </c>
      <c r="G303" s="118" t="str">
        <f>IF($E303="","",'Section 2'!P317)</f>
        <v/>
      </c>
      <c r="H303" s="61" t="str">
        <f t="shared" si="17"/>
        <v/>
      </c>
      <c r="I303" s="61" t="str">
        <f t="shared" si="18"/>
        <v/>
      </c>
      <c r="J303" s="118" t="str">
        <f t="shared" si="19"/>
        <v/>
      </c>
      <c r="K303" s="116"/>
    </row>
    <row r="304" spans="2:11" x14ac:dyDescent="0.25">
      <c r="B304" t="str">
        <f>IF(OR(C304="",COUNTIF($C$4:C303,C304)&gt;0),"",MAX($B$4:B303)+1)</f>
        <v/>
      </c>
      <c r="C304" t="str">
        <f t="shared" si="20"/>
        <v/>
      </c>
      <c r="D304" s="61">
        <v>2</v>
      </c>
      <c r="E304" s="61" t="str">
        <f>IF('Section 2'!C18="","",'Section 2'!Q18)</f>
        <v/>
      </c>
      <c r="F304" s="61" t="str">
        <f>IF($E304="","",'Section 2'!H18)</f>
        <v/>
      </c>
      <c r="G304" s="118" t="str">
        <f>IF($E304="","",'Section 2'!R18)</f>
        <v/>
      </c>
      <c r="H304" s="61" t="str">
        <f t="shared" si="17"/>
        <v/>
      </c>
      <c r="I304" s="61" t="str">
        <f t="shared" si="18"/>
        <v/>
      </c>
      <c r="J304" s="118" t="str">
        <f t="shared" si="19"/>
        <v/>
      </c>
      <c r="K304" s="116"/>
    </row>
    <row r="305" spans="2:11" x14ac:dyDescent="0.25">
      <c r="B305" t="str">
        <f>IF(OR(C305="",COUNTIF($C$4:C304,C305)&gt;0),"",MAX($B$4:B304)+1)</f>
        <v/>
      </c>
      <c r="C305" t="str">
        <f t="shared" si="20"/>
        <v/>
      </c>
      <c r="D305" s="61">
        <v>2</v>
      </c>
      <c r="E305" s="61" t="str">
        <f>IF('Section 2'!C19="","",'Section 2'!Q19)</f>
        <v/>
      </c>
      <c r="F305" s="61" t="str">
        <f>IF($E305="","",'Section 2'!H19)</f>
        <v/>
      </c>
      <c r="G305" s="118" t="str">
        <f>IF($E305="","",'Section 2'!R19)</f>
        <v/>
      </c>
      <c r="H305" s="61" t="str">
        <f t="shared" si="17"/>
        <v/>
      </c>
      <c r="I305" s="61" t="str">
        <f t="shared" si="18"/>
        <v/>
      </c>
      <c r="J305" s="118" t="str">
        <f t="shared" si="19"/>
        <v/>
      </c>
      <c r="K305" s="116"/>
    </row>
    <row r="306" spans="2:11" x14ac:dyDescent="0.25">
      <c r="B306" t="str">
        <f>IF(OR(C306="",COUNTIF($C$4:C305,C306)&gt;0),"",MAX($B$4:B305)+1)</f>
        <v/>
      </c>
      <c r="C306" t="str">
        <f t="shared" si="20"/>
        <v/>
      </c>
      <c r="D306" s="61">
        <v>2</v>
      </c>
      <c r="E306" s="61" t="str">
        <f>IF('Section 2'!C20="","",'Section 2'!Q20)</f>
        <v/>
      </c>
      <c r="F306" s="61" t="str">
        <f>IF($E306="","",'Section 2'!H20)</f>
        <v/>
      </c>
      <c r="G306" s="118" t="str">
        <f>IF($E306="","",'Section 2'!R20)</f>
        <v/>
      </c>
      <c r="H306" s="61" t="str">
        <f t="shared" si="17"/>
        <v/>
      </c>
      <c r="I306" s="61" t="str">
        <f t="shared" si="18"/>
        <v/>
      </c>
      <c r="J306" s="118" t="str">
        <f t="shared" si="19"/>
        <v/>
      </c>
      <c r="K306" s="116"/>
    </row>
    <row r="307" spans="2:11" x14ac:dyDescent="0.25">
      <c r="B307" t="str">
        <f>IF(OR(C307="",COUNTIF($C$4:C306,C307)&gt;0),"",MAX($B$4:B306)+1)</f>
        <v/>
      </c>
      <c r="C307" t="str">
        <f t="shared" si="20"/>
        <v/>
      </c>
      <c r="D307" s="61">
        <v>2</v>
      </c>
      <c r="E307" s="61" t="str">
        <f>IF('Section 2'!C21="","",'Section 2'!Q21)</f>
        <v/>
      </c>
      <c r="F307" s="61" t="str">
        <f>IF($E307="","",'Section 2'!H21)</f>
        <v/>
      </c>
      <c r="G307" s="118" t="str">
        <f>IF($E307="","",'Section 2'!R21)</f>
        <v/>
      </c>
      <c r="H307" s="61" t="str">
        <f t="shared" si="17"/>
        <v/>
      </c>
      <c r="I307" s="61" t="str">
        <f t="shared" si="18"/>
        <v/>
      </c>
      <c r="J307" s="118" t="str">
        <f t="shared" si="19"/>
        <v/>
      </c>
      <c r="K307" s="116"/>
    </row>
    <row r="308" spans="2:11" x14ac:dyDescent="0.25">
      <c r="B308" t="str">
        <f>IF(OR(C308="",COUNTIF($C$4:C307,C308)&gt;0),"",MAX($B$4:B307)+1)</f>
        <v/>
      </c>
      <c r="C308" t="str">
        <f t="shared" si="20"/>
        <v/>
      </c>
      <c r="D308" s="61">
        <v>2</v>
      </c>
      <c r="E308" s="61" t="str">
        <f>IF('Section 2'!C22="","",'Section 2'!Q22)</f>
        <v/>
      </c>
      <c r="F308" s="61" t="str">
        <f>IF($E308="","",'Section 2'!H22)</f>
        <v/>
      </c>
      <c r="G308" s="118" t="str">
        <f>IF($E308="","",'Section 2'!R22)</f>
        <v/>
      </c>
      <c r="H308" s="61" t="str">
        <f t="shared" si="17"/>
        <v/>
      </c>
      <c r="I308" s="61" t="str">
        <f t="shared" si="18"/>
        <v/>
      </c>
      <c r="J308" s="118" t="str">
        <f t="shared" si="19"/>
        <v/>
      </c>
      <c r="K308" s="116"/>
    </row>
    <row r="309" spans="2:11" x14ac:dyDescent="0.25">
      <c r="B309" t="str">
        <f>IF(OR(C309="",COUNTIF($C$4:C308,C309)&gt;0),"",MAX($B$4:B308)+1)</f>
        <v/>
      </c>
      <c r="C309" t="str">
        <f t="shared" si="20"/>
        <v/>
      </c>
      <c r="D309" s="61">
        <v>2</v>
      </c>
      <c r="E309" s="61" t="str">
        <f>IF('Section 2'!C23="","",'Section 2'!Q23)</f>
        <v/>
      </c>
      <c r="F309" s="61" t="str">
        <f>IF($E309="","",'Section 2'!H23)</f>
        <v/>
      </c>
      <c r="G309" s="118" t="str">
        <f>IF($E309="","",'Section 2'!R23)</f>
        <v/>
      </c>
      <c r="H309" s="61" t="str">
        <f t="shared" si="17"/>
        <v/>
      </c>
      <c r="I309" s="61" t="str">
        <f t="shared" si="18"/>
        <v/>
      </c>
      <c r="J309" s="118" t="str">
        <f t="shared" si="19"/>
        <v/>
      </c>
      <c r="K309" s="116"/>
    </row>
    <row r="310" spans="2:11" x14ac:dyDescent="0.25">
      <c r="B310" t="str">
        <f>IF(OR(C310="",COUNTIF($C$4:C309,C310)&gt;0),"",MAX($B$4:B309)+1)</f>
        <v/>
      </c>
      <c r="C310" t="str">
        <f t="shared" si="20"/>
        <v/>
      </c>
      <c r="D310" s="61">
        <v>2</v>
      </c>
      <c r="E310" s="61" t="str">
        <f>IF('Section 2'!C24="","",'Section 2'!Q24)</f>
        <v/>
      </c>
      <c r="F310" s="61" t="str">
        <f>IF($E310="","",'Section 2'!H24)</f>
        <v/>
      </c>
      <c r="G310" s="118" t="str">
        <f>IF($E310="","",'Section 2'!R24)</f>
        <v/>
      </c>
      <c r="H310" s="61" t="str">
        <f t="shared" si="17"/>
        <v/>
      </c>
      <c r="I310" s="61" t="str">
        <f t="shared" si="18"/>
        <v/>
      </c>
      <c r="J310" s="118" t="str">
        <f t="shared" si="19"/>
        <v/>
      </c>
      <c r="K310" s="116"/>
    </row>
    <row r="311" spans="2:11" x14ac:dyDescent="0.25">
      <c r="B311" t="str">
        <f>IF(OR(C311="",COUNTIF($C$4:C310,C311)&gt;0),"",MAX($B$4:B310)+1)</f>
        <v/>
      </c>
      <c r="C311" t="str">
        <f t="shared" si="20"/>
        <v/>
      </c>
      <c r="D311" s="61">
        <v>2</v>
      </c>
      <c r="E311" s="61" t="str">
        <f>IF('Section 2'!C25="","",'Section 2'!Q25)</f>
        <v/>
      </c>
      <c r="F311" s="61" t="str">
        <f>IF($E311="","",'Section 2'!H25)</f>
        <v/>
      </c>
      <c r="G311" s="118" t="str">
        <f>IF($E311="","",'Section 2'!R25)</f>
        <v/>
      </c>
      <c r="H311" s="61" t="str">
        <f t="shared" si="17"/>
        <v/>
      </c>
      <c r="I311" s="61" t="str">
        <f t="shared" si="18"/>
        <v/>
      </c>
      <c r="J311" s="118" t="str">
        <f t="shared" si="19"/>
        <v/>
      </c>
      <c r="K311" s="116"/>
    </row>
    <row r="312" spans="2:11" x14ac:dyDescent="0.25">
      <c r="B312" t="str">
        <f>IF(OR(C312="",COUNTIF($C$4:C311,C312)&gt;0),"",MAX($B$4:B311)+1)</f>
        <v/>
      </c>
      <c r="C312" t="str">
        <f t="shared" si="20"/>
        <v/>
      </c>
      <c r="D312" s="61">
        <v>2</v>
      </c>
      <c r="E312" s="61" t="str">
        <f>IF('Section 2'!C26="","",'Section 2'!Q26)</f>
        <v/>
      </c>
      <c r="F312" s="61" t="str">
        <f>IF($E312="","",'Section 2'!H26)</f>
        <v/>
      </c>
      <c r="G312" s="118" t="str">
        <f>IF($E312="","",'Section 2'!R26)</f>
        <v/>
      </c>
      <c r="H312" s="61" t="str">
        <f t="shared" si="17"/>
        <v/>
      </c>
      <c r="I312" s="61" t="str">
        <f t="shared" si="18"/>
        <v/>
      </c>
      <c r="J312" s="118" t="str">
        <f t="shared" si="19"/>
        <v/>
      </c>
      <c r="K312" s="116"/>
    </row>
    <row r="313" spans="2:11" x14ac:dyDescent="0.25">
      <c r="B313" t="str">
        <f>IF(OR(C313="",COUNTIF($C$4:C312,C313)&gt;0),"",MAX($B$4:B312)+1)</f>
        <v/>
      </c>
      <c r="C313" t="str">
        <f t="shared" si="20"/>
        <v/>
      </c>
      <c r="D313" s="61">
        <v>2</v>
      </c>
      <c r="E313" s="61" t="str">
        <f>IF('Section 2'!C27="","",'Section 2'!Q27)</f>
        <v/>
      </c>
      <c r="F313" s="61" t="str">
        <f>IF($E313="","",'Section 2'!H27)</f>
        <v/>
      </c>
      <c r="G313" s="118" t="str">
        <f>IF($E313="","",'Section 2'!R27)</f>
        <v/>
      </c>
      <c r="H313" s="61" t="str">
        <f t="shared" si="17"/>
        <v/>
      </c>
      <c r="I313" s="61" t="str">
        <f t="shared" si="18"/>
        <v/>
      </c>
      <c r="J313" s="118" t="str">
        <f t="shared" si="19"/>
        <v/>
      </c>
      <c r="K313" s="116"/>
    </row>
    <row r="314" spans="2:11" x14ac:dyDescent="0.25">
      <c r="B314" t="str">
        <f>IF(OR(C314="",COUNTIF($C$4:C313,C314)&gt;0),"",MAX($B$4:B313)+1)</f>
        <v/>
      </c>
      <c r="C314" t="str">
        <f t="shared" si="20"/>
        <v/>
      </c>
      <c r="D314" s="61">
        <v>2</v>
      </c>
      <c r="E314" s="61" t="str">
        <f>IF('Section 2'!C28="","",'Section 2'!Q28)</f>
        <v/>
      </c>
      <c r="F314" s="61" t="str">
        <f>IF($E314="","",'Section 2'!H28)</f>
        <v/>
      </c>
      <c r="G314" s="118" t="str">
        <f>IF($E314="","",'Section 2'!R28)</f>
        <v/>
      </c>
      <c r="H314" s="61" t="str">
        <f t="shared" si="17"/>
        <v/>
      </c>
      <c r="I314" s="61" t="str">
        <f t="shared" si="18"/>
        <v/>
      </c>
      <c r="J314" s="118" t="str">
        <f t="shared" si="19"/>
        <v/>
      </c>
      <c r="K314" s="116"/>
    </row>
    <row r="315" spans="2:11" x14ac:dyDescent="0.25">
      <c r="B315" t="str">
        <f>IF(OR(C315="",COUNTIF($C$4:C314,C315)&gt;0),"",MAX($B$4:B314)+1)</f>
        <v/>
      </c>
      <c r="C315" t="str">
        <f t="shared" si="20"/>
        <v/>
      </c>
      <c r="D315" s="61">
        <v>2</v>
      </c>
      <c r="E315" s="61" t="str">
        <f>IF('Section 2'!C29="","",'Section 2'!Q29)</f>
        <v/>
      </c>
      <c r="F315" s="61" t="str">
        <f>IF($E315="","",'Section 2'!H29)</f>
        <v/>
      </c>
      <c r="G315" s="118" t="str">
        <f>IF($E315="","",'Section 2'!R29)</f>
        <v/>
      </c>
      <c r="H315" s="61" t="str">
        <f t="shared" si="17"/>
        <v/>
      </c>
      <c r="I315" s="61" t="str">
        <f t="shared" si="18"/>
        <v/>
      </c>
      <c r="J315" s="118" t="str">
        <f t="shared" si="19"/>
        <v/>
      </c>
      <c r="K315" s="116"/>
    </row>
    <row r="316" spans="2:11" x14ac:dyDescent="0.25">
      <c r="B316" t="str">
        <f>IF(OR(C316="",COUNTIF($C$4:C315,C316)&gt;0),"",MAX($B$4:B315)+1)</f>
        <v/>
      </c>
      <c r="C316" t="str">
        <f t="shared" si="20"/>
        <v/>
      </c>
      <c r="D316" s="61">
        <v>2</v>
      </c>
      <c r="E316" s="61" t="str">
        <f>IF('Section 2'!C30="","",'Section 2'!Q30)</f>
        <v/>
      </c>
      <c r="F316" s="61" t="str">
        <f>IF($E316="","",'Section 2'!H30)</f>
        <v/>
      </c>
      <c r="G316" s="118" t="str">
        <f>IF($E316="","",'Section 2'!R30)</f>
        <v/>
      </c>
      <c r="H316" s="61" t="str">
        <f t="shared" si="17"/>
        <v/>
      </c>
      <c r="I316" s="61" t="str">
        <f t="shared" si="18"/>
        <v/>
      </c>
      <c r="J316" s="118" t="str">
        <f t="shared" si="19"/>
        <v/>
      </c>
      <c r="K316" s="116"/>
    </row>
    <row r="317" spans="2:11" x14ac:dyDescent="0.25">
      <c r="B317" t="str">
        <f>IF(OR(C317="",COUNTIF($C$4:C316,C317)&gt;0),"",MAX($B$4:B316)+1)</f>
        <v/>
      </c>
      <c r="C317" t="str">
        <f t="shared" si="20"/>
        <v/>
      </c>
      <c r="D317" s="61">
        <v>2</v>
      </c>
      <c r="E317" s="61" t="str">
        <f>IF('Section 2'!C31="","",'Section 2'!Q31)</f>
        <v/>
      </c>
      <c r="F317" s="61" t="str">
        <f>IF($E317="","",'Section 2'!H31)</f>
        <v/>
      </c>
      <c r="G317" s="118" t="str">
        <f>IF($E317="","",'Section 2'!R31)</f>
        <v/>
      </c>
      <c r="H317" s="61" t="str">
        <f t="shared" si="17"/>
        <v/>
      </c>
      <c r="I317" s="61" t="str">
        <f t="shared" si="18"/>
        <v/>
      </c>
      <c r="J317" s="118" t="str">
        <f t="shared" si="19"/>
        <v/>
      </c>
      <c r="K317" s="116"/>
    </row>
    <row r="318" spans="2:11" x14ac:dyDescent="0.25">
      <c r="B318" t="str">
        <f>IF(OR(C318="",COUNTIF($C$4:C317,C318)&gt;0),"",MAX($B$4:B317)+1)</f>
        <v/>
      </c>
      <c r="C318" t="str">
        <f t="shared" si="20"/>
        <v/>
      </c>
      <c r="D318" s="61">
        <v>2</v>
      </c>
      <c r="E318" s="61" t="str">
        <f>IF('Section 2'!C32="","",'Section 2'!Q32)</f>
        <v/>
      </c>
      <c r="F318" s="61" t="str">
        <f>IF($E318="","",'Section 2'!H32)</f>
        <v/>
      </c>
      <c r="G318" s="118" t="str">
        <f>IF($E318="","",'Section 2'!R32)</f>
        <v/>
      </c>
      <c r="H318" s="61" t="str">
        <f t="shared" si="17"/>
        <v/>
      </c>
      <c r="I318" s="61" t="str">
        <f t="shared" si="18"/>
        <v/>
      </c>
      <c r="J318" s="118" t="str">
        <f t="shared" si="19"/>
        <v/>
      </c>
      <c r="K318" s="116"/>
    </row>
    <row r="319" spans="2:11" x14ac:dyDescent="0.25">
      <c r="B319" t="str">
        <f>IF(OR(C319="",COUNTIF($C$4:C318,C319)&gt;0),"",MAX($B$4:B318)+1)</f>
        <v/>
      </c>
      <c r="C319" t="str">
        <f t="shared" si="20"/>
        <v/>
      </c>
      <c r="D319" s="61">
        <v>2</v>
      </c>
      <c r="E319" s="61" t="str">
        <f>IF('Section 2'!C33="","",'Section 2'!Q33)</f>
        <v/>
      </c>
      <c r="F319" s="61" t="str">
        <f>IF($E319="","",'Section 2'!H33)</f>
        <v/>
      </c>
      <c r="G319" s="118" t="str">
        <f>IF($E319="","",'Section 2'!R33)</f>
        <v/>
      </c>
      <c r="H319" s="61" t="str">
        <f t="shared" si="17"/>
        <v/>
      </c>
      <c r="I319" s="61" t="str">
        <f t="shared" si="18"/>
        <v/>
      </c>
      <c r="J319" s="118" t="str">
        <f t="shared" si="19"/>
        <v/>
      </c>
      <c r="K319" s="116"/>
    </row>
    <row r="320" spans="2:11" x14ac:dyDescent="0.25">
      <c r="B320" t="str">
        <f>IF(OR(C320="",COUNTIF($C$4:C319,C320)&gt;0),"",MAX($B$4:B319)+1)</f>
        <v/>
      </c>
      <c r="C320" t="str">
        <f t="shared" si="20"/>
        <v/>
      </c>
      <c r="D320" s="61">
        <v>2</v>
      </c>
      <c r="E320" s="61" t="str">
        <f>IF('Section 2'!C34="","",'Section 2'!Q34)</f>
        <v/>
      </c>
      <c r="F320" s="61" t="str">
        <f>IF($E320="","",'Section 2'!H34)</f>
        <v/>
      </c>
      <c r="G320" s="118" t="str">
        <f>IF($E320="","",'Section 2'!R34)</f>
        <v/>
      </c>
      <c r="H320" s="61" t="str">
        <f t="shared" si="17"/>
        <v/>
      </c>
      <c r="I320" s="61" t="str">
        <f t="shared" si="18"/>
        <v/>
      </c>
      <c r="J320" s="118" t="str">
        <f t="shared" si="19"/>
        <v/>
      </c>
      <c r="K320" s="116"/>
    </row>
    <row r="321" spans="2:11" x14ac:dyDescent="0.25">
      <c r="B321" t="str">
        <f>IF(OR(C321="",COUNTIF($C$4:C320,C321)&gt;0),"",MAX($B$4:B320)+1)</f>
        <v/>
      </c>
      <c r="C321" t="str">
        <f t="shared" si="20"/>
        <v/>
      </c>
      <c r="D321" s="61">
        <v>2</v>
      </c>
      <c r="E321" s="61" t="str">
        <f>IF('Section 2'!C35="","",'Section 2'!Q35)</f>
        <v/>
      </c>
      <c r="F321" s="61" t="str">
        <f>IF($E321="","",'Section 2'!H35)</f>
        <v/>
      </c>
      <c r="G321" s="118" t="str">
        <f>IF($E321="","",'Section 2'!R35)</f>
        <v/>
      </c>
      <c r="H321" s="61" t="str">
        <f t="shared" si="17"/>
        <v/>
      </c>
      <c r="I321" s="61" t="str">
        <f t="shared" si="18"/>
        <v/>
      </c>
      <c r="J321" s="118" t="str">
        <f t="shared" si="19"/>
        <v/>
      </c>
      <c r="K321" s="116"/>
    </row>
    <row r="322" spans="2:11" x14ac:dyDescent="0.25">
      <c r="B322" t="str">
        <f>IF(OR(C322="",COUNTIF($C$4:C321,C322)&gt;0),"",MAX($B$4:B321)+1)</f>
        <v/>
      </c>
      <c r="C322" t="str">
        <f t="shared" si="20"/>
        <v/>
      </c>
      <c r="D322" s="61">
        <v>2</v>
      </c>
      <c r="E322" s="61" t="str">
        <f>IF('Section 2'!C36="","",'Section 2'!Q36)</f>
        <v/>
      </c>
      <c r="F322" s="61" t="str">
        <f>IF($E322="","",'Section 2'!H36)</f>
        <v/>
      </c>
      <c r="G322" s="118" t="str">
        <f>IF($E322="","",'Section 2'!R36)</f>
        <v/>
      </c>
      <c r="H322" s="61" t="str">
        <f t="shared" si="17"/>
        <v/>
      </c>
      <c r="I322" s="61" t="str">
        <f t="shared" si="18"/>
        <v/>
      </c>
      <c r="J322" s="118" t="str">
        <f t="shared" si="19"/>
        <v/>
      </c>
      <c r="K322" s="116"/>
    </row>
    <row r="323" spans="2:11" x14ac:dyDescent="0.25">
      <c r="B323" t="str">
        <f>IF(OR(C323="",COUNTIF($C$4:C322,C323)&gt;0),"",MAX($B$4:B322)+1)</f>
        <v/>
      </c>
      <c r="C323" t="str">
        <f t="shared" si="20"/>
        <v/>
      </c>
      <c r="D323" s="61">
        <v>2</v>
      </c>
      <c r="E323" s="61" t="str">
        <f>IF('Section 2'!C37="","",'Section 2'!Q37)</f>
        <v/>
      </c>
      <c r="F323" s="61" t="str">
        <f>IF($E323="","",'Section 2'!H37)</f>
        <v/>
      </c>
      <c r="G323" s="118" t="str">
        <f>IF($E323="","",'Section 2'!R37)</f>
        <v/>
      </c>
      <c r="H323" s="61" t="str">
        <f t="shared" si="17"/>
        <v/>
      </c>
      <c r="I323" s="61" t="str">
        <f t="shared" si="18"/>
        <v/>
      </c>
      <c r="J323" s="118" t="str">
        <f t="shared" si="19"/>
        <v/>
      </c>
      <c r="K323" s="116"/>
    </row>
    <row r="324" spans="2:11" x14ac:dyDescent="0.25">
      <c r="B324" t="str">
        <f>IF(OR(C324="",COUNTIF($C$4:C323,C324)&gt;0),"",MAX($B$4:B323)+1)</f>
        <v/>
      </c>
      <c r="C324" t="str">
        <f t="shared" si="20"/>
        <v/>
      </c>
      <c r="D324" s="61">
        <v>2</v>
      </c>
      <c r="E324" s="61" t="str">
        <f>IF('Section 2'!C38="","",'Section 2'!Q38)</f>
        <v/>
      </c>
      <c r="F324" s="61" t="str">
        <f>IF($E324="","",'Section 2'!H38)</f>
        <v/>
      </c>
      <c r="G324" s="118" t="str">
        <f>IF($E324="","",'Section 2'!R38)</f>
        <v/>
      </c>
      <c r="H324" s="61" t="str">
        <f t="shared" ref="H324:H387" si="21">IF(OR($G324=0,COUNTIF($L$4:$L$45,E324)=0),"",E324)</f>
        <v/>
      </c>
      <c r="I324" s="61" t="str">
        <f t="shared" ref="I324:I387" si="22">IF($H324="","",F324)</f>
        <v/>
      </c>
      <c r="J324" s="118" t="str">
        <f t="shared" ref="J324:J387" si="23">IF($H324="","",G324)</f>
        <v/>
      </c>
      <c r="K324" s="116"/>
    </row>
    <row r="325" spans="2:11" x14ac:dyDescent="0.25">
      <c r="B325" t="str">
        <f>IF(OR(C325="",COUNTIF($C$4:C324,C325)&gt;0),"",MAX($B$4:B324)+1)</f>
        <v/>
      </c>
      <c r="C325" t="str">
        <f t="shared" si="20"/>
        <v/>
      </c>
      <c r="D325" s="61">
        <v>2</v>
      </c>
      <c r="E325" s="61" t="str">
        <f>IF('Section 2'!C39="","",'Section 2'!Q39)</f>
        <v/>
      </c>
      <c r="F325" s="61" t="str">
        <f>IF($E325="","",'Section 2'!H39)</f>
        <v/>
      </c>
      <c r="G325" s="118" t="str">
        <f>IF($E325="","",'Section 2'!R39)</f>
        <v/>
      </c>
      <c r="H325" s="61" t="str">
        <f t="shared" si="21"/>
        <v/>
      </c>
      <c r="I325" s="61" t="str">
        <f t="shared" si="22"/>
        <v/>
      </c>
      <c r="J325" s="118" t="str">
        <f t="shared" si="23"/>
        <v/>
      </c>
      <c r="K325" s="116"/>
    </row>
    <row r="326" spans="2:11" x14ac:dyDescent="0.25">
      <c r="B326" t="str">
        <f>IF(OR(C326="",COUNTIF($C$4:C325,C326)&gt;0),"",MAX($B$4:B325)+1)</f>
        <v/>
      </c>
      <c r="C326" t="str">
        <f t="shared" si="20"/>
        <v/>
      </c>
      <c r="D326" s="61">
        <v>2</v>
      </c>
      <c r="E326" s="61" t="str">
        <f>IF('Section 2'!C40="","",'Section 2'!Q40)</f>
        <v/>
      </c>
      <c r="F326" s="61" t="str">
        <f>IF($E326="","",'Section 2'!H40)</f>
        <v/>
      </c>
      <c r="G326" s="118" t="str">
        <f>IF($E326="","",'Section 2'!R40)</f>
        <v/>
      </c>
      <c r="H326" s="61" t="str">
        <f t="shared" si="21"/>
        <v/>
      </c>
      <c r="I326" s="61" t="str">
        <f t="shared" si="22"/>
        <v/>
      </c>
      <c r="J326" s="118" t="str">
        <f t="shared" si="23"/>
        <v/>
      </c>
      <c r="K326" s="116"/>
    </row>
    <row r="327" spans="2:11" x14ac:dyDescent="0.25">
      <c r="B327" t="str">
        <f>IF(OR(C327="",COUNTIF($C$4:C326,C327)&gt;0),"",MAX($B$4:B326)+1)</f>
        <v/>
      </c>
      <c r="C327" t="str">
        <f t="shared" si="20"/>
        <v/>
      </c>
      <c r="D327" s="61">
        <v>2</v>
      </c>
      <c r="E327" s="61" t="str">
        <f>IF('Section 2'!C41="","",'Section 2'!Q41)</f>
        <v/>
      </c>
      <c r="F327" s="61" t="str">
        <f>IF($E327="","",'Section 2'!H41)</f>
        <v/>
      </c>
      <c r="G327" s="118" t="str">
        <f>IF($E327="","",'Section 2'!R41)</f>
        <v/>
      </c>
      <c r="H327" s="61" t="str">
        <f t="shared" si="21"/>
        <v/>
      </c>
      <c r="I327" s="61" t="str">
        <f t="shared" si="22"/>
        <v/>
      </c>
      <c r="J327" s="118" t="str">
        <f t="shared" si="23"/>
        <v/>
      </c>
      <c r="K327" s="116"/>
    </row>
    <row r="328" spans="2:11" x14ac:dyDescent="0.25">
      <c r="B328" t="str">
        <f>IF(OR(C328="",COUNTIF($C$4:C327,C328)&gt;0),"",MAX($B$4:B327)+1)</f>
        <v/>
      </c>
      <c r="C328" t="str">
        <f t="shared" si="20"/>
        <v/>
      </c>
      <c r="D328" s="61">
        <v>2</v>
      </c>
      <c r="E328" s="61" t="str">
        <f>IF('Section 2'!C42="","",'Section 2'!Q42)</f>
        <v/>
      </c>
      <c r="F328" s="61" t="str">
        <f>IF($E328="","",'Section 2'!H42)</f>
        <v/>
      </c>
      <c r="G328" s="118" t="str">
        <f>IF($E328="","",'Section 2'!R42)</f>
        <v/>
      </c>
      <c r="H328" s="61" t="str">
        <f t="shared" si="21"/>
        <v/>
      </c>
      <c r="I328" s="61" t="str">
        <f t="shared" si="22"/>
        <v/>
      </c>
      <c r="J328" s="118" t="str">
        <f t="shared" si="23"/>
        <v/>
      </c>
      <c r="K328" s="116"/>
    </row>
    <row r="329" spans="2:11" x14ac:dyDescent="0.25">
      <c r="B329" t="str">
        <f>IF(OR(C329="",COUNTIF($C$4:C328,C329)&gt;0),"",MAX($B$4:B328)+1)</f>
        <v/>
      </c>
      <c r="C329" t="str">
        <f t="shared" si="20"/>
        <v/>
      </c>
      <c r="D329" s="61">
        <v>2</v>
      </c>
      <c r="E329" s="61" t="str">
        <f>IF('Section 2'!C43="","",'Section 2'!Q43)</f>
        <v/>
      </c>
      <c r="F329" s="61" t="str">
        <f>IF($E329="","",'Section 2'!H43)</f>
        <v/>
      </c>
      <c r="G329" s="118" t="str">
        <f>IF($E329="","",'Section 2'!R43)</f>
        <v/>
      </c>
      <c r="H329" s="61" t="str">
        <f t="shared" si="21"/>
        <v/>
      </c>
      <c r="I329" s="61" t="str">
        <f t="shared" si="22"/>
        <v/>
      </c>
      <c r="J329" s="118" t="str">
        <f t="shared" si="23"/>
        <v/>
      </c>
      <c r="K329" s="116"/>
    </row>
    <row r="330" spans="2:11" x14ac:dyDescent="0.25">
      <c r="B330" t="str">
        <f>IF(OR(C330="",COUNTIF($C$4:C329,C330)&gt;0),"",MAX($B$4:B329)+1)</f>
        <v/>
      </c>
      <c r="C330" t="str">
        <f t="shared" si="20"/>
        <v/>
      </c>
      <c r="D330" s="61">
        <v>2</v>
      </c>
      <c r="E330" s="61" t="str">
        <f>IF('Section 2'!C44="","",'Section 2'!Q44)</f>
        <v/>
      </c>
      <c r="F330" s="61" t="str">
        <f>IF($E330="","",'Section 2'!H44)</f>
        <v/>
      </c>
      <c r="G330" s="118" t="str">
        <f>IF($E330="","",'Section 2'!R44)</f>
        <v/>
      </c>
      <c r="H330" s="61" t="str">
        <f t="shared" si="21"/>
        <v/>
      </c>
      <c r="I330" s="61" t="str">
        <f t="shared" si="22"/>
        <v/>
      </c>
      <c r="J330" s="118" t="str">
        <f t="shared" si="23"/>
        <v/>
      </c>
      <c r="K330" s="116"/>
    </row>
    <row r="331" spans="2:11" x14ac:dyDescent="0.25">
      <c r="B331" t="str">
        <f>IF(OR(C331="",COUNTIF($C$4:C330,C331)&gt;0),"",MAX($B$4:B330)+1)</f>
        <v/>
      </c>
      <c r="C331" t="str">
        <f t="shared" si="20"/>
        <v/>
      </c>
      <c r="D331" s="61">
        <v>2</v>
      </c>
      <c r="E331" s="61" t="str">
        <f>IF('Section 2'!C45="","",'Section 2'!Q45)</f>
        <v/>
      </c>
      <c r="F331" s="61" t="str">
        <f>IF($E331="","",'Section 2'!H45)</f>
        <v/>
      </c>
      <c r="G331" s="118" t="str">
        <f>IF($E331="","",'Section 2'!R45)</f>
        <v/>
      </c>
      <c r="H331" s="61" t="str">
        <f t="shared" si="21"/>
        <v/>
      </c>
      <c r="I331" s="61" t="str">
        <f t="shared" si="22"/>
        <v/>
      </c>
      <c r="J331" s="118" t="str">
        <f t="shared" si="23"/>
        <v/>
      </c>
      <c r="K331" s="116"/>
    </row>
    <row r="332" spans="2:11" x14ac:dyDescent="0.25">
      <c r="B332" t="str">
        <f>IF(OR(C332="",COUNTIF($C$4:C331,C332)&gt;0),"",MAX($B$4:B331)+1)</f>
        <v/>
      </c>
      <c r="C332" t="str">
        <f t="shared" si="20"/>
        <v/>
      </c>
      <c r="D332" s="61">
        <v>2</v>
      </c>
      <c r="E332" s="61" t="str">
        <f>IF('Section 2'!C46="","",'Section 2'!Q46)</f>
        <v/>
      </c>
      <c r="F332" s="61" t="str">
        <f>IF($E332="","",'Section 2'!H46)</f>
        <v/>
      </c>
      <c r="G332" s="118" t="str">
        <f>IF($E332="","",'Section 2'!R46)</f>
        <v/>
      </c>
      <c r="H332" s="61" t="str">
        <f t="shared" si="21"/>
        <v/>
      </c>
      <c r="I332" s="61" t="str">
        <f t="shared" si="22"/>
        <v/>
      </c>
      <c r="J332" s="118" t="str">
        <f t="shared" si="23"/>
        <v/>
      </c>
      <c r="K332" s="116"/>
    </row>
    <row r="333" spans="2:11" x14ac:dyDescent="0.25">
      <c r="B333" t="str">
        <f>IF(OR(C333="",COUNTIF($C$4:C332,C333)&gt;0),"",MAX($B$4:B332)+1)</f>
        <v/>
      </c>
      <c r="C333" t="str">
        <f t="shared" si="20"/>
        <v/>
      </c>
      <c r="D333" s="61">
        <v>2</v>
      </c>
      <c r="E333" s="61" t="str">
        <f>IF('Section 2'!C47="","",'Section 2'!Q47)</f>
        <v/>
      </c>
      <c r="F333" s="61" t="str">
        <f>IF($E333="","",'Section 2'!H47)</f>
        <v/>
      </c>
      <c r="G333" s="118" t="str">
        <f>IF($E333="","",'Section 2'!R47)</f>
        <v/>
      </c>
      <c r="H333" s="61" t="str">
        <f t="shared" si="21"/>
        <v/>
      </c>
      <c r="I333" s="61" t="str">
        <f t="shared" si="22"/>
        <v/>
      </c>
      <c r="J333" s="118" t="str">
        <f t="shared" si="23"/>
        <v/>
      </c>
      <c r="K333" s="116"/>
    </row>
    <row r="334" spans="2:11" x14ac:dyDescent="0.25">
      <c r="B334" t="str">
        <f>IF(OR(C334="",COUNTIF($C$4:C333,C334)&gt;0),"",MAX($B$4:B333)+1)</f>
        <v/>
      </c>
      <c r="C334" t="str">
        <f t="shared" si="20"/>
        <v/>
      </c>
      <c r="D334" s="61">
        <v>2</v>
      </c>
      <c r="E334" s="61" t="str">
        <f>IF('Section 2'!C48="","",'Section 2'!Q48)</f>
        <v/>
      </c>
      <c r="F334" s="61" t="str">
        <f>IF($E334="","",'Section 2'!H48)</f>
        <v/>
      </c>
      <c r="G334" s="118" t="str">
        <f>IF($E334="","",'Section 2'!R48)</f>
        <v/>
      </c>
      <c r="H334" s="61" t="str">
        <f t="shared" si="21"/>
        <v/>
      </c>
      <c r="I334" s="61" t="str">
        <f t="shared" si="22"/>
        <v/>
      </c>
      <c r="J334" s="118" t="str">
        <f t="shared" si="23"/>
        <v/>
      </c>
      <c r="K334" s="116"/>
    </row>
    <row r="335" spans="2:11" x14ac:dyDescent="0.25">
      <c r="B335" t="str">
        <f>IF(OR(C335="",COUNTIF($C$4:C334,C335)&gt;0),"",MAX($B$4:B334)+1)</f>
        <v/>
      </c>
      <c r="C335" t="str">
        <f t="shared" si="20"/>
        <v/>
      </c>
      <c r="D335" s="61">
        <v>2</v>
      </c>
      <c r="E335" s="61" t="str">
        <f>IF('Section 2'!C49="","",'Section 2'!Q49)</f>
        <v/>
      </c>
      <c r="F335" s="61" t="str">
        <f>IF($E335="","",'Section 2'!H49)</f>
        <v/>
      </c>
      <c r="G335" s="118" t="str">
        <f>IF($E335="","",'Section 2'!R49)</f>
        <v/>
      </c>
      <c r="H335" s="61" t="str">
        <f t="shared" si="21"/>
        <v/>
      </c>
      <c r="I335" s="61" t="str">
        <f t="shared" si="22"/>
        <v/>
      </c>
      <c r="J335" s="118" t="str">
        <f t="shared" si="23"/>
        <v/>
      </c>
      <c r="K335" s="116"/>
    </row>
    <row r="336" spans="2:11" x14ac:dyDescent="0.25">
      <c r="B336" t="str">
        <f>IF(OR(C336="",COUNTIF($C$4:C335,C336)&gt;0),"",MAX($B$4:B335)+1)</f>
        <v/>
      </c>
      <c r="C336" t="str">
        <f t="shared" si="20"/>
        <v/>
      </c>
      <c r="D336" s="61">
        <v>2</v>
      </c>
      <c r="E336" s="61" t="str">
        <f>IF('Section 2'!C50="","",'Section 2'!Q50)</f>
        <v/>
      </c>
      <c r="F336" s="61" t="str">
        <f>IF($E336="","",'Section 2'!H50)</f>
        <v/>
      </c>
      <c r="G336" s="118" t="str">
        <f>IF($E336="","",'Section 2'!R50)</f>
        <v/>
      </c>
      <c r="H336" s="61" t="str">
        <f t="shared" si="21"/>
        <v/>
      </c>
      <c r="I336" s="61" t="str">
        <f t="shared" si="22"/>
        <v/>
      </c>
      <c r="J336" s="118" t="str">
        <f t="shared" si="23"/>
        <v/>
      </c>
      <c r="K336" s="116"/>
    </row>
    <row r="337" spans="2:11" x14ac:dyDescent="0.25">
      <c r="B337" t="str">
        <f>IF(OR(C337="",COUNTIF($C$4:C336,C337)&gt;0),"",MAX($B$4:B336)+1)</f>
        <v/>
      </c>
      <c r="C337" t="str">
        <f t="shared" si="20"/>
        <v/>
      </c>
      <c r="D337" s="61">
        <v>2</v>
      </c>
      <c r="E337" s="61" t="str">
        <f>IF('Section 2'!C51="","",'Section 2'!Q51)</f>
        <v/>
      </c>
      <c r="F337" s="61" t="str">
        <f>IF($E337="","",'Section 2'!H51)</f>
        <v/>
      </c>
      <c r="G337" s="118" t="str">
        <f>IF($E337="","",'Section 2'!R51)</f>
        <v/>
      </c>
      <c r="H337" s="61" t="str">
        <f t="shared" si="21"/>
        <v/>
      </c>
      <c r="I337" s="61" t="str">
        <f t="shared" si="22"/>
        <v/>
      </c>
      <c r="J337" s="118" t="str">
        <f t="shared" si="23"/>
        <v/>
      </c>
      <c r="K337" s="116"/>
    </row>
    <row r="338" spans="2:11" x14ac:dyDescent="0.25">
      <c r="B338" t="str">
        <f>IF(OR(C338="",COUNTIF($C$4:C337,C338)&gt;0),"",MAX($B$4:B337)+1)</f>
        <v/>
      </c>
      <c r="C338" t="str">
        <f t="shared" si="20"/>
        <v/>
      </c>
      <c r="D338" s="61">
        <v>2</v>
      </c>
      <c r="E338" s="61" t="str">
        <f>IF('Section 2'!C52="","",'Section 2'!Q52)</f>
        <v/>
      </c>
      <c r="F338" s="61" t="str">
        <f>IF($E338="","",'Section 2'!H52)</f>
        <v/>
      </c>
      <c r="G338" s="118" t="str">
        <f>IF($E338="","",'Section 2'!R52)</f>
        <v/>
      </c>
      <c r="H338" s="61" t="str">
        <f t="shared" si="21"/>
        <v/>
      </c>
      <c r="I338" s="61" t="str">
        <f t="shared" si="22"/>
        <v/>
      </c>
      <c r="J338" s="118" t="str">
        <f t="shared" si="23"/>
        <v/>
      </c>
      <c r="K338" s="116"/>
    </row>
    <row r="339" spans="2:11" x14ac:dyDescent="0.25">
      <c r="B339" t="str">
        <f>IF(OR(C339="",COUNTIF($C$4:C338,C339)&gt;0),"",MAX($B$4:B338)+1)</f>
        <v/>
      </c>
      <c r="C339" t="str">
        <f t="shared" si="20"/>
        <v/>
      </c>
      <c r="D339" s="61">
        <v>2</v>
      </c>
      <c r="E339" s="61" t="str">
        <f>IF('Section 2'!C53="","",'Section 2'!Q53)</f>
        <v/>
      </c>
      <c r="F339" s="61" t="str">
        <f>IF($E339="","",'Section 2'!H53)</f>
        <v/>
      </c>
      <c r="G339" s="118" t="str">
        <f>IF($E339="","",'Section 2'!R53)</f>
        <v/>
      </c>
      <c r="H339" s="61" t="str">
        <f t="shared" si="21"/>
        <v/>
      </c>
      <c r="I339" s="61" t="str">
        <f t="shared" si="22"/>
        <v/>
      </c>
      <c r="J339" s="118" t="str">
        <f t="shared" si="23"/>
        <v/>
      </c>
      <c r="K339" s="116"/>
    </row>
    <row r="340" spans="2:11" x14ac:dyDescent="0.25">
      <c r="B340" t="str">
        <f>IF(OR(C340="",COUNTIF($C$4:C339,C340)&gt;0),"",MAX($B$4:B339)+1)</f>
        <v/>
      </c>
      <c r="C340" t="str">
        <f t="shared" si="20"/>
        <v/>
      </c>
      <c r="D340" s="61">
        <v>2</v>
      </c>
      <c r="E340" s="61" t="str">
        <f>IF('Section 2'!C54="","",'Section 2'!Q54)</f>
        <v/>
      </c>
      <c r="F340" s="61" t="str">
        <f>IF($E340="","",'Section 2'!H54)</f>
        <v/>
      </c>
      <c r="G340" s="118" t="str">
        <f>IF($E340="","",'Section 2'!R54)</f>
        <v/>
      </c>
      <c r="H340" s="61" t="str">
        <f t="shared" si="21"/>
        <v/>
      </c>
      <c r="I340" s="61" t="str">
        <f t="shared" si="22"/>
        <v/>
      </c>
      <c r="J340" s="118" t="str">
        <f t="shared" si="23"/>
        <v/>
      </c>
      <c r="K340" s="116"/>
    </row>
    <row r="341" spans="2:11" x14ac:dyDescent="0.25">
      <c r="B341" t="str">
        <f>IF(OR(C341="",COUNTIF($C$4:C340,C341)&gt;0),"",MAX($B$4:B340)+1)</f>
        <v/>
      </c>
      <c r="C341" t="str">
        <f t="shared" si="20"/>
        <v/>
      </c>
      <c r="D341" s="61">
        <v>2</v>
      </c>
      <c r="E341" s="61" t="str">
        <f>IF('Section 2'!C55="","",'Section 2'!Q55)</f>
        <v/>
      </c>
      <c r="F341" s="61" t="str">
        <f>IF($E341="","",'Section 2'!H55)</f>
        <v/>
      </c>
      <c r="G341" s="118" t="str">
        <f>IF($E341="","",'Section 2'!R55)</f>
        <v/>
      </c>
      <c r="H341" s="61" t="str">
        <f t="shared" si="21"/>
        <v/>
      </c>
      <c r="I341" s="61" t="str">
        <f t="shared" si="22"/>
        <v/>
      </c>
      <c r="J341" s="118" t="str">
        <f t="shared" si="23"/>
        <v/>
      </c>
      <c r="K341" s="116"/>
    </row>
    <row r="342" spans="2:11" x14ac:dyDescent="0.25">
      <c r="B342" t="str">
        <f>IF(OR(C342="",COUNTIF($C$4:C341,C342)&gt;0),"",MAX($B$4:B341)+1)</f>
        <v/>
      </c>
      <c r="C342" t="str">
        <f t="shared" si="20"/>
        <v/>
      </c>
      <c r="D342" s="61">
        <v>2</v>
      </c>
      <c r="E342" s="61" t="str">
        <f>IF('Section 2'!C56="","",'Section 2'!Q56)</f>
        <v/>
      </c>
      <c r="F342" s="61" t="str">
        <f>IF($E342="","",'Section 2'!H56)</f>
        <v/>
      </c>
      <c r="G342" s="118" t="str">
        <f>IF($E342="","",'Section 2'!R56)</f>
        <v/>
      </c>
      <c r="H342" s="61" t="str">
        <f t="shared" si="21"/>
        <v/>
      </c>
      <c r="I342" s="61" t="str">
        <f t="shared" si="22"/>
        <v/>
      </c>
      <c r="J342" s="118" t="str">
        <f t="shared" si="23"/>
        <v/>
      </c>
      <c r="K342" s="116"/>
    </row>
    <row r="343" spans="2:11" x14ac:dyDescent="0.25">
      <c r="B343" t="str">
        <f>IF(OR(C343="",COUNTIF($C$4:C342,C343)&gt;0),"",MAX($B$4:B342)+1)</f>
        <v/>
      </c>
      <c r="C343" t="str">
        <f t="shared" si="20"/>
        <v/>
      </c>
      <c r="D343" s="61">
        <v>2</v>
      </c>
      <c r="E343" s="61" t="str">
        <f>IF('Section 2'!C57="","",'Section 2'!Q57)</f>
        <v/>
      </c>
      <c r="F343" s="61" t="str">
        <f>IF($E343="","",'Section 2'!H57)</f>
        <v/>
      </c>
      <c r="G343" s="118" t="str">
        <f>IF($E343="","",'Section 2'!R57)</f>
        <v/>
      </c>
      <c r="H343" s="61" t="str">
        <f t="shared" si="21"/>
        <v/>
      </c>
      <c r="I343" s="61" t="str">
        <f t="shared" si="22"/>
        <v/>
      </c>
      <c r="J343" s="118" t="str">
        <f t="shared" si="23"/>
        <v/>
      </c>
      <c r="K343" s="116"/>
    </row>
    <row r="344" spans="2:11" x14ac:dyDescent="0.25">
      <c r="B344" t="str">
        <f>IF(OR(C344="",COUNTIF($C$4:C343,C344)&gt;0),"",MAX($B$4:B343)+1)</f>
        <v/>
      </c>
      <c r="C344" t="str">
        <f t="shared" si="20"/>
        <v/>
      </c>
      <c r="D344" s="61">
        <v>2</v>
      </c>
      <c r="E344" s="61" t="str">
        <f>IF('Section 2'!C58="","",'Section 2'!Q58)</f>
        <v/>
      </c>
      <c r="F344" s="61" t="str">
        <f>IF($E344="","",'Section 2'!H58)</f>
        <v/>
      </c>
      <c r="G344" s="118" t="str">
        <f>IF($E344="","",'Section 2'!R58)</f>
        <v/>
      </c>
      <c r="H344" s="61" t="str">
        <f t="shared" si="21"/>
        <v/>
      </c>
      <c r="I344" s="61" t="str">
        <f t="shared" si="22"/>
        <v/>
      </c>
      <c r="J344" s="118" t="str">
        <f t="shared" si="23"/>
        <v/>
      </c>
      <c r="K344" s="116"/>
    </row>
    <row r="345" spans="2:11" x14ac:dyDescent="0.25">
      <c r="B345" t="str">
        <f>IF(OR(C345="",COUNTIF($C$4:C344,C345)&gt;0),"",MAX($B$4:B344)+1)</f>
        <v/>
      </c>
      <c r="C345" t="str">
        <f t="shared" ref="C345:C408" si="24">IF(H345="","",H345&amp;"_"&amp;I345)</f>
        <v/>
      </c>
      <c r="D345" s="61">
        <v>2</v>
      </c>
      <c r="E345" s="61" t="str">
        <f>IF('Section 2'!C59="","",'Section 2'!Q59)</f>
        <v/>
      </c>
      <c r="F345" s="61" t="str">
        <f>IF($E345="","",'Section 2'!H59)</f>
        <v/>
      </c>
      <c r="G345" s="118" t="str">
        <f>IF($E345="","",'Section 2'!R59)</f>
        <v/>
      </c>
      <c r="H345" s="61" t="str">
        <f t="shared" si="21"/>
        <v/>
      </c>
      <c r="I345" s="61" t="str">
        <f t="shared" si="22"/>
        <v/>
      </c>
      <c r="J345" s="118" t="str">
        <f t="shared" si="23"/>
        <v/>
      </c>
      <c r="K345" s="116"/>
    </row>
    <row r="346" spans="2:11" x14ac:dyDescent="0.25">
      <c r="B346" t="str">
        <f>IF(OR(C346="",COUNTIF($C$4:C345,C346)&gt;0),"",MAX($B$4:B345)+1)</f>
        <v/>
      </c>
      <c r="C346" t="str">
        <f t="shared" si="24"/>
        <v/>
      </c>
      <c r="D346" s="61">
        <v>2</v>
      </c>
      <c r="E346" s="61" t="str">
        <f>IF('Section 2'!C60="","",'Section 2'!Q60)</f>
        <v/>
      </c>
      <c r="F346" s="61" t="str">
        <f>IF($E346="","",'Section 2'!H60)</f>
        <v/>
      </c>
      <c r="G346" s="118" t="str">
        <f>IF($E346="","",'Section 2'!R60)</f>
        <v/>
      </c>
      <c r="H346" s="61" t="str">
        <f t="shared" si="21"/>
        <v/>
      </c>
      <c r="I346" s="61" t="str">
        <f t="shared" si="22"/>
        <v/>
      </c>
      <c r="J346" s="118" t="str">
        <f t="shared" si="23"/>
        <v/>
      </c>
      <c r="K346" s="116"/>
    </row>
    <row r="347" spans="2:11" x14ac:dyDescent="0.25">
      <c r="B347" t="str">
        <f>IF(OR(C347="",COUNTIF($C$4:C346,C347)&gt;0),"",MAX($B$4:B346)+1)</f>
        <v/>
      </c>
      <c r="C347" t="str">
        <f t="shared" si="24"/>
        <v/>
      </c>
      <c r="D347" s="61">
        <v>2</v>
      </c>
      <c r="E347" s="61" t="str">
        <f>IF('Section 2'!C61="","",'Section 2'!Q61)</f>
        <v/>
      </c>
      <c r="F347" s="61" t="str">
        <f>IF($E347="","",'Section 2'!H61)</f>
        <v/>
      </c>
      <c r="G347" s="118" t="str">
        <f>IF($E347="","",'Section 2'!R61)</f>
        <v/>
      </c>
      <c r="H347" s="61" t="str">
        <f t="shared" si="21"/>
        <v/>
      </c>
      <c r="I347" s="61" t="str">
        <f t="shared" si="22"/>
        <v/>
      </c>
      <c r="J347" s="118" t="str">
        <f t="shared" si="23"/>
        <v/>
      </c>
      <c r="K347" s="116"/>
    </row>
    <row r="348" spans="2:11" x14ac:dyDescent="0.25">
      <c r="B348" t="str">
        <f>IF(OR(C348="",COUNTIF($C$4:C347,C348)&gt;0),"",MAX($B$4:B347)+1)</f>
        <v/>
      </c>
      <c r="C348" t="str">
        <f t="shared" si="24"/>
        <v/>
      </c>
      <c r="D348" s="61">
        <v>2</v>
      </c>
      <c r="E348" s="61" t="str">
        <f>IF('Section 2'!C62="","",'Section 2'!Q62)</f>
        <v/>
      </c>
      <c r="F348" s="61" t="str">
        <f>IF($E348="","",'Section 2'!H62)</f>
        <v/>
      </c>
      <c r="G348" s="118" t="str">
        <f>IF($E348="","",'Section 2'!R62)</f>
        <v/>
      </c>
      <c r="H348" s="61" t="str">
        <f t="shared" si="21"/>
        <v/>
      </c>
      <c r="I348" s="61" t="str">
        <f t="shared" si="22"/>
        <v/>
      </c>
      <c r="J348" s="118" t="str">
        <f t="shared" si="23"/>
        <v/>
      </c>
      <c r="K348" s="116"/>
    </row>
    <row r="349" spans="2:11" x14ac:dyDescent="0.25">
      <c r="B349" t="str">
        <f>IF(OR(C349="",COUNTIF($C$4:C348,C349)&gt;0),"",MAX($B$4:B348)+1)</f>
        <v/>
      </c>
      <c r="C349" t="str">
        <f t="shared" si="24"/>
        <v/>
      </c>
      <c r="D349" s="61">
        <v>2</v>
      </c>
      <c r="E349" s="61" t="str">
        <f>IF('Section 2'!C63="","",'Section 2'!Q63)</f>
        <v/>
      </c>
      <c r="F349" s="61" t="str">
        <f>IF($E349="","",'Section 2'!H63)</f>
        <v/>
      </c>
      <c r="G349" s="118" t="str">
        <f>IF($E349="","",'Section 2'!R63)</f>
        <v/>
      </c>
      <c r="H349" s="61" t="str">
        <f t="shared" si="21"/>
        <v/>
      </c>
      <c r="I349" s="61" t="str">
        <f t="shared" si="22"/>
        <v/>
      </c>
      <c r="J349" s="118" t="str">
        <f t="shared" si="23"/>
        <v/>
      </c>
      <c r="K349" s="116"/>
    </row>
    <row r="350" spans="2:11" x14ac:dyDescent="0.25">
      <c r="B350" t="str">
        <f>IF(OR(C350="",COUNTIF($C$4:C349,C350)&gt;0),"",MAX($B$4:B349)+1)</f>
        <v/>
      </c>
      <c r="C350" t="str">
        <f t="shared" si="24"/>
        <v/>
      </c>
      <c r="D350" s="61">
        <v>2</v>
      </c>
      <c r="E350" s="61" t="str">
        <f>IF('Section 2'!C64="","",'Section 2'!Q64)</f>
        <v/>
      </c>
      <c r="F350" s="61" t="str">
        <f>IF($E350="","",'Section 2'!H64)</f>
        <v/>
      </c>
      <c r="G350" s="118" t="str">
        <f>IF($E350="","",'Section 2'!R64)</f>
        <v/>
      </c>
      <c r="H350" s="61" t="str">
        <f t="shared" si="21"/>
        <v/>
      </c>
      <c r="I350" s="61" t="str">
        <f t="shared" si="22"/>
        <v/>
      </c>
      <c r="J350" s="118" t="str">
        <f t="shared" si="23"/>
        <v/>
      </c>
      <c r="K350" s="116"/>
    </row>
    <row r="351" spans="2:11" x14ac:dyDescent="0.25">
      <c r="B351" t="str">
        <f>IF(OR(C351="",COUNTIF($C$4:C350,C351)&gt;0),"",MAX($B$4:B350)+1)</f>
        <v/>
      </c>
      <c r="C351" t="str">
        <f t="shared" si="24"/>
        <v/>
      </c>
      <c r="D351" s="61">
        <v>2</v>
      </c>
      <c r="E351" s="61" t="str">
        <f>IF('Section 2'!C65="","",'Section 2'!Q65)</f>
        <v/>
      </c>
      <c r="F351" s="61" t="str">
        <f>IF($E351="","",'Section 2'!H65)</f>
        <v/>
      </c>
      <c r="G351" s="118" t="str">
        <f>IF($E351="","",'Section 2'!R65)</f>
        <v/>
      </c>
      <c r="H351" s="61" t="str">
        <f t="shared" si="21"/>
        <v/>
      </c>
      <c r="I351" s="61" t="str">
        <f t="shared" si="22"/>
        <v/>
      </c>
      <c r="J351" s="118" t="str">
        <f t="shared" si="23"/>
        <v/>
      </c>
      <c r="K351" s="116"/>
    </row>
    <row r="352" spans="2:11" x14ac:dyDescent="0.25">
      <c r="B352" t="str">
        <f>IF(OR(C352="",COUNTIF($C$4:C351,C352)&gt;0),"",MAX($B$4:B351)+1)</f>
        <v/>
      </c>
      <c r="C352" t="str">
        <f t="shared" si="24"/>
        <v/>
      </c>
      <c r="D352" s="61">
        <v>2</v>
      </c>
      <c r="E352" s="61" t="str">
        <f>IF('Section 2'!C66="","",'Section 2'!Q66)</f>
        <v/>
      </c>
      <c r="F352" s="61" t="str">
        <f>IF($E352="","",'Section 2'!H66)</f>
        <v/>
      </c>
      <c r="G352" s="118" t="str">
        <f>IF($E352="","",'Section 2'!R66)</f>
        <v/>
      </c>
      <c r="H352" s="61" t="str">
        <f t="shared" si="21"/>
        <v/>
      </c>
      <c r="I352" s="61" t="str">
        <f t="shared" si="22"/>
        <v/>
      </c>
      <c r="J352" s="118" t="str">
        <f t="shared" si="23"/>
        <v/>
      </c>
      <c r="K352" s="116"/>
    </row>
    <row r="353" spans="2:11" x14ac:dyDescent="0.25">
      <c r="B353" t="str">
        <f>IF(OR(C353="",COUNTIF($C$4:C352,C353)&gt;0),"",MAX($B$4:B352)+1)</f>
        <v/>
      </c>
      <c r="C353" t="str">
        <f t="shared" si="24"/>
        <v/>
      </c>
      <c r="D353" s="61">
        <v>2</v>
      </c>
      <c r="E353" s="61" t="str">
        <f>IF('Section 2'!C67="","",'Section 2'!Q67)</f>
        <v/>
      </c>
      <c r="F353" s="61" t="str">
        <f>IF($E353="","",'Section 2'!H67)</f>
        <v/>
      </c>
      <c r="G353" s="118" t="str">
        <f>IF($E353="","",'Section 2'!R67)</f>
        <v/>
      </c>
      <c r="H353" s="61" t="str">
        <f t="shared" si="21"/>
        <v/>
      </c>
      <c r="I353" s="61" t="str">
        <f t="shared" si="22"/>
        <v/>
      </c>
      <c r="J353" s="118" t="str">
        <f t="shared" si="23"/>
        <v/>
      </c>
      <c r="K353" s="116"/>
    </row>
    <row r="354" spans="2:11" x14ac:dyDescent="0.25">
      <c r="B354" t="str">
        <f>IF(OR(C354="",COUNTIF($C$4:C353,C354)&gt;0),"",MAX($B$4:B353)+1)</f>
        <v/>
      </c>
      <c r="C354" t="str">
        <f t="shared" si="24"/>
        <v/>
      </c>
      <c r="D354" s="61">
        <v>2</v>
      </c>
      <c r="E354" s="61" t="str">
        <f>IF('Section 2'!C68="","",'Section 2'!Q68)</f>
        <v/>
      </c>
      <c r="F354" s="61" t="str">
        <f>IF($E354="","",'Section 2'!H68)</f>
        <v/>
      </c>
      <c r="G354" s="118" t="str">
        <f>IF($E354="","",'Section 2'!R68)</f>
        <v/>
      </c>
      <c r="H354" s="61" t="str">
        <f t="shared" si="21"/>
        <v/>
      </c>
      <c r="I354" s="61" t="str">
        <f t="shared" si="22"/>
        <v/>
      </c>
      <c r="J354" s="118" t="str">
        <f t="shared" si="23"/>
        <v/>
      </c>
      <c r="K354" s="116"/>
    </row>
    <row r="355" spans="2:11" x14ac:dyDescent="0.25">
      <c r="B355" t="str">
        <f>IF(OR(C355="",COUNTIF($C$4:C354,C355)&gt;0),"",MAX($B$4:B354)+1)</f>
        <v/>
      </c>
      <c r="C355" t="str">
        <f t="shared" si="24"/>
        <v/>
      </c>
      <c r="D355" s="61">
        <v>2</v>
      </c>
      <c r="E355" s="61" t="str">
        <f>IF('Section 2'!C69="","",'Section 2'!Q69)</f>
        <v/>
      </c>
      <c r="F355" s="61" t="str">
        <f>IF($E355="","",'Section 2'!H69)</f>
        <v/>
      </c>
      <c r="G355" s="118" t="str">
        <f>IF($E355="","",'Section 2'!R69)</f>
        <v/>
      </c>
      <c r="H355" s="61" t="str">
        <f t="shared" si="21"/>
        <v/>
      </c>
      <c r="I355" s="61" t="str">
        <f t="shared" si="22"/>
        <v/>
      </c>
      <c r="J355" s="118" t="str">
        <f t="shared" si="23"/>
        <v/>
      </c>
      <c r="K355" s="116"/>
    </row>
    <row r="356" spans="2:11" x14ac:dyDescent="0.25">
      <c r="B356" t="str">
        <f>IF(OR(C356="",COUNTIF($C$4:C355,C356)&gt;0),"",MAX($B$4:B355)+1)</f>
        <v/>
      </c>
      <c r="C356" t="str">
        <f t="shared" si="24"/>
        <v/>
      </c>
      <c r="D356" s="61">
        <v>2</v>
      </c>
      <c r="E356" s="61" t="str">
        <f>IF('Section 2'!C70="","",'Section 2'!Q70)</f>
        <v/>
      </c>
      <c r="F356" s="61" t="str">
        <f>IF($E356="","",'Section 2'!H70)</f>
        <v/>
      </c>
      <c r="G356" s="118" t="str">
        <f>IF($E356="","",'Section 2'!R70)</f>
        <v/>
      </c>
      <c r="H356" s="61" t="str">
        <f t="shared" si="21"/>
        <v/>
      </c>
      <c r="I356" s="61" t="str">
        <f t="shared" si="22"/>
        <v/>
      </c>
      <c r="J356" s="118" t="str">
        <f t="shared" si="23"/>
        <v/>
      </c>
      <c r="K356" s="116"/>
    </row>
    <row r="357" spans="2:11" x14ac:dyDescent="0.25">
      <c r="B357" t="str">
        <f>IF(OR(C357="",COUNTIF($C$4:C356,C357)&gt;0),"",MAX($B$4:B356)+1)</f>
        <v/>
      </c>
      <c r="C357" t="str">
        <f t="shared" si="24"/>
        <v/>
      </c>
      <c r="D357" s="61">
        <v>2</v>
      </c>
      <c r="E357" s="61" t="str">
        <f>IF('Section 2'!C71="","",'Section 2'!Q71)</f>
        <v/>
      </c>
      <c r="F357" s="61" t="str">
        <f>IF($E357="","",'Section 2'!H71)</f>
        <v/>
      </c>
      <c r="G357" s="118" t="str">
        <f>IF($E357="","",'Section 2'!R71)</f>
        <v/>
      </c>
      <c r="H357" s="61" t="str">
        <f t="shared" si="21"/>
        <v/>
      </c>
      <c r="I357" s="61" t="str">
        <f t="shared" si="22"/>
        <v/>
      </c>
      <c r="J357" s="118" t="str">
        <f t="shared" si="23"/>
        <v/>
      </c>
      <c r="K357" s="116"/>
    </row>
    <row r="358" spans="2:11" x14ac:dyDescent="0.25">
      <c r="B358" t="str">
        <f>IF(OR(C358="",COUNTIF($C$4:C357,C358)&gt;0),"",MAX($B$4:B357)+1)</f>
        <v/>
      </c>
      <c r="C358" t="str">
        <f t="shared" si="24"/>
        <v/>
      </c>
      <c r="D358" s="61">
        <v>2</v>
      </c>
      <c r="E358" s="61" t="str">
        <f>IF('Section 2'!C72="","",'Section 2'!Q72)</f>
        <v/>
      </c>
      <c r="F358" s="61" t="str">
        <f>IF($E358="","",'Section 2'!H72)</f>
        <v/>
      </c>
      <c r="G358" s="118" t="str">
        <f>IF($E358="","",'Section 2'!R72)</f>
        <v/>
      </c>
      <c r="H358" s="61" t="str">
        <f t="shared" si="21"/>
        <v/>
      </c>
      <c r="I358" s="61" t="str">
        <f t="shared" si="22"/>
        <v/>
      </c>
      <c r="J358" s="118" t="str">
        <f t="shared" si="23"/>
        <v/>
      </c>
      <c r="K358" s="116"/>
    </row>
    <row r="359" spans="2:11" x14ac:dyDescent="0.25">
      <c r="B359" t="str">
        <f>IF(OR(C359="",COUNTIF($C$4:C358,C359)&gt;0),"",MAX($B$4:B358)+1)</f>
        <v/>
      </c>
      <c r="C359" t="str">
        <f t="shared" si="24"/>
        <v/>
      </c>
      <c r="D359" s="61">
        <v>2</v>
      </c>
      <c r="E359" s="61" t="str">
        <f>IF('Section 2'!C73="","",'Section 2'!Q73)</f>
        <v/>
      </c>
      <c r="F359" s="61" t="str">
        <f>IF($E359="","",'Section 2'!H73)</f>
        <v/>
      </c>
      <c r="G359" s="118" t="str">
        <f>IF($E359="","",'Section 2'!R73)</f>
        <v/>
      </c>
      <c r="H359" s="61" t="str">
        <f t="shared" si="21"/>
        <v/>
      </c>
      <c r="I359" s="61" t="str">
        <f t="shared" si="22"/>
        <v/>
      </c>
      <c r="J359" s="118" t="str">
        <f t="shared" si="23"/>
        <v/>
      </c>
      <c r="K359" s="116"/>
    </row>
    <row r="360" spans="2:11" x14ac:dyDescent="0.25">
      <c r="B360" t="str">
        <f>IF(OR(C360="",COUNTIF($C$4:C359,C360)&gt;0),"",MAX($B$4:B359)+1)</f>
        <v/>
      </c>
      <c r="C360" t="str">
        <f t="shared" si="24"/>
        <v/>
      </c>
      <c r="D360" s="61">
        <v>2</v>
      </c>
      <c r="E360" s="61" t="str">
        <f>IF('Section 2'!C74="","",'Section 2'!Q74)</f>
        <v/>
      </c>
      <c r="F360" s="61" t="str">
        <f>IF($E360="","",'Section 2'!H74)</f>
        <v/>
      </c>
      <c r="G360" s="118" t="str">
        <f>IF($E360="","",'Section 2'!R74)</f>
        <v/>
      </c>
      <c r="H360" s="61" t="str">
        <f t="shared" si="21"/>
        <v/>
      </c>
      <c r="I360" s="61" t="str">
        <f t="shared" si="22"/>
        <v/>
      </c>
      <c r="J360" s="118" t="str">
        <f t="shared" si="23"/>
        <v/>
      </c>
      <c r="K360" s="116"/>
    </row>
    <row r="361" spans="2:11" x14ac:dyDescent="0.25">
      <c r="B361" t="str">
        <f>IF(OR(C361="",COUNTIF($C$4:C360,C361)&gt;0),"",MAX($B$4:B360)+1)</f>
        <v/>
      </c>
      <c r="C361" t="str">
        <f t="shared" si="24"/>
        <v/>
      </c>
      <c r="D361" s="61">
        <v>2</v>
      </c>
      <c r="E361" s="61" t="str">
        <f>IF('Section 2'!C75="","",'Section 2'!Q75)</f>
        <v/>
      </c>
      <c r="F361" s="61" t="str">
        <f>IF($E361="","",'Section 2'!H75)</f>
        <v/>
      </c>
      <c r="G361" s="118" t="str">
        <f>IF($E361="","",'Section 2'!R75)</f>
        <v/>
      </c>
      <c r="H361" s="61" t="str">
        <f t="shared" si="21"/>
        <v/>
      </c>
      <c r="I361" s="61" t="str">
        <f t="shared" si="22"/>
        <v/>
      </c>
      <c r="J361" s="118" t="str">
        <f t="shared" si="23"/>
        <v/>
      </c>
      <c r="K361" s="116"/>
    </row>
    <row r="362" spans="2:11" x14ac:dyDescent="0.25">
      <c r="B362" t="str">
        <f>IF(OR(C362="",COUNTIF($C$4:C361,C362)&gt;0),"",MAX($B$4:B361)+1)</f>
        <v/>
      </c>
      <c r="C362" t="str">
        <f t="shared" si="24"/>
        <v/>
      </c>
      <c r="D362" s="61">
        <v>2</v>
      </c>
      <c r="E362" s="61" t="str">
        <f>IF('Section 2'!C76="","",'Section 2'!Q76)</f>
        <v/>
      </c>
      <c r="F362" s="61" t="str">
        <f>IF($E362="","",'Section 2'!H76)</f>
        <v/>
      </c>
      <c r="G362" s="118" t="str">
        <f>IF($E362="","",'Section 2'!R76)</f>
        <v/>
      </c>
      <c r="H362" s="61" t="str">
        <f t="shared" si="21"/>
        <v/>
      </c>
      <c r="I362" s="61" t="str">
        <f t="shared" si="22"/>
        <v/>
      </c>
      <c r="J362" s="118" t="str">
        <f t="shared" si="23"/>
        <v/>
      </c>
      <c r="K362" s="116"/>
    </row>
    <row r="363" spans="2:11" x14ac:dyDescent="0.25">
      <c r="B363" t="str">
        <f>IF(OR(C363="",COUNTIF($C$4:C362,C363)&gt;0),"",MAX($B$4:B362)+1)</f>
        <v/>
      </c>
      <c r="C363" t="str">
        <f t="shared" si="24"/>
        <v/>
      </c>
      <c r="D363" s="61">
        <v>2</v>
      </c>
      <c r="E363" s="61" t="str">
        <f>IF('Section 2'!C77="","",'Section 2'!Q77)</f>
        <v/>
      </c>
      <c r="F363" s="61" t="str">
        <f>IF($E363="","",'Section 2'!H77)</f>
        <v/>
      </c>
      <c r="G363" s="118" t="str">
        <f>IF($E363="","",'Section 2'!R77)</f>
        <v/>
      </c>
      <c r="H363" s="61" t="str">
        <f t="shared" si="21"/>
        <v/>
      </c>
      <c r="I363" s="61" t="str">
        <f t="shared" si="22"/>
        <v/>
      </c>
      <c r="J363" s="118" t="str">
        <f t="shared" si="23"/>
        <v/>
      </c>
      <c r="K363" s="116"/>
    </row>
    <row r="364" spans="2:11" x14ac:dyDescent="0.25">
      <c r="B364" t="str">
        <f>IF(OR(C364="",COUNTIF($C$4:C363,C364)&gt;0),"",MAX($B$4:B363)+1)</f>
        <v/>
      </c>
      <c r="C364" t="str">
        <f t="shared" si="24"/>
        <v/>
      </c>
      <c r="D364" s="61">
        <v>2</v>
      </c>
      <c r="E364" s="61" t="str">
        <f>IF('Section 2'!C78="","",'Section 2'!Q78)</f>
        <v/>
      </c>
      <c r="F364" s="61" t="str">
        <f>IF($E364="","",'Section 2'!H78)</f>
        <v/>
      </c>
      <c r="G364" s="118" t="str">
        <f>IF($E364="","",'Section 2'!R78)</f>
        <v/>
      </c>
      <c r="H364" s="61" t="str">
        <f t="shared" si="21"/>
        <v/>
      </c>
      <c r="I364" s="61" t="str">
        <f t="shared" si="22"/>
        <v/>
      </c>
      <c r="J364" s="118" t="str">
        <f t="shared" si="23"/>
        <v/>
      </c>
      <c r="K364" s="116"/>
    </row>
    <row r="365" spans="2:11" x14ac:dyDescent="0.25">
      <c r="B365" t="str">
        <f>IF(OR(C365="",COUNTIF($C$4:C364,C365)&gt;0),"",MAX($B$4:B364)+1)</f>
        <v/>
      </c>
      <c r="C365" t="str">
        <f t="shared" si="24"/>
        <v/>
      </c>
      <c r="D365" s="61">
        <v>2</v>
      </c>
      <c r="E365" s="61" t="str">
        <f>IF('Section 2'!C79="","",'Section 2'!Q79)</f>
        <v/>
      </c>
      <c r="F365" s="61" t="str">
        <f>IF($E365="","",'Section 2'!H79)</f>
        <v/>
      </c>
      <c r="G365" s="118" t="str">
        <f>IF($E365="","",'Section 2'!R79)</f>
        <v/>
      </c>
      <c r="H365" s="61" t="str">
        <f t="shared" si="21"/>
        <v/>
      </c>
      <c r="I365" s="61" t="str">
        <f t="shared" si="22"/>
        <v/>
      </c>
      <c r="J365" s="118" t="str">
        <f t="shared" si="23"/>
        <v/>
      </c>
      <c r="K365" s="116"/>
    </row>
    <row r="366" spans="2:11" x14ac:dyDescent="0.25">
      <c r="B366" t="str">
        <f>IF(OR(C366="",COUNTIF($C$4:C365,C366)&gt;0),"",MAX($B$4:B365)+1)</f>
        <v/>
      </c>
      <c r="C366" t="str">
        <f t="shared" si="24"/>
        <v/>
      </c>
      <c r="D366" s="61">
        <v>2</v>
      </c>
      <c r="E366" s="61" t="str">
        <f>IF('Section 2'!C80="","",'Section 2'!Q80)</f>
        <v/>
      </c>
      <c r="F366" s="61" t="str">
        <f>IF($E366="","",'Section 2'!H80)</f>
        <v/>
      </c>
      <c r="G366" s="118" t="str">
        <f>IF($E366="","",'Section 2'!R80)</f>
        <v/>
      </c>
      <c r="H366" s="61" t="str">
        <f t="shared" si="21"/>
        <v/>
      </c>
      <c r="I366" s="61" t="str">
        <f t="shared" si="22"/>
        <v/>
      </c>
      <c r="J366" s="118" t="str">
        <f t="shared" si="23"/>
        <v/>
      </c>
      <c r="K366" s="116"/>
    </row>
    <row r="367" spans="2:11" x14ac:dyDescent="0.25">
      <c r="B367" t="str">
        <f>IF(OR(C367="",COUNTIF($C$4:C366,C367)&gt;0),"",MAX($B$4:B366)+1)</f>
        <v/>
      </c>
      <c r="C367" t="str">
        <f t="shared" si="24"/>
        <v/>
      </c>
      <c r="D367" s="61">
        <v>2</v>
      </c>
      <c r="E367" s="61" t="str">
        <f>IF('Section 2'!C81="","",'Section 2'!Q81)</f>
        <v/>
      </c>
      <c r="F367" s="61" t="str">
        <f>IF($E367="","",'Section 2'!H81)</f>
        <v/>
      </c>
      <c r="G367" s="118" t="str">
        <f>IF($E367="","",'Section 2'!R81)</f>
        <v/>
      </c>
      <c r="H367" s="61" t="str">
        <f t="shared" si="21"/>
        <v/>
      </c>
      <c r="I367" s="61" t="str">
        <f t="shared" si="22"/>
        <v/>
      </c>
      <c r="J367" s="118" t="str">
        <f t="shared" si="23"/>
        <v/>
      </c>
      <c r="K367" s="116"/>
    </row>
    <row r="368" spans="2:11" x14ac:dyDescent="0.25">
      <c r="B368" t="str">
        <f>IF(OR(C368="",COUNTIF($C$4:C367,C368)&gt;0),"",MAX($B$4:B367)+1)</f>
        <v/>
      </c>
      <c r="C368" t="str">
        <f t="shared" si="24"/>
        <v/>
      </c>
      <c r="D368" s="61">
        <v>2</v>
      </c>
      <c r="E368" s="61" t="str">
        <f>IF('Section 2'!C82="","",'Section 2'!Q82)</f>
        <v/>
      </c>
      <c r="F368" s="61" t="str">
        <f>IF($E368="","",'Section 2'!H82)</f>
        <v/>
      </c>
      <c r="G368" s="118" t="str">
        <f>IF($E368="","",'Section 2'!R82)</f>
        <v/>
      </c>
      <c r="H368" s="61" t="str">
        <f t="shared" si="21"/>
        <v/>
      </c>
      <c r="I368" s="61" t="str">
        <f t="shared" si="22"/>
        <v/>
      </c>
      <c r="J368" s="118" t="str">
        <f t="shared" si="23"/>
        <v/>
      </c>
      <c r="K368" s="116"/>
    </row>
    <row r="369" spans="2:11" x14ac:dyDescent="0.25">
      <c r="B369" t="str">
        <f>IF(OR(C369="",COUNTIF($C$4:C368,C369)&gt;0),"",MAX($B$4:B368)+1)</f>
        <v/>
      </c>
      <c r="C369" t="str">
        <f t="shared" si="24"/>
        <v/>
      </c>
      <c r="D369" s="61">
        <v>2</v>
      </c>
      <c r="E369" s="61" t="str">
        <f>IF('Section 2'!C83="","",'Section 2'!Q83)</f>
        <v/>
      </c>
      <c r="F369" s="61" t="str">
        <f>IF($E369="","",'Section 2'!H83)</f>
        <v/>
      </c>
      <c r="G369" s="118" t="str">
        <f>IF($E369="","",'Section 2'!R83)</f>
        <v/>
      </c>
      <c r="H369" s="61" t="str">
        <f t="shared" si="21"/>
        <v/>
      </c>
      <c r="I369" s="61" t="str">
        <f t="shared" si="22"/>
        <v/>
      </c>
      <c r="J369" s="118" t="str">
        <f t="shared" si="23"/>
        <v/>
      </c>
      <c r="K369" s="116"/>
    </row>
    <row r="370" spans="2:11" x14ac:dyDescent="0.25">
      <c r="B370" t="str">
        <f>IF(OR(C370="",COUNTIF($C$4:C369,C370)&gt;0),"",MAX($B$4:B369)+1)</f>
        <v/>
      </c>
      <c r="C370" t="str">
        <f t="shared" si="24"/>
        <v/>
      </c>
      <c r="D370" s="61">
        <v>2</v>
      </c>
      <c r="E370" s="61" t="str">
        <f>IF('Section 2'!C84="","",'Section 2'!Q84)</f>
        <v/>
      </c>
      <c r="F370" s="61" t="str">
        <f>IF($E370="","",'Section 2'!H84)</f>
        <v/>
      </c>
      <c r="G370" s="118" t="str">
        <f>IF($E370="","",'Section 2'!R84)</f>
        <v/>
      </c>
      <c r="H370" s="61" t="str">
        <f t="shared" si="21"/>
        <v/>
      </c>
      <c r="I370" s="61" t="str">
        <f t="shared" si="22"/>
        <v/>
      </c>
      <c r="J370" s="118" t="str">
        <f t="shared" si="23"/>
        <v/>
      </c>
      <c r="K370" s="116"/>
    </row>
    <row r="371" spans="2:11" x14ac:dyDescent="0.25">
      <c r="B371" t="str">
        <f>IF(OR(C371="",COUNTIF($C$4:C370,C371)&gt;0),"",MAX($B$4:B370)+1)</f>
        <v/>
      </c>
      <c r="C371" t="str">
        <f t="shared" si="24"/>
        <v/>
      </c>
      <c r="D371" s="61">
        <v>2</v>
      </c>
      <c r="E371" s="61" t="str">
        <f>IF('Section 2'!C85="","",'Section 2'!Q85)</f>
        <v/>
      </c>
      <c r="F371" s="61" t="str">
        <f>IF($E371="","",'Section 2'!H85)</f>
        <v/>
      </c>
      <c r="G371" s="118" t="str">
        <f>IF($E371="","",'Section 2'!R85)</f>
        <v/>
      </c>
      <c r="H371" s="61" t="str">
        <f t="shared" si="21"/>
        <v/>
      </c>
      <c r="I371" s="61" t="str">
        <f t="shared" si="22"/>
        <v/>
      </c>
      <c r="J371" s="118" t="str">
        <f t="shared" si="23"/>
        <v/>
      </c>
      <c r="K371" s="116"/>
    </row>
    <row r="372" spans="2:11" x14ac:dyDescent="0.25">
      <c r="B372" t="str">
        <f>IF(OR(C372="",COUNTIF($C$4:C371,C372)&gt;0),"",MAX($B$4:B371)+1)</f>
        <v/>
      </c>
      <c r="C372" t="str">
        <f t="shared" si="24"/>
        <v/>
      </c>
      <c r="D372" s="61">
        <v>2</v>
      </c>
      <c r="E372" s="61" t="str">
        <f>IF('Section 2'!C86="","",'Section 2'!Q86)</f>
        <v/>
      </c>
      <c r="F372" s="61" t="str">
        <f>IF($E372="","",'Section 2'!H86)</f>
        <v/>
      </c>
      <c r="G372" s="118" t="str">
        <f>IF($E372="","",'Section 2'!R86)</f>
        <v/>
      </c>
      <c r="H372" s="61" t="str">
        <f t="shared" si="21"/>
        <v/>
      </c>
      <c r="I372" s="61" t="str">
        <f t="shared" si="22"/>
        <v/>
      </c>
      <c r="J372" s="118" t="str">
        <f t="shared" si="23"/>
        <v/>
      </c>
      <c r="K372" s="116"/>
    </row>
    <row r="373" spans="2:11" x14ac:dyDescent="0.25">
      <c r="B373" t="str">
        <f>IF(OR(C373="",COUNTIF($C$4:C372,C373)&gt;0),"",MAX($B$4:B372)+1)</f>
        <v/>
      </c>
      <c r="C373" t="str">
        <f t="shared" si="24"/>
        <v/>
      </c>
      <c r="D373" s="61">
        <v>2</v>
      </c>
      <c r="E373" s="61" t="str">
        <f>IF('Section 2'!C87="","",'Section 2'!Q87)</f>
        <v/>
      </c>
      <c r="F373" s="61" t="str">
        <f>IF($E373="","",'Section 2'!H87)</f>
        <v/>
      </c>
      <c r="G373" s="118" t="str">
        <f>IF($E373="","",'Section 2'!R87)</f>
        <v/>
      </c>
      <c r="H373" s="61" t="str">
        <f t="shared" si="21"/>
        <v/>
      </c>
      <c r="I373" s="61" t="str">
        <f t="shared" si="22"/>
        <v/>
      </c>
      <c r="J373" s="118" t="str">
        <f t="shared" si="23"/>
        <v/>
      </c>
      <c r="K373" s="116"/>
    </row>
    <row r="374" spans="2:11" x14ac:dyDescent="0.25">
      <c r="B374" t="str">
        <f>IF(OR(C374="",COUNTIF($C$4:C373,C374)&gt;0),"",MAX($B$4:B373)+1)</f>
        <v/>
      </c>
      <c r="C374" t="str">
        <f t="shared" si="24"/>
        <v/>
      </c>
      <c r="D374" s="61">
        <v>2</v>
      </c>
      <c r="E374" s="61" t="str">
        <f>IF('Section 2'!C88="","",'Section 2'!Q88)</f>
        <v/>
      </c>
      <c r="F374" s="61" t="str">
        <f>IF($E374="","",'Section 2'!H88)</f>
        <v/>
      </c>
      <c r="G374" s="118" t="str">
        <f>IF($E374="","",'Section 2'!R88)</f>
        <v/>
      </c>
      <c r="H374" s="61" t="str">
        <f t="shared" si="21"/>
        <v/>
      </c>
      <c r="I374" s="61" t="str">
        <f t="shared" si="22"/>
        <v/>
      </c>
      <c r="J374" s="118" t="str">
        <f t="shared" si="23"/>
        <v/>
      </c>
      <c r="K374" s="116"/>
    </row>
    <row r="375" spans="2:11" x14ac:dyDescent="0.25">
      <c r="B375" t="str">
        <f>IF(OR(C375="",COUNTIF($C$4:C374,C375)&gt;0),"",MAX($B$4:B374)+1)</f>
        <v/>
      </c>
      <c r="C375" t="str">
        <f t="shared" si="24"/>
        <v/>
      </c>
      <c r="D375" s="61">
        <v>2</v>
      </c>
      <c r="E375" s="61" t="str">
        <f>IF('Section 2'!C89="","",'Section 2'!Q89)</f>
        <v/>
      </c>
      <c r="F375" s="61" t="str">
        <f>IF($E375="","",'Section 2'!H89)</f>
        <v/>
      </c>
      <c r="G375" s="118" t="str">
        <f>IF($E375="","",'Section 2'!R89)</f>
        <v/>
      </c>
      <c r="H375" s="61" t="str">
        <f t="shared" si="21"/>
        <v/>
      </c>
      <c r="I375" s="61" t="str">
        <f t="shared" si="22"/>
        <v/>
      </c>
      <c r="J375" s="118" t="str">
        <f t="shared" si="23"/>
        <v/>
      </c>
      <c r="K375" s="116"/>
    </row>
    <row r="376" spans="2:11" x14ac:dyDescent="0.25">
      <c r="B376" t="str">
        <f>IF(OR(C376="",COUNTIF($C$4:C375,C376)&gt;0),"",MAX($B$4:B375)+1)</f>
        <v/>
      </c>
      <c r="C376" t="str">
        <f t="shared" si="24"/>
        <v/>
      </c>
      <c r="D376" s="61">
        <v>2</v>
      </c>
      <c r="E376" s="61" t="str">
        <f>IF('Section 2'!C90="","",'Section 2'!Q90)</f>
        <v/>
      </c>
      <c r="F376" s="61" t="str">
        <f>IF($E376="","",'Section 2'!H90)</f>
        <v/>
      </c>
      <c r="G376" s="118" t="str">
        <f>IF($E376="","",'Section 2'!R90)</f>
        <v/>
      </c>
      <c r="H376" s="61" t="str">
        <f t="shared" si="21"/>
        <v/>
      </c>
      <c r="I376" s="61" t="str">
        <f t="shared" si="22"/>
        <v/>
      </c>
      <c r="J376" s="118" t="str">
        <f t="shared" si="23"/>
        <v/>
      </c>
      <c r="K376" s="116"/>
    </row>
    <row r="377" spans="2:11" x14ac:dyDescent="0.25">
      <c r="B377" t="str">
        <f>IF(OR(C377="",COUNTIF($C$4:C376,C377)&gt;0),"",MAX($B$4:B376)+1)</f>
        <v/>
      </c>
      <c r="C377" t="str">
        <f t="shared" si="24"/>
        <v/>
      </c>
      <c r="D377" s="61">
        <v>2</v>
      </c>
      <c r="E377" s="61" t="str">
        <f>IF('Section 2'!C91="","",'Section 2'!Q91)</f>
        <v/>
      </c>
      <c r="F377" s="61" t="str">
        <f>IF($E377="","",'Section 2'!H91)</f>
        <v/>
      </c>
      <c r="G377" s="118" t="str">
        <f>IF($E377="","",'Section 2'!R91)</f>
        <v/>
      </c>
      <c r="H377" s="61" t="str">
        <f t="shared" si="21"/>
        <v/>
      </c>
      <c r="I377" s="61" t="str">
        <f t="shared" si="22"/>
        <v/>
      </c>
      <c r="J377" s="118" t="str">
        <f t="shared" si="23"/>
        <v/>
      </c>
      <c r="K377" s="116"/>
    </row>
    <row r="378" spans="2:11" x14ac:dyDescent="0.25">
      <c r="B378" t="str">
        <f>IF(OR(C378="",COUNTIF($C$4:C377,C378)&gt;0),"",MAX($B$4:B377)+1)</f>
        <v/>
      </c>
      <c r="C378" t="str">
        <f t="shared" si="24"/>
        <v/>
      </c>
      <c r="D378" s="61">
        <v>2</v>
      </c>
      <c r="E378" s="61" t="str">
        <f>IF('Section 2'!C92="","",'Section 2'!Q92)</f>
        <v/>
      </c>
      <c r="F378" s="61" t="str">
        <f>IF($E378="","",'Section 2'!H92)</f>
        <v/>
      </c>
      <c r="G378" s="118" t="str">
        <f>IF($E378="","",'Section 2'!R92)</f>
        <v/>
      </c>
      <c r="H378" s="61" t="str">
        <f t="shared" si="21"/>
        <v/>
      </c>
      <c r="I378" s="61" t="str">
        <f t="shared" si="22"/>
        <v/>
      </c>
      <c r="J378" s="118" t="str">
        <f t="shared" si="23"/>
        <v/>
      </c>
      <c r="K378" s="116"/>
    </row>
    <row r="379" spans="2:11" x14ac:dyDescent="0.25">
      <c r="B379" t="str">
        <f>IF(OR(C379="",COUNTIF($C$4:C378,C379)&gt;0),"",MAX($B$4:B378)+1)</f>
        <v/>
      </c>
      <c r="C379" t="str">
        <f t="shared" si="24"/>
        <v/>
      </c>
      <c r="D379" s="61">
        <v>2</v>
      </c>
      <c r="E379" s="61" t="str">
        <f>IF('Section 2'!C93="","",'Section 2'!Q93)</f>
        <v/>
      </c>
      <c r="F379" s="61" t="str">
        <f>IF($E379="","",'Section 2'!H93)</f>
        <v/>
      </c>
      <c r="G379" s="118" t="str">
        <f>IF($E379="","",'Section 2'!R93)</f>
        <v/>
      </c>
      <c r="H379" s="61" t="str">
        <f t="shared" si="21"/>
        <v/>
      </c>
      <c r="I379" s="61" t="str">
        <f t="shared" si="22"/>
        <v/>
      </c>
      <c r="J379" s="118" t="str">
        <f t="shared" si="23"/>
        <v/>
      </c>
      <c r="K379" s="116"/>
    </row>
    <row r="380" spans="2:11" x14ac:dyDescent="0.25">
      <c r="B380" t="str">
        <f>IF(OR(C380="",COUNTIF($C$4:C379,C380)&gt;0),"",MAX($B$4:B379)+1)</f>
        <v/>
      </c>
      <c r="C380" t="str">
        <f t="shared" si="24"/>
        <v/>
      </c>
      <c r="D380" s="61">
        <v>2</v>
      </c>
      <c r="E380" s="61" t="str">
        <f>IF('Section 2'!C94="","",'Section 2'!Q94)</f>
        <v/>
      </c>
      <c r="F380" s="61" t="str">
        <f>IF($E380="","",'Section 2'!H94)</f>
        <v/>
      </c>
      <c r="G380" s="118" t="str">
        <f>IF($E380="","",'Section 2'!R94)</f>
        <v/>
      </c>
      <c r="H380" s="61" t="str">
        <f t="shared" si="21"/>
        <v/>
      </c>
      <c r="I380" s="61" t="str">
        <f t="shared" si="22"/>
        <v/>
      </c>
      <c r="J380" s="118" t="str">
        <f t="shared" si="23"/>
        <v/>
      </c>
      <c r="K380" s="116"/>
    </row>
    <row r="381" spans="2:11" x14ac:dyDescent="0.25">
      <c r="B381" t="str">
        <f>IF(OR(C381="",COUNTIF($C$4:C380,C381)&gt;0),"",MAX($B$4:B380)+1)</f>
        <v/>
      </c>
      <c r="C381" t="str">
        <f t="shared" si="24"/>
        <v/>
      </c>
      <c r="D381" s="61">
        <v>2</v>
      </c>
      <c r="E381" s="61" t="str">
        <f>IF('Section 2'!C95="","",'Section 2'!Q95)</f>
        <v/>
      </c>
      <c r="F381" s="61" t="str">
        <f>IF($E381="","",'Section 2'!H95)</f>
        <v/>
      </c>
      <c r="G381" s="118" t="str">
        <f>IF($E381="","",'Section 2'!R95)</f>
        <v/>
      </c>
      <c r="H381" s="61" t="str">
        <f t="shared" si="21"/>
        <v/>
      </c>
      <c r="I381" s="61" t="str">
        <f t="shared" si="22"/>
        <v/>
      </c>
      <c r="J381" s="118" t="str">
        <f t="shared" si="23"/>
        <v/>
      </c>
      <c r="K381" s="116"/>
    </row>
    <row r="382" spans="2:11" x14ac:dyDescent="0.25">
      <c r="B382" t="str">
        <f>IF(OR(C382="",COUNTIF($C$4:C381,C382)&gt;0),"",MAX($B$4:B381)+1)</f>
        <v/>
      </c>
      <c r="C382" t="str">
        <f t="shared" si="24"/>
        <v/>
      </c>
      <c r="D382" s="61">
        <v>2</v>
      </c>
      <c r="E382" s="61" t="str">
        <f>IF('Section 2'!C96="","",'Section 2'!Q96)</f>
        <v/>
      </c>
      <c r="F382" s="61" t="str">
        <f>IF($E382="","",'Section 2'!H96)</f>
        <v/>
      </c>
      <c r="G382" s="118" t="str">
        <f>IF($E382="","",'Section 2'!R96)</f>
        <v/>
      </c>
      <c r="H382" s="61" t="str">
        <f t="shared" si="21"/>
        <v/>
      </c>
      <c r="I382" s="61" t="str">
        <f t="shared" si="22"/>
        <v/>
      </c>
      <c r="J382" s="118" t="str">
        <f t="shared" si="23"/>
        <v/>
      </c>
      <c r="K382" s="116"/>
    </row>
    <row r="383" spans="2:11" x14ac:dyDescent="0.25">
      <c r="B383" t="str">
        <f>IF(OR(C383="",COUNTIF($C$4:C382,C383)&gt;0),"",MAX($B$4:B382)+1)</f>
        <v/>
      </c>
      <c r="C383" t="str">
        <f t="shared" si="24"/>
        <v/>
      </c>
      <c r="D383" s="61">
        <v>2</v>
      </c>
      <c r="E383" s="61" t="str">
        <f>IF('Section 2'!C97="","",'Section 2'!Q97)</f>
        <v/>
      </c>
      <c r="F383" s="61" t="str">
        <f>IF($E383="","",'Section 2'!H97)</f>
        <v/>
      </c>
      <c r="G383" s="118" t="str">
        <f>IF($E383="","",'Section 2'!R97)</f>
        <v/>
      </c>
      <c r="H383" s="61" t="str">
        <f t="shared" si="21"/>
        <v/>
      </c>
      <c r="I383" s="61" t="str">
        <f t="shared" si="22"/>
        <v/>
      </c>
      <c r="J383" s="118" t="str">
        <f t="shared" si="23"/>
        <v/>
      </c>
      <c r="K383" s="116"/>
    </row>
    <row r="384" spans="2:11" x14ac:dyDescent="0.25">
      <c r="B384" t="str">
        <f>IF(OR(C384="",COUNTIF($C$4:C383,C384)&gt;0),"",MAX($B$4:B383)+1)</f>
        <v/>
      </c>
      <c r="C384" t="str">
        <f t="shared" si="24"/>
        <v/>
      </c>
      <c r="D384" s="61">
        <v>2</v>
      </c>
      <c r="E384" s="61" t="str">
        <f>IF('Section 2'!C98="","",'Section 2'!Q98)</f>
        <v/>
      </c>
      <c r="F384" s="61" t="str">
        <f>IF($E384="","",'Section 2'!H98)</f>
        <v/>
      </c>
      <c r="G384" s="118" t="str">
        <f>IF($E384="","",'Section 2'!R98)</f>
        <v/>
      </c>
      <c r="H384" s="61" t="str">
        <f t="shared" si="21"/>
        <v/>
      </c>
      <c r="I384" s="61" t="str">
        <f t="shared" si="22"/>
        <v/>
      </c>
      <c r="J384" s="118" t="str">
        <f t="shared" si="23"/>
        <v/>
      </c>
      <c r="K384" s="116"/>
    </row>
    <row r="385" spans="2:11" x14ac:dyDescent="0.25">
      <c r="B385" t="str">
        <f>IF(OR(C385="",COUNTIF($C$4:C384,C385)&gt;0),"",MAX($B$4:B384)+1)</f>
        <v/>
      </c>
      <c r="C385" t="str">
        <f t="shared" si="24"/>
        <v/>
      </c>
      <c r="D385" s="61">
        <v>2</v>
      </c>
      <c r="E385" s="61" t="str">
        <f>IF('Section 2'!C99="","",'Section 2'!Q99)</f>
        <v/>
      </c>
      <c r="F385" s="61" t="str">
        <f>IF($E385="","",'Section 2'!H99)</f>
        <v/>
      </c>
      <c r="G385" s="118" t="str">
        <f>IF($E385="","",'Section 2'!R99)</f>
        <v/>
      </c>
      <c r="H385" s="61" t="str">
        <f t="shared" si="21"/>
        <v/>
      </c>
      <c r="I385" s="61" t="str">
        <f t="shared" si="22"/>
        <v/>
      </c>
      <c r="J385" s="118" t="str">
        <f t="shared" si="23"/>
        <v/>
      </c>
      <c r="K385" s="116"/>
    </row>
    <row r="386" spans="2:11" x14ac:dyDescent="0.25">
      <c r="B386" t="str">
        <f>IF(OR(C386="",COUNTIF($C$4:C385,C386)&gt;0),"",MAX($B$4:B385)+1)</f>
        <v/>
      </c>
      <c r="C386" t="str">
        <f t="shared" si="24"/>
        <v/>
      </c>
      <c r="D386" s="61">
        <v>2</v>
      </c>
      <c r="E386" s="61" t="str">
        <f>IF('Section 2'!C100="","",'Section 2'!Q100)</f>
        <v/>
      </c>
      <c r="F386" s="61" t="str">
        <f>IF($E386="","",'Section 2'!H100)</f>
        <v/>
      </c>
      <c r="G386" s="118" t="str">
        <f>IF($E386="","",'Section 2'!R100)</f>
        <v/>
      </c>
      <c r="H386" s="61" t="str">
        <f t="shared" si="21"/>
        <v/>
      </c>
      <c r="I386" s="61" t="str">
        <f t="shared" si="22"/>
        <v/>
      </c>
      <c r="J386" s="118" t="str">
        <f t="shared" si="23"/>
        <v/>
      </c>
      <c r="K386" s="116"/>
    </row>
    <row r="387" spans="2:11" x14ac:dyDescent="0.25">
      <c r="B387" t="str">
        <f>IF(OR(C387="",COUNTIF($C$4:C386,C387)&gt;0),"",MAX($B$4:B386)+1)</f>
        <v/>
      </c>
      <c r="C387" t="str">
        <f t="shared" si="24"/>
        <v/>
      </c>
      <c r="D387" s="61">
        <v>2</v>
      </c>
      <c r="E387" s="61" t="str">
        <f>IF('Section 2'!C101="","",'Section 2'!Q101)</f>
        <v/>
      </c>
      <c r="F387" s="61" t="str">
        <f>IF($E387="","",'Section 2'!H101)</f>
        <v/>
      </c>
      <c r="G387" s="118" t="str">
        <f>IF($E387="","",'Section 2'!R101)</f>
        <v/>
      </c>
      <c r="H387" s="61" t="str">
        <f t="shared" si="21"/>
        <v/>
      </c>
      <c r="I387" s="61" t="str">
        <f t="shared" si="22"/>
        <v/>
      </c>
      <c r="J387" s="118" t="str">
        <f t="shared" si="23"/>
        <v/>
      </c>
      <c r="K387" s="116"/>
    </row>
    <row r="388" spans="2:11" x14ac:dyDescent="0.25">
      <c r="B388" t="str">
        <f>IF(OR(C388="",COUNTIF($C$4:C387,C388)&gt;0),"",MAX($B$4:B387)+1)</f>
        <v/>
      </c>
      <c r="C388" t="str">
        <f t="shared" si="24"/>
        <v/>
      </c>
      <c r="D388" s="61">
        <v>2</v>
      </c>
      <c r="E388" s="61" t="str">
        <f>IF('Section 2'!C102="","",'Section 2'!Q102)</f>
        <v/>
      </c>
      <c r="F388" s="61" t="str">
        <f>IF($E388="","",'Section 2'!H102)</f>
        <v/>
      </c>
      <c r="G388" s="118" t="str">
        <f>IF($E388="","",'Section 2'!R102)</f>
        <v/>
      </c>
      <c r="H388" s="61" t="str">
        <f t="shared" ref="H388:H451" si="25">IF(OR($G388=0,COUNTIF($L$4:$L$45,E388)=0),"",E388)</f>
        <v/>
      </c>
      <c r="I388" s="61" t="str">
        <f t="shared" ref="I388:I451" si="26">IF($H388="","",F388)</f>
        <v/>
      </c>
      <c r="J388" s="118" t="str">
        <f t="shared" ref="J388:J451" si="27">IF($H388="","",G388)</f>
        <v/>
      </c>
      <c r="K388" s="116"/>
    </row>
    <row r="389" spans="2:11" x14ac:dyDescent="0.25">
      <c r="B389" t="str">
        <f>IF(OR(C389="",COUNTIF($C$4:C388,C389)&gt;0),"",MAX($B$4:B388)+1)</f>
        <v/>
      </c>
      <c r="C389" t="str">
        <f t="shared" si="24"/>
        <v/>
      </c>
      <c r="D389" s="61">
        <v>2</v>
      </c>
      <c r="E389" s="61" t="str">
        <f>IF('Section 2'!C103="","",'Section 2'!Q103)</f>
        <v/>
      </c>
      <c r="F389" s="61" t="str">
        <f>IF($E389="","",'Section 2'!H103)</f>
        <v/>
      </c>
      <c r="G389" s="118" t="str">
        <f>IF($E389="","",'Section 2'!R103)</f>
        <v/>
      </c>
      <c r="H389" s="61" t="str">
        <f t="shared" si="25"/>
        <v/>
      </c>
      <c r="I389" s="61" t="str">
        <f t="shared" si="26"/>
        <v/>
      </c>
      <c r="J389" s="118" t="str">
        <f t="shared" si="27"/>
        <v/>
      </c>
      <c r="K389" s="116"/>
    </row>
    <row r="390" spans="2:11" x14ac:dyDescent="0.25">
      <c r="B390" t="str">
        <f>IF(OR(C390="",COUNTIF($C$4:C389,C390)&gt;0),"",MAX($B$4:B389)+1)</f>
        <v/>
      </c>
      <c r="C390" t="str">
        <f t="shared" si="24"/>
        <v/>
      </c>
      <c r="D390" s="61">
        <v>2</v>
      </c>
      <c r="E390" s="61" t="str">
        <f>IF('Section 2'!C104="","",'Section 2'!Q104)</f>
        <v/>
      </c>
      <c r="F390" s="61" t="str">
        <f>IF($E390="","",'Section 2'!H104)</f>
        <v/>
      </c>
      <c r="G390" s="118" t="str">
        <f>IF($E390="","",'Section 2'!R104)</f>
        <v/>
      </c>
      <c r="H390" s="61" t="str">
        <f t="shared" si="25"/>
        <v/>
      </c>
      <c r="I390" s="61" t="str">
        <f t="shared" si="26"/>
        <v/>
      </c>
      <c r="J390" s="118" t="str">
        <f t="shared" si="27"/>
        <v/>
      </c>
      <c r="K390" s="116"/>
    </row>
    <row r="391" spans="2:11" x14ac:dyDescent="0.25">
      <c r="B391" t="str">
        <f>IF(OR(C391="",COUNTIF($C$4:C390,C391)&gt;0),"",MAX($B$4:B390)+1)</f>
        <v/>
      </c>
      <c r="C391" t="str">
        <f t="shared" si="24"/>
        <v/>
      </c>
      <c r="D391" s="61">
        <v>2</v>
      </c>
      <c r="E391" s="61" t="str">
        <f>IF('Section 2'!C105="","",'Section 2'!Q105)</f>
        <v/>
      </c>
      <c r="F391" s="61" t="str">
        <f>IF($E391="","",'Section 2'!H105)</f>
        <v/>
      </c>
      <c r="G391" s="118" t="str">
        <f>IF($E391="","",'Section 2'!R105)</f>
        <v/>
      </c>
      <c r="H391" s="61" t="str">
        <f t="shared" si="25"/>
        <v/>
      </c>
      <c r="I391" s="61" t="str">
        <f t="shared" si="26"/>
        <v/>
      </c>
      <c r="J391" s="118" t="str">
        <f t="shared" si="27"/>
        <v/>
      </c>
      <c r="K391" s="116"/>
    </row>
    <row r="392" spans="2:11" x14ac:dyDescent="0.25">
      <c r="B392" t="str">
        <f>IF(OR(C392="",COUNTIF($C$4:C391,C392)&gt;0),"",MAX($B$4:B391)+1)</f>
        <v/>
      </c>
      <c r="C392" t="str">
        <f t="shared" si="24"/>
        <v/>
      </c>
      <c r="D392" s="61">
        <v>2</v>
      </c>
      <c r="E392" s="61" t="str">
        <f>IF('Section 2'!C106="","",'Section 2'!Q106)</f>
        <v/>
      </c>
      <c r="F392" s="61" t="str">
        <f>IF($E392="","",'Section 2'!H106)</f>
        <v/>
      </c>
      <c r="G392" s="118" t="str">
        <f>IF($E392="","",'Section 2'!R106)</f>
        <v/>
      </c>
      <c r="H392" s="61" t="str">
        <f t="shared" si="25"/>
        <v/>
      </c>
      <c r="I392" s="61" t="str">
        <f t="shared" si="26"/>
        <v/>
      </c>
      <c r="J392" s="118" t="str">
        <f t="shared" si="27"/>
        <v/>
      </c>
      <c r="K392" s="116"/>
    </row>
    <row r="393" spans="2:11" x14ac:dyDescent="0.25">
      <c r="B393" t="str">
        <f>IF(OR(C393="",COUNTIF($C$4:C392,C393)&gt;0),"",MAX($B$4:B392)+1)</f>
        <v/>
      </c>
      <c r="C393" t="str">
        <f t="shared" si="24"/>
        <v/>
      </c>
      <c r="D393" s="61">
        <v>2</v>
      </c>
      <c r="E393" s="61" t="str">
        <f>IF('Section 2'!C107="","",'Section 2'!Q107)</f>
        <v/>
      </c>
      <c r="F393" s="61" t="str">
        <f>IF($E393="","",'Section 2'!H107)</f>
        <v/>
      </c>
      <c r="G393" s="118" t="str">
        <f>IF($E393="","",'Section 2'!R107)</f>
        <v/>
      </c>
      <c r="H393" s="61" t="str">
        <f t="shared" si="25"/>
        <v/>
      </c>
      <c r="I393" s="61" t="str">
        <f t="shared" si="26"/>
        <v/>
      </c>
      <c r="J393" s="118" t="str">
        <f t="shared" si="27"/>
        <v/>
      </c>
      <c r="K393" s="116"/>
    </row>
    <row r="394" spans="2:11" x14ac:dyDescent="0.25">
      <c r="B394" t="str">
        <f>IF(OR(C394="",COUNTIF($C$4:C393,C394)&gt;0),"",MAX($B$4:B393)+1)</f>
        <v/>
      </c>
      <c r="C394" t="str">
        <f t="shared" si="24"/>
        <v/>
      </c>
      <c r="D394" s="61">
        <v>2</v>
      </c>
      <c r="E394" s="61" t="str">
        <f>IF('Section 2'!C108="","",'Section 2'!Q108)</f>
        <v/>
      </c>
      <c r="F394" s="61" t="str">
        <f>IF($E394="","",'Section 2'!H108)</f>
        <v/>
      </c>
      <c r="G394" s="118" t="str">
        <f>IF($E394="","",'Section 2'!R108)</f>
        <v/>
      </c>
      <c r="H394" s="61" t="str">
        <f t="shared" si="25"/>
        <v/>
      </c>
      <c r="I394" s="61" t="str">
        <f t="shared" si="26"/>
        <v/>
      </c>
      <c r="J394" s="118" t="str">
        <f t="shared" si="27"/>
        <v/>
      </c>
      <c r="K394" s="116"/>
    </row>
    <row r="395" spans="2:11" x14ac:dyDescent="0.25">
      <c r="B395" t="str">
        <f>IF(OR(C395="",COUNTIF($C$4:C394,C395)&gt;0),"",MAX($B$4:B394)+1)</f>
        <v/>
      </c>
      <c r="C395" t="str">
        <f t="shared" si="24"/>
        <v/>
      </c>
      <c r="D395" s="61">
        <v>2</v>
      </c>
      <c r="E395" s="61" t="str">
        <f>IF('Section 2'!C109="","",'Section 2'!Q109)</f>
        <v/>
      </c>
      <c r="F395" s="61" t="str">
        <f>IF($E395="","",'Section 2'!H109)</f>
        <v/>
      </c>
      <c r="G395" s="118" t="str">
        <f>IF($E395="","",'Section 2'!R109)</f>
        <v/>
      </c>
      <c r="H395" s="61" t="str">
        <f t="shared" si="25"/>
        <v/>
      </c>
      <c r="I395" s="61" t="str">
        <f t="shared" si="26"/>
        <v/>
      </c>
      <c r="J395" s="118" t="str">
        <f t="shared" si="27"/>
        <v/>
      </c>
      <c r="K395" s="116"/>
    </row>
    <row r="396" spans="2:11" x14ac:dyDescent="0.25">
      <c r="B396" t="str">
        <f>IF(OR(C396="",COUNTIF($C$4:C395,C396)&gt;0),"",MAX($B$4:B395)+1)</f>
        <v/>
      </c>
      <c r="C396" t="str">
        <f t="shared" si="24"/>
        <v/>
      </c>
      <c r="D396" s="61">
        <v>2</v>
      </c>
      <c r="E396" s="61" t="str">
        <f>IF('Section 2'!C110="","",'Section 2'!Q110)</f>
        <v/>
      </c>
      <c r="F396" s="61" t="str">
        <f>IF($E396="","",'Section 2'!H110)</f>
        <v/>
      </c>
      <c r="G396" s="118" t="str">
        <f>IF($E396="","",'Section 2'!R110)</f>
        <v/>
      </c>
      <c r="H396" s="61" t="str">
        <f t="shared" si="25"/>
        <v/>
      </c>
      <c r="I396" s="61" t="str">
        <f t="shared" si="26"/>
        <v/>
      </c>
      <c r="J396" s="118" t="str">
        <f t="shared" si="27"/>
        <v/>
      </c>
      <c r="K396" s="116"/>
    </row>
    <row r="397" spans="2:11" x14ac:dyDescent="0.25">
      <c r="B397" t="str">
        <f>IF(OR(C397="",COUNTIF($C$4:C396,C397)&gt;0),"",MAX($B$4:B396)+1)</f>
        <v/>
      </c>
      <c r="C397" t="str">
        <f t="shared" si="24"/>
        <v/>
      </c>
      <c r="D397" s="61">
        <v>2</v>
      </c>
      <c r="E397" s="61" t="str">
        <f>IF('Section 2'!C111="","",'Section 2'!Q111)</f>
        <v/>
      </c>
      <c r="F397" s="61" t="str">
        <f>IF($E397="","",'Section 2'!H111)</f>
        <v/>
      </c>
      <c r="G397" s="118" t="str">
        <f>IF($E397="","",'Section 2'!R111)</f>
        <v/>
      </c>
      <c r="H397" s="61" t="str">
        <f t="shared" si="25"/>
        <v/>
      </c>
      <c r="I397" s="61" t="str">
        <f t="shared" si="26"/>
        <v/>
      </c>
      <c r="J397" s="118" t="str">
        <f t="shared" si="27"/>
        <v/>
      </c>
      <c r="K397" s="116"/>
    </row>
    <row r="398" spans="2:11" x14ac:dyDescent="0.25">
      <c r="B398" t="str">
        <f>IF(OR(C398="",COUNTIF($C$4:C397,C398)&gt;0),"",MAX($B$4:B397)+1)</f>
        <v/>
      </c>
      <c r="C398" t="str">
        <f t="shared" si="24"/>
        <v/>
      </c>
      <c r="D398" s="61">
        <v>2</v>
      </c>
      <c r="E398" s="61" t="str">
        <f>IF('Section 2'!C112="","",'Section 2'!Q112)</f>
        <v/>
      </c>
      <c r="F398" s="61" t="str">
        <f>IF($E398="","",'Section 2'!H112)</f>
        <v/>
      </c>
      <c r="G398" s="118" t="str">
        <f>IF($E398="","",'Section 2'!R112)</f>
        <v/>
      </c>
      <c r="H398" s="61" t="str">
        <f t="shared" si="25"/>
        <v/>
      </c>
      <c r="I398" s="61" t="str">
        <f t="shared" si="26"/>
        <v/>
      </c>
      <c r="J398" s="118" t="str">
        <f t="shared" si="27"/>
        <v/>
      </c>
      <c r="K398" s="116"/>
    </row>
    <row r="399" spans="2:11" x14ac:dyDescent="0.25">
      <c r="B399" t="str">
        <f>IF(OR(C399="",COUNTIF($C$4:C398,C399)&gt;0),"",MAX($B$4:B398)+1)</f>
        <v/>
      </c>
      <c r="C399" t="str">
        <f t="shared" si="24"/>
        <v/>
      </c>
      <c r="D399" s="61">
        <v>2</v>
      </c>
      <c r="E399" s="61" t="str">
        <f>IF('Section 2'!C113="","",'Section 2'!Q113)</f>
        <v/>
      </c>
      <c r="F399" s="61" t="str">
        <f>IF($E399="","",'Section 2'!H113)</f>
        <v/>
      </c>
      <c r="G399" s="118" t="str">
        <f>IF($E399="","",'Section 2'!R113)</f>
        <v/>
      </c>
      <c r="H399" s="61" t="str">
        <f t="shared" si="25"/>
        <v/>
      </c>
      <c r="I399" s="61" t="str">
        <f t="shared" si="26"/>
        <v/>
      </c>
      <c r="J399" s="118" t="str">
        <f t="shared" si="27"/>
        <v/>
      </c>
      <c r="K399" s="116"/>
    </row>
    <row r="400" spans="2:11" x14ac:dyDescent="0.25">
      <c r="B400" t="str">
        <f>IF(OR(C400="",COUNTIF($C$4:C399,C400)&gt;0),"",MAX($B$4:B399)+1)</f>
        <v/>
      </c>
      <c r="C400" t="str">
        <f t="shared" si="24"/>
        <v/>
      </c>
      <c r="D400" s="61">
        <v>2</v>
      </c>
      <c r="E400" s="61" t="str">
        <f>IF('Section 2'!C114="","",'Section 2'!Q114)</f>
        <v/>
      </c>
      <c r="F400" s="61" t="str">
        <f>IF($E400="","",'Section 2'!H114)</f>
        <v/>
      </c>
      <c r="G400" s="118" t="str">
        <f>IF($E400="","",'Section 2'!R114)</f>
        <v/>
      </c>
      <c r="H400" s="61" t="str">
        <f t="shared" si="25"/>
        <v/>
      </c>
      <c r="I400" s="61" t="str">
        <f t="shared" si="26"/>
        <v/>
      </c>
      <c r="J400" s="118" t="str">
        <f t="shared" si="27"/>
        <v/>
      </c>
      <c r="K400" s="116"/>
    </row>
    <row r="401" spans="2:11" x14ac:dyDescent="0.25">
      <c r="B401" t="str">
        <f>IF(OR(C401="",COUNTIF($C$4:C400,C401)&gt;0),"",MAX($B$4:B400)+1)</f>
        <v/>
      </c>
      <c r="C401" t="str">
        <f t="shared" si="24"/>
        <v/>
      </c>
      <c r="D401" s="61">
        <v>2</v>
      </c>
      <c r="E401" s="61" t="str">
        <f>IF('Section 2'!C115="","",'Section 2'!Q115)</f>
        <v/>
      </c>
      <c r="F401" s="61" t="str">
        <f>IF($E401="","",'Section 2'!H115)</f>
        <v/>
      </c>
      <c r="G401" s="118" t="str">
        <f>IF($E401="","",'Section 2'!R115)</f>
        <v/>
      </c>
      <c r="H401" s="61" t="str">
        <f t="shared" si="25"/>
        <v/>
      </c>
      <c r="I401" s="61" t="str">
        <f t="shared" si="26"/>
        <v/>
      </c>
      <c r="J401" s="118" t="str">
        <f t="shared" si="27"/>
        <v/>
      </c>
      <c r="K401" s="116"/>
    </row>
    <row r="402" spans="2:11" x14ac:dyDescent="0.25">
      <c r="B402" t="str">
        <f>IF(OR(C402="",COUNTIF($C$4:C401,C402)&gt;0),"",MAX($B$4:B401)+1)</f>
        <v/>
      </c>
      <c r="C402" t="str">
        <f t="shared" si="24"/>
        <v/>
      </c>
      <c r="D402" s="61">
        <v>2</v>
      </c>
      <c r="E402" s="61" t="str">
        <f>IF('Section 2'!C116="","",'Section 2'!Q116)</f>
        <v/>
      </c>
      <c r="F402" s="61" t="str">
        <f>IF($E402="","",'Section 2'!H116)</f>
        <v/>
      </c>
      <c r="G402" s="118" t="str">
        <f>IF($E402="","",'Section 2'!R116)</f>
        <v/>
      </c>
      <c r="H402" s="61" t="str">
        <f t="shared" si="25"/>
        <v/>
      </c>
      <c r="I402" s="61" t="str">
        <f t="shared" si="26"/>
        <v/>
      </c>
      <c r="J402" s="118" t="str">
        <f t="shared" si="27"/>
        <v/>
      </c>
      <c r="K402" s="116"/>
    </row>
    <row r="403" spans="2:11" x14ac:dyDescent="0.25">
      <c r="B403" t="str">
        <f>IF(OR(C403="",COUNTIF($C$4:C402,C403)&gt;0),"",MAX($B$4:B402)+1)</f>
        <v/>
      </c>
      <c r="C403" t="str">
        <f t="shared" si="24"/>
        <v/>
      </c>
      <c r="D403" s="61">
        <v>2</v>
      </c>
      <c r="E403" s="61" t="str">
        <f>IF('Section 2'!C117="","",'Section 2'!Q117)</f>
        <v/>
      </c>
      <c r="F403" s="61" t="str">
        <f>IF($E403="","",'Section 2'!H117)</f>
        <v/>
      </c>
      <c r="G403" s="118" t="str">
        <f>IF($E403="","",'Section 2'!R117)</f>
        <v/>
      </c>
      <c r="H403" s="61" t="str">
        <f t="shared" si="25"/>
        <v/>
      </c>
      <c r="I403" s="61" t="str">
        <f t="shared" si="26"/>
        <v/>
      </c>
      <c r="J403" s="118" t="str">
        <f t="shared" si="27"/>
        <v/>
      </c>
      <c r="K403" s="116"/>
    </row>
    <row r="404" spans="2:11" x14ac:dyDescent="0.25">
      <c r="B404" t="str">
        <f>IF(OR(C404="",COUNTIF($C$4:C403,C404)&gt;0),"",MAX($B$4:B403)+1)</f>
        <v/>
      </c>
      <c r="C404" t="str">
        <f t="shared" si="24"/>
        <v/>
      </c>
      <c r="D404" s="61">
        <v>2</v>
      </c>
      <c r="E404" s="61" t="str">
        <f>IF('Section 2'!C118="","",'Section 2'!Q118)</f>
        <v/>
      </c>
      <c r="F404" s="61" t="str">
        <f>IF($E404="","",'Section 2'!H118)</f>
        <v/>
      </c>
      <c r="G404" s="118" t="str">
        <f>IF($E404="","",'Section 2'!R118)</f>
        <v/>
      </c>
      <c r="H404" s="61" t="str">
        <f t="shared" si="25"/>
        <v/>
      </c>
      <c r="I404" s="61" t="str">
        <f t="shared" si="26"/>
        <v/>
      </c>
      <c r="J404" s="118" t="str">
        <f t="shared" si="27"/>
        <v/>
      </c>
      <c r="K404" s="116"/>
    </row>
    <row r="405" spans="2:11" x14ac:dyDescent="0.25">
      <c r="B405" t="str">
        <f>IF(OR(C405="",COUNTIF($C$4:C404,C405)&gt;0),"",MAX($B$4:B404)+1)</f>
        <v/>
      </c>
      <c r="C405" t="str">
        <f t="shared" si="24"/>
        <v/>
      </c>
      <c r="D405" s="61">
        <v>2</v>
      </c>
      <c r="E405" s="61" t="str">
        <f>IF('Section 2'!C119="","",'Section 2'!Q119)</f>
        <v/>
      </c>
      <c r="F405" s="61" t="str">
        <f>IF($E405="","",'Section 2'!H119)</f>
        <v/>
      </c>
      <c r="G405" s="118" t="str">
        <f>IF($E405="","",'Section 2'!R119)</f>
        <v/>
      </c>
      <c r="H405" s="61" t="str">
        <f t="shared" si="25"/>
        <v/>
      </c>
      <c r="I405" s="61" t="str">
        <f t="shared" si="26"/>
        <v/>
      </c>
      <c r="J405" s="118" t="str">
        <f t="shared" si="27"/>
        <v/>
      </c>
      <c r="K405" s="116"/>
    </row>
    <row r="406" spans="2:11" x14ac:dyDescent="0.25">
      <c r="B406" t="str">
        <f>IF(OR(C406="",COUNTIF($C$4:C405,C406)&gt;0),"",MAX($B$4:B405)+1)</f>
        <v/>
      </c>
      <c r="C406" t="str">
        <f t="shared" si="24"/>
        <v/>
      </c>
      <c r="D406" s="61">
        <v>2</v>
      </c>
      <c r="E406" s="61" t="str">
        <f>IF('Section 2'!C120="","",'Section 2'!Q120)</f>
        <v/>
      </c>
      <c r="F406" s="61" t="str">
        <f>IF($E406="","",'Section 2'!H120)</f>
        <v/>
      </c>
      <c r="G406" s="118" t="str">
        <f>IF($E406="","",'Section 2'!R120)</f>
        <v/>
      </c>
      <c r="H406" s="61" t="str">
        <f t="shared" si="25"/>
        <v/>
      </c>
      <c r="I406" s="61" t="str">
        <f t="shared" si="26"/>
        <v/>
      </c>
      <c r="J406" s="118" t="str">
        <f t="shared" si="27"/>
        <v/>
      </c>
      <c r="K406" s="116"/>
    </row>
    <row r="407" spans="2:11" x14ac:dyDescent="0.25">
      <c r="B407" t="str">
        <f>IF(OR(C407="",COUNTIF($C$4:C406,C407)&gt;0),"",MAX($B$4:B406)+1)</f>
        <v/>
      </c>
      <c r="C407" t="str">
        <f t="shared" si="24"/>
        <v/>
      </c>
      <c r="D407" s="61">
        <v>2</v>
      </c>
      <c r="E407" s="61" t="str">
        <f>IF('Section 2'!C121="","",'Section 2'!Q121)</f>
        <v/>
      </c>
      <c r="F407" s="61" t="str">
        <f>IF($E407="","",'Section 2'!H121)</f>
        <v/>
      </c>
      <c r="G407" s="118" t="str">
        <f>IF($E407="","",'Section 2'!R121)</f>
        <v/>
      </c>
      <c r="H407" s="61" t="str">
        <f t="shared" si="25"/>
        <v/>
      </c>
      <c r="I407" s="61" t="str">
        <f t="shared" si="26"/>
        <v/>
      </c>
      <c r="J407" s="118" t="str">
        <f t="shared" si="27"/>
        <v/>
      </c>
      <c r="K407" s="116"/>
    </row>
    <row r="408" spans="2:11" x14ac:dyDescent="0.25">
      <c r="B408" t="str">
        <f>IF(OR(C408="",COUNTIF($C$4:C407,C408)&gt;0),"",MAX($B$4:B407)+1)</f>
        <v/>
      </c>
      <c r="C408" t="str">
        <f t="shared" si="24"/>
        <v/>
      </c>
      <c r="D408" s="61">
        <v>2</v>
      </c>
      <c r="E408" s="61" t="str">
        <f>IF('Section 2'!C122="","",'Section 2'!Q122)</f>
        <v/>
      </c>
      <c r="F408" s="61" t="str">
        <f>IF($E408="","",'Section 2'!H122)</f>
        <v/>
      </c>
      <c r="G408" s="118" t="str">
        <f>IF($E408="","",'Section 2'!R122)</f>
        <v/>
      </c>
      <c r="H408" s="61" t="str">
        <f t="shared" si="25"/>
        <v/>
      </c>
      <c r="I408" s="61" t="str">
        <f t="shared" si="26"/>
        <v/>
      </c>
      <c r="J408" s="118" t="str">
        <f t="shared" si="27"/>
        <v/>
      </c>
      <c r="K408" s="116"/>
    </row>
    <row r="409" spans="2:11" x14ac:dyDescent="0.25">
      <c r="B409" t="str">
        <f>IF(OR(C409="",COUNTIF($C$4:C408,C409)&gt;0),"",MAX($B$4:B408)+1)</f>
        <v/>
      </c>
      <c r="C409" t="str">
        <f t="shared" ref="C409:C472" si="28">IF(H409="","",H409&amp;"_"&amp;I409)</f>
        <v/>
      </c>
      <c r="D409" s="61">
        <v>2</v>
      </c>
      <c r="E409" s="61" t="str">
        <f>IF('Section 2'!C123="","",'Section 2'!Q123)</f>
        <v/>
      </c>
      <c r="F409" s="61" t="str">
        <f>IF($E409="","",'Section 2'!H123)</f>
        <v/>
      </c>
      <c r="G409" s="118" t="str">
        <f>IF($E409="","",'Section 2'!R123)</f>
        <v/>
      </c>
      <c r="H409" s="61" t="str">
        <f t="shared" si="25"/>
        <v/>
      </c>
      <c r="I409" s="61" t="str">
        <f t="shared" si="26"/>
        <v/>
      </c>
      <c r="J409" s="118" t="str">
        <f t="shared" si="27"/>
        <v/>
      </c>
      <c r="K409" s="116"/>
    </row>
    <row r="410" spans="2:11" x14ac:dyDescent="0.25">
      <c r="B410" t="str">
        <f>IF(OR(C410="",COUNTIF($C$4:C409,C410)&gt;0),"",MAX($B$4:B409)+1)</f>
        <v/>
      </c>
      <c r="C410" t="str">
        <f t="shared" si="28"/>
        <v/>
      </c>
      <c r="D410" s="61">
        <v>2</v>
      </c>
      <c r="E410" s="61" t="str">
        <f>IF('Section 2'!C124="","",'Section 2'!Q124)</f>
        <v/>
      </c>
      <c r="F410" s="61" t="str">
        <f>IF($E410="","",'Section 2'!H124)</f>
        <v/>
      </c>
      <c r="G410" s="118" t="str">
        <f>IF($E410="","",'Section 2'!R124)</f>
        <v/>
      </c>
      <c r="H410" s="61" t="str">
        <f t="shared" si="25"/>
        <v/>
      </c>
      <c r="I410" s="61" t="str">
        <f t="shared" si="26"/>
        <v/>
      </c>
      <c r="J410" s="118" t="str">
        <f t="shared" si="27"/>
        <v/>
      </c>
      <c r="K410" s="116"/>
    </row>
    <row r="411" spans="2:11" x14ac:dyDescent="0.25">
      <c r="B411" t="str">
        <f>IF(OR(C411="",COUNTIF($C$4:C410,C411)&gt;0),"",MAX($B$4:B410)+1)</f>
        <v/>
      </c>
      <c r="C411" t="str">
        <f t="shared" si="28"/>
        <v/>
      </c>
      <c r="D411" s="61">
        <v>2</v>
      </c>
      <c r="E411" s="61" t="str">
        <f>IF('Section 2'!C125="","",'Section 2'!Q125)</f>
        <v/>
      </c>
      <c r="F411" s="61" t="str">
        <f>IF($E411="","",'Section 2'!H125)</f>
        <v/>
      </c>
      <c r="G411" s="118" t="str">
        <f>IF($E411="","",'Section 2'!R125)</f>
        <v/>
      </c>
      <c r="H411" s="61" t="str">
        <f t="shared" si="25"/>
        <v/>
      </c>
      <c r="I411" s="61" t="str">
        <f t="shared" si="26"/>
        <v/>
      </c>
      <c r="J411" s="118" t="str">
        <f t="shared" si="27"/>
        <v/>
      </c>
      <c r="K411" s="116"/>
    </row>
    <row r="412" spans="2:11" x14ac:dyDescent="0.25">
      <c r="B412" t="str">
        <f>IF(OR(C412="",COUNTIF($C$4:C411,C412)&gt;0),"",MAX($B$4:B411)+1)</f>
        <v/>
      </c>
      <c r="C412" t="str">
        <f t="shared" si="28"/>
        <v/>
      </c>
      <c r="D412" s="61">
        <v>2</v>
      </c>
      <c r="E412" s="61" t="str">
        <f>IF('Section 2'!C126="","",'Section 2'!Q126)</f>
        <v/>
      </c>
      <c r="F412" s="61" t="str">
        <f>IF($E412="","",'Section 2'!H126)</f>
        <v/>
      </c>
      <c r="G412" s="118" t="str">
        <f>IF($E412="","",'Section 2'!R126)</f>
        <v/>
      </c>
      <c r="H412" s="61" t="str">
        <f t="shared" si="25"/>
        <v/>
      </c>
      <c r="I412" s="61" t="str">
        <f t="shared" si="26"/>
        <v/>
      </c>
      <c r="J412" s="118" t="str">
        <f t="shared" si="27"/>
        <v/>
      </c>
      <c r="K412" s="116"/>
    </row>
    <row r="413" spans="2:11" x14ac:dyDescent="0.25">
      <c r="B413" t="str">
        <f>IF(OR(C413="",COUNTIF($C$4:C412,C413)&gt;0),"",MAX($B$4:B412)+1)</f>
        <v/>
      </c>
      <c r="C413" t="str">
        <f t="shared" si="28"/>
        <v/>
      </c>
      <c r="D413" s="61">
        <v>2</v>
      </c>
      <c r="E413" s="61" t="str">
        <f>IF('Section 2'!C127="","",'Section 2'!Q127)</f>
        <v/>
      </c>
      <c r="F413" s="61" t="str">
        <f>IF($E413="","",'Section 2'!H127)</f>
        <v/>
      </c>
      <c r="G413" s="118" t="str">
        <f>IF($E413="","",'Section 2'!R127)</f>
        <v/>
      </c>
      <c r="H413" s="61" t="str">
        <f t="shared" si="25"/>
        <v/>
      </c>
      <c r="I413" s="61" t="str">
        <f t="shared" si="26"/>
        <v/>
      </c>
      <c r="J413" s="118" t="str">
        <f t="shared" si="27"/>
        <v/>
      </c>
      <c r="K413" s="116"/>
    </row>
    <row r="414" spans="2:11" x14ac:dyDescent="0.25">
      <c r="B414" t="str">
        <f>IF(OR(C414="",COUNTIF($C$4:C413,C414)&gt;0),"",MAX($B$4:B413)+1)</f>
        <v/>
      </c>
      <c r="C414" t="str">
        <f t="shared" si="28"/>
        <v/>
      </c>
      <c r="D414" s="61">
        <v>2</v>
      </c>
      <c r="E414" s="61" t="str">
        <f>IF('Section 2'!C128="","",'Section 2'!Q128)</f>
        <v/>
      </c>
      <c r="F414" s="61" t="str">
        <f>IF($E414="","",'Section 2'!H128)</f>
        <v/>
      </c>
      <c r="G414" s="118" t="str">
        <f>IF($E414="","",'Section 2'!R128)</f>
        <v/>
      </c>
      <c r="H414" s="61" t="str">
        <f t="shared" si="25"/>
        <v/>
      </c>
      <c r="I414" s="61" t="str">
        <f t="shared" si="26"/>
        <v/>
      </c>
      <c r="J414" s="118" t="str">
        <f t="shared" si="27"/>
        <v/>
      </c>
      <c r="K414" s="116"/>
    </row>
    <row r="415" spans="2:11" x14ac:dyDescent="0.25">
      <c r="B415" t="str">
        <f>IF(OR(C415="",COUNTIF($C$4:C414,C415)&gt;0),"",MAX($B$4:B414)+1)</f>
        <v/>
      </c>
      <c r="C415" t="str">
        <f t="shared" si="28"/>
        <v/>
      </c>
      <c r="D415" s="61">
        <v>2</v>
      </c>
      <c r="E415" s="61" t="str">
        <f>IF('Section 2'!C129="","",'Section 2'!Q129)</f>
        <v/>
      </c>
      <c r="F415" s="61" t="str">
        <f>IF($E415="","",'Section 2'!H129)</f>
        <v/>
      </c>
      <c r="G415" s="118" t="str">
        <f>IF($E415="","",'Section 2'!R129)</f>
        <v/>
      </c>
      <c r="H415" s="61" t="str">
        <f t="shared" si="25"/>
        <v/>
      </c>
      <c r="I415" s="61" t="str">
        <f t="shared" si="26"/>
        <v/>
      </c>
      <c r="J415" s="118" t="str">
        <f t="shared" si="27"/>
        <v/>
      </c>
      <c r="K415" s="116"/>
    </row>
    <row r="416" spans="2:11" x14ac:dyDescent="0.25">
      <c r="B416" t="str">
        <f>IF(OR(C416="",COUNTIF($C$4:C415,C416)&gt;0),"",MAX($B$4:B415)+1)</f>
        <v/>
      </c>
      <c r="C416" t="str">
        <f t="shared" si="28"/>
        <v/>
      </c>
      <c r="D416" s="61">
        <v>2</v>
      </c>
      <c r="E416" s="61" t="str">
        <f>IF('Section 2'!C130="","",'Section 2'!Q130)</f>
        <v/>
      </c>
      <c r="F416" s="61" t="str">
        <f>IF($E416="","",'Section 2'!H130)</f>
        <v/>
      </c>
      <c r="G416" s="118" t="str">
        <f>IF($E416="","",'Section 2'!R130)</f>
        <v/>
      </c>
      <c r="H416" s="61" t="str">
        <f t="shared" si="25"/>
        <v/>
      </c>
      <c r="I416" s="61" t="str">
        <f t="shared" si="26"/>
        <v/>
      </c>
      <c r="J416" s="118" t="str">
        <f t="shared" si="27"/>
        <v/>
      </c>
      <c r="K416" s="116"/>
    </row>
    <row r="417" spans="2:11" x14ac:dyDescent="0.25">
      <c r="B417" t="str">
        <f>IF(OR(C417="",COUNTIF($C$4:C416,C417)&gt;0),"",MAX($B$4:B416)+1)</f>
        <v/>
      </c>
      <c r="C417" t="str">
        <f t="shared" si="28"/>
        <v/>
      </c>
      <c r="D417" s="61">
        <v>2</v>
      </c>
      <c r="E417" s="61" t="str">
        <f>IF('Section 2'!C131="","",'Section 2'!Q131)</f>
        <v/>
      </c>
      <c r="F417" s="61" t="str">
        <f>IF($E417="","",'Section 2'!H131)</f>
        <v/>
      </c>
      <c r="G417" s="118" t="str">
        <f>IF($E417="","",'Section 2'!R131)</f>
        <v/>
      </c>
      <c r="H417" s="61" t="str">
        <f t="shared" si="25"/>
        <v/>
      </c>
      <c r="I417" s="61" t="str">
        <f t="shared" si="26"/>
        <v/>
      </c>
      <c r="J417" s="118" t="str">
        <f t="shared" si="27"/>
        <v/>
      </c>
      <c r="K417" s="116"/>
    </row>
    <row r="418" spans="2:11" x14ac:dyDescent="0.25">
      <c r="B418" t="str">
        <f>IF(OR(C418="",COUNTIF($C$4:C417,C418)&gt;0),"",MAX($B$4:B417)+1)</f>
        <v/>
      </c>
      <c r="C418" t="str">
        <f t="shared" si="28"/>
        <v/>
      </c>
      <c r="D418" s="61">
        <v>2</v>
      </c>
      <c r="E418" s="61" t="str">
        <f>IF('Section 2'!C132="","",'Section 2'!Q132)</f>
        <v/>
      </c>
      <c r="F418" s="61" t="str">
        <f>IF($E418="","",'Section 2'!H132)</f>
        <v/>
      </c>
      <c r="G418" s="118" t="str">
        <f>IF($E418="","",'Section 2'!R132)</f>
        <v/>
      </c>
      <c r="H418" s="61" t="str">
        <f t="shared" si="25"/>
        <v/>
      </c>
      <c r="I418" s="61" t="str">
        <f t="shared" si="26"/>
        <v/>
      </c>
      <c r="J418" s="118" t="str">
        <f t="shared" si="27"/>
        <v/>
      </c>
      <c r="K418" s="116"/>
    </row>
    <row r="419" spans="2:11" x14ac:dyDescent="0.25">
      <c r="B419" t="str">
        <f>IF(OR(C419="",COUNTIF($C$4:C418,C419)&gt;0),"",MAX($B$4:B418)+1)</f>
        <v/>
      </c>
      <c r="C419" t="str">
        <f t="shared" si="28"/>
        <v/>
      </c>
      <c r="D419" s="61">
        <v>2</v>
      </c>
      <c r="E419" s="61" t="str">
        <f>IF('Section 2'!C133="","",'Section 2'!Q133)</f>
        <v/>
      </c>
      <c r="F419" s="61" t="str">
        <f>IF($E419="","",'Section 2'!H133)</f>
        <v/>
      </c>
      <c r="G419" s="118" t="str">
        <f>IF($E419="","",'Section 2'!R133)</f>
        <v/>
      </c>
      <c r="H419" s="61" t="str">
        <f t="shared" si="25"/>
        <v/>
      </c>
      <c r="I419" s="61" t="str">
        <f t="shared" si="26"/>
        <v/>
      </c>
      <c r="J419" s="118" t="str">
        <f t="shared" si="27"/>
        <v/>
      </c>
      <c r="K419" s="116"/>
    </row>
    <row r="420" spans="2:11" x14ac:dyDescent="0.25">
      <c r="B420" t="str">
        <f>IF(OR(C420="",COUNTIF($C$4:C419,C420)&gt;0),"",MAX($B$4:B419)+1)</f>
        <v/>
      </c>
      <c r="C420" t="str">
        <f t="shared" si="28"/>
        <v/>
      </c>
      <c r="D420" s="61">
        <v>2</v>
      </c>
      <c r="E420" s="61" t="str">
        <f>IF('Section 2'!C134="","",'Section 2'!Q134)</f>
        <v/>
      </c>
      <c r="F420" s="61" t="str">
        <f>IF($E420="","",'Section 2'!H134)</f>
        <v/>
      </c>
      <c r="G420" s="118" t="str">
        <f>IF($E420="","",'Section 2'!R134)</f>
        <v/>
      </c>
      <c r="H420" s="61" t="str">
        <f t="shared" si="25"/>
        <v/>
      </c>
      <c r="I420" s="61" t="str">
        <f t="shared" si="26"/>
        <v/>
      </c>
      <c r="J420" s="118" t="str">
        <f t="shared" si="27"/>
        <v/>
      </c>
      <c r="K420" s="116"/>
    </row>
    <row r="421" spans="2:11" x14ac:dyDescent="0.25">
      <c r="B421" t="str">
        <f>IF(OR(C421="",COUNTIF($C$4:C420,C421)&gt;0),"",MAX($B$4:B420)+1)</f>
        <v/>
      </c>
      <c r="C421" t="str">
        <f t="shared" si="28"/>
        <v/>
      </c>
      <c r="D421" s="61">
        <v>2</v>
      </c>
      <c r="E421" s="61" t="str">
        <f>IF('Section 2'!C135="","",'Section 2'!Q135)</f>
        <v/>
      </c>
      <c r="F421" s="61" t="str">
        <f>IF($E421="","",'Section 2'!H135)</f>
        <v/>
      </c>
      <c r="G421" s="118" t="str">
        <f>IF($E421="","",'Section 2'!R135)</f>
        <v/>
      </c>
      <c r="H421" s="61" t="str">
        <f t="shared" si="25"/>
        <v/>
      </c>
      <c r="I421" s="61" t="str">
        <f t="shared" si="26"/>
        <v/>
      </c>
      <c r="J421" s="118" t="str">
        <f t="shared" si="27"/>
        <v/>
      </c>
      <c r="K421" s="116"/>
    </row>
    <row r="422" spans="2:11" x14ac:dyDescent="0.25">
      <c r="B422" t="str">
        <f>IF(OR(C422="",COUNTIF($C$4:C421,C422)&gt;0),"",MAX($B$4:B421)+1)</f>
        <v/>
      </c>
      <c r="C422" t="str">
        <f t="shared" si="28"/>
        <v/>
      </c>
      <c r="D422" s="61">
        <v>2</v>
      </c>
      <c r="E422" s="61" t="str">
        <f>IF('Section 2'!C136="","",'Section 2'!Q136)</f>
        <v/>
      </c>
      <c r="F422" s="61" t="str">
        <f>IF($E422="","",'Section 2'!H136)</f>
        <v/>
      </c>
      <c r="G422" s="118" t="str">
        <f>IF($E422="","",'Section 2'!R136)</f>
        <v/>
      </c>
      <c r="H422" s="61" t="str">
        <f t="shared" si="25"/>
        <v/>
      </c>
      <c r="I422" s="61" t="str">
        <f t="shared" si="26"/>
        <v/>
      </c>
      <c r="J422" s="118" t="str">
        <f t="shared" si="27"/>
        <v/>
      </c>
      <c r="K422" s="116"/>
    </row>
    <row r="423" spans="2:11" x14ac:dyDescent="0.25">
      <c r="B423" t="str">
        <f>IF(OR(C423="",COUNTIF($C$4:C422,C423)&gt;0),"",MAX($B$4:B422)+1)</f>
        <v/>
      </c>
      <c r="C423" t="str">
        <f t="shared" si="28"/>
        <v/>
      </c>
      <c r="D423" s="61">
        <v>2</v>
      </c>
      <c r="E423" s="61" t="str">
        <f>IF('Section 2'!C137="","",'Section 2'!Q137)</f>
        <v/>
      </c>
      <c r="F423" s="61" t="str">
        <f>IF($E423="","",'Section 2'!H137)</f>
        <v/>
      </c>
      <c r="G423" s="118" t="str">
        <f>IF($E423="","",'Section 2'!R137)</f>
        <v/>
      </c>
      <c r="H423" s="61" t="str">
        <f t="shared" si="25"/>
        <v/>
      </c>
      <c r="I423" s="61" t="str">
        <f t="shared" si="26"/>
        <v/>
      </c>
      <c r="J423" s="118" t="str">
        <f t="shared" si="27"/>
        <v/>
      </c>
      <c r="K423" s="116"/>
    </row>
    <row r="424" spans="2:11" x14ac:dyDescent="0.25">
      <c r="B424" t="str">
        <f>IF(OR(C424="",COUNTIF($C$4:C423,C424)&gt;0),"",MAX($B$4:B423)+1)</f>
        <v/>
      </c>
      <c r="C424" t="str">
        <f t="shared" si="28"/>
        <v/>
      </c>
      <c r="D424" s="61">
        <v>2</v>
      </c>
      <c r="E424" s="61" t="str">
        <f>IF('Section 2'!C138="","",'Section 2'!Q138)</f>
        <v/>
      </c>
      <c r="F424" s="61" t="str">
        <f>IF($E424="","",'Section 2'!H138)</f>
        <v/>
      </c>
      <c r="G424" s="118" t="str">
        <f>IF($E424="","",'Section 2'!R138)</f>
        <v/>
      </c>
      <c r="H424" s="61" t="str">
        <f t="shared" si="25"/>
        <v/>
      </c>
      <c r="I424" s="61" t="str">
        <f t="shared" si="26"/>
        <v/>
      </c>
      <c r="J424" s="118" t="str">
        <f t="shared" si="27"/>
        <v/>
      </c>
      <c r="K424" s="116"/>
    </row>
    <row r="425" spans="2:11" x14ac:dyDescent="0.25">
      <c r="B425" t="str">
        <f>IF(OR(C425="",COUNTIF($C$4:C424,C425)&gt;0),"",MAX($B$4:B424)+1)</f>
        <v/>
      </c>
      <c r="C425" t="str">
        <f t="shared" si="28"/>
        <v/>
      </c>
      <c r="D425" s="61">
        <v>2</v>
      </c>
      <c r="E425" s="61" t="str">
        <f>IF('Section 2'!C139="","",'Section 2'!Q139)</f>
        <v/>
      </c>
      <c r="F425" s="61" t="str">
        <f>IF($E425="","",'Section 2'!H139)</f>
        <v/>
      </c>
      <c r="G425" s="118" t="str">
        <f>IF($E425="","",'Section 2'!R139)</f>
        <v/>
      </c>
      <c r="H425" s="61" t="str">
        <f t="shared" si="25"/>
        <v/>
      </c>
      <c r="I425" s="61" t="str">
        <f t="shared" si="26"/>
        <v/>
      </c>
      <c r="J425" s="118" t="str">
        <f t="shared" si="27"/>
        <v/>
      </c>
      <c r="K425" s="116"/>
    </row>
    <row r="426" spans="2:11" x14ac:dyDescent="0.25">
      <c r="B426" t="str">
        <f>IF(OR(C426="",COUNTIF($C$4:C425,C426)&gt;0),"",MAX($B$4:B425)+1)</f>
        <v/>
      </c>
      <c r="C426" t="str">
        <f t="shared" si="28"/>
        <v/>
      </c>
      <c r="D426" s="61">
        <v>2</v>
      </c>
      <c r="E426" s="61" t="str">
        <f>IF('Section 2'!C140="","",'Section 2'!Q140)</f>
        <v/>
      </c>
      <c r="F426" s="61" t="str">
        <f>IF($E426="","",'Section 2'!H140)</f>
        <v/>
      </c>
      <c r="G426" s="118" t="str">
        <f>IF($E426="","",'Section 2'!R140)</f>
        <v/>
      </c>
      <c r="H426" s="61" t="str">
        <f t="shared" si="25"/>
        <v/>
      </c>
      <c r="I426" s="61" t="str">
        <f t="shared" si="26"/>
        <v/>
      </c>
      <c r="J426" s="118" t="str">
        <f t="shared" si="27"/>
        <v/>
      </c>
      <c r="K426" s="116"/>
    </row>
    <row r="427" spans="2:11" x14ac:dyDescent="0.25">
      <c r="B427" t="str">
        <f>IF(OR(C427="",COUNTIF($C$4:C426,C427)&gt;0),"",MAX($B$4:B426)+1)</f>
        <v/>
      </c>
      <c r="C427" t="str">
        <f t="shared" si="28"/>
        <v/>
      </c>
      <c r="D427" s="61">
        <v>2</v>
      </c>
      <c r="E427" s="61" t="str">
        <f>IF('Section 2'!C141="","",'Section 2'!Q141)</f>
        <v/>
      </c>
      <c r="F427" s="61" t="str">
        <f>IF($E427="","",'Section 2'!H141)</f>
        <v/>
      </c>
      <c r="G427" s="118" t="str">
        <f>IF($E427="","",'Section 2'!R141)</f>
        <v/>
      </c>
      <c r="H427" s="61" t="str">
        <f t="shared" si="25"/>
        <v/>
      </c>
      <c r="I427" s="61" t="str">
        <f t="shared" si="26"/>
        <v/>
      </c>
      <c r="J427" s="118" t="str">
        <f t="shared" si="27"/>
        <v/>
      </c>
      <c r="K427" s="116"/>
    </row>
    <row r="428" spans="2:11" x14ac:dyDescent="0.25">
      <c r="B428" t="str">
        <f>IF(OR(C428="",COUNTIF($C$4:C427,C428)&gt;0),"",MAX($B$4:B427)+1)</f>
        <v/>
      </c>
      <c r="C428" t="str">
        <f t="shared" si="28"/>
        <v/>
      </c>
      <c r="D428" s="61">
        <v>2</v>
      </c>
      <c r="E428" s="61" t="str">
        <f>IF('Section 2'!C142="","",'Section 2'!Q142)</f>
        <v/>
      </c>
      <c r="F428" s="61" t="str">
        <f>IF($E428="","",'Section 2'!H142)</f>
        <v/>
      </c>
      <c r="G428" s="118" t="str">
        <f>IF($E428="","",'Section 2'!R142)</f>
        <v/>
      </c>
      <c r="H428" s="61" t="str">
        <f t="shared" si="25"/>
        <v/>
      </c>
      <c r="I428" s="61" t="str">
        <f t="shared" si="26"/>
        <v/>
      </c>
      <c r="J428" s="118" t="str">
        <f t="shared" si="27"/>
        <v/>
      </c>
      <c r="K428" s="116"/>
    </row>
    <row r="429" spans="2:11" x14ac:dyDescent="0.25">
      <c r="B429" t="str">
        <f>IF(OR(C429="",COUNTIF($C$4:C428,C429)&gt;0),"",MAX($B$4:B428)+1)</f>
        <v/>
      </c>
      <c r="C429" t="str">
        <f t="shared" si="28"/>
        <v/>
      </c>
      <c r="D429" s="61">
        <v>2</v>
      </c>
      <c r="E429" s="61" t="str">
        <f>IF('Section 2'!C143="","",'Section 2'!Q143)</f>
        <v/>
      </c>
      <c r="F429" s="61" t="str">
        <f>IF($E429="","",'Section 2'!H143)</f>
        <v/>
      </c>
      <c r="G429" s="118" t="str">
        <f>IF($E429="","",'Section 2'!R143)</f>
        <v/>
      </c>
      <c r="H429" s="61" t="str">
        <f t="shared" si="25"/>
        <v/>
      </c>
      <c r="I429" s="61" t="str">
        <f t="shared" si="26"/>
        <v/>
      </c>
      <c r="J429" s="118" t="str">
        <f t="shared" si="27"/>
        <v/>
      </c>
      <c r="K429" s="116"/>
    </row>
    <row r="430" spans="2:11" x14ac:dyDescent="0.25">
      <c r="B430" t="str">
        <f>IF(OR(C430="",COUNTIF($C$4:C429,C430)&gt;0),"",MAX($B$4:B429)+1)</f>
        <v/>
      </c>
      <c r="C430" t="str">
        <f t="shared" si="28"/>
        <v/>
      </c>
      <c r="D430" s="61">
        <v>2</v>
      </c>
      <c r="E430" s="61" t="str">
        <f>IF('Section 2'!C144="","",'Section 2'!Q144)</f>
        <v/>
      </c>
      <c r="F430" s="61" t="str">
        <f>IF($E430="","",'Section 2'!H144)</f>
        <v/>
      </c>
      <c r="G430" s="118" t="str">
        <f>IF($E430="","",'Section 2'!R144)</f>
        <v/>
      </c>
      <c r="H430" s="61" t="str">
        <f t="shared" si="25"/>
        <v/>
      </c>
      <c r="I430" s="61" t="str">
        <f t="shared" si="26"/>
        <v/>
      </c>
      <c r="J430" s="118" t="str">
        <f t="shared" si="27"/>
        <v/>
      </c>
      <c r="K430" s="116"/>
    </row>
    <row r="431" spans="2:11" x14ac:dyDescent="0.25">
      <c r="B431" t="str">
        <f>IF(OR(C431="",COUNTIF($C$4:C430,C431)&gt;0),"",MAX($B$4:B430)+1)</f>
        <v/>
      </c>
      <c r="C431" t="str">
        <f t="shared" si="28"/>
        <v/>
      </c>
      <c r="D431" s="61">
        <v>2</v>
      </c>
      <c r="E431" s="61" t="str">
        <f>IF('Section 2'!C145="","",'Section 2'!Q145)</f>
        <v/>
      </c>
      <c r="F431" s="61" t="str">
        <f>IF($E431="","",'Section 2'!H145)</f>
        <v/>
      </c>
      <c r="G431" s="118" t="str">
        <f>IF($E431="","",'Section 2'!R145)</f>
        <v/>
      </c>
      <c r="H431" s="61" t="str">
        <f t="shared" si="25"/>
        <v/>
      </c>
      <c r="I431" s="61" t="str">
        <f t="shared" si="26"/>
        <v/>
      </c>
      <c r="J431" s="118" t="str">
        <f t="shared" si="27"/>
        <v/>
      </c>
      <c r="K431" s="116"/>
    </row>
    <row r="432" spans="2:11" x14ac:dyDescent="0.25">
      <c r="B432" t="str">
        <f>IF(OR(C432="",COUNTIF($C$4:C431,C432)&gt;0),"",MAX($B$4:B431)+1)</f>
        <v/>
      </c>
      <c r="C432" t="str">
        <f t="shared" si="28"/>
        <v/>
      </c>
      <c r="D432" s="61">
        <v>2</v>
      </c>
      <c r="E432" s="61" t="str">
        <f>IF('Section 2'!C146="","",'Section 2'!Q146)</f>
        <v/>
      </c>
      <c r="F432" s="61" t="str">
        <f>IF($E432="","",'Section 2'!H146)</f>
        <v/>
      </c>
      <c r="G432" s="118" t="str">
        <f>IF($E432="","",'Section 2'!R146)</f>
        <v/>
      </c>
      <c r="H432" s="61" t="str">
        <f t="shared" si="25"/>
        <v/>
      </c>
      <c r="I432" s="61" t="str">
        <f t="shared" si="26"/>
        <v/>
      </c>
      <c r="J432" s="118" t="str">
        <f t="shared" si="27"/>
        <v/>
      </c>
      <c r="K432" s="116"/>
    </row>
    <row r="433" spans="2:11" x14ac:dyDescent="0.25">
      <c r="B433" t="str">
        <f>IF(OR(C433="",COUNTIF($C$4:C432,C433)&gt;0),"",MAX($B$4:B432)+1)</f>
        <v/>
      </c>
      <c r="C433" t="str">
        <f t="shared" si="28"/>
        <v/>
      </c>
      <c r="D433" s="61">
        <v>2</v>
      </c>
      <c r="E433" s="61" t="str">
        <f>IF('Section 2'!C147="","",'Section 2'!Q147)</f>
        <v/>
      </c>
      <c r="F433" s="61" t="str">
        <f>IF($E433="","",'Section 2'!H147)</f>
        <v/>
      </c>
      <c r="G433" s="118" t="str">
        <f>IF($E433="","",'Section 2'!R147)</f>
        <v/>
      </c>
      <c r="H433" s="61" t="str">
        <f t="shared" si="25"/>
        <v/>
      </c>
      <c r="I433" s="61" t="str">
        <f t="shared" si="26"/>
        <v/>
      </c>
      <c r="J433" s="118" t="str">
        <f t="shared" si="27"/>
        <v/>
      </c>
      <c r="K433" s="116"/>
    </row>
    <row r="434" spans="2:11" x14ac:dyDescent="0.25">
      <c r="B434" t="str">
        <f>IF(OR(C434="",COUNTIF($C$4:C433,C434)&gt;0),"",MAX($B$4:B433)+1)</f>
        <v/>
      </c>
      <c r="C434" t="str">
        <f t="shared" si="28"/>
        <v/>
      </c>
      <c r="D434" s="61">
        <v>2</v>
      </c>
      <c r="E434" s="61" t="str">
        <f>IF('Section 2'!C148="","",'Section 2'!Q148)</f>
        <v/>
      </c>
      <c r="F434" s="61" t="str">
        <f>IF($E434="","",'Section 2'!H148)</f>
        <v/>
      </c>
      <c r="G434" s="118" t="str">
        <f>IF($E434="","",'Section 2'!R148)</f>
        <v/>
      </c>
      <c r="H434" s="61" t="str">
        <f t="shared" si="25"/>
        <v/>
      </c>
      <c r="I434" s="61" t="str">
        <f t="shared" si="26"/>
        <v/>
      </c>
      <c r="J434" s="118" t="str">
        <f t="shared" si="27"/>
        <v/>
      </c>
      <c r="K434" s="116"/>
    </row>
    <row r="435" spans="2:11" x14ac:dyDescent="0.25">
      <c r="B435" t="str">
        <f>IF(OR(C435="",COUNTIF($C$4:C434,C435)&gt;0),"",MAX($B$4:B434)+1)</f>
        <v/>
      </c>
      <c r="C435" t="str">
        <f t="shared" si="28"/>
        <v/>
      </c>
      <c r="D435" s="61">
        <v>2</v>
      </c>
      <c r="E435" s="61" t="str">
        <f>IF('Section 2'!C149="","",'Section 2'!Q149)</f>
        <v/>
      </c>
      <c r="F435" s="61" t="str">
        <f>IF($E435="","",'Section 2'!H149)</f>
        <v/>
      </c>
      <c r="G435" s="118" t="str">
        <f>IF($E435="","",'Section 2'!R149)</f>
        <v/>
      </c>
      <c r="H435" s="61" t="str">
        <f t="shared" si="25"/>
        <v/>
      </c>
      <c r="I435" s="61" t="str">
        <f t="shared" si="26"/>
        <v/>
      </c>
      <c r="J435" s="118" t="str">
        <f t="shared" si="27"/>
        <v/>
      </c>
      <c r="K435" s="116"/>
    </row>
    <row r="436" spans="2:11" x14ac:dyDescent="0.25">
      <c r="B436" t="str">
        <f>IF(OR(C436="",COUNTIF($C$4:C435,C436)&gt;0),"",MAX($B$4:B435)+1)</f>
        <v/>
      </c>
      <c r="C436" t="str">
        <f t="shared" si="28"/>
        <v/>
      </c>
      <c r="D436" s="61">
        <v>2</v>
      </c>
      <c r="E436" s="61" t="str">
        <f>IF('Section 2'!C150="","",'Section 2'!Q150)</f>
        <v/>
      </c>
      <c r="F436" s="61" t="str">
        <f>IF($E436="","",'Section 2'!H150)</f>
        <v/>
      </c>
      <c r="G436" s="118" t="str">
        <f>IF($E436="","",'Section 2'!R150)</f>
        <v/>
      </c>
      <c r="H436" s="61" t="str">
        <f t="shared" si="25"/>
        <v/>
      </c>
      <c r="I436" s="61" t="str">
        <f t="shared" si="26"/>
        <v/>
      </c>
      <c r="J436" s="118" t="str">
        <f t="shared" si="27"/>
        <v/>
      </c>
      <c r="K436" s="116"/>
    </row>
    <row r="437" spans="2:11" x14ac:dyDescent="0.25">
      <c r="B437" t="str">
        <f>IF(OR(C437="",COUNTIF($C$4:C436,C437)&gt;0),"",MAX($B$4:B436)+1)</f>
        <v/>
      </c>
      <c r="C437" t="str">
        <f t="shared" si="28"/>
        <v/>
      </c>
      <c r="D437" s="61">
        <v>2</v>
      </c>
      <c r="E437" s="61" t="str">
        <f>IF('Section 2'!C151="","",'Section 2'!Q151)</f>
        <v/>
      </c>
      <c r="F437" s="61" t="str">
        <f>IF($E437="","",'Section 2'!H151)</f>
        <v/>
      </c>
      <c r="G437" s="118" t="str">
        <f>IF($E437="","",'Section 2'!R151)</f>
        <v/>
      </c>
      <c r="H437" s="61" t="str">
        <f t="shared" si="25"/>
        <v/>
      </c>
      <c r="I437" s="61" t="str">
        <f t="shared" si="26"/>
        <v/>
      </c>
      <c r="J437" s="118" t="str">
        <f t="shared" si="27"/>
        <v/>
      </c>
      <c r="K437" s="116"/>
    </row>
    <row r="438" spans="2:11" x14ac:dyDescent="0.25">
      <c r="B438" t="str">
        <f>IF(OR(C438="",COUNTIF($C$4:C437,C438)&gt;0),"",MAX($B$4:B437)+1)</f>
        <v/>
      </c>
      <c r="C438" t="str">
        <f t="shared" si="28"/>
        <v/>
      </c>
      <c r="D438" s="61">
        <v>2</v>
      </c>
      <c r="E438" s="61" t="str">
        <f>IF('Section 2'!C152="","",'Section 2'!Q152)</f>
        <v/>
      </c>
      <c r="F438" s="61" t="str">
        <f>IF($E438="","",'Section 2'!H152)</f>
        <v/>
      </c>
      <c r="G438" s="118" t="str">
        <f>IF($E438="","",'Section 2'!R152)</f>
        <v/>
      </c>
      <c r="H438" s="61" t="str">
        <f t="shared" si="25"/>
        <v/>
      </c>
      <c r="I438" s="61" t="str">
        <f t="shared" si="26"/>
        <v/>
      </c>
      <c r="J438" s="118" t="str">
        <f t="shared" si="27"/>
        <v/>
      </c>
      <c r="K438" s="116"/>
    </row>
    <row r="439" spans="2:11" x14ac:dyDescent="0.25">
      <c r="B439" t="str">
        <f>IF(OR(C439="",COUNTIF($C$4:C438,C439)&gt;0),"",MAX($B$4:B438)+1)</f>
        <v/>
      </c>
      <c r="C439" t="str">
        <f t="shared" si="28"/>
        <v/>
      </c>
      <c r="D439" s="61">
        <v>2</v>
      </c>
      <c r="E439" s="61" t="str">
        <f>IF('Section 2'!C153="","",'Section 2'!Q153)</f>
        <v/>
      </c>
      <c r="F439" s="61" t="str">
        <f>IF($E439="","",'Section 2'!H153)</f>
        <v/>
      </c>
      <c r="G439" s="118" t="str">
        <f>IF($E439="","",'Section 2'!R153)</f>
        <v/>
      </c>
      <c r="H439" s="61" t="str">
        <f t="shared" si="25"/>
        <v/>
      </c>
      <c r="I439" s="61" t="str">
        <f t="shared" si="26"/>
        <v/>
      </c>
      <c r="J439" s="118" t="str">
        <f t="shared" si="27"/>
        <v/>
      </c>
      <c r="K439" s="116"/>
    </row>
    <row r="440" spans="2:11" x14ac:dyDescent="0.25">
      <c r="B440" t="str">
        <f>IF(OR(C440="",COUNTIF($C$4:C439,C440)&gt;0),"",MAX($B$4:B439)+1)</f>
        <v/>
      </c>
      <c r="C440" t="str">
        <f t="shared" si="28"/>
        <v/>
      </c>
      <c r="D440" s="61">
        <v>2</v>
      </c>
      <c r="E440" s="61" t="str">
        <f>IF('Section 2'!C154="","",'Section 2'!Q154)</f>
        <v/>
      </c>
      <c r="F440" s="61" t="str">
        <f>IF($E440="","",'Section 2'!H154)</f>
        <v/>
      </c>
      <c r="G440" s="118" t="str">
        <f>IF($E440="","",'Section 2'!R154)</f>
        <v/>
      </c>
      <c r="H440" s="61" t="str">
        <f t="shared" si="25"/>
        <v/>
      </c>
      <c r="I440" s="61" t="str">
        <f t="shared" si="26"/>
        <v/>
      </c>
      <c r="J440" s="118" t="str">
        <f t="shared" si="27"/>
        <v/>
      </c>
      <c r="K440" s="116"/>
    </row>
    <row r="441" spans="2:11" x14ac:dyDescent="0.25">
      <c r="B441" t="str">
        <f>IF(OR(C441="",COUNTIF($C$4:C440,C441)&gt;0),"",MAX($B$4:B440)+1)</f>
        <v/>
      </c>
      <c r="C441" t="str">
        <f t="shared" si="28"/>
        <v/>
      </c>
      <c r="D441" s="61">
        <v>2</v>
      </c>
      <c r="E441" s="61" t="str">
        <f>IF('Section 2'!C155="","",'Section 2'!Q155)</f>
        <v/>
      </c>
      <c r="F441" s="61" t="str">
        <f>IF($E441="","",'Section 2'!H155)</f>
        <v/>
      </c>
      <c r="G441" s="118" t="str">
        <f>IF($E441="","",'Section 2'!R155)</f>
        <v/>
      </c>
      <c r="H441" s="61" t="str">
        <f t="shared" si="25"/>
        <v/>
      </c>
      <c r="I441" s="61" t="str">
        <f t="shared" si="26"/>
        <v/>
      </c>
      <c r="J441" s="118" t="str">
        <f t="shared" si="27"/>
        <v/>
      </c>
      <c r="K441" s="116"/>
    </row>
    <row r="442" spans="2:11" x14ac:dyDescent="0.25">
      <c r="B442" t="str">
        <f>IF(OR(C442="",COUNTIF($C$4:C441,C442)&gt;0),"",MAX($B$4:B441)+1)</f>
        <v/>
      </c>
      <c r="C442" t="str">
        <f t="shared" si="28"/>
        <v/>
      </c>
      <c r="D442" s="61">
        <v>2</v>
      </c>
      <c r="E442" s="61" t="str">
        <f>IF('Section 2'!C156="","",'Section 2'!Q156)</f>
        <v/>
      </c>
      <c r="F442" s="61" t="str">
        <f>IF($E442="","",'Section 2'!H156)</f>
        <v/>
      </c>
      <c r="G442" s="118" t="str">
        <f>IF($E442="","",'Section 2'!R156)</f>
        <v/>
      </c>
      <c r="H442" s="61" t="str">
        <f t="shared" si="25"/>
        <v/>
      </c>
      <c r="I442" s="61" t="str">
        <f t="shared" si="26"/>
        <v/>
      </c>
      <c r="J442" s="118" t="str">
        <f t="shared" si="27"/>
        <v/>
      </c>
      <c r="K442" s="116"/>
    </row>
    <row r="443" spans="2:11" x14ac:dyDescent="0.25">
      <c r="B443" t="str">
        <f>IF(OR(C443="",COUNTIF($C$4:C442,C443)&gt;0),"",MAX($B$4:B442)+1)</f>
        <v/>
      </c>
      <c r="C443" t="str">
        <f t="shared" si="28"/>
        <v/>
      </c>
      <c r="D443" s="61">
        <v>2</v>
      </c>
      <c r="E443" s="61" t="str">
        <f>IF('Section 2'!C157="","",'Section 2'!Q157)</f>
        <v/>
      </c>
      <c r="F443" s="61" t="str">
        <f>IF($E443="","",'Section 2'!H157)</f>
        <v/>
      </c>
      <c r="G443" s="118" t="str">
        <f>IF($E443="","",'Section 2'!R157)</f>
        <v/>
      </c>
      <c r="H443" s="61" t="str">
        <f t="shared" si="25"/>
        <v/>
      </c>
      <c r="I443" s="61" t="str">
        <f t="shared" si="26"/>
        <v/>
      </c>
      <c r="J443" s="118" t="str">
        <f t="shared" si="27"/>
        <v/>
      </c>
      <c r="K443" s="116"/>
    </row>
    <row r="444" spans="2:11" x14ac:dyDescent="0.25">
      <c r="B444" t="str">
        <f>IF(OR(C444="",COUNTIF($C$4:C443,C444)&gt;0),"",MAX($B$4:B443)+1)</f>
        <v/>
      </c>
      <c r="C444" t="str">
        <f t="shared" si="28"/>
        <v/>
      </c>
      <c r="D444" s="61">
        <v>2</v>
      </c>
      <c r="E444" s="61" t="str">
        <f>IF('Section 2'!C158="","",'Section 2'!Q158)</f>
        <v/>
      </c>
      <c r="F444" s="61" t="str">
        <f>IF($E444="","",'Section 2'!H158)</f>
        <v/>
      </c>
      <c r="G444" s="118" t="str">
        <f>IF($E444="","",'Section 2'!R158)</f>
        <v/>
      </c>
      <c r="H444" s="61" t="str">
        <f t="shared" si="25"/>
        <v/>
      </c>
      <c r="I444" s="61" t="str">
        <f t="shared" si="26"/>
        <v/>
      </c>
      <c r="J444" s="118" t="str">
        <f t="shared" si="27"/>
        <v/>
      </c>
      <c r="K444" s="116"/>
    </row>
    <row r="445" spans="2:11" x14ac:dyDescent="0.25">
      <c r="B445" t="str">
        <f>IF(OR(C445="",COUNTIF($C$4:C444,C445)&gt;0),"",MAX($B$4:B444)+1)</f>
        <v/>
      </c>
      <c r="C445" t="str">
        <f t="shared" si="28"/>
        <v/>
      </c>
      <c r="D445" s="61">
        <v>2</v>
      </c>
      <c r="E445" s="61" t="str">
        <f>IF('Section 2'!C159="","",'Section 2'!Q159)</f>
        <v/>
      </c>
      <c r="F445" s="61" t="str">
        <f>IF($E445="","",'Section 2'!H159)</f>
        <v/>
      </c>
      <c r="G445" s="118" t="str">
        <f>IF($E445="","",'Section 2'!R159)</f>
        <v/>
      </c>
      <c r="H445" s="61" t="str">
        <f t="shared" si="25"/>
        <v/>
      </c>
      <c r="I445" s="61" t="str">
        <f t="shared" si="26"/>
        <v/>
      </c>
      <c r="J445" s="118" t="str">
        <f t="shared" si="27"/>
        <v/>
      </c>
      <c r="K445" s="116"/>
    </row>
    <row r="446" spans="2:11" x14ac:dyDescent="0.25">
      <c r="B446" t="str">
        <f>IF(OR(C446="",COUNTIF($C$4:C445,C446)&gt;0),"",MAX($B$4:B445)+1)</f>
        <v/>
      </c>
      <c r="C446" t="str">
        <f t="shared" si="28"/>
        <v/>
      </c>
      <c r="D446" s="61">
        <v>2</v>
      </c>
      <c r="E446" s="61" t="str">
        <f>IF('Section 2'!C160="","",'Section 2'!Q160)</f>
        <v/>
      </c>
      <c r="F446" s="61" t="str">
        <f>IF($E446="","",'Section 2'!H160)</f>
        <v/>
      </c>
      <c r="G446" s="118" t="str">
        <f>IF($E446="","",'Section 2'!R160)</f>
        <v/>
      </c>
      <c r="H446" s="61" t="str">
        <f t="shared" si="25"/>
        <v/>
      </c>
      <c r="I446" s="61" t="str">
        <f t="shared" si="26"/>
        <v/>
      </c>
      <c r="J446" s="118" t="str">
        <f t="shared" si="27"/>
        <v/>
      </c>
      <c r="K446" s="116"/>
    </row>
    <row r="447" spans="2:11" x14ac:dyDescent="0.25">
      <c r="B447" t="str">
        <f>IF(OR(C447="",COUNTIF($C$4:C446,C447)&gt;0),"",MAX($B$4:B446)+1)</f>
        <v/>
      </c>
      <c r="C447" t="str">
        <f t="shared" si="28"/>
        <v/>
      </c>
      <c r="D447" s="61">
        <v>2</v>
      </c>
      <c r="E447" s="61" t="str">
        <f>IF('Section 2'!C161="","",'Section 2'!Q161)</f>
        <v/>
      </c>
      <c r="F447" s="61" t="str">
        <f>IF($E447="","",'Section 2'!H161)</f>
        <v/>
      </c>
      <c r="G447" s="118" t="str">
        <f>IF($E447="","",'Section 2'!R161)</f>
        <v/>
      </c>
      <c r="H447" s="61" t="str">
        <f t="shared" si="25"/>
        <v/>
      </c>
      <c r="I447" s="61" t="str">
        <f t="shared" si="26"/>
        <v/>
      </c>
      <c r="J447" s="118" t="str">
        <f t="shared" si="27"/>
        <v/>
      </c>
      <c r="K447" s="116"/>
    </row>
    <row r="448" spans="2:11" x14ac:dyDescent="0.25">
      <c r="B448" t="str">
        <f>IF(OR(C448="",COUNTIF($C$4:C447,C448)&gt;0),"",MAX($B$4:B447)+1)</f>
        <v/>
      </c>
      <c r="C448" t="str">
        <f t="shared" si="28"/>
        <v/>
      </c>
      <c r="D448" s="61">
        <v>2</v>
      </c>
      <c r="E448" s="61" t="str">
        <f>IF('Section 2'!C162="","",'Section 2'!Q162)</f>
        <v/>
      </c>
      <c r="F448" s="61" t="str">
        <f>IF($E448="","",'Section 2'!H162)</f>
        <v/>
      </c>
      <c r="G448" s="118" t="str">
        <f>IF($E448="","",'Section 2'!R162)</f>
        <v/>
      </c>
      <c r="H448" s="61" t="str">
        <f t="shared" si="25"/>
        <v/>
      </c>
      <c r="I448" s="61" t="str">
        <f t="shared" si="26"/>
        <v/>
      </c>
      <c r="J448" s="118" t="str">
        <f t="shared" si="27"/>
        <v/>
      </c>
      <c r="K448" s="116"/>
    </row>
    <row r="449" spans="2:11" x14ac:dyDescent="0.25">
      <c r="B449" t="str">
        <f>IF(OR(C449="",COUNTIF($C$4:C448,C449)&gt;0),"",MAX($B$4:B448)+1)</f>
        <v/>
      </c>
      <c r="C449" t="str">
        <f t="shared" si="28"/>
        <v/>
      </c>
      <c r="D449" s="61">
        <v>2</v>
      </c>
      <c r="E449" s="61" t="str">
        <f>IF('Section 2'!C163="","",'Section 2'!Q163)</f>
        <v/>
      </c>
      <c r="F449" s="61" t="str">
        <f>IF($E449="","",'Section 2'!H163)</f>
        <v/>
      </c>
      <c r="G449" s="118" t="str">
        <f>IF($E449="","",'Section 2'!R163)</f>
        <v/>
      </c>
      <c r="H449" s="61" t="str">
        <f t="shared" si="25"/>
        <v/>
      </c>
      <c r="I449" s="61" t="str">
        <f t="shared" si="26"/>
        <v/>
      </c>
      <c r="J449" s="118" t="str">
        <f t="shared" si="27"/>
        <v/>
      </c>
      <c r="K449" s="116"/>
    </row>
    <row r="450" spans="2:11" x14ac:dyDescent="0.25">
      <c r="B450" t="str">
        <f>IF(OR(C450="",COUNTIF($C$4:C449,C450)&gt;0),"",MAX($B$4:B449)+1)</f>
        <v/>
      </c>
      <c r="C450" t="str">
        <f t="shared" si="28"/>
        <v/>
      </c>
      <c r="D450" s="61">
        <v>2</v>
      </c>
      <c r="E450" s="61" t="str">
        <f>IF('Section 2'!C164="","",'Section 2'!Q164)</f>
        <v/>
      </c>
      <c r="F450" s="61" t="str">
        <f>IF($E450="","",'Section 2'!H164)</f>
        <v/>
      </c>
      <c r="G450" s="118" t="str">
        <f>IF($E450="","",'Section 2'!R164)</f>
        <v/>
      </c>
      <c r="H450" s="61" t="str">
        <f t="shared" si="25"/>
        <v/>
      </c>
      <c r="I450" s="61" t="str">
        <f t="shared" si="26"/>
        <v/>
      </c>
      <c r="J450" s="118" t="str">
        <f t="shared" si="27"/>
        <v/>
      </c>
      <c r="K450" s="116"/>
    </row>
    <row r="451" spans="2:11" x14ac:dyDescent="0.25">
      <c r="B451" t="str">
        <f>IF(OR(C451="",COUNTIF($C$4:C450,C451)&gt;0),"",MAX($B$4:B450)+1)</f>
        <v/>
      </c>
      <c r="C451" t="str">
        <f t="shared" si="28"/>
        <v/>
      </c>
      <c r="D451" s="61">
        <v>2</v>
      </c>
      <c r="E451" s="61" t="str">
        <f>IF('Section 2'!C165="","",'Section 2'!Q165)</f>
        <v/>
      </c>
      <c r="F451" s="61" t="str">
        <f>IF($E451="","",'Section 2'!H165)</f>
        <v/>
      </c>
      <c r="G451" s="118" t="str">
        <f>IF($E451="","",'Section 2'!R165)</f>
        <v/>
      </c>
      <c r="H451" s="61" t="str">
        <f t="shared" si="25"/>
        <v/>
      </c>
      <c r="I451" s="61" t="str">
        <f t="shared" si="26"/>
        <v/>
      </c>
      <c r="J451" s="118" t="str">
        <f t="shared" si="27"/>
        <v/>
      </c>
      <c r="K451" s="116"/>
    </row>
    <row r="452" spans="2:11" x14ac:dyDescent="0.25">
      <c r="B452" t="str">
        <f>IF(OR(C452="",COUNTIF($C$4:C451,C452)&gt;0),"",MAX($B$4:B451)+1)</f>
        <v/>
      </c>
      <c r="C452" t="str">
        <f t="shared" si="28"/>
        <v/>
      </c>
      <c r="D452" s="61">
        <v>2</v>
      </c>
      <c r="E452" s="61" t="str">
        <f>IF('Section 2'!C166="","",'Section 2'!Q166)</f>
        <v/>
      </c>
      <c r="F452" s="61" t="str">
        <f>IF($E452="","",'Section 2'!H166)</f>
        <v/>
      </c>
      <c r="G452" s="118" t="str">
        <f>IF($E452="","",'Section 2'!R166)</f>
        <v/>
      </c>
      <c r="H452" s="61" t="str">
        <f t="shared" ref="H452:H515" si="29">IF(OR($G452=0,COUNTIF($L$4:$L$45,E452)=0),"",E452)</f>
        <v/>
      </c>
      <c r="I452" s="61" t="str">
        <f t="shared" ref="I452:I515" si="30">IF($H452="","",F452)</f>
        <v/>
      </c>
      <c r="J452" s="118" t="str">
        <f t="shared" ref="J452:J515" si="31">IF($H452="","",G452)</f>
        <v/>
      </c>
      <c r="K452" s="116"/>
    </row>
    <row r="453" spans="2:11" x14ac:dyDescent="0.25">
      <c r="B453" t="str">
        <f>IF(OR(C453="",COUNTIF($C$4:C452,C453)&gt;0),"",MAX($B$4:B452)+1)</f>
        <v/>
      </c>
      <c r="C453" t="str">
        <f t="shared" si="28"/>
        <v/>
      </c>
      <c r="D453" s="61">
        <v>2</v>
      </c>
      <c r="E453" s="61" t="str">
        <f>IF('Section 2'!C167="","",'Section 2'!Q167)</f>
        <v/>
      </c>
      <c r="F453" s="61" t="str">
        <f>IF($E453="","",'Section 2'!H167)</f>
        <v/>
      </c>
      <c r="G453" s="118" t="str">
        <f>IF($E453="","",'Section 2'!R167)</f>
        <v/>
      </c>
      <c r="H453" s="61" t="str">
        <f t="shared" si="29"/>
        <v/>
      </c>
      <c r="I453" s="61" t="str">
        <f t="shared" si="30"/>
        <v/>
      </c>
      <c r="J453" s="118" t="str">
        <f t="shared" si="31"/>
        <v/>
      </c>
      <c r="K453" s="116"/>
    </row>
    <row r="454" spans="2:11" x14ac:dyDescent="0.25">
      <c r="B454" t="str">
        <f>IF(OR(C454="",COUNTIF($C$4:C453,C454)&gt;0),"",MAX($B$4:B453)+1)</f>
        <v/>
      </c>
      <c r="C454" t="str">
        <f t="shared" si="28"/>
        <v/>
      </c>
      <c r="D454" s="61">
        <v>2</v>
      </c>
      <c r="E454" s="61" t="str">
        <f>IF('Section 2'!C168="","",'Section 2'!Q168)</f>
        <v/>
      </c>
      <c r="F454" s="61" t="str">
        <f>IF($E454="","",'Section 2'!H168)</f>
        <v/>
      </c>
      <c r="G454" s="118" t="str">
        <f>IF($E454="","",'Section 2'!R168)</f>
        <v/>
      </c>
      <c r="H454" s="61" t="str">
        <f t="shared" si="29"/>
        <v/>
      </c>
      <c r="I454" s="61" t="str">
        <f t="shared" si="30"/>
        <v/>
      </c>
      <c r="J454" s="118" t="str">
        <f t="shared" si="31"/>
        <v/>
      </c>
      <c r="K454" s="116"/>
    </row>
    <row r="455" spans="2:11" x14ac:dyDescent="0.25">
      <c r="B455" t="str">
        <f>IF(OR(C455="",COUNTIF($C$4:C454,C455)&gt;0),"",MAX($B$4:B454)+1)</f>
        <v/>
      </c>
      <c r="C455" t="str">
        <f t="shared" si="28"/>
        <v/>
      </c>
      <c r="D455" s="61">
        <v>2</v>
      </c>
      <c r="E455" s="61" t="str">
        <f>IF('Section 2'!C169="","",'Section 2'!Q169)</f>
        <v/>
      </c>
      <c r="F455" s="61" t="str">
        <f>IF($E455="","",'Section 2'!H169)</f>
        <v/>
      </c>
      <c r="G455" s="118" t="str">
        <f>IF($E455="","",'Section 2'!R169)</f>
        <v/>
      </c>
      <c r="H455" s="61" t="str">
        <f t="shared" si="29"/>
        <v/>
      </c>
      <c r="I455" s="61" t="str">
        <f t="shared" si="30"/>
        <v/>
      </c>
      <c r="J455" s="118" t="str">
        <f t="shared" si="31"/>
        <v/>
      </c>
      <c r="K455" s="116"/>
    </row>
    <row r="456" spans="2:11" x14ac:dyDescent="0.25">
      <c r="B456" t="str">
        <f>IF(OR(C456="",COUNTIF($C$4:C455,C456)&gt;0),"",MAX($B$4:B455)+1)</f>
        <v/>
      </c>
      <c r="C456" t="str">
        <f t="shared" si="28"/>
        <v/>
      </c>
      <c r="D456" s="61">
        <v>2</v>
      </c>
      <c r="E456" s="61" t="str">
        <f>IF('Section 2'!C170="","",'Section 2'!Q170)</f>
        <v/>
      </c>
      <c r="F456" s="61" t="str">
        <f>IF($E456="","",'Section 2'!H170)</f>
        <v/>
      </c>
      <c r="G456" s="118" t="str">
        <f>IF($E456="","",'Section 2'!R170)</f>
        <v/>
      </c>
      <c r="H456" s="61" t="str">
        <f t="shared" si="29"/>
        <v/>
      </c>
      <c r="I456" s="61" t="str">
        <f t="shared" si="30"/>
        <v/>
      </c>
      <c r="J456" s="118" t="str">
        <f t="shared" si="31"/>
        <v/>
      </c>
      <c r="K456" s="116"/>
    </row>
    <row r="457" spans="2:11" x14ac:dyDescent="0.25">
      <c r="B457" t="str">
        <f>IF(OR(C457="",COUNTIF($C$4:C456,C457)&gt;0),"",MAX($B$4:B456)+1)</f>
        <v/>
      </c>
      <c r="C457" t="str">
        <f t="shared" si="28"/>
        <v/>
      </c>
      <c r="D457" s="61">
        <v>2</v>
      </c>
      <c r="E457" s="61" t="str">
        <f>IF('Section 2'!C171="","",'Section 2'!Q171)</f>
        <v/>
      </c>
      <c r="F457" s="61" t="str">
        <f>IF($E457="","",'Section 2'!H171)</f>
        <v/>
      </c>
      <c r="G457" s="118" t="str">
        <f>IF($E457="","",'Section 2'!R171)</f>
        <v/>
      </c>
      <c r="H457" s="61" t="str">
        <f t="shared" si="29"/>
        <v/>
      </c>
      <c r="I457" s="61" t="str">
        <f t="shared" si="30"/>
        <v/>
      </c>
      <c r="J457" s="118" t="str">
        <f t="shared" si="31"/>
        <v/>
      </c>
      <c r="K457" s="116"/>
    </row>
    <row r="458" spans="2:11" x14ac:dyDescent="0.25">
      <c r="B458" t="str">
        <f>IF(OR(C458="",COUNTIF($C$4:C457,C458)&gt;0),"",MAX($B$4:B457)+1)</f>
        <v/>
      </c>
      <c r="C458" t="str">
        <f t="shared" si="28"/>
        <v/>
      </c>
      <c r="D458" s="61">
        <v>2</v>
      </c>
      <c r="E458" s="61" t="str">
        <f>IF('Section 2'!C172="","",'Section 2'!Q172)</f>
        <v/>
      </c>
      <c r="F458" s="61" t="str">
        <f>IF($E458="","",'Section 2'!H172)</f>
        <v/>
      </c>
      <c r="G458" s="118" t="str">
        <f>IF($E458="","",'Section 2'!R172)</f>
        <v/>
      </c>
      <c r="H458" s="61" t="str">
        <f t="shared" si="29"/>
        <v/>
      </c>
      <c r="I458" s="61" t="str">
        <f t="shared" si="30"/>
        <v/>
      </c>
      <c r="J458" s="118" t="str">
        <f t="shared" si="31"/>
        <v/>
      </c>
      <c r="K458" s="116"/>
    </row>
    <row r="459" spans="2:11" x14ac:dyDescent="0.25">
      <c r="B459" t="str">
        <f>IF(OR(C459="",COUNTIF($C$4:C458,C459)&gt;0),"",MAX($B$4:B458)+1)</f>
        <v/>
      </c>
      <c r="C459" t="str">
        <f t="shared" si="28"/>
        <v/>
      </c>
      <c r="D459" s="61">
        <v>2</v>
      </c>
      <c r="E459" s="61" t="str">
        <f>IF('Section 2'!C173="","",'Section 2'!Q173)</f>
        <v/>
      </c>
      <c r="F459" s="61" t="str">
        <f>IF($E459="","",'Section 2'!H173)</f>
        <v/>
      </c>
      <c r="G459" s="118" t="str">
        <f>IF($E459="","",'Section 2'!R173)</f>
        <v/>
      </c>
      <c r="H459" s="61" t="str">
        <f t="shared" si="29"/>
        <v/>
      </c>
      <c r="I459" s="61" t="str">
        <f t="shared" si="30"/>
        <v/>
      </c>
      <c r="J459" s="118" t="str">
        <f t="shared" si="31"/>
        <v/>
      </c>
      <c r="K459" s="116"/>
    </row>
    <row r="460" spans="2:11" x14ac:dyDescent="0.25">
      <c r="B460" t="str">
        <f>IF(OR(C460="",COUNTIF($C$4:C459,C460)&gt;0),"",MAX($B$4:B459)+1)</f>
        <v/>
      </c>
      <c r="C460" t="str">
        <f t="shared" si="28"/>
        <v/>
      </c>
      <c r="D460" s="61">
        <v>2</v>
      </c>
      <c r="E460" s="61" t="str">
        <f>IF('Section 2'!C174="","",'Section 2'!Q174)</f>
        <v/>
      </c>
      <c r="F460" s="61" t="str">
        <f>IF($E460="","",'Section 2'!H174)</f>
        <v/>
      </c>
      <c r="G460" s="118" t="str">
        <f>IF($E460="","",'Section 2'!R174)</f>
        <v/>
      </c>
      <c r="H460" s="61" t="str">
        <f t="shared" si="29"/>
        <v/>
      </c>
      <c r="I460" s="61" t="str">
        <f t="shared" si="30"/>
        <v/>
      </c>
      <c r="J460" s="118" t="str">
        <f t="shared" si="31"/>
        <v/>
      </c>
      <c r="K460" s="116"/>
    </row>
    <row r="461" spans="2:11" x14ac:dyDescent="0.25">
      <c r="B461" t="str">
        <f>IF(OR(C461="",COUNTIF($C$4:C460,C461)&gt;0),"",MAX($B$4:B460)+1)</f>
        <v/>
      </c>
      <c r="C461" t="str">
        <f t="shared" si="28"/>
        <v/>
      </c>
      <c r="D461" s="61">
        <v>2</v>
      </c>
      <c r="E461" s="61" t="str">
        <f>IF('Section 2'!C175="","",'Section 2'!Q175)</f>
        <v/>
      </c>
      <c r="F461" s="61" t="str">
        <f>IF($E461="","",'Section 2'!H175)</f>
        <v/>
      </c>
      <c r="G461" s="118" t="str">
        <f>IF($E461="","",'Section 2'!R175)</f>
        <v/>
      </c>
      <c r="H461" s="61" t="str">
        <f t="shared" si="29"/>
        <v/>
      </c>
      <c r="I461" s="61" t="str">
        <f t="shared" si="30"/>
        <v/>
      </c>
      <c r="J461" s="118" t="str">
        <f t="shared" si="31"/>
        <v/>
      </c>
      <c r="K461" s="116"/>
    </row>
    <row r="462" spans="2:11" x14ac:dyDescent="0.25">
      <c r="B462" t="str">
        <f>IF(OR(C462="",COUNTIF($C$4:C461,C462)&gt;0),"",MAX($B$4:B461)+1)</f>
        <v/>
      </c>
      <c r="C462" t="str">
        <f t="shared" si="28"/>
        <v/>
      </c>
      <c r="D462" s="61">
        <v>2</v>
      </c>
      <c r="E462" s="61" t="str">
        <f>IF('Section 2'!C176="","",'Section 2'!Q176)</f>
        <v/>
      </c>
      <c r="F462" s="61" t="str">
        <f>IF($E462="","",'Section 2'!H176)</f>
        <v/>
      </c>
      <c r="G462" s="118" t="str">
        <f>IF($E462="","",'Section 2'!R176)</f>
        <v/>
      </c>
      <c r="H462" s="61" t="str">
        <f t="shared" si="29"/>
        <v/>
      </c>
      <c r="I462" s="61" t="str">
        <f t="shared" si="30"/>
        <v/>
      </c>
      <c r="J462" s="118" t="str">
        <f t="shared" si="31"/>
        <v/>
      </c>
      <c r="K462" s="116"/>
    </row>
    <row r="463" spans="2:11" x14ac:dyDescent="0.25">
      <c r="B463" t="str">
        <f>IF(OR(C463="",COUNTIF($C$4:C462,C463)&gt;0),"",MAX($B$4:B462)+1)</f>
        <v/>
      </c>
      <c r="C463" t="str">
        <f t="shared" si="28"/>
        <v/>
      </c>
      <c r="D463" s="61">
        <v>2</v>
      </c>
      <c r="E463" s="61" t="str">
        <f>IF('Section 2'!C177="","",'Section 2'!Q177)</f>
        <v/>
      </c>
      <c r="F463" s="61" t="str">
        <f>IF($E463="","",'Section 2'!H177)</f>
        <v/>
      </c>
      <c r="G463" s="118" t="str">
        <f>IF($E463="","",'Section 2'!R177)</f>
        <v/>
      </c>
      <c r="H463" s="61" t="str">
        <f t="shared" si="29"/>
        <v/>
      </c>
      <c r="I463" s="61" t="str">
        <f t="shared" si="30"/>
        <v/>
      </c>
      <c r="J463" s="118" t="str">
        <f t="shared" si="31"/>
        <v/>
      </c>
      <c r="K463" s="116"/>
    </row>
    <row r="464" spans="2:11" x14ac:dyDescent="0.25">
      <c r="B464" t="str">
        <f>IF(OR(C464="",COUNTIF($C$4:C463,C464)&gt;0),"",MAX($B$4:B463)+1)</f>
        <v/>
      </c>
      <c r="C464" t="str">
        <f t="shared" si="28"/>
        <v/>
      </c>
      <c r="D464" s="61">
        <v>2</v>
      </c>
      <c r="E464" s="61" t="str">
        <f>IF('Section 2'!C178="","",'Section 2'!Q178)</f>
        <v/>
      </c>
      <c r="F464" s="61" t="str">
        <f>IF($E464="","",'Section 2'!H178)</f>
        <v/>
      </c>
      <c r="G464" s="118" t="str">
        <f>IF($E464="","",'Section 2'!R178)</f>
        <v/>
      </c>
      <c r="H464" s="61" t="str">
        <f t="shared" si="29"/>
        <v/>
      </c>
      <c r="I464" s="61" t="str">
        <f t="shared" si="30"/>
        <v/>
      </c>
      <c r="J464" s="118" t="str">
        <f t="shared" si="31"/>
        <v/>
      </c>
      <c r="K464" s="116"/>
    </row>
    <row r="465" spans="2:11" x14ac:dyDescent="0.25">
      <c r="B465" t="str">
        <f>IF(OR(C465="",COUNTIF($C$4:C464,C465)&gt;0),"",MAX($B$4:B464)+1)</f>
        <v/>
      </c>
      <c r="C465" t="str">
        <f t="shared" si="28"/>
        <v/>
      </c>
      <c r="D465" s="61">
        <v>2</v>
      </c>
      <c r="E465" s="61" t="str">
        <f>IF('Section 2'!C179="","",'Section 2'!Q179)</f>
        <v/>
      </c>
      <c r="F465" s="61" t="str">
        <f>IF($E465="","",'Section 2'!H179)</f>
        <v/>
      </c>
      <c r="G465" s="118" t="str">
        <f>IF($E465="","",'Section 2'!R179)</f>
        <v/>
      </c>
      <c r="H465" s="61" t="str">
        <f t="shared" si="29"/>
        <v/>
      </c>
      <c r="I465" s="61" t="str">
        <f t="shared" si="30"/>
        <v/>
      </c>
      <c r="J465" s="118" t="str">
        <f t="shared" si="31"/>
        <v/>
      </c>
      <c r="K465" s="116"/>
    </row>
    <row r="466" spans="2:11" x14ac:dyDescent="0.25">
      <c r="B466" t="str">
        <f>IF(OR(C466="",COUNTIF($C$4:C465,C466)&gt;0),"",MAX($B$4:B465)+1)</f>
        <v/>
      </c>
      <c r="C466" t="str">
        <f t="shared" si="28"/>
        <v/>
      </c>
      <c r="D466" s="61">
        <v>2</v>
      </c>
      <c r="E466" s="61" t="str">
        <f>IF('Section 2'!C180="","",'Section 2'!Q180)</f>
        <v/>
      </c>
      <c r="F466" s="61" t="str">
        <f>IF($E466="","",'Section 2'!H180)</f>
        <v/>
      </c>
      <c r="G466" s="118" t="str">
        <f>IF($E466="","",'Section 2'!R180)</f>
        <v/>
      </c>
      <c r="H466" s="61" t="str">
        <f t="shared" si="29"/>
        <v/>
      </c>
      <c r="I466" s="61" t="str">
        <f t="shared" si="30"/>
        <v/>
      </c>
      <c r="J466" s="118" t="str">
        <f t="shared" si="31"/>
        <v/>
      </c>
      <c r="K466" s="116"/>
    </row>
    <row r="467" spans="2:11" x14ac:dyDescent="0.25">
      <c r="B467" t="str">
        <f>IF(OR(C467="",COUNTIF($C$4:C466,C467)&gt;0),"",MAX($B$4:B466)+1)</f>
        <v/>
      </c>
      <c r="C467" t="str">
        <f t="shared" si="28"/>
        <v/>
      </c>
      <c r="D467" s="61">
        <v>2</v>
      </c>
      <c r="E467" s="61" t="str">
        <f>IF('Section 2'!C181="","",'Section 2'!Q181)</f>
        <v/>
      </c>
      <c r="F467" s="61" t="str">
        <f>IF($E467="","",'Section 2'!H181)</f>
        <v/>
      </c>
      <c r="G467" s="118" t="str">
        <f>IF($E467="","",'Section 2'!R181)</f>
        <v/>
      </c>
      <c r="H467" s="61" t="str">
        <f t="shared" si="29"/>
        <v/>
      </c>
      <c r="I467" s="61" t="str">
        <f t="shared" si="30"/>
        <v/>
      </c>
      <c r="J467" s="118" t="str">
        <f t="shared" si="31"/>
        <v/>
      </c>
      <c r="K467" s="116"/>
    </row>
    <row r="468" spans="2:11" x14ac:dyDescent="0.25">
      <c r="B468" t="str">
        <f>IF(OR(C468="",COUNTIF($C$4:C467,C468)&gt;0),"",MAX($B$4:B467)+1)</f>
        <v/>
      </c>
      <c r="C468" t="str">
        <f t="shared" si="28"/>
        <v/>
      </c>
      <c r="D468" s="61">
        <v>2</v>
      </c>
      <c r="E468" s="61" t="str">
        <f>IF('Section 2'!C182="","",'Section 2'!Q182)</f>
        <v/>
      </c>
      <c r="F468" s="61" t="str">
        <f>IF($E468="","",'Section 2'!H182)</f>
        <v/>
      </c>
      <c r="G468" s="118" t="str">
        <f>IF($E468="","",'Section 2'!R182)</f>
        <v/>
      </c>
      <c r="H468" s="61" t="str">
        <f t="shared" si="29"/>
        <v/>
      </c>
      <c r="I468" s="61" t="str">
        <f t="shared" si="30"/>
        <v/>
      </c>
      <c r="J468" s="118" t="str">
        <f t="shared" si="31"/>
        <v/>
      </c>
      <c r="K468" s="116"/>
    </row>
    <row r="469" spans="2:11" x14ac:dyDescent="0.25">
      <c r="B469" t="str">
        <f>IF(OR(C469="",COUNTIF($C$4:C468,C469)&gt;0),"",MAX($B$4:B468)+1)</f>
        <v/>
      </c>
      <c r="C469" t="str">
        <f t="shared" si="28"/>
        <v/>
      </c>
      <c r="D469" s="61">
        <v>2</v>
      </c>
      <c r="E469" s="61" t="str">
        <f>IF('Section 2'!C183="","",'Section 2'!Q183)</f>
        <v/>
      </c>
      <c r="F469" s="61" t="str">
        <f>IF($E469="","",'Section 2'!H183)</f>
        <v/>
      </c>
      <c r="G469" s="118" t="str">
        <f>IF($E469="","",'Section 2'!R183)</f>
        <v/>
      </c>
      <c r="H469" s="61" t="str">
        <f t="shared" si="29"/>
        <v/>
      </c>
      <c r="I469" s="61" t="str">
        <f t="shared" si="30"/>
        <v/>
      </c>
      <c r="J469" s="118" t="str">
        <f t="shared" si="31"/>
        <v/>
      </c>
      <c r="K469" s="116"/>
    </row>
    <row r="470" spans="2:11" x14ac:dyDescent="0.25">
      <c r="B470" t="str">
        <f>IF(OR(C470="",COUNTIF($C$4:C469,C470)&gt;0),"",MAX($B$4:B469)+1)</f>
        <v/>
      </c>
      <c r="C470" t="str">
        <f t="shared" si="28"/>
        <v/>
      </c>
      <c r="D470" s="61">
        <v>2</v>
      </c>
      <c r="E470" s="61" t="str">
        <f>IF('Section 2'!C184="","",'Section 2'!Q184)</f>
        <v/>
      </c>
      <c r="F470" s="61" t="str">
        <f>IF($E470="","",'Section 2'!H184)</f>
        <v/>
      </c>
      <c r="G470" s="118" t="str">
        <f>IF($E470="","",'Section 2'!R184)</f>
        <v/>
      </c>
      <c r="H470" s="61" t="str">
        <f t="shared" si="29"/>
        <v/>
      </c>
      <c r="I470" s="61" t="str">
        <f t="shared" si="30"/>
        <v/>
      </c>
      <c r="J470" s="118" t="str">
        <f t="shared" si="31"/>
        <v/>
      </c>
      <c r="K470" s="116"/>
    </row>
    <row r="471" spans="2:11" x14ac:dyDescent="0.25">
      <c r="B471" t="str">
        <f>IF(OR(C471="",COUNTIF($C$4:C470,C471)&gt;0),"",MAX($B$4:B470)+1)</f>
        <v/>
      </c>
      <c r="C471" t="str">
        <f t="shared" si="28"/>
        <v/>
      </c>
      <c r="D471" s="61">
        <v>2</v>
      </c>
      <c r="E471" s="61" t="str">
        <f>IF('Section 2'!C185="","",'Section 2'!Q185)</f>
        <v/>
      </c>
      <c r="F471" s="61" t="str">
        <f>IF($E471="","",'Section 2'!H185)</f>
        <v/>
      </c>
      <c r="G471" s="118" t="str">
        <f>IF($E471="","",'Section 2'!R185)</f>
        <v/>
      </c>
      <c r="H471" s="61" t="str">
        <f t="shared" si="29"/>
        <v/>
      </c>
      <c r="I471" s="61" t="str">
        <f t="shared" si="30"/>
        <v/>
      </c>
      <c r="J471" s="118" t="str">
        <f t="shared" si="31"/>
        <v/>
      </c>
      <c r="K471" s="116"/>
    </row>
    <row r="472" spans="2:11" x14ac:dyDescent="0.25">
      <c r="B472" t="str">
        <f>IF(OR(C472="",COUNTIF($C$4:C471,C472)&gt;0),"",MAX($B$4:B471)+1)</f>
        <v/>
      </c>
      <c r="C472" t="str">
        <f t="shared" si="28"/>
        <v/>
      </c>
      <c r="D472" s="61">
        <v>2</v>
      </c>
      <c r="E472" s="61" t="str">
        <f>IF('Section 2'!C186="","",'Section 2'!Q186)</f>
        <v/>
      </c>
      <c r="F472" s="61" t="str">
        <f>IF($E472="","",'Section 2'!H186)</f>
        <v/>
      </c>
      <c r="G472" s="118" t="str">
        <f>IF($E472="","",'Section 2'!R186)</f>
        <v/>
      </c>
      <c r="H472" s="61" t="str">
        <f t="shared" si="29"/>
        <v/>
      </c>
      <c r="I472" s="61" t="str">
        <f t="shared" si="30"/>
        <v/>
      </c>
      <c r="J472" s="118" t="str">
        <f t="shared" si="31"/>
        <v/>
      </c>
      <c r="K472" s="116"/>
    </row>
    <row r="473" spans="2:11" x14ac:dyDescent="0.25">
      <c r="B473" t="str">
        <f>IF(OR(C473="",COUNTIF($C$4:C472,C473)&gt;0),"",MAX($B$4:B472)+1)</f>
        <v/>
      </c>
      <c r="C473" t="str">
        <f t="shared" ref="C473:C536" si="32">IF(H473="","",H473&amp;"_"&amp;I473)</f>
        <v/>
      </c>
      <c r="D473" s="61">
        <v>2</v>
      </c>
      <c r="E473" s="61" t="str">
        <f>IF('Section 2'!C187="","",'Section 2'!Q187)</f>
        <v/>
      </c>
      <c r="F473" s="61" t="str">
        <f>IF($E473="","",'Section 2'!H187)</f>
        <v/>
      </c>
      <c r="G473" s="118" t="str">
        <f>IF($E473="","",'Section 2'!R187)</f>
        <v/>
      </c>
      <c r="H473" s="61" t="str">
        <f t="shared" si="29"/>
        <v/>
      </c>
      <c r="I473" s="61" t="str">
        <f t="shared" si="30"/>
        <v/>
      </c>
      <c r="J473" s="118" t="str">
        <f t="shared" si="31"/>
        <v/>
      </c>
      <c r="K473" s="116"/>
    </row>
    <row r="474" spans="2:11" x14ac:dyDescent="0.25">
      <c r="B474" t="str">
        <f>IF(OR(C474="",COUNTIF($C$4:C473,C474)&gt;0),"",MAX($B$4:B473)+1)</f>
        <v/>
      </c>
      <c r="C474" t="str">
        <f t="shared" si="32"/>
        <v/>
      </c>
      <c r="D474" s="61">
        <v>2</v>
      </c>
      <c r="E474" s="61" t="str">
        <f>IF('Section 2'!C188="","",'Section 2'!Q188)</f>
        <v/>
      </c>
      <c r="F474" s="61" t="str">
        <f>IF($E474="","",'Section 2'!H188)</f>
        <v/>
      </c>
      <c r="G474" s="118" t="str">
        <f>IF($E474="","",'Section 2'!R188)</f>
        <v/>
      </c>
      <c r="H474" s="61" t="str">
        <f t="shared" si="29"/>
        <v/>
      </c>
      <c r="I474" s="61" t="str">
        <f t="shared" si="30"/>
        <v/>
      </c>
      <c r="J474" s="118" t="str">
        <f t="shared" si="31"/>
        <v/>
      </c>
      <c r="K474" s="116"/>
    </row>
    <row r="475" spans="2:11" x14ac:dyDescent="0.25">
      <c r="B475" t="str">
        <f>IF(OR(C475="",COUNTIF($C$4:C474,C475)&gt;0),"",MAX($B$4:B474)+1)</f>
        <v/>
      </c>
      <c r="C475" t="str">
        <f t="shared" si="32"/>
        <v/>
      </c>
      <c r="D475" s="61">
        <v>2</v>
      </c>
      <c r="E475" s="61" t="str">
        <f>IF('Section 2'!C189="","",'Section 2'!Q189)</f>
        <v/>
      </c>
      <c r="F475" s="61" t="str">
        <f>IF($E475="","",'Section 2'!H189)</f>
        <v/>
      </c>
      <c r="G475" s="118" t="str">
        <f>IF($E475="","",'Section 2'!R189)</f>
        <v/>
      </c>
      <c r="H475" s="61" t="str">
        <f t="shared" si="29"/>
        <v/>
      </c>
      <c r="I475" s="61" t="str">
        <f t="shared" si="30"/>
        <v/>
      </c>
      <c r="J475" s="118" t="str">
        <f t="shared" si="31"/>
        <v/>
      </c>
      <c r="K475" s="116"/>
    </row>
    <row r="476" spans="2:11" x14ac:dyDescent="0.25">
      <c r="B476" t="str">
        <f>IF(OR(C476="",COUNTIF($C$4:C475,C476)&gt;0),"",MAX($B$4:B475)+1)</f>
        <v/>
      </c>
      <c r="C476" t="str">
        <f t="shared" si="32"/>
        <v/>
      </c>
      <c r="D476" s="61">
        <v>2</v>
      </c>
      <c r="E476" s="61" t="str">
        <f>IF('Section 2'!C190="","",'Section 2'!Q190)</f>
        <v/>
      </c>
      <c r="F476" s="61" t="str">
        <f>IF($E476="","",'Section 2'!H190)</f>
        <v/>
      </c>
      <c r="G476" s="118" t="str">
        <f>IF($E476="","",'Section 2'!R190)</f>
        <v/>
      </c>
      <c r="H476" s="61" t="str">
        <f t="shared" si="29"/>
        <v/>
      </c>
      <c r="I476" s="61" t="str">
        <f t="shared" si="30"/>
        <v/>
      </c>
      <c r="J476" s="118" t="str">
        <f t="shared" si="31"/>
        <v/>
      </c>
      <c r="K476" s="116"/>
    </row>
    <row r="477" spans="2:11" x14ac:dyDescent="0.25">
      <c r="B477" t="str">
        <f>IF(OR(C477="",COUNTIF($C$4:C476,C477)&gt;0),"",MAX($B$4:B476)+1)</f>
        <v/>
      </c>
      <c r="C477" t="str">
        <f t="shared" si="32"/>
        <v/>
      </c>
      <c r="D477" s="61">
        <v>2</v>
      </c>
      <c r="E477" s="61" t="str">
        <f>IF('Section 2'!C191="","",'Section 2'!Q191)</f>
        <v/>
      </c>
      <c r="F477" s="61" t="str">
        <f>IF($E477="","",'Section 2'!H191)</f>
        <v/>
      </c>
      <c r="G477" s="118" t="str">
        <f>IF($E477="","",'Section 2'!R191)</f>
        <v/>
      </c>
      <c r="H477" s="61" t="str">
        <f t="shared" si="29"/>
        <v/>
      </c>
      <c r="I477" s="61" t="str">
        <f t="shared" si="30"/>
        <v/>
      </c>
      <c r="J477" s="118" t="str">
        <f t="shared" si="31"/>
        <v/>
      </c>
      <c r="K477" s="116"/>
    </row>
    <row r="478" spans="2:11" x14ac:dyDescent="0.25">
      <c r="B478" t="str">
        <f>IF(OR(C478="",COUNTIF($C$4:C477,C478)&gt;0),"",MAX($B$4:B477)+1)</f>
        <v/>
      </c>
      <c r="C478" t="str">
        <f t="shared" si="32"/>
        <v/>
      </c>
      <c r="D478" s="61">
        <v>2</v>
      </c>
      <c r="E478" s="61" t="str">
        <f>IF('Section 2'!C192="","",'Section 2'!Q192)</f>
        <v/>
      </c>
      <c r="F478" s="61" t="str">
        <f>IF($E478="","",'Section 2'!H192)</f>
        <v/>
      </c>
      <c r="G478" s="118" t="str">
        <f>IF($E478="","",'Section 2'!R192)</f>
        <v/>
      </c>
      <c r="H478" s="61" t="str">
        <f t="shared" si="29"/>
        <v/>
      </c>
      <c r="I478" s="61" t="str">
        <f t="shared" si="30"/>
        <v/>
      </c>
      <c r="J478" s="118" t="str">
        <f t="shared" si="31"/>
        <v/>
      </c>
      <c r="K478" s="116"/>
    </row>
    <row r="479" spans="2:11" x14ac:dyDescent="0.25">
      <c r="B479" t="str">
        <f>IF(OR(C479="",COUNTIF($C$4:C478,C479)&gt;0),"",MAX($B$4:B478)+1)</f>
        <v/>
      </c>
      <c r="C479" t="str">
        <f t="shared" si="32"/>
        <v/>
      </c>
      <c r="D479" s="61">
        <v>2</v>
      </c>
      <c r="E479" s="61" t="str">
        <f>IF('Section 2'!C193="","",'Section 2'!Q193)</f>
        <v/>
      </c>
      <c r="F479" s="61" t="str">
        <f>IF($E479="","",'Section 2'!H193)</f>
        <v/>
      </c>
      <c r="G479" s="118" t="str">
        <f>IF($E479="","",'Section 2'!R193)</f>
        <v/>
      </c>
      <c r="H479" s="61" t="str">
        <f t="shared" si="29"/>
        <v/>
      </c>
      <c r="I479" s="61" t="str">
        <f t="shared" si="30"/>
        <v/>
      </c>
      <c r="J479" s="118" t="str">
        <f t="shared" si="31"/>
        <v/>
      </c>
      <c r="K479" s="116"/>
    </row>
    <row r="480" spans="2:11" x14ac:dyDescent="0.25">
      <c r="B480" t="str">
        <f>IF(OR(C480="",COUNTIF($C$4:C479,C480)&gt;0),"",MAX($B$4:B479)+1)</f>
        <v/>
      </c>
      <c r="C480" t="str">
        <f t="shared" si="32"/>
        <v/>
      </c>
      <c r="D480" s="61">
        <v>2</v>
      </c>
      <c r="E480" s="61" t="str">
        <f>IF('Section 2'!C194="","",'Section 2'!Q194)</f>
        <v/>
      </c>
      <c r="F480" s="61" t="str">
        <f>IF($E480="","",'Section 2'!H194)</f>
        <v/>
      </c>
      <c r="G480" s="118" t="str">
        <f>IF($E480="","",'Section 2'!R194)</f>
        <v/>
      </c>
      <c r="H480" s="61" t="str">
        <f t="shared" si="29"/>
        <v/>
      </c>
      <c r="I480" s="61" t="str">
        <f t="shared" si="30"/>
        <v/>
      </c>
      <c r="J480" s="118" t="str">
        <f t="shared" si="31"/>
        <v/>
      </c>
      <c r="K480" s="116"/>
    </row>
    <row r="481" spans="2:11" x14ac:dyDescent="0.25">
      <c r="B481" t="str">
        <f>IF(OR(C481="",COUNTIF($C$4:C480,C481)&gt;0),"",MAX($B$4:B480)+1)</f>
        <v/>
      </c>
      <c r="C481" t="str">
        <f t="shared" si="32"/>
        <v/>
      </c>
      <c r="D481" s="61">
        <v>2</v>
      </c>
      <c r="E481" s="61" t="str">
        <f>IF('Section 2'!C195="","",'Section 2'!Q195)</f>
        <v/>
      </c>
      <c r="F481" s="61" t="str">
        <f>IF($E481="","",'Section 2'!H195)</f>
        <v/>
      </c>
      <c r="G481" s="118" t="str">
        <f>IF($E481="","",'Section 2'!R195)</f>
        <v/>
      </c>
      <c r="H481" s="61" t="str">
        <f t="shared" si="29"/>
        <v/>
      </c>
      <c r="I481" s="61" t="str">
        <f t="shared" si="30"/>
        <v/>
      </c>
      <c r="J481" s="118" t="str">
        <f t="shared" si="31"/>
        <v/>
      </c>
      <c r="K481" s="116"/>
    </row>
    <row r="482" spans="2:11" x14ac:dyDescent="0.25">
      <c r="B482" t="str">
        <f>IF(OR(C482="",COUNTIF($C$4:C481,C482)&gt;0),"",MAX($B$4:B481)+1)</f>
        <v/>
      </c>
      <c r="C482" t="str">
        <f t="shared" si="32"/>
        <v/>
      </c>
      <c r="D482" s="61">
        <v>2</v>
      </c>
      <c r="E482" s="61" t="str">
        <f>IF('Section 2'!C196="","",'Section 2'!Q196)</f>
        <v/>
      </c>
      <c r="F482" s="61" t="str">
        <f>IF($E482="","",'Section 2'!H196)</f>
        <v/>
      </c>
      <c r="G482" s="118" t="str">
        <f>IF($E482="","",'Section 2'!R196)</f>
        <v/>
      </c>
      <c r="H482" s="61" t="str">
        <f t="shared" si="29"/>
        <v/>
      </c>
      <c r="I482" s="61" t="str">
        <f t="shared" si="30"/>
        <v/>
      </c>
      <c r="J482" s="118" t="str">
        <f t="shared" si="31"/>
        <v/>
      </c>
      <c r="K482" s="116"/>
    </row>
    <row r="483" spans="2:11" x14ac:dyDescent="0.25">
      <c r="B483" t="str">
        <f>IF(OR(C483="",COUNTIF($C$4:C482,C483)&gt;0),"",MAX($B$4:B482)+1)</f>
        <v/>
      </c>
      <c r="C483" t="str">
        <f t="shared" si="32"/>
        <v/>
      </c>
      <c r="D483" s="61">
        <v>2</v>
      </c>
      <c r="E483" s="61" t="str">
        <f>IF('Section 2'!C197="","",'Section 2'!Q197)</f>
        <v/>
      </c>
      <c r="F483" s="61" t="str">
        <f>IF($E483="","",'Section 2'!H197)</f>
        <v/>
      </c>
      <c r="G483" s="118" t="str">
        <f>IF($E483="","",'Section 2'!R197)</f>
        <v/>
      </c>
      <c r="H483" s="61" t="str">
        <f t="shared" si="29"/>
        <v/>
      </c>
      <c r="I483" s="61" t="str">
        <f t="shared" si="30"/>
        <v/>
      </c>
      <c r="J483" s="118" t="str">
        <f t="shared" si="31"/>
        <v/>
      </c>
      <c r="K483" s="116"/>
    </row>
    <row r="484" spans="2:11" x14ac:dyDescent="0.25">
      <c r="B484" t="str">
        <f>IF(OR(C484="",COUNTIF($C$4:C483,C484)&gt;0),"",MAX($B$4:B483)+1)</f>
        <v/>
      </c>
      <c r="C484" t="str">
        <f t="shared" si="32"/>
        <v/>
      </c>
      <c r="D484" s="61">
        <v>2</v>
      </c>
      <c r="E484" s="61" t="str">
        <f>IF('Section 2'!C198="","",'Section 2'!Q198)</f>
        <v/>
      </c>
      <c r="F484" s="61" t="str">
        <f>IF($E484="","",'Section 2'!H198)</f>
        <v/>
      </c>
      <c r="G484" s="118" t="str">
        <f>IF($E484="","",'Section 2'!R198)</f>
        <v/>
      </c>
      <c r="H484" s="61" t="str">
        <f t="shared" si="29"/>
        <v/>
      </c>
      <c r="I484" s="61" t="str">
        <f t="shared" si="30"/>
        <v/>
      </c>
      <c r="J484" s="118" t="str">
        <f t="shared" si="31"/>
        <v/>
      </c>
      <c r="K484" s="116"/>
    </row>
    <row r="485" spans="2:11" x14ac:dyDescent="0.25">
      <c r="B485" t="str">
        <f>IF(OR(C485="",COUNTIF($C$4:C484,C485)&gt;0),"",MAX($B$4:B484)+1)</f>
        <v/>
      </c>
      <c r="C485" t="str">
        <f t="shared" si="32"/>
        <v/>
      </c>
      <c r="D485" s="61">
        <v>2</v>
      </c>
      <c r="E485" s="61" t="str">
        <f>IF('Section 2'!C199="","",'Section 2'!Q199)</f>
        <v/>
      </c>
      <c r="F485" s="61" t="str">
        <f>IF($E485="","",'Section 2'!H199)</f>
        <v/>
      </c>
      <c r="G485" s="118" t="str">
        <f>IF($E485="","",'Section 2'!R199)</f>
        <v/>
      </c>
      <c r="H485" s="61" t="str">
        <f t="shared" si="29"/>
        <v/>
      </c>
      <c r="I485" s="61" t="str">
        <f t="shared" si="30"/>
        <v/>
      </c>
      <c r="J485" s="118" t="str">
        <f t="shared" si="31"/>
        <v/>
      </c>
      <c r="K485" s="116"/>
    </row>
    <row r="486" spans="2:11" x14ac:dyDescent="0.25">
      <c r="B486" t="str">
        <f>IF(OR(C486="",COUNTIF($C$4:C485,C486)&gt;0),"",MAX($B$4:B485)+1)</f>
        <v/>
      </c>
      <c r="C486" t="str">
        <f t="shared" si="32"/>
        <v/>
      </c>
      <c r="D486" s="61">
        <v>2</v>
      </c>
      <c r="E486" s="61" t="str">
        <f>IF('Section 2'!C200="","",'Section 2'!Q200)</f>
        <v/>
      </c>
      <c r="F486" s="61" t="str">
        <f>IF($E486="","",'Section 2'!H200)</f>
        <v/>
      </c>
      <c r="G486" s="118" t="str">
        <f>IF($E486="","",'Section 2'!R200)</f>
        <v/>
      </c>
      <c r="H486" s="61" t="str">
        <f t="shared" si="29"/>
        <v/>
      </c>
      <c r="I486" s="61" t="str">
        <f t="shared" si="30"/>
        <v/>
      </c>
      <c r="J486" s="118" t="str">
        <f t="shared" si="31"/>
        <v/>
      </c>
      <c r="K486" s="116"/>
    </row>
    <row r="487" spans="2:11" x14ac:dyDescent="0.25">
      <c r="B487" t="str">
        <f>IF(OR(C487="",COUNTIF($C$4:C486,C487)&gt;0),"",MAX($B$4:B486)+1)</f>
        <v/>
      </c>
      <c r="C487" t="str">
        <f t="shared" si="32"/>
        <v/>
      </c>
      <c r="D487" s="61">
        <v>2</v>
      </c>
      <c r="E487" s="61" t="str">
        <f>IF('Section 2'!C201="","",'Section 2'!Q201)</f>
        <v/>
      </c>
      <c r="F487" s="61" t="str">
        <f>IF($E487="","",'Section 2'!H201)</f>
        <v/>
      </c>
      <c r="G487" s="118" t="str">
        <f>IF($E487="","",'Section 2'!R201)</f>
        <v/>
      </c>
      <c r="H487" s="61" t="str">
        <f t="shared" si="29"/>
        <v/>
      </c>
      <c r="I487" s="61" t="str">
        <f t="shared" si="30"/>
        <v/>
      </c>
      <c r="J487" s="118" t="str">
        <f t="shared" si="31"/>
        <v/>
      </c>
      <c r="K487" s="116"/>
    </row>
    <row r="488" spans="2:11" x14ac:dyDescent="0.25">
      <c r="B488" t="str">
        <f>IF(OR(C488="",COUNTIF($C$4:C487,C488)&gt;0),"",MAX($B$4:B487)+1)</f>
        <v/>
      </c>
      <c r="C488" t="str">
        <f t="shared" si="32"/>
        <v/>
      </c>
      <c r="D488" s="61">
        <v>2</v>
      </c>
      <c r="E488" s="61" t="str">
        <f>IF('Section 2'!C202="","",'Section 2'!Q202)</f>
        <v/>
      </c>
      <c r="F488" s="61" t="str">
        <f>IF($E488="","",'Section 2'!H202)</f>
        <v/>
      </c>
      <c r="G488" s="118" t="str">
        <f>IF($E488="","",'Section 2'!R202)</f>
        <v/>
      </c>
      <c r="H488" s="61" t="str">
        <f t="shared" si="29"/>
        <v/>
      </c>
      <c r="I488" s="61" t="str">
        <f t="shared" si="30"/>
        <v/>
      </c>
      <c r="J488" s="118" t="str">
        <f t="shared" si="31"/>
        <v/>
      </c>
      <c r="K488" s="116"/>
    </row>
    <row r="489" spans="2:11" x14ac:dyDescent="0.25">
      <c r="B489" t="str">
        <f>IF(OR(C489="",COUNTIF($C$4:C488,C489)&gt;0),"",MAX($B$4:B488)+1)</f>
        <v/>
      </c>
      <c r="C489" t="str">
        <f t="shared" si="32"/>
        <v/>
      </c>
      <c r="D489" s="61">
        <v>2</v>
      </c>
      <c r="E489" s="61" t="str">
        <f>IF('Section 2'!C203="","",'Section 2'!Q203)</f>
        <v/>
      </c>
      <c r="F489" s="61" t="str">
        <f>IF($E489="","",'Section 2'!H203)</f>
        <v/>
      </c>
      <c r="G489" s="118" t="str">
        <f>IF($E489="","",'Section 2'!R203)</f>
        <v/>
      </c>
      <c r="H489" s="61" t="str">
        <f t="shared" si="29"/>
        <v/>
      </c>
      <c r="I489" s="61" t="str">
        <f t="shared" si="30"/>
        <v/>
      </c>
      <c r="J489" s="118" t="str">
        <f t="shared" si="31"/>
        <v/>
      </c>
      <c r="K489" s="116"/>
    </row>
    <row r="490" spans="2:11" x14ac:dyDescent="0.25">
      <c r="B490" t="str">
        <f>IF(OR(C490="",COUNTIF($C$4:C489,C490)&gt;0),"",MAX($B$4:B489)+1)</f>
        <v/>
      </c>
      <c r="C490" t="str">
        <f t="shared" si="32"/>
        <v/>
      </c>
      <c r="D490" s="61">
        <v>2</v>
      </c>
      <c r="E490" s="61" t="str">
        <f>IF('Section 2'!C204="","",'Section 2'!Q204)</f>
        <v/>
      </c>
      <c r="F490" s="61" t="str">
        <f>IF($E490="","",'Section 2'!H204)</f>
        <v/>
      </c>
      <c r="G490" s="118" t="str">
        <f>IF($E490="","",'Section 2'!R204)</f>
        <v/>
      </c>
      <c r="H490" s="61" t="str">
        <f t="shared" si="29"/>
        <v/>
      </c>
      <c r="I490" s="61" t="str">
        <f t="shared" si="30"/>
        <v/>
      </c>
      <c r="J490" s="118" t="str">
        <f t="shared" si="31"/>
        <v/>
      </c>
      <c r="K490" s="116"/>
    </row>
    <row r="491" spans="2:11" x14ac:dyDescent="0.25">
      <c r="B491" t="str">
        <f>IF(OR(C491="",COUNTIF($C$4:C490,C491)&gt;0),"",MAX($B$4:B490)+1)</f>
        <v/>
      </c>
      <c r="C491" t="str">
        <f t="shared" si="32"/>
        <v/>
      </c>
      <c r="D491" s="61">
        <v>2</v>
      </c>
      <c r="E491" s="61" t="str">
        <f>IF('Section 2'!C205="","",'Section 2'!Q205)</f>
        <v/>
      </c>
      <c r="F491" s="61" t="str">
        <f>IF($E491="","",'Section 2'!H205)</f>
        <v/>
      </c>
      <c r="G491" s="118" t="str">
        <f>IF($E491="","",'Section 2'!R205)</f>
        <v/>
      </c>
      <c r="H491" s="61" t="str">
        <f t="shared" si="29"/>
        <v/>
      </c>
      <c r="I491" s="61" t="str">
        <f t="shared" si="30"/>
        <v/>
      </c>
      <c r="J491" s="118" t="str">
        <f t="shared" si="31"/>
        <v/>
      </c>
      <c r="K491" s="116"/>
    </row>
    <row r="492" spans="2:11" x14ac:dyDescent="0.25">
      <c r="B492" t="str">
        <f>IF(OR(C492="",COUNTIF($C$4:C491,C492)&gt;0),"",MAX($B$4:B491)+1)</f>
        <v/>
      </c>
      <c r="C492" t="str">
        <f t="shared" si="32"/>
        <v/>
      </c>
      <c r="D492" s="61">
        <v>2</v>
      </c>
      <c r="E492" s="61" t="str">
        <f>IF('Section 2'!C206="","",'Section 2'!Q206)</f>
        <v/>
      </c>
      <c r="F492" s="61" t="str">
        <f>IF($E492="","",'Section 2'!H206)</f>
        <v/>
      </c>
      <c r="G492" s="118" t="str">
        <f>IF($E492="","",'Section 2'!R206)</f>
        <v/>
      </c>
      <c r="H492" s="61" t="str">
        <f t="shared" si="29"/>
        <v/>
      </c>
      <c r="I492" s="61" t="str">
        <f t="shared" si="30"/>
        <v/>
      </c>
      <c r="J492" s="118" t="str">
        <f t="shared" si="31"/>
        <v/>
      </c>
      <c r="K492" s="116"/>
    </row>
    <row r="493" spans="2:11" x14ac:dyDescent="0.25">
      <c r="B493" t="str">
        <f>IF(OR(C493="",COUNTIF($C$4:C492,C493)&gt;0),"",MAX($B$4:B492)+1)</f>
        <v/>
      </c>
      <c r="C493" t="str">
        <f t="shared" si="32"/>
        <v/>
      </c>
      <c r="D493" s="61">
        <v>2</v>
      </c>
      <c r="E493" s="61" t="str">
        <f>IF('Section 2'!C207="","",'Section 2'!Q207)</f>
        <v/>
      </c>
      <c r="F493" s="61" t="str">
        <f>IF($E493="","",'Section 2'!H207)</f>
        <v/>
      </c>
      <c r="G493" s="118" t="str">
        <f>IF($E493="","",'Section 2'!R207)</f>
        <v/>
      </c>
      <c r="H493" s="61" t="str">
        <f t="shared" si="29"/>
        <v/>
      </c>
      <c r="I493" s="61" t="str">
        <f t="shared" si="30"/>
        <v/>
      </c>
      <c r="J493" s="118" t="str">
        <f t="shared" si="31"/>
        <v/>
      </c>
      <c r="K493" s="116"/>
    </row>
    <row r="494" spans="2:11" x14ac:dyDescent="0.25">
      <c r="B494" t="str">
        <f>IF(OR(C494="",COUNTIF($C$4:C493,C494)&gt;0),"",MAX($B$4:B493)+1)</f>
        <v/>
      </c>
      <c r="C494" t="str">
        <f t="shared" si="32"/>
        <v/>
      </c>
      <c r="D494" s="61">
        <v>2</v>
      </c>
      <c r="E494" s="61" t="str">
        <f>IF('Section 2'!C208="","",'Section 2'!Q208)</f>
        <v/>
      </c>
      <c r="F494" s="61" t="str">
        <f>IF($E494="","",'Section 2'!H208)</f>
        <v/>
      </c>
      <c r="G494" s="118" t="str">
        <f>IF($E494="","",'Section 2'!R208)</f>
        <v/>
      </c>
      <c r="H494" s="61" t="str">
        <f t="shared" si="29"/>
        <v/>
      </c>
      <c r="I494" s="61" t="str">
        <f t="shared" si="30"/>
        <v/>
      </c>
      <c r="J494" s="118" t="str">
        <f t="shared" si="31"/>
        <v/>
      </c>
      <c r="K494" s="116"/>
    </row>
    <row r="495" spans="2:11" x14ac:dyDescent="0.25">
      <c r="B495" t="str">
        <f>IF(OR(C495="",COUNTIF($C$4:C494,C495)&gt;0),"",MAX($B$4:B494)+1)</f>
        <v/>
      </c>
      <c r="C495" t="str">
        <f t="shared" si="32"/>
        <v/>
      </c>
      <c r="D495" s="61">
        <v>2</v>
      </c>
      <c r="E495" s="61" t="str">
        <f>IF('Section 2'!C209="","",'Section 2'!Q209)</f>
        <v/>
      </c>
      <c r="F495" s="61" t="str">
        <f>IF($E495="","",'Section 2'!H209)</f>
        <v/>
      </c>
      <c r="G495" s="118" t="str">
        <f>IF($E495="","",'Section 2'!R209)</f>
        <v/>
      </c>
      <c r="H495" s="61" t="str">
        <f t="shared" si="29"/>
        <v/>
      </c>
      <c r="I495" s="61" t="str">
        <f t="shared" si="30"/>
        <v/>
      </c>
      <c r="J495" s="118" t="str">
        <f t="shared" si="31"/>
        <v/>
      </c>
      <c r="K495" s="116"/>
    </row>
    <row r="496" spans="2:11" x14ac:dyDescent="0.25">
      <c r="B496" t="str">
        <f>IF(OR(C496="",COUNTIF($C$4:C495,C496)&gt;0),"",MAX($B$4:B495)+1)</f>
        <v/>
      </c>
      <c r="C496" t="str">
        <f t="shared" si="32"/>
        <v/>
      </c>
      <c r="D496" s="61">
        <v>2</v>
      </c>
      <c r="E496" s="61" t="str">
        <f>IF('Section 2'!C210="","",'Section 2'!Q210)</f>
        <v/>
      </c>
      <c r="F496" s="61" t="str">
        <f>IF($E496="","",'Section 2'!H210)</f>
        <v/>
      </c>
      <c r="G496" s="118" t="str">
        <f>IF($E496="","",'Section 2'!R210)</f>
        <v/>
      </c>
      <c r="H496" s="61" t="str">
        <f t="shared" si="29"/>
        <v/>
      </c>
      <c r="I496" s="61" t="str">
        <f t="shared" si="30"/>
        <v/>
      </c>
      <c r="J496" s="118" t="str">
        <f t="shared" si="31"/>
        <v/>
      </c>
      <c r="K496" s="116"/>
    </row>
    <row r="497" spans="2:11" x14ac:dyDescent="0.25">
      <c r="B497" t="str">
        <f>IF(OR(C497="",COUNTIF($C$4:C496,C497)&gt;0),"",MAX($B$4:B496)+1)</f>
        <v/>
      </c>
      <c r="C497" t="str">
        <f t="shared" si="32"/>
        <v/>
      </c>
      <c r="D497" s="61">
        <v>2</v>
      </c>
      <c r="E497" s="61" t="str">
        <f>IF('Section 2'!C211="","",'Section 2'!Q211)</f>
        <v/>
      </c>
      <c r="F497" s="61" t="str">
        <f>IF($E497="","",'Section 2'!H211)</f>
        <v/>
      </c>
      <c r="G497" s="118" t="str">
        <f>IF($E497="","",'Section 2'!R211)</f>
        <v/>
      </c>
      <c r="H497" s="61" t="str">
        <f t="shared" si="29"/>
        <v/>
      </c>
      <c r="I497" s="61" t="str">
        <f t="shared" si="30"/>
        <v/>
      </c>
      <c r="J497" s="118" t="str">
        <f t="shared" si="31"/>
        <v/>
      </c>
      <c r="K497" s="116"/>
    </row>
    <row r="498" spans="2:11" x14ac:dyDescent="0.25">
      <c r="B498" t="str">
        <f>IF(OR(C498="",COUNTIF($C$4:C497,C498)&gt;0),"",MAX($B$4:B497)+1)</f>
        <v/>
      </c>
      <c r="C498" t="str">
        <f t="shared" si="32"/>
        <v/>
      </c>
      <c r="D498" s="61">
        <v>2</v>
      </c>
      <c r="E498" s="61" t="str">
        <f>IF('Section 2'!C212="","",'Section 2'!Q212)</f>
        <v/>
      </c>
      <c r="F498" s="61" t="str">
        <f>IF($E498="","",'Section 2'!H212)</f>
        <v/>
      </c>
      <c r="G498" s="118" t="str">
        <f>IF($E498="","",'Section 2'!R212)</f>
        <v/>
      </c>
      <c r="H498" s="61" t="str">
        <f t="shared" si="29"/>
        <v/>
      </c>
      <c r="I498" s="61" t="str">
        <f t="shared" si="30"/>
        <v/>
      </c>
      <c r="J498" s="118" t="str">
        <f t="shared" si="31"/>
        <v/>
      </c>
      <c r="K498" s="116"/>
    </row>
    <row r="499" spans="2:11" x14ac:dyDescent="0.25">
      <c r="B499" t="str">
        <f>IF(OR(C499="",COUNTIF($C$4:C498,C499)&gt;0),"",MAX($B$4:B498)+1)</f>
        <v/>
      </c>
      <c r="C499" t="str">
        <f t="shared" si="32"/>
        <v/>
      </c>
      <c r="D499" s="61">
        <v>2</v>
      </c>
      <c r="E499" s="61" t="str">
        <f>IF('Section 2'!C213="","",'Section 2'!Q213)</f>
        <v/>
      </c>
      <c r="F499" s="61" t="str">
        <f>IF($E499="","",'Section 2'!H213)</f>
        <v/>
      </c>
      <c r="G499" s="118" t="str">
        <f>IF($E499="","",'Section 2'!R213)</f>
        <v/>
      </c>
      <c r="H499" s="61" t="str">
        <f t="shared" si="29"/>
        <v/>
      </c>
      <c r="I499" s="61" t="str">
        <f t="shared" si="30"/>
        <v/>
      </c>
      <c r="J499" s="118" t="str">
        <f t="shared" si="31"/>
        <v/>
      </c>
      <c r="K499" s="116"/>
    </row>
    <row r="500" spans="2:11" x14ac:dyDescent="0.25">
      <c r="B500" t="str">
        <f>IF(OR(C500="",COUNTIF($C$4:C499,C500)&gt;0),"",MAX($B$4:B499)+1)</f>
        <v/>
      </c>
      <c r="C500" t="str">
        <f t="shared" si="32"/>
        <v/>
      </c>
      <c r="D500" s="61">
        <v>2</v>
      </c>
      <c r="E500" s="61" t="str">
        <f>IF('Section 2'!C214="","",'Section 2'!Q214)</f>
        <v/>
      </c>
      <c r="F500" s="61" t="str">
        <f>IF($E500="","",'Section 2'!H214)</f>
        <v/>
      </c>
      <c r="G500" s="118" t="str">
        <f>IF($E500="","",'Section 2'!R214)</f>
        <v/>
      </c>
      <c r="H500" s="61" t="str">
        <f t="shared" si="29"/>
        <v/>
      </c>
      <c r="I500" s="61" t="str">
        <f t="shared" si="30"/>
        <v/>
      </c>
      <c r="J500" s="118" t="str">
        <f t="shared" si="31"/>
        <v/>
      </c>
      <c r="K500" s="116"/>
    </row>
    <row r="501" spans="2:11" x14ac:dyDescent="0.25">
      <c r="B501" t="str">
        <f>IF(OR(C501="",COUNTIF($C$4:C500,C501)&gt;0),"",MAX($B$4:B500)+1)</f>
        <v/>
      </c>
      <c r="C501" t="str">
        <f t="shared" si="32"/>
        <v/>
      </c>
      <c r="D501" s="61">
        <v>2</v>
      </c>
      <c r="E501" s="61" t="str">
        <f>IF('Section 2'!C215="","",'Section 2'!Q215)</f>
        <v/>
      </c>
      <c r="F501" s="61" t="str">
        <f>IF($E501="","",'Section 2'!H215)</f>
        <v/>
      </c>
      <c r="G501" s="118" t="str">
        <f>IF($E501="","",'Section 2'!R215)</f>
        <v/>
      </c>
      <c r="H501" s="61" t="str">
        <f t="shared" si="29"/>
        <v/>
      </c>
      <c r="I501" s="61" t="str">
        <f t="shared" si="30"/>
        <v/>
      </c>
      <c r="J501" s="118" t="str">
        <f t="shared" si="31"/>
        <v/>
      </c>
      <c r="K501" s="116"/>
    </row>
    <row r="502" spans="2:11" x14ac:dyDescent="0.25">
      <c r="B502" t="str">
        <f>IF(OR(C502="",COUNTIF($C$4:C501,C502)&gt;0),"",MAX($B$4:B501)+1)</f>
        <v/>
      </c>
      <c r="C502" t="str">
        <f t="shared" si="32"/>
        <v/>
      </c>
      <c r="D502" s="61">
        <v>2</v>
      </c>
      <c r="E502" s="61" t="str">
        <f>IF('Section 2'!C216="","",'Section 2'!Q216)</f>
        <v/>
      </c>
      <c r="F502" s="61" t="str">
        <f>IF($E502="","",'Section 2'!H216)</f>
        <v/>
      </c>
      <c r="G502" s="118" t="str">
        <f>IF($E502="","",'Section 2'!R216)</f>
        <v/>
      </c>
      <c r="H502" s="61" t="str">
        <f t="shared" si="29"/>
        <v/>
      </c>
      <c r="I502" s="61" t="str">
        <f t="shared" si="30"/>
        <v/>
      </c>
      <c r="J502" s="118" t="str">
        <f t="shared" si="31"/>
        <v/>
      </c>
      <c r="K502" s="116"/>
    </row>
    <row r="503" spans="2:11" x14ac:dyDescent="0.25">
      <c r="B503" t="str">
        <f>IF(OR(C503="",COUNTIF($C$4:C502,C503)&gt;0),"",MAX($B$4:B502)+1)</f>
        <v/>
      </c>
      <c r="C503" t="str">
        <f t="shared" si="32"/>
        <v/>
      </c>
      <c r="D503" s="61">
        <v>2</v>
      </c>
      <c r="E503" s="61" t="str">
        <f>IF('Section 2'!C217="","",'Section 2'!Q217)</f>
        <v/>
      </c>
      <c r="F503" s="61" t="str">
        <f>IF($E503="","",'Section 2'!H217)</f>
        <v/>
      </c>
      <c r="G503" s="118" t="str">
        <f>IF($E503="","",'Section 2'!R217)</f>
        <v/>
      </c>
      <c r="H503" s="61" t="str">
        <f t="shared" si="29"/>
        <v/>
      </c>
      <c r="I503" s="61" t="str">
        <f t="shared" si="30"/>
        <v/>
      </c>
      <c r="J503" s="118" t="str">
        <f t="shared" si="31"/>
        <v/>
      </c>
      <c r="K503" s="116"/>
    </row>
    <row r="504" spans="2:11" x14ac:dyDescent="0.25">
      <c r="B504" t="str">
        <f>IF(OR(C504="",COUNTIF($C$4:C503,C504)&gt;0),"",MAX($B$4:B503)+1)</f>
        <v/>
      </c>
      <c r="C504" t="str">
        <f t="shared" si="32"/>
        <v/>
      </c>
      <c r="D504" s="61">
        <v>2</v>
      </c>
      <c r="E504" s="61" t="str">
        <f>IF('Section 2'!C218="","",'Section 2'!Q218)</f>
        <v/>
      </c>
      <c r="F504" s="61" t="str">
        <f>IF($E504="","",'Section 2'!H218)</f>
        <v/>
      </c>
      <c r="G504" s="118" t="str">
        <f>IF($E504="","",'Section 2'!R218)</f>
        <v/>
      </c>
      <c r="H504" s="61" t="str">
        <f t="shared" si="29"/>
        <v/>
      </c>
      <c r="I504" s="61" t="str">
        <f t="shared" si="30"/>
        <v/>
      </c>
      <c r="J504" s="118" t="str">
        <f t="shared" si="31"/>
        <v/>
      </c>
      <c r="K504" s="116"/>
    </row>
    <row r="505" spans="2:11" x14ac:dyDescent="0.25">
      <c r="B505" t="str">
        <f>IF(OR(C505="",COUNTIF($C$4:C504,C505)&gt;0),"",MAX($B$4:B504)+1)</f>
        <v/>
      </c>
      <c r="C505" t="str">
        <f t="shared" si="32"/>
        <v/>
      </c>
      <c r="D505" s="61">
        <v>2</v>
      </c>
      <c r="E505" s="61" t="str">
        <f>IF('Section 2'!C219="","",'Section 2'!Q219)</f>
        <v/>
      </c>
      <c r="F505" s="61" t="str">
        <f>IF($E505="","",'Section 2'!H219)</f>
        <v/>
      </c>
      <c r="G505" s="118" t="str">
        <f>IF($E505="","",'Section 2'!R219)</f>
        <v/>
      </c>
      <c r="H505" s="61" t="str">
        <f t="shared" si="29"/>
        <v/>
      </c>
      <c r="I505" s="61" t="str">
        <f t="shared" si="30"/>
        <v/>
      </c>
      <c r="J505" s="118" t="str">
        <f t="shared" si="31"/>
        <v/>
      </c>
      <c r="K505" s="116"/>
    </row>
    <row r="506" spans="2:11" x14ac:dyDescent="0.25">
      <c r="B506" t="str">
        <f>IF(OR(C506="",COUNTIF($C$4:C505,C506)&gt;0),"",MAX($B$4:B505)+1)</f>
        <v/>
      </c>
      <c r="C506" t="str">
        <f t="shared" si="32"/>
        <v/>
      </c>
      <c r="D506" s="61">
        <v>2</v>
      </c>
      <c r="E506" s="61" t="str">
        <f>IF('Section 2'!C220="","",'Section 2'!Q220)</f>
        <v/>
      </c>
      <c r="F506" s="61" t="str">
        <f>IF($E506="","",'Section 2'!H220)</f>
        <v/>
      </c>
      <c r="G506" s="118" t="str">
        <f>IF($E506="","",'Section 2'!R220)</f>
        <v/>
      </c>
      <c r="H506" s="61" t="str">
        <f t="shared" si="29"/>
        <v/>
      </c>
      <c r="I506" s="61" t="str">
        <f t="shared" si="30"/>
        <v/>
      </c>
      <c r="J506" s="118" t="str">
        <f t="shared" si="31"/>
        <v/>
      </c>
      <c r="K506" s="116"/>
    </row>
    <row r="507" spans="2:11" x14ac:dyDescent="0.25">
      <c r="B507" t="str">
        <f>IF(OR(C507="",COUNTIF($C$4:C506,C507)&gt;0),"",MAX($B$4:B506)+1)</f>
        <v/>
      </c>
      <c r="C507" t="str">
        <f t="shared" si="32"/>
        <v/>
      </c>
      <c r="D507" s="61">
        <v>2</v>
      </c>
      <c r="E507" s="61" t="str">
        <f>IF('Section 2'!C221="","",'Section 2'!Q221)</f>
        <v/>
      </c>
      <c r="F507" s="61" t="str">
        <f>IF($E507="","",'Section 2'!H221)</f>
        <v/>
      </c>
      <c r="G507" s="118" t="str">
        <f>IF($E507="","",'Section 2'!R221)</f>
        <v/>
      </c>
      <c r="H507" s="61" t="str">
        <f t="shared" si="29"/>
        <v/>
      </c>
      <c r="I507" s="61" t="str">
        <f t="shared" si="30"/>
        <v/>
      </c>
      <c r="J507" s="118" t="str">
        <f t="shared" si="31"/>
        <v/>
      </c>
      <c r="K507" s="116"/>
    </row>
    <row r="508" spans="2:11" x14ac:dyDescent="0.25">
      <c r="B508" t="str">
        <f>IF(OR(C508="",COUNTIF($C$4:C507,C508)&gt;0),"",MAX($B$4:B507)+1)</f>
        <v/>
      </c>
      <c r="C508" t="str">
        <f t="shared" si="32"/>
        <v/>
      </c>
      <c r="D508" s="61">
        <v>2</v>
      </c>
      <c r="E508" s="61" t="str">
        <f>IF('Section 2'!C222="","",'Section 2'!Q222)</f>
        <v/>
      </c>
      <c r="F508" s="61" t="str">
        <f>IF($E508="","",'Section 2'!H222)</f>
        <v/>
      </c>
      <c r="G508" s="118" t="str">
        <f>IF($E508="","",'Section 2'!R222)</f>
        <v/>
      </c>
      <c r="H508" s="61" t="str">
        <f t="shared" si="29"/>
        <v/>
      </c>
      <c r="I508" s="61" t="str">
        <f t="shared" si="30"/>
        <v/>
      </c>
      <c r="J508" s="118" t="str">
        <f t="shared" si="31"/>
        <v/>
      </c>
      <c r="K508" s="116"/>
    </row>
    <row r="509" spans="2:11" x14ac:dyDescent="0.25">
      <c r="B509" t="str">
        <f>IF(OR(C509="",COUNTIF($C$4:C508,C509)&gt;0),"",MAX($B$4:B508)+1)</f>
        <v/>
      </c>
      <c r="C509" t="str">
        <f t="shared" si="32"/>
        <v/>
      </c>
      <c r="D509" s="61">
        <v>2</v>
      </c>
      <c r="E509" s="61" t="str">
        <f>IF('Section 2'!C223="","",'Section 2'!Q223)</f>
        <v/>
      </c>
      <c r="F509" s="61" t="str">
        <f>IF($E509="","",'Section 2'!H223)</f>
        <v/>
      </c>
      <c r="G509" s="118" t="str">
        <f>IF($E509="","",'Section 2'!R223)</f>
        <v/>
      </c>
      <c r="H509" s="61" t="str">
        <f t="shared" si="29"/>
        <v/>
      </c>
      <c r="I509" s="61" t="str">
        <f t="shared" si="30"/>
        <v/>
      </c>
      <c r="J509" s="118" t="str">
        <f t="shared" si="31"/>
        <v/>
      </c>
      <c r="K509" s="116"/>
    </row>
    <row r="510" spans="2:11" x14ac:dyDescent="0.25">
      <c r="B510" t="str">
        <f>IF(OR(C510="",COUNTIF($C$4:C509,C510)&gt;0),"",MAX($B$4:B509)+1)</f>
        <v/>
      </c>
      <c r="C510" t="str">
        <f t="shared" si="32"/>
        <v/>
      </c>
      <c r="D510" s="61">
        <v>2</v>
      </c>
      <c r="E510" s="61" t="str">
        <f>IF('Section 2'!C224="","",'Section 2'!Q224)</f>
        <v/>
      </c>
      <c r="F510" s="61" t="str">
        <f>IF($E510="","",'Section 2'!H224)</f>
        <v/>
      </c>
      <c r="G510" s="118" t="str">
        <f>IF($E510="","",'Section 2'!R224)</f>
        <v/>
      </c>
      <c r="H510" s="61" t="str">
        <f t="shared" si="29"/>
        <v/>
      </c>
      <c r="I510" s="61" t="str">
        <f t="shared" si="30"/>
        <v/>
      </c>
      <c r="J510" s="118" t="str">
        <f t="shared" si="31"/>
        <v/>
      </c>
      <c r="K510" s="116"/>
    </row>
    <row r="511" spans="2:11" x14ac:dyDescent="0.25">
      <c r="B511" t="str">
        <f>IF(OR(C511="",COUNTIF($C$4:C510,C511)&gt;0),"",MAX($B$4:B510)+1)</f>
        <v/>
      </c>
      <c r="C511" t="str">
        <f t="shared" si="32"/>
        <v/>
      </c>
      <c r="D511" s="61">
        <v>2</v>
      </c>
      <c r="E511" s="61" t="str">
        <f>IF('Section 2'!C225="","",'Section 2'!Q225)</f>
        <v/>
      </c>
      <c r="F511" s="61" t="str">
        <f>IF($E511="","",'Section 2'!H225)</f>
        <v/>
      </c>
      <c r="G511" s="118" t="str">
        <f>IF($E511="","",'Section 2'!R225)</f>
        <v/>
      </c>
      <c r="H511" s="61" t="str">
        <f t="shared" si="29"/>
        <v/>
      </c>
      <c r="I511" s="61" t="str">
        <f t="shared" si="30"/>
        <v/>
      </c>
      <c r="J511" s="118" t="str">
        <f t="shared" si="31"/>
        <v/>
      </c>
      <c r="K511" s="116"/>
    </row>
    <row r="512" spans="2:11" x14ac:dyDescent="0.25">
      <c r="B512" t="str">
        <f>IF(OR(C512="",COUNTIF($C$4:C511,C512)&gt;0),"",MAX($B$4:B511)+1)</f>
        <v/>
      </c>
      <c r="C512" t="str">
        <f t="shared" si="32"/>
        <v/>
      </c>
      <c r="D512" s="61">
        <v>2</v>
      </c>
      <c r="E512" s="61" t="str">
        <f>IF('Section 2'!C226="","",'Section 2'!Q226)</f>
        <v/>
      </c>
      <c r="F512" s="61" t="str">
        <f>IF($E512="","",'Section 2'!H226)</f>
        <v/>
      </c>
      <c r="G512" s="118" t="str">
        <f>IF($E512="","",'Section 2'!R226)</f>
        <v/>
      </c>
      <c r="H512" s="61" t="str">
        <f t="shared" si="29"/>
        <v/>
      </c>
      <c r="I512" s="61" t="str">
        <f t="shared" si="30"/>
        <v/>
      </c>
      <c r="J512" s="118" t="str">
        <f t="shared" si="31"/>
        <v/>
      </c>
      <c r="K512" s="116"/>
    </row>
    <row r="513" spans="2:11" x14ac:dyDescent="0.25">
      <c r="B513" t="str">
        <f>IF(OR(C513="",COUNTIF($C$4:C512,C513)&gt;0),"",MAX($B$4:B512)+1)</f>
        <v/>
      </c>
      <c r="C513" t="str">
        <f t="shared" si="32"/>
        <v/>
      </c>
      <c r="D513" s="61">
        <v>2</v>
      </c>
      <c r="E513" s="61" t="str">
        <f>IF('Section 2'!C227="","",'Section 2'!Q227)</f>
        <v/>
      </c>
      <c r="F513" s="61" t="str">
        <f>IF($E513="","",'Section 2'!H227)</f>
        <v/>
      </c>
      <c r="G513" s="118" t="str">
        <f>IF($E513="","",'Section 2'!R227)</f>
        <v/>
      </c>
      <c r="H513" s="61" t="str">
        <f t="shared" si="29"/>
        <v/>
      </c>
      <c r="I513" s="61" t="str">
        <f t="shared" si="30"/>
        <v/>
      </c>
      <c r="J513" s="118" t="str">
        <f t="shared" si="31"/>
        <v/>
      </c>
      <c r="K513" s="116"/>
    </row>
    <row r="514" spans="2:11" x14ac:dyDescent="0.25">
      <c r="B514" t="str">
        <f>IF(OR(C514="",COUNTIF($C$4:C513,C514)&gt;0),"",MAX($B$4:B513)+1)</f>
        <v/>
      </c>
      <c r="C514" t="str">
        <f t="shared" si="32"/>
        <v/>
      </c>
      <c r="D514" s="61">
        <v>2</v>
      </c>
      <c r="E514" s="61" t="str">
        <f>IF('Section 2'!C228="","",'Section 2'!Q228)</f>
        <v/>
      </c>
      <c r="F514" s="61" t="str">
        <f>IF($E514="","",'Section 2'!H228)</f>
        <v/>
      </c>
      <c r="G514" s="118" t="str">
        <f>IF($E514="","",'Section 2'!R228)</f>
        <v/>
      </c>
      <c r="H514" s="61" t="str">
        <f t="shared" si="29"/>
        <v/>
      </c>
      <c r="I514" s="61" t="str">
        <f t="shared" si="30"/>
        <v/>
      </c>
      <c r="J514" s="118" t="str">
        <f t="shared" si="31"/>
        <v/>
      </c>
      <c r="K514" s="116"/>
    </row>
    <row r="515" spans="2:11" x14ac:dyDescent="0.25">
      <c r="B515" t="str">
        <f>IF(OR(C515="",COUNTIF($C$4:C514,C515)&gt;0),"",MAX($B$4:B514)+1)</f>
        <v/>
      </c>
      <c r="C515" t="str">
        <f t="shared" si="32"/>
        <v/>
      </c>
      <c r="D515" s="61">
        <v>2</v>
      </c>
      <c r="E515" s="61" t="str">
        <f>IF('Section 2'!C229="","",'Section 2'!Q229)</f>
        <v/>
      </c>
      <c r="F515" s="61" t="str">
        <f>IF($E515="","",'Section 2'!H229)</f>
        <v/>
      </c>
      <c r="G515" s="118" t="str">
        <f>IF($E515="","",'Section 2'!R229)</f>
        <v/>
      </c>
      <c r="H515" s="61" t="str">
        <f t="shared" si="29"/>
        <v/>
      </c>
      <c r="I515" s="61" t="str">
        <f t="shared" si="30"/>
        <v/>
      </c>
      <c r="J515" s="118" t="str">
        <f t="shared" si="31"/>
        <v/>
      </c>
      <c r="K515" s="116"/>
    </row>
    <row r="516" spans="2:11" x14ac:dyDescent="0.25">
      <c r="B516" t="str">
        <f>IF(OR(C516="",COUNTIF($C$4:C515,C516)&gt;0),"",MAX($B$4:B515)+1)</f>
        <v/>
      </c>
      <c r="C516" t="str">
        <f t="shared" si="32"/>
        <v/>
      </c>
      <c r="D516" s="61">
        <v>2</v>
      </c>
      <c r="E516" s="61" t="str">
        <f>IF('Section 2'!C230="","",'Section 2'!Q230)</f>
        <v/>
      </c>
      <c r="F516" s="61" t="str">
        <f>IF($E516="","",'Section 2'!H230)</f>
        <v/>
      </c>
      <c r="G516" s="118" t="str">
        <f>IF($E516="","",'Section 2'!R230)</f>
        <v/>
      </c>
      <c r="H516" s="61" t="str">
        <f t="shared" ref="H516:H579" si="33">IF(OR($G516=0,COUNTIF($L$4:$L$45,E516)=0),"",E516)</f>
        <v/>
      </c>
      <c r="I516" s="61" t="str">
        <f t="shared" ref="I516:I579" si="34">IF($H516="","",F516)</f>
        <v/>
      </c>
      <c r="J516" s="118" t="str">
        <f t="shared" ref="J516:J579" si="35">IF($H516="","",G516)</f>
        <v/>
      </c>
      <c r="K516" s="116"/>
    </row>
    <row r="517" spans="2:11" x14ac:dyDescent="0.25">
      <c r="B517" t="str">
        <f>IF(OR(C517="",COUNTIF($C$4:C516,C517)&gt;0),"",MAX($B$4:B516)+1)</f>
        <v/>
      </c>
      <c r="C517" t="str">
        <f t="shared" si="32"/>
        <v/>
      </c>
      <c r="D517" s="61">
        <v>2</v>
      </c>
      <c r="E517" s="61" t="str">
        <f>IF('Section 2'!C231="","",'Section 2'!Q231)</f>
        <v/>
      </c>
      <c r="F517" s="61" t="str">
        <f>IF($E517="","",'Section 2'!H231)</f>
        <v/>
      </c>
      <c r="G517" s="118" t="str">
        <f>IF($E517="","",'Section 2'!R231)</f>
        <v/>
      </c>
      <c r="H517" s="61" t="str">
        <f t="shared" si="33"/>
        <v/>
      </c>
      <c r="I517" s="61" t="str">
        <f t="shared" si="34"/>
        <v/>
      </c>
      <c r="J517" s="118" t="str">
        <f t="shared" si="35"/>
        <v/>
      </c>
      <c r="K517" s="116"/>
    </row>
    <row r="518" spans="2:11" x14ac:dyDescent="0.25">
      <c r="B518" t="str">
        <f>IF(OR(C518="",COUNTIF($C$4:C517,C518)&gt;0),"",MAX($B$4:B517)+1)</f>
        <v/>
      </c>
      <c r="C518" t="str">
        <f t="shared" si="32"/>
        <v/>
      </c>
      <c r="D518" s="61">
        <v>2</v>
      </c>
      <c r="E518" s="61" t="str">
        <f>IF('Section 2'!C232="","",'Section 2'!Q232)</f>
        <v/>
      </c>
      <c r="F518" s="61" t="str">
        <f>IF($E518="","",'Section 2'!H232)</f>
        <v/>
      </c>
      <c r="G518" s="118" t="str">
        <f>IF($E518="","",'Section 2'!R232)</f>
        <v/>
      </c>
      <c r="H518" s="61" t="str">
        <f t="shared" si="33"/>
        <v/>
      </c>
      <c r="I518" s="61" t="str">
        <f t="shared" si="34"/>
        <v/>
      </c>
      <c r="J518" s="118" t="str">
        <f t="shared" si="35"/>
        <v/>
      </c>
      <c r="K518" s="116"/>
    </row>
    <row r="519" spans="2:11" x14ac:dyDescent="0.25">
      <c r="B519" t="str">
        <f>IF(OR(C519="",COUNTIF($C$4:C518,C519)&gt;0),"",MAX($B$4:B518)+1)</f>
        <v/>
      </c>
      <c r="C519" t="str">
        <f t="shared" si="32"/>
        <v/>
      </c>
      <c r="D519" s="61">
        <v>2</v>
      </c>
      <c r="E519" s="61" t="str">
        <f>IF('Section 2'!C233="","",'Section 2'!Q233)</f>
        <v/>
      </c>
      <c r="F519" s="61" t="str">
        <f>IF($E519="","",'Section 2'!H233)</f>
        <v/>
      </c>
      <c r="G519" s="118" t="str">
        <f>IF($E519="","",'Section 2'!R233)</f>
        <v/>
      </c>
      <c r="H519" s="61" t="str">
        <f t="shared" si="33"/>
        <v/>
      </c>
      <c r="I519" s="61" t="str">
        <f t="shared" si="34"/>
        <v/>
      </c>
      <c r="J519" s="118" t="str">
        <f t="shared" si="35"/>
        <v/>
      </c>
      <c r="K519" s="116"/>
    </row>
    <row r="520" spans="2:11" x14ac:dyDescent="0.25">
      <c r="B520" t="str">
        <f>IF(OR(C520="",COUNTIF($C$4:C519,C520)&gt;0),"",MAX($B$4:B519)+1)</f>
        <v/>
      </c>
      <c r="C520" t="str">
        <f t="shared" si="32"/>
        <v/>
      </c>
      <c r="D520" s="61">
        <v>2</v>
      </c>
      <c r="E520" s="61" t="str">
        <f>IF('Section 2'!C234="","",'Section 2'!Q234)</f>
        <v/>
      </c>
      <c r="F520" s="61" t="str">
        <f>IF($E520="","",'Section 2'!H234)</f>
        <v/>
      </c>
      <c r="G520" s="118" t="str">
        <f>IF($E520="","",'Section 2'!R234)</f>
        <v/>
      </c>
      <c r="H520" s="61" t="str">
        <f t="shared" si="33"/>
        <v/>
      </c>
      <c r="I520" s="61" t="str">
        <f t="shared" si="34"/>
        <v/>
      </c>
      <c r="J520" s="118" t="str">
        <f t="shared" si="35"/>
        <v/>
      </c>
      <c r="K520" s="116"/>
    </row>
    <row r="521" spans="2:11" x14ac:dyDescent="0.25">
      <c r="B521" t="str">
        <f>IF(OR(C521="",COUNTIF($C$4:C520,C521)&gt;0),"",MAX($B$4:B520)+1)</f>
        <v/>
      </c>
      <c r="C521" t="str">
        <f t="shared" si="32"/>
        <v/>
      </c>
      <c r="D521" s="61">
        <v>2</v>
      </c>
      <c r="E521" s="61" t="str">
        <f>IF('Section 2'!C235="","",'Section 2'!Q235)</f>
        <v/>
      </c>
      <c r="F521" s="61" t="str">
        <f>IF($E521="","",'Section 2'!H235)</f>
        <v/>
      </c>
      <c r="G521" s="118" t="str">
        <f>IF($E521="","",'Section 2'!R235)</f>
        <v/>
      </c>
      <c r="H521" s="61" t="str">
        <f t="shared" si="33"/>
        <v/>
      </c>
      <c r="I521" s="61" t="str">
        <f t="shared" si="34"/>
        <v/>
      </c>
      <c r="J521" s="118" t="str">
        <f t="shared" si="35"/>
        <v/>
      </c>
      <c r="K521" s="116"/>
    </row>
    <row r="522" spans="2:11" x14ac:dyDescent="0.25">
      <c r="B522" t="str">
        <f>IF(OR(C522="",COUNTIF($C$4:C521,C522)&gt;0),"",MAX($B$4:B521)+1)</f>
        <v/>
      </c>
      <c r="C522" t="str">
        <f t="shared" si="32"/>
        <v/>
      </c>
      <c r="D522" s="61">
        <v>2</v>
      </c>
      <c r="E522" s="61" t="str">
        <f>IF('Section 2'!C236="","",'Section 2'!Q236)</f>
        <v/>
      </c>
      <c r="F522" s="61" t="str">
        <f>IF($E522="","",'Section 2'!H236)</f>
        <v/>
      </c>
      <c r="G522" s="118" t="str">
        <f>IF($E522="","",'Section 2'!R236)</f>
        <v/>
      </c>
      <c r="H522" s="61" t="str">
        <f t="shared" si="33"/>
        <v/>
      </c>
      <c r="I522" s="61" t="str">
        <f t="shared" si="34"/>
        <v/>
      </c>
      <c r="J522" s="118" t="str">
        <f t="shared" si="35"/>
        <v/>
      </c>
      <c r="K522" s="116"/>
    </row>
    <row r="523" spans="2:11" x14ac:dyDescent="0.25">
      <c r="B523" t="str">
        <f>IF(OR(C523="",COUNTIF($C$4:C522,C523)&gt;0),"",MAX($B$4:B522)+1)</f>
        <v/>
      </c>
      <c r="C523" t="str">
        <f t="shared" si="32"/>
        <v/>
      </c>
      <c r="D523" s="61">
        <v>2</v>
      </c>
      <c r="E523" s="61" t="str">
        <f>IF('Section 2'!C237="","",'Section 2'!Q237)</f>
        <v/>
      </c>
      <c r="F523" s="61" t="str">
        <f>IF($E523="","",'Section 2'!H237)</f>
        <v/>
      </c>
      <c r="G523" s="118" t="str">
        <f>IF($E523="","",'Section 2'!R237)</f>
        <v/>
      </c>
      <c r="H523" s="61" t="str">
        <f t="shared" si="33"/>
        <v/>
      </c>
      <c r="I523" s="61" t="str">
        <f t="shared" si="34"/>
        <v/>
      </c>
      <c r="J523" s="118" t="str">
        <f t="shared" si="35"/>
        <v/>
      </c>
      <c r="K523" s="116"/>
    </row>
    <row r="524" spans="2:11" x14ac:dyDescent="0.25">
      <c r="B524" t="str">
        <f>IF(OR(C524="",COUNTIF($C$4:C523,C524)&gt;0),"",MAX($B$4:B523)+1)</f>
        <v/>
      </c>
      <c r="C524" t="str">
        <f t="shared" si="32"/>
        <v/>
      </c>
      <c r="D524" s="61">
        <v>2</v>
      </c>
      <c r="E524" s="61" t="str">
        <f>IF('Section 2'!C238="","",'Section 2'!Q238)</f>
        <v/>
      </c>
      <c r="F524" s="61" t="str">
        <f>IF($E524="","",'Section 2'!H238)</f>
        <v/>
      </c>
      <c r="G524" s="118" t="str">
        <f>IF($E524="","",'Section 2'!R238)</f>
        <v/>
      </c>
      <c r="H524" s="61" t="str">
        <f t="shared" si="33"/>
        <v/>
      </c>
      <c r="I524" s="61" t="str">
        <f t="shared" si="34"/>
        <v/>
      </c>
      <c r="J524" s="118" t="str">
        <f t="shared" si="35"/>
        <v/>
      </c>
      <c r="K524" s="116"/>
    </row>
    <row r="525" spans="2:11" x14ac:dyDescent="0.25">
      <c r="B525" t="str">
        <f>IF(OR(C525="",COUNTIF($C$4:C524,C525)&gt;0),"",MAX($B$4:B524)+1)</f>
        <v/>
      </c>
      <c r="C525" t="str">
        <f t="shared" si="32"/>
        <v/>
      </c>
      <c r="D525" s="61">
        <v>2</v>
      </c>
      <c r="E525" s="61" t="str">
        <f>IF('Section 2'!C239="","",'Section 2'!Q239)</f>
        <v/>
      </c>
      <c r="F525" s="61" t="str">
        <f>IF($E525="","",'Section 2'!H239)</f>
        <v/>
      </c>
      <c r="G525" s="118" t="str">
        <f>IF($E525="","",'Section 2'!R239)</f>
        <v/>
      </c>
      <c r="H525" s="61" t="str">
        <f t="shared" si="33"/>
        <v/>
      </c>
      <c r="I525" s="61" t="str">
        <f t="shared" si="34"/>
        <v/>
      </c>
      <c r="J525" s="118" t="str">
        <f t="shared" si="35"/>
        <v/>
      </c>
      <c r="K525" s="116"/>
    </row>
    <row r="526" spans="2:11" x14ac:dyDescent="0.25">
      <c r="B526" t="str">
        <f>IF(OR(C526="",COUNTIF($C$4:C525,C526)&gt;0),"",MAX($B$4:B525)+1)</f>
        <v/>
      </c>
      <c r="C526" t="str">
        <f t="shared" si="32"/>
        <v/>
      </c>
      <c r="D526" s="61">
        <v>2</v>
      </c>
      <c r="E526" s="61" t="str">
        <f>IF('Section 2'!C240="","",'Section 2'!Q240)</f>
        <v/>
      </c>
      <c r="F526" s="61" t="str">
        <f>IF($E526="","",'Section 2'!H240)</f>
        <v/>
      </c>
      <c r="G526" s="118" t="str">
        <f>IF($E526="","",'Section 2'!R240)</f>
        <v/>
      </c>
      <c r="H526" s="61" t="str">
        <f t="shared" si="33"/>
        <v/>
      </c>
      <c r="I526" s="61" t="str">
        <f t="shared" si="34"/>
        <v/>
      </c>
      <c r="J526" s="118" t="str">
        <f t="shared" si="35"/>
        <v/>
      </c>
      <c r="K526" s="116"/>
    </row>
    <row r="527" spans="2:11" x14ac:dyDescent="0.25">
      <c r="B527" t="str">
        <f>IF(OR(C527="",COUNTIF($C$4:C526,C527)&gt;0),"",MAX($B$4:B526)+1)</f>
        <v/>
      </c>
      <c r="C527" t="str">
        <f t="shared" si="32"/>
        <v/>
      </c>
      <c r="D527" s="61">
        <v>2</v>
      </c>
      <c r="E527" s="61" t="str">
        <f>IF('Section 2'!C241="","",'Section 2'!Q241)</f>
        <v/>
      </c>
      <c r="F527" s="61" t="str">
        <f>IF($E527="","",'Section 2'!H241)</f>
        <v/>
      </c>
      <c r="G527" s="118" t="str">
        <f>IF($E527="","",'Section 2'!R241)</f>
        <v/>
      </c>
      <c r="H527" s="61" t="str">
        <f t="shared" si="33"/>
        <v/>
      </c>
      <c r="I527" s="61" t="str">
        <f t="shared" si="34"/>
        <v/>
      </c>
      <c r="J527" s="118" t="str">
        <f t="shared" si="35"/>
        <v/>
      </c>
      <c r="K527" s="116"/>
    </row>
    <row r="528" spans="2:11" x14ac:dyDescent="0.25">
      <c r="B528" t="str">
        <f>IF(OR(C528="",COUNTIF($C$4:C527,C528)&gt;0),"",MAX($B$4:B527)+1)</f>
        <v/>
      </c>
      <c r="C528" t="str">
        <f t="shared" si="32"/>
        <v/>
      </c>
      <c r="D528" s="61">
        <v>2</v>
      </c>
      <c r="E528" s="61" t="str">
        <f>IF('Section 2'!C242="","",'Section 2'!Q242)</f>
        <v/>
      </c>
      <c r="F528" s="61" t="str">
        <f>IF($E528="","",'Section 2'!H242)</f>
        <v/>
      </c>
      <c r="G528" s="118" t="str">
        <f>IF($E528="","",'Section 2'!R242)</f>
        <v/>
      </c>
      <c r="H528" s="61" t="str">
        <f t="shared" si="33"/>
        <v/>
      </c>
      <c r="I528" s="61" t="str">
        <f t="shared" si="34"/>
        <v/>
      </c>
      <c r="J528" s="118" t="str">
        <f t="shared" si="35"/>
        <v/>
      </c>
      <c r="K528" s="116"/>
    </row>
    <row r="529" spans="2:11" x14ac:dyDescent="0.25">
      <c r="B529" t="str">
        <f>IF(OR(C529="",COUNTIF($C$4:C528,C529)&gt;0),"",MAX($B$4:B528)+1)</f>
        <v/>
      </c>
      <c r="C529" t="str">
        <f t="shared" si="32"/>
        <v/>
      </c>
      <c r="D529" s="61">
        <v>2</v>
      </c>
      <c r="E529" s="61" t="str">
        <f>IF('Section 2'!C243="","",'Section 2'!Q243)</f>
        <v/>
      </c>
      <c r="F529" s="61" t="str">
        <f>IF($E529="","",'Section 2'!H243)</f>
        <v/>
      </c>
      <c r="G529" s="118" t="str">
        <f>IF($E529="","",'Section 2'!R243)</f>
        <v/>
      </c>
      <c r="H529" s="61" t="str">
        <f t="shared" si="33"/>
        <v/>
      </c>
      <c r="I529" s="61" t="str">
        <f t="shared" si="34"/>
        <v/>
      </c>
      <c r="J529" s="118" t="str">
        <f t="shared" si="35"/>
        <v/>
      </c>
      <c r="K529" s="116"/>
    </row>
    <row r="530" spans="2:11" x14ac:dyDescent="0.25">
      <c r="B530" t="str">
        <f>IF(OR(C530="",COUNTIF($C$4:C529,C530)&gt;0),"",MAX($B$4:B529)+1)</f>
        <v/>
      </c>
      <c r="C530" t="str">
        <f t="shared" si="32"/>
        <v/>
      </c>
      <c r="D530" s="61">
        <v>2</v>
      </c>
      <c r="E530" s="61" t="str">
        <f>IF('Section 2'!C244="","",'Section 2'!Q244)</f>
        <v/>
      </c>
      <c r="F530" s="61" t="str">
        <f>IF($E530="","",'Section 2'!H244)</f>
        <v/>
      </c>
      <c r="G530" s="118" t="str">
        <f>IF($E530="","",'Section 2'!R244)</f>
        <v/>
      </c>
      <c r="H530" s="61" t="str">
        <f t="shared" si="33"/>
        <v/>
      </c>
      <c r="I530" s="61" t="str">
        <f t="shared" si="34"/>
        <v/>
      </c>
      <c r="J530" s="118" t="str">
        <f t="shared" si="35"/>
        <v/>
      </c>
      <c r="K530" s="116"/>
    </row>
    <row r="531" spans="2:11" x14ac:dyDescent="0.25">
      <c r="B531" t="str">
        <f>IF(OR(C531="",COUNTIF($C$4:C530,C531)&gt;0),"",MAX($B$4:B530)+1)</f>
        <v/>
      </c>
      <c r="C531" t="str">
        <f t="shared" si="32"/>
        <v/>
      </c>
      <c r="D531" s="61">
        <v>2</v>
      </c>
      <c r="E531" s="61" t="str">
        <f>IF('Section 2'!C245="","",'Section 2'!Q245)</f>
        <v/>
      </c>
      <c r="F531" s="61" t="str">
        <f>IF($E531="","",'Section 2'!H245)</f>
        <v/>
      </c>
      <c r="G531" s="118" t="str">
        <f>IF($E531="","",'Section 2'!R245)</f>
        <v/>
      </c>
      <c r="H531" s="61" t="str">
        <f t="shared" si="33"/>
        <v/>
      </c>
      <c r="I531" s="61" t="str">
        <f t="shared" si="34"/>
        <v/>
      </c>
      <c r="J531" s="118" t="str">
        <f t="shared" si="35"/>
        <v/>
      </c>
      <c r="K531" s="116"/>
    </row>
    <row r="532" spans="2:11" x14ac:dyDescent="0.25">
      <c r="B532" t="str">
        <f>IF(OR(C532="",COUNTIF($C$4:C531,C532)&gt;0),"",MAX($B$4:B531)+1)</f>
        <v/>
      </c>
      <c r="C532" t="str">
        <f t="shared" si="32"/>
        <v/>
      </c>
      <c r="D532" s="61">
        <v>2</v>
      </c>
      <c r="E532" s="61" t="str">
        <f>IF('Section 2'!C246="","",'Section 2'!Q246)</f>
        <v/>
      </c>
      <c r="F532" s="61" t="str">
        <f>IF($E532="","",'Section 2'!H246)</f>
        <v/>
      </c>
      <c r="G532" s="118" t="str">
        <f>IF($E532="","",'Section 2'!R246)</f>
        <v/>
      </c>
      <c r="H532" s="61" t="str">
        <f t="shared" si="33"/>
        <v/>
      </c>
      <c r="I532" s="61" t="str">
        <f t="shared" si="34"/>
        <v/>
      </c>
      <c r="J532" s="118" t="str">
        <f t="shared" si="35"/>
        <v/>
      </c>
      <c r="K532" s="116"/>
    </row>
    <row r="533" spans="2:11" x14ac:dyDescent="0.25">
      <c r="B533" t="str">
        <f>IF(OR(C533="",COUNTIF($C$4:C532,C533)&gt;0),"",MAX($B$4:B532)+1)</f>
        <v/>
      </c>
      <c r="C533" t="str">
        <f t="shared" si="32"/>
        <v/>
      </c>
      <c r="D533" s="61">
        <v>2</v>
      </c>
      <c r="E533" s="61" t="str">
        <f>IF('Section 2'!C247="","",'Section 2'!Q247)</f>
        <v/>
      </c>
      <c r="F533" s="61" t="str">
        <f>IF($E533="","",'Section 2'!H247)</f>
        <v/>
      </c>
      <c r="G533" s="118" t="str">
        <f>IF($E533="","",'Section 2'!R247)</f>
        <v/>
      </c>
      <c r="H533" s="61" t="str">
        <f t="shared" si="33"/>
        <v/>
      </c>
      <c r="I533" s="61" t="str">
        <f t="shared" si="34"/>
        <v/>
      </c>
      <c r="J533" s="118" t="str">
        <f t="shared" si="35"/>
        <v/>
      </c>
      <c r="K533" s="116"/>
    </row>
    <row r="534" spans="2:11" x14ac:dyDescent="0.25">
      <c r="B534" t="str">
        <f>IF(OR(C534="",COUNTIF($C$4:C533,C534)&gt;0),"",MAX($B$4:B533)+1)</f>
        <v/>
      </c>
      <c r="C534" t="str">
        <f t="shared" si="32"/>
        <v/>
      </c>
      <c r="D534" s="61">
        <v>2</v>
      </c>
      <c r="E534" s="61" t="str">
        <f>IF('Section 2'!C248="","",'Section 2'!Q248)</f>
        <v/>
      </c>
      <c r="F534" s="61" t="str">
        <f>IF($E534="","",'Section 2'!H248)</f>
        <v/>
      </c>
      <c r="G534" s="118" t="str">
        <f>IF($E534="","",'Section 2'!R248)</f>
        <v/>
      </c>
      <c r="H534" s="61" t="str">
        <f t="shared" si="33"/>
        <v/>
      </c>
      <c r="I534" s="61" t="str">
        <f t="shared" si="34"/>
        <v/>
      </c>
      <c r="J534" s="118" t="str">
        <f t="shared" si="35"/>
        <v/>
      </c>
      <c r="K534" s="116"/>
    </row>
    <row r="535" spans="2:11" x14ac:dyDescent="0.25">
      <c r="B535" t="str">
        <f>IF(OR(C535="",COUNTIF($C$4:C534,C535)&gt;0),"",MAX($B$4:B534)+1)</f>
        <v/>
      </c>
      <c r="C535" t="str">
        <f t="shared" si="32"/>
        <v/>
      </c>
      <c r="D535" s="61">
        <v>2</v>
      </c>
      <c r="E535" s="61" t="str">
        <f>IF('Section 2'!C249="","",'Section 2'!Q249)</f>
        <v/>
      </c>
      <c r="F535" s="61" t="str">
        <f>IF($E535="","",'Section 2'!H249)</f>
        <v/>
      </c>
      <c r="G535" s="118" t="str">
        <f>IF($E535="","",'Section 2'!R249)</f>
        <v/>
      </c>
      <c r="H535" s="61" t="str">
        <f t="shared" si="33"/>
        <v/>
      </c>
      <c r="I535" s="61" t="str">
        <f t="shared" si="34"/>
        <v/>
      </c>
      <c r="J535" s="118" t="str">
        <f t="shared" si="35"/>
        <v/>
      </c>
      <c r="K535" s="116"/>
    </row>
    <row r="536" spans="2:11" x14ac:dyDescent="0.25">
      <c r="B536" t="str">
        <f>IF(OR(C536="",COUNTIF($C$4:C535,C536)&gt;0),"",MAX($B$4:B535)+1)</f>
        <v/>
      </c>
      <c r="C536" t="str">
        <f t="shared" si="32"/>
        <v/>
      </c>
      <c r="D536" s="61">
        <v>2</v>
      </c>
      <c r="E536" s="61" t="str">
        <f>IF('Section 2'!C250="","",'Section 2'!Q250)</f>
        <v/>
      </c>
      <c r="F536" s="61" t="str">
        <f>IF($E536="","",'Section 2'!H250)</f>
        <v/>
      </c>
      <c r="G536" s="118" t="str">
        <f>IF($E536="","",'Section 2'!R250)</f>
        <v/>
      </c>
      <c r="H536" s="61" t="str">
        <f t="shared" si="33"/>
        <v/>
      </c>
      <c r="I536" s="61" t="str">
        <f t="shared" si="34"/>
        <v/>
      </c>
      <c r="J536" s="118" t="str">
        <f t="shared" si="35"/>
        <v/>
      </c>
      <c r="K536" s="116"/>
    </row>
    <row r="537" spans="2:11" x14ac:dyDescent="0.25">
      <c r="B537" t="str">
        <f>IF(OR(C537="",COUNTIF($C$4:C536,C537)&gt;0),"",MAX($B$4:B536)+1)</f>
        <v/>
      </c>
      <c r="C537" t="str">
        <f t="shared" ref="C537:C600" si="36">IF(H537="","",H537&amp;"_"&amp;I537)</f>
        <v/>
      </c>
      <c r="D537" s="61">
        <v>2</v>
      </c>
      <c r="E537" s="61" t="str">
        <f>IF('Section 2'!C251="","",'Section 2'!Q251)</f>
        <v/>
      </c>
      <c r="F537" s="61" t="str">
        <f>IF($E537="","",'Section 2'!H251)</f>
        <v/>
      </c>
      <c r="G537" s="118" t="str">
        <f>IF($E537="","",'Section 2'!R251)</f>
        <v/>
      </c>
      <c r="H537" s="61" t="str">
        <f t="shared" si="33"/>
        <v/>
      </c>
      <c r="I537" s="61" t="str">
        <f t="shared" si="34"/>
        <v/>
      </c>
      <c r="J537" s="118" t="str">
        <f t="shared" si="35"/>
        <v/>
      </c>
      <c r="K537" s="116"/>
    </row>
    <row r="538" spans="2:11" x14ac:dyDescent="0.25">
      <c r="B538" t="str">
        <f>IF(OR(C538="",COUNTIF($C$4:C537,C538)&gt;0),"",MAX($B$4:B537)+1)</f>
        <v/>
      </c>
      <c r="C538" t="str">
        <f t="shared" si="36"/>
        <v/>
      </c>
      <c r="D538" s="61">
        <v>2</v>
      </c>
      <c r="E538" s="61" t="str">
        <f>IF('Section 2'!C252="","",'Section 2'!Q252)</f>
        <v/>
      </c>
      <c r="F538" s="61" t="str">
        <f>IF($E538="","",'Section 2'!H252)</f>
        <v/>
      </c>
      <c r="G538" s="118" t="str">
        <f>IF($E538="","",'Section 2'!R252)</f>
        <v/>
      </c>
      <c r="H538" s="61" t="str">
        <f t="shared" si="33"/>
        <v/>
      </c>
      <c r="I538" s="61" t="str">
        <f t="shared" si="34"/>
        <v/>
      </c>
      <c r="J538" s="118" t="str">
        <f t="shared" si="35"/>
        <v/>
      </c>
      <c r="K538" s="116"/>
    </row>
    <row r="539" spans="2:11" x14ac:dyDescent="0.25">
      <c r="B539" t="str">
        <f>IF(OR(C539="",COUNTIF($C$4:C538,C539)&gt;0),"",MAX($B$4:B538)+1)</f>
        <v/>
      </c>
      <c r="C539" t="str">
        <f t="shared" si="36"/>
        <v/>
      </c>
      <c r="D539" s="61">
        <v>2</v>
      </c>
      <c r="E539" s="61" t="str">
        <f>IF('Section 2'!C253="","",'Section 2'!Q253)</f>
        <v/>
      </c>
      <c r="F539" s="61" t="str">
        <f>IF($E539="","",'Section 2'!H253)</f>
        <v/>
      </c>
      <c r="G539" s="118" t="str">
        <f>IF($E539="","",'Section 2'!R253)</f>
        <v/>
      </c>
      <c r="H539" s="61" t="str">
        <f t="shared" si="33"/>
        <v/>
      </c>
      <c r="I539" s="61" t="str">
        <f t="shared" si="34"/>
        <v/>
      </c>
      <c r="J539" s="118" t="str">
        <f t="shared" si="35"/>
        <v/>
      </c>
      <c r="K539" s="116"/>
    </row>
    <row r="540" spans="2:11" x14ac:dyDescent="0.25">
      <c r="B540" t="str">
        <f>IF(OR(C540="",COUNTIF($C$4:C539,C540)&gt;0),"",MAX($B$4:B539)+1)</f>
        <v/>
      </c>
      <c r="C540" t="str">
        <f t="shared" si="36"/>
        <v/>
      </c>
      <c r="D540" s="61">
        <v>2</v>
      </c>
      <c r="E540" s="61" t="str">
        <f>IF('Section 2'!C254="","",'Section 2'!Q254)</f>
        <v/>
      </c>
      <c r="F540" s="61" t="str">
        <f>IF($E540="","",'Section 2'!H254)</f>
        <v/>
      </c>
      <c r="G540" s="118" t="str">
        <f>IF($E540="","",'Section 2'!R254)</f>
        <v/>
      </c>
      <c r="H540" s="61" t="str">
        <f t="shared" si="33"/>
        <v/>
      </c>
      <c r="I540" s="61" t="str">
        <f t="shared" si="34"/>
        <v/>
      </c>
      <c r="J540" s="118" t="str">
        <f t="shared" si="35"/>
        <v/>
      </c>
      <c r="K540" s="116"/>
    </row>
    <row r="541" spans="2:11" x14ac:dyDescent="0.25">
      <c r="B541" t="str">
        <f>IF(OR(C541="",COUNTIF($C$4:C540,C541)&gt;0),"",MAX($B$4:B540)+1)</f>
        <v/>
      </c>
      <c r="C541" t="str">
        <f t="shared" si="36"/>
        <v/>
      </c>
      <c r="D541" s="61">
        <v>2</v>
      </c>
      <c r="E541" s="61" t="str">
        <f>IF('Section 2'!C255="","",'Section 2'!Q255)</f>
        <v/>
      </c>
      <c r="F541" s="61" t="str">
        <f>IF($E541="","",'Section 2'!H255)</f>
        <v/>
      </c>
      <c r="G541" s="118" t="str">
        <f>IF($E541="","",'Section 2'!R255)</f>
        <v/>
      </c>
      <c r="H541" s="61" t="str">
        <f t="shared" si="33"/>
        <v/>
      </c>
      <c r="I541" s="61" t="str">
        <f t="shared" si="34"/>
        <v/>
      </c>
      <c r="J541" s="118" t="str">
        <f t="shared" si="35"/>
        <v/>
      </c>
      <c r="K541" s="116"/>
    </row>
    <row r="542" spans="2:11" x14ac:dyDescent="0.25">
      <c r="B542" t="str">
        <f>IF(OR(C542="",COUNTIF($C$4:C541,C542)&gt;0),"",MAX($B$4:B541)+1)</f>
        <v/>
      </c>
      <c r="C542" t="str">
        <f t="shared" si="36"/>
        <v/>
      </c>
      <c r="D542" s="61">
        <v>2</v>
      </c>
      <c r="E542" s="61" t="str">
        <f>IF('Section 2'!C256="","",'Section 2'!Q256)</f>
        <v/>
      </c>
      <c r="F542" s="61" t="str">
        <f>IF($E542="","",'Section 2'!H256)</f>
        <v/>
      </c>
      <c r="G542" s="118" t="str">
        <f>IF($E542="","",'Section 2'!R256)</f>
        <v/>
      </c>
      <c r="H542" s="61" t="str">
        <f t="shared" si="33"/>
        <v/>
      </c>
      <c r="I542" s="61" t="str">
        <f t="shared" si="34"/>
        <v/>
      </c>
      <c r="J542" s="118" t="str">
        <f t="shared" si="35"/>
        <v/>
      </c>
      <c r="K542" s="116"/>
    </row>
    <row r="543" spans="2:11" x14ac:dyDescent="0.25">
      <c r="B543" t="str">
        <f>IF(OR(C543="",COUNTIF($C$4:C542,C543)&gt;0),"",MAX($B$4:B542)+1)</f>
        <v/>
      </c>
      <c r="C543" t="str">
        <f t="shared" si="36"/>
        <v/>
      </c>
      <c r="D543" s="61">
        <v>2</v>
      </c>
      <c r="E543" s="61" t="str">
        <f>IF('Section 2'!C257="","",'Section 2'!Q257)</f>
        <v/>
      </c>
      <c r="F543" s="61" t="str">
        <f>IF($E543="","",'Section 2'!H257)</f>
        <v/>
      </c>
      <c r="G543" s="118" t="str">
        <f>IF($E543="","",'Section 2'!R257)</f>
        <v/>
      </c>
      <c r="H543" s="61" t="str">
        <f t="shared" si="33"/>
        <v/>
      </c>
      <c r="I543" s="61" t="str">
        <f t="shared" si="34"/>
        <v/>
      </c>
      <c r="J543" s="118" t="str">
        <f t="shared" si="35"/>
        <v/>
      </c>
      <c r="K543" s="116"/>
    </row>
    <row r="544" spans="2:11" x14ac:dyDescent="0.25">
      <c r="B544" t="str">
        <f>IF(OR(C544="",COUNTIF($C$4:C543,C544)&gt;0),"",MAX($B$4:B543)+1)</f>
        <v/>
      </c>
      <c r="C544" t="str">
        <f t="shared" si="36"/>
        <v/>
      </c>
      <c r="D544" s="61">
        <v>2</v>
      </c>
      <c r="E544" s="61" t="str">
        <f>IF('Section 2'!C258="","",'Section 2'!Q258)</f>
        <v/>
      </c>
      <c r="F544" s="61" t="str">
        <f>IF($E544="","",'Section 2'!H258)</f>
        <v/>
      </c>
      <c r="G544" s="118" t="str">
        <f>IF($E544="","",'Section 2'!R258)</f>
        <v/>
      </c>
      <c r="H544" s="61" t="str">
        <f t="shared" si="33"/>
        <v/>
      </c>
      <c r="I544" s="61" t="str">
        <f t="shared" si="34"/>
        <v/>
      </c>
      <c r="J544" s="118" t="str">
        <f t="shared" si="35"/>
        <v/>
      </c>
      <c r="K544" s="116"/>
    </row>
    <row r="545" spans="2:11" x14ac:dyDescent="0.25">
      <c r="B545" t="str">
        <f>IF(OR(C545="",COUNTIF($C$4:C544,C545)&gt;0),"",MAX($B$4:B544)+1)</f>
        <v/>
      </c>
      <c r="C545" t="str">
        <f t="shared" si="36"/>
        <v/>
      </c>
      <c r="D545" s="61">
        <v>2</v>
      </c>
      <c r="E545" s="61" t="str">
        <f>IF('Section 2'!C259="","",'Section 2'!Q259)</f>
        <v/>
      </c>
      <c r="F545" s="61" t="str">
        <f>IF($E545="","",'Section 2'!H259)</f>
        <v/>
      </c>
      <c r="G545" s="118" t="str">
        <f>IF($E545="","",'Section 2'!R259)</f>
        <v/>
      </c>
      <c r="H545" s="61" t="str">
        <f t="shared" si="33"/>
        <v/>
      </c>
      <c r="I545" s="61" t="str">
        <f t="shared" si="34"/>
        <v/>
      </c>
      <c r="J545" s="118" t="str">
        <f t="shared" si="35"/>
        <v/>
      </c>
      <c r="K545" s="116"/>
    </row>
    <row r="546" spans="2:11" x14ac:dyDescent="0.25">
      <c r="B546" t="str">
        <f>IF(OR(C546="",COUNTIF($C$4:C545,C546)&gt;0),"",MAX($B$4:B545)+1)</f>
        <v/>
      </c>
      <c r="C546" t="str">
        <f t="shared" si="36"/>
        <v/>
      </c>
      <c r="D546" s="61">
        <v>2</v>
      </c>
      <c r="E546" s="61" t="str">
        <f>IF('Section 2'!C260="","",'Section 2'!Q260)</f>
        <v/>
      </c>
      <c r="F546" s="61" t="str">
        <f>IF($E546="","",'Section 2'!H260)</f>
        <v/>
      </c>
      <c r="G546" s="118" t="str">
        <f>IF($E546="","",'Section 2'!R260)</f>
        <v/>
      </c>
      <c r="H546" s="61" t="str">
        <f t="shared" si="33"/>
        <v/>
      </c>
      <c r="I546" s="61" t="str">
        <f t="shared" si="34"/>
        <v/>
      </c>
      <c r="J546" s="118" t="str">
        <f t="shared" si="35"/>
        <v/>
      </c>
      <c r="K546" s="116"/>
    </row>
    <row r="547" spans="2:11" x14ac:dyDescent="0.25">
      <c r="B547" t="str">
        <f>IF(OR(C547="",COUNTIF($C$4:C546,C547)&gt;0),"",MAX($B$4:B546)+1)</f>
        <v/>
      </c>
      <c r="C547" t="str">
        <f t="shared" si="36"/>
        <v/>
      </c>
      <c r="D547" s="61">
        <v>2</v>
      </c>
      <c r="E547" s="61" t="str">
        <f>IF('Section 2'!C261="","",'Section 2'!Q261)</f>
        <v/>
      </c>
      <c r="F547" s="61" t="str">
        <f>IF($E547="","",'Section 2'!H261)</f>
        <v/>
      </c>
      <c r="G547" s="118" t="str">
        <f>IF($E547="","",'Section 2'!R261)</f>
        <v/>
      </c>
      <c r="H547" s="61" t="str">
        <f t="shared" si="33"/>
        <v/>
      </c>
      <c r="I547" s="61" t="str">
        <f t="shared" si="34"/>
        <v/>
      </c>
      <c r="J547" s="118" t="str">
        <f t="shared" si="35"/>
        <v/>
      </c>
      <c r="K547" s="116"/>
    </row>
    <row r="548" spans="2:11" x14ac:dyDescent="0.25">
      <c r="B548" t="str">
        <f>IF(OR(C548="",COUNTIF($C$4:C547,C548)&gt;0),"",MAX($B$4:B547)+1)</f>
        <v/>
      </c>
      <c r="C548" t="str">
        <f t="shared" si="36"/>
        <v/>
      </c>
      <c r="D548" s="61">
        <v>2</v>
      </c>
      <c r="E548" s="61" t="str">
        <f>IF('Section 2'!C262="","",'Section 2'!Q262)</f>
        <v/>
      </c>
      <c r="F548" s="61" t="str">
        <f>IF($E548="","",'Section 2'!H262)</f>
        <v/>
      </c>
      <c r="G548" s="118" t="str">
        <f>IF($E548="","",'Section 2'!R262)</f>
        <v/>
      </c>
      <c r="H548" s="61" t="str">
        <f t="shared" si="33"/>
        <v/>
      </c>
      <c r="I548" s="61" t="str">
        <f t="shared" si="34"/>
        <v/>
      </c>
      <c r="J548" s="118" t="str">
        <f t="shared" si="35"/>
        <v/>
      </c>
      <c r="K548" s="116"/>
    </row>
    <row r="549" spans="2:11" x14ac:dyDescent="0.25">
      <c r="B549" t="str">
        <f>IF(OR(C549="",COUNTIF($C$4:C548,C549)&gt;0),"",MAX($B$4:B548)+1)</f>
        <v/>
      </c>
      <c r="C549" t="str">
        <f t="shared" si="36"/>
        <v/>
      </c>
      <c r="D549" s="61">
        <v>2</v>
      </c>
      <c r="E549" s="61" t="str">
        <f>IF('Section 2'!C263="","",'Section 2'!Q263)</f>
        <v/>
      </c>
      <c r="F549" s="61" t="str">
        <f>IF($E549="","",'Section 2'!H263)</f>
        <v/>
      </c>
      <c r="G549" s="118" t="str">
        <f>IF($E549="","",'Section 2'!R263)</f>
        <v/>
      </c>
      <c r="H549" s="61" t="str">
        <f t="shared" si="33"/>
        <v/>
      </c>
      <c r="I549" s="61" t="str">
        <f t="shared" si="34"/>
        <v/>
      </c>
      <c r="J549" s="118" t="str">
        <f t="shared" si="35"/>
        <v/>
      </c>
      <c r="K549" s="116"/>
    </row>
    <row r="550" spans="2:11" x14ac:dyDescent="0.25">
      <c r="B550" t="str">
        <f>IF(OR(C550="",COUNTIF($C$4:C549,C550)&gt;0),"",MAX($B$4:B549)+1)</f>
        <v/>
      </c>
      <c r="C550" t="str">
        <f t="shared" si="36"/>
        <v/>
      </c>
      <c r="D550" s="61">
        <v>2</v>
      </c>
      <c r="E550" s="61" t="str">
        <f>IF('Section 2'!C264="","",'Section 2'!Q264)</f>
        <v/>
      </c>
      <c r="F550" s="61" t="str">
        <f>IF($E550="","",'Section 2'!H264)</f>
        <v/>
      </c>
      <c r="G550" s="118" t="str">
        <f>IF($E550="","",'Section 2'!R264)</f>
        <v/>
      </c>
      <c r="H550" s="61" t="str">
        <f t="shared" si="33"/>
        <v/>
      </c>
      <c r="I550" s="61" t="str">
        <f t="shared" si="34"/>
        <v/>
      </c>
      <c r="J550" s="118" t="str">
        <f t="shared" si="35"/>
        <v/>
      </c>
      <c r="K550" s="116"/>
    </row>
    <row r="551" spans="2:11" x14ac:dyDescent="0.25">
      <c r="B551" t="str">
        <f>IF(OR(C551="",COUNTIF($C$4:C550,C551)&gt;0),"",MAX($B$4:B550)+1)</f>
        <v/>
      </c>
      <c r="C551" t="str">
        <f t="shared" si="36"/>
        <v/>
      </c>
      <c r="D551" s="61">
        <v>2</v>
      </c>
      <c r="E551" s="61" t="str">
        <f>IF('Section 2'!C265="","",'Section 2'!Q265)</f>
        <v/>
      </c>
      <c r="F551" s="61" t="str">
        <f>IF($E551="","",'Section 2'!H265)</f>
        <v/>
      </c>
      <c r="G551" s="118" t="str">
        <f>IF($E551="","",'Section 2'!R265)</f>
        <v/>
      </c>
      <c r="H551" s="61" t="str">
        <f t="shared" si="33"/>
        <v/>
      </c>
      <c r="I551" s="61" t="str">
        <f t="shared" si="34"/>
        <v/>
      </c>
      <c r="J551" s="118" t="str">
        <f t="shared" si="35"/>
        <v/>
      </c>
      <c r="K551" s="116"/>
    </row>
    <row r="552" spans="2:11" x14ac:dyDescent="0.25">
      <c r="B552" t="str">
        <f>IF(OR(C552="",COUNTIF($C$4:C551,C552)&gt;0),"",MAX($B$4:B551)+1)</f>
        <v/>
      </c>
      <c r="C552" t="str">
        <f t="shared" si="36"/>
        <v/>
      </c>
      <c r="D552" s="61">
        <v>2</v>
      </c>
      <c r="E552" s="61" t="str">
        <f>IF('Section 2'!C266="","",'Section 2'!Q266)</f>
        <v/>
      </c>
      <c r="F552" s="61" t="str">
        <f>IF($E552="","",'Section 2'!H266)</f>
        <v/>
      </c>
      <c r="G552" s="118" t="str">
        <f>IF($E552="","",'Section 2'!R266)</f>
        <v/>
      </c>
      <c r="H552" s="61" t="str">
        <f t="shared" si="33"/>
        <v/>
      </c>
      <c r="I552" s="61" t="str">
        <f t="shared" si="34"/>
        <v/>
      </c>
      <c r="J552" s="118" t="str">
        <f t="shared" si="35"/>
        <v/>
      </c>
      <c r="K552" s="116"/>
    </row>
    <row r="553" spans="2:11" x14ac:dyDescent="0.25">
      <c r="B553" t="str">
        <f>IF(OR(C553="",COUNTIF($C$4:C552,C553)&gt;0),"",MAX($B$4:B552)+1)</f>
        <v/>
      </c>
      <c r="C553" t="str">
        <f t="shared" si="36"/>
        <v/>
      </c>
      <c r="D553" s="61">
        <v>2</v>
      </c>
      <c r="E553" s="61" t="str">
        <f>IF('Section 2'!C267="","",'Section 2'!Q267)</f>
        <v/>
      </c>
      <c r="F553" s="61" t="str">
        <f>IF($E553="","",'Section 2'!H267)</f>
        <v/>
      </c>
      <c r="G553" s="118" t="str">
        <f>IF($E553="","",'Section 2'!R267)</f>
        <v/>
      </c>
      <c r="H553" s="61" t="str">
        <f t="shared" si="33"/>
        <v/>
      </c>
      <c r="I553" s="61" t="str">
        <f t="shared" si="34"/>
        <v/>
      </c>
      <c r="J553" s="118" t="str">
        <f t="shared" si="35"/>
        <v/>
      </c>
      <c r="K553" s="116"/>
    </row>
    <row r="554" spans="2:11" x14ac:dyDescent="0.25">
      <c r="B554" t="str">
        <f>IF(OR(C554="",COUNTIF($C$4:C553,C554)&gt;0),"",MAX($B$4:B553)+1)</f>
        <v/>
      </c>
      <c r="C554" t="str">
        <f t="shared" si="36"/>
        <v/>
      </c>
      <c r="D554" s="61">
        <v>2</v>
      </c>
      <c r="E554" s="61" t="str">
        <f>IF('Section 2'!C268="","",'Section 2'!Q268)</f>
        <v/>
      </c>
      <c r="F554" s="61" t="str">
        <f>IF($E554="","",'Section 2'!H268)</f>
        <v/>
      </c>
      <c r="G554" s="118" t="str">
        <f>IF($E554="","",'Section 2'!R268)</f>
        <v/>
      </c>
      <c r="H554" s="61" t="str">
        <f t="shared" si="33"/>
        <v/>
      </c>
      <c r="I554" s="61" t="str">
        <f t="shared" si="34"/>
        <v/>
      </c>
      <c r="J554" s="118" t="str">
        <f t="shared" si="35"/>
        <v/>
      </c>
      <c r="K554" s="116"/>
    </row>
    <row r="555" spans="2:11" x14ac:dyDescent="0.25">
      <c r="B555" t="str">
        <f>IF(OR(C555="",COUNTIF($C$4:C554,C555)&gt;0),"",MAX($B$4:B554)+1)</f>
        <v/>
      </c>
      <c r="C555" t="str">
        <f t="shared" si="36"/>
        <v/>
      </c>
      <c r="D555" s="61">
        <v>2</v>
      </c>
      <c r="E555" s="61" t="str">
        <f>IF('Section 2'!C269="","",'Section 2'!Q269)</f>
        <v/>
      </c>
      <c r="F555" s="61" t="str">
        <f>IF($E555="","",'Section 2'!H269)</f>
        <v/>
      </c>
      <c r="G555" s="118" t="str">
        <f>IF($E555="","",'Section 2'!R269)</f>
        <v/>
      </c>
      <c r="H555" s="61" t="str">
        <f t="shared" si="33"/>
        <v/>
      </c>
      <c r="I555" s="61" t="str">
        <f t="shared" si="34"/>
        <v/>
      </c>
      <c r="J555" s="118" t="str">
        <f t="shared" si="35"/>
        <v/>
      </c>
      <c r="K555" s="116"/>
    </row>
    <row r="556" spans="2:11" x14ac:dyDescent="0.25">
      <c r="B556" t="str">
        <f>IF(OR(C556="",COUNTIF($C$4:C555,C556)&gt;0),"",MAX($B$4:B555)+1)</f>
        <v/>
      </c>
      <c r="C556" t="str">
        <f t="shared" si="36"/>
        <v/>
      </c>
      <c r="D556" s="61">
        <v>2</v>
      </c>
      <c r="E556" s="61" t="str">
        <f>IF('Section 2'!C270="","",'Section 2'!Q270)</f>
        <v/>
      </c>
      <c r="F556" s="61" t="str">
        <f>IF($E556="","",'Section 2'!H270)</f>
        <v/>
      </c>
      <c r="G556" s="118" t="str">
        <f>IF($E556="","",'Section 2'!R270)</f>
        <v/>
      </c>
      <c r="H556" s="61" t="str">
        <f t="shared" si="33"/>
        <v/>
      </c>
      <c r="I556" s="61" t="str">
        <f t="shared" si="34"/>
        <v/>
      </c>
      <c r="J556" s="118" t="str">
        <f t="shared" si="35"/>
        <v/>
      </c>
      <c r="K556" s="116"/>
    </row>
    <row r="557" spans="2:11" x14ac:dyDescent="0.25">
      <c r="B557" t="str">
        <f>IF(OR(C557="",COUNTIF($C$4:C556,C557)&gt;0),"",MAX($B$4:B556)+1)</f>
        <v/>
      </c>
      <c r="C557" t="str">
        <f t="shared" si="36"/>
        <v/>
      </c>
      <c r="D557" s="61">
        <v>2</v>
      </c>
      <c r="E557" s="61" t="str">
        <f>IF('Section 2'!C271="","",'Section 2'!Q271)</f>
        <v/>
      </c>
      <c r="F557" s="61" t="str">
        <f>IF($E557="","",'Section 2'!H271)</f>
        <v/>
      </c>
      <c r="G557" s="118" t="str">
        <f>IF($E557="","",'Section 2'!R271)</f>
        <v/>
      </c>
      <c r="H557" s="61" t="str">
        <f t="shared" si="33"/>
        <v/>
      </c>
      <c r="I557" s="61" t="str">
        <f t="shared" si="34"/>
        <v/>
      </c>
      <c r="J557" s="118" t="str">
        <f t="shared" si="35"/>
        <v/>
      </c>
      <c r="K557" s="116"/>
    </row>
    <row r="558" spans="2:11" x14ac:dyDescent="0.25">
      <c r="B558" t="str">
        <f>IF(OR(C558="",COUNTIF($C$4:C557,C558)&gt;0),"",MAX($B$4:B557)+1)</f>
        <v/>
      </c>
      <c r="C558" t="str">
        <f t="shared" si="36"/>
        <v/>
      </c>
      <c r="D558" s="61">
        <v>2</v>
      </c>
      <c r="E558" s="61" t="str">
        <f>IF('Section 2'!C272="","",'Section 2'!Q272)</f>
        <v/>
      </c>
      <c r="F558" s="61" t="str">
        <f>IF($E558="","",'Section 2'!H272)</f>
        <v/>
      </c>
      <c r="G558" s="118" t="str">
        <f>IF($E558="","",'Section 2'!R272)</f>
        <v/>
      </c>
      <c r="H558" s="61" t="str">
        <f t="shared" si="33"/>
        <v/>
      </c>
      <c r="I558" s="61" t="str">
        <f t="shared" si="34"/>
        <v/>
      </c>
      <c r="J558" s="118" t="str">
        <f t="shared" si="35"/>
        <v/>
      </c>
      <c r="K558" s="116"/>
    </row>
    <row r="559" spans="2:11" x14ac:dyDescent="0.25">
      <c r="B559" t="str">
        <f>IF(OR(C559="",COUNTIF($C$4:C558,C559)&gt;0),"",MAX($B$4:B558)+1)</f>
        <v/>
      </c>
      <c r="C559" t="str">
        <f t="shared" si="36"/>
        <v/>
      </c>
      <c r="D559" s="61">
        <v>2</v>
      </c>
      <c r="E559" s="61" t="str">
        <f>IF('Section 2'!C273="","",'Section 2'!Q273)</f>
        <v/>
      </c>
      <c r="F559" s="61" t="str">
        <f>IF($E559="","",'Section 2'!H273)</f>
        <v/>
      </c>
      <c r="G559" s="118" t="str">
        <f>IF($E559="","",'Section 2'!R273)</f>
        <v/>
      </c>
      <c r="H559" s="61" t="str">
        <f t="shared" si="33"/>
        <v/>
      </c>
      <c r="I559" s="61" t="str">
        <f t="shared" si="34"/>
        <v/>
      </c>
      <c r="J559" s="118" t="str">
        <f t="shared" si="35"/>
        <v/>
      </c>
      <c r="K559" s="116"/>
    </row>
    <row r="560" spans="2:11" x14ac:dyDescent="0.25">
      <c r="B560" t="str">
        <f>IF(OR(C560="",COUNTIF($C$4:C559,C560)&gt;0),"",MAX($B$4:B559)+1)</f>
        <v/>
      </c>
      <c r="C560" t="str">
        <f t="shared" si="36"/>
        <v/>
      </c>
      <c r="D560" s="61">
        <v>2</v>
      </c>
      <c r="E560" s="61" t="str">
        <f>IF('Section 2'!C274="","",'Section 2'!Q274)</f>
        <v/>
      </c>
      <c r="F560" s="61" t="str">
        <f>IF($E560="","",'Section 2'!H274)</f>
        <v/>
      </c>
      <c r="G560" s="118" t="str">
        <f>IF($E560="","",'Section 2'!R274)</f>
        <v/>
      </c>
      <c r="H560" s="61" t="str">
        <f t="shared" si="33"/>
        <v/>
      </c>
      <c r="I560" s="61" t="str">
        <f t="shared" si="34"/>
        <v/>
      </c>
      <c r="J560" s="118" t="str">
        <f t="shared" si="35"/>
        <v/>
      </c>
      <c r="K560" s="116"/>
    </row>
    <row r="561" spans="2:11" x14ac:dyDescent="0.25">
      <c r="B561" t="str">
        <f>IF(OR(C561="",COUNTIF($C$4:C560,C561)&gt;0),"",MAX($B$4:B560)+1)</f>
        <v/>
      </c>
      <c r="C561" t="str">
        <f t="shared" si="36"/>
        <v/>
      </c>
      <c r="D561" s="61">
        <v>2</v>
      </c>
      <c r="E561" s="61" t="str">
        <f>IF('Section 2'!C275="","",'Section 2'!Q275)</f>
        <v/>
      </c>
      <c r="F561" s="61" t="str">
        <f>IF($E561="","",'Section 2'!H275)</f>
        <v/>
      </c>
      <c r="G561" s="118" t="str">
        <f>IF($E561="","",'Section 2'!R275)</f>
        <v/>
      </c>
      <c r="H561" s="61" t="str">
        <f t="shared" si="33"/>
        <v/>
      </c>
      <c r="I561" s="61" t="str">
        <f t="shared" si="34"/>
        <v/>
      </c>
      <c r="J561" s="118" t="str">
        <f t="shared" si="35"/>
        <v/>
      </c>
      <c r="K561" s="116"/>
    </row>
    <row r="562" spans="2:11" x14ac:dyDescent="0.25">
      <c r="B562" t="str">
        <f>IF(OR(C562="",COUNTIF($C$4:C561,C562)&gt;0),"",MAX($B$4:B561)+1)</f>
        <v/>
      </c>
      <c r="C562" t="str">
        <f t="shared" si="36"/>
        <v/>
      </c>
      <c r="D562" s="61">
        <v>2</v>
      </c>
      <c r="E562" s="61" t="str">
        <f>IF('Section 2'!C276="","",'Section 2'!Q276)</f>
        <v/>
      </c>
      <c r="F562" s="61" t="str">
        <f>IF($E562="","",'Section 2'!H276)</f>
        <v/>
      </c>
      <c r="G562" s="118" t="str">
        <f>IF($E562="","",'Section 2'!R276)</f>
        <v/>
      </c>
      <c r="H562" s="61" t="str">
        <f t="shared" si="33"/>
        <v/>
      </c>
      <c r="I562" s="61" t="str">
        <f t="shared" si="34"/>
        <v/>
      </c>
      <c r="J562" s="118" t="str">
        <f t="shared" si="35"/>
        <v/>
      </c>
      <c r="K562" s="116"/>
    </row>
    <row r="563" spans="2:11" x14ac:dyDescent="0.25">
      <c r="B563" t="str">
        <f>IF(OR(C563="",COUNTIF($C$4:C562,C563)&gt;0),"",MAX($B$4:B562)+1)</f>
        <v/>
      </c>
      <c r="C563" t="str">
        <f t="shared" si="36"/>
        <v/>
      </c>
      <c r="D563" s="61">
        <v>2</v>
      </c>
      <c r="E563" s="61" t="str">
        <f>IF('Section 2'!C277="","",'Section 2'!Q277)</f>
        <v/>
      </c>
      <c r="F563" s="61" t="str">
        <f>IF($E563="","",'Section 2'!H277)</f>
        <v/>
      </c>
      <c r="G563" s="118" t="str">
        <f>IF($E563="","",'Section 2'!R277)</f>
        <v/>
      </c>
      <c r="H563" s="61" t="str">
        <f t="shared" si="33"/>
        <v/>
      </c>
      <c r="I563" s="61" t="str">
        <f t="shared" si="34"/>
        <v/>
      </c>
      <c r="J563" s="118" t="str">
        <f t="shared" si="35"/>
        <v/>
      </c>
      <c r="K563" s="116"/>
    </row>
    <row r="564" spans="2:11" x14ac:dyDescent="0.25">
      <c r="B564" t="str">
        <f>IF(OR(C564="",COUNTIF($C$4:C563,C564)&gt;0),"",MAX($B$4:B563)+1)</f>
        <v/>
      </c>
      <c r="C564" t="str">
        <f t="shared" si="36"/>
        <v/>
      </c>
      <c r="D564" s="61">
        <v>2</v>
      </c>
      <c r="E564" s="61" t="str">
        <f>IF('Section 2'!C278="","",'Section 2'!Q278)</f>
        <v/>
      </c>
      <c r="F564" s="61" t="str">
        <f>IF($E564="","",'Section 2'!H278)</f>
        <v/>
      </c>
      <c r="G564" s="118" t="str">
        <f>IF($E564="","",'Section 2'!R278)</f>
        <v/>
      </c>
      <c r="H564" s="61" t="str">
        <f t="shared" si="33"/>
        <v/>
      </c>
      <c r="I564" s="61" t="str">
        <f t="shared" si="34"/>
        <v/>
      </c>
      <c r="J564" s="118" t="str">
        <f t="shared" si="35"/>
        <v/>
      </c>
      <c r="K564" s="116"/>
    </row>
    <row r="565" spans="2:11" x14ac:dyDescent="0.25">
      <c r="B565" t="str">
        <f>IF(OR(C565="",COUNTIF($C$4:C564,C565)&gt;0),"",MAX($B$4:B564)+1)</f>
        <v/>
      </c>
      <c r="C565" t="str">
        <f t="shared" si="36"/>
        <v/>
      </c>
      <c r="D565" s="61">
        <v>2</v>
      </c>
      <c r="E565" s="61" t="str">
        <f>IF('Section 2'!C279="","",'Section 2'!Q279)</f>
        <v/>
      </c>
      <c r="F565" s="61" t="str">
        <f>IF($E565="","",'Section 2'!H279)</f>
        <v/>
      </c>
      <c r="G565" s="118" t="str">
        <f>IF($E565="","",'Section 2'!R279)</f>
        <v/>
      </c>
      <c r="H565" s="61" t="str">
        <f t="shared" si="33"/>
        <v/>
      </c>
      <c r="I565" s="61" t="str">
        <f t="shared" si="34"/>
        <v/>
      </c>
      <c r="J565" s="118" t="str">
        <f t="shared" si="35"/>
        <v/>
      </c>
      <c r="K565" s="116"/>
    </row>
    <row r="566" spans="2:11" x14ac:dyDescent="0.25">
      <c r="B566" t="str">
        <f>IF(OR(C566="",COUNTIF($C$4:C565,C566)&gt;0),"",MAX($B$4:B565)+1)</f>
        <v/>
      </c>
      <c r="C566" t="str">
        <f t="shared" si="36"/>
        <v/>
      </c>
      <c r="D566" s="61">
        <v>2</v>
      </c>
      <c r="E566" s="61" t="str">
        <f>IF('Section 2'!C280="","",'Section 2'!Q280)</f>
        <v/>
      </c>
      <c r="F566" s="61" t="str">
        <f>IF($E566="","",'Section 2'!H280)</f>
        <v/>
      </c>
      <c r="G566" s="118" t="str">
        <f>IF($E566="","",'Section 2'!R280)</f>
        <v/>
      </c>
      <c r="H566" s="61" t="str">
        <f t="shared" si="33"/>
        <v/>
      </c>
      <c r="I566" s="61" t="str">
        <f t="shared" si="34"/>
        <v/>
      </c>
      <c r="J566" s="118" t="str">
        <f t="shared" si="35"/>
        <v/>
      </c>
      <c r="K566" s="116"/>
    </row>
    <row r="567" spans="2:11" x14ac:dyDescent="0.25">
      <c r="B567" t="str">
        <f>IF(OR(C567="",COUNTIF($C$4:C566,C567)&gt;0),"",MAX($B$4:B566)+1)</f>
        <v/>
      </c>
      <c r="C567" t="str">
        <f t="shared" si="36"/>
        <v/>
      </c>
      <c r="D567" s="61">
        <v>2</v>
      </c>
      <c r="E567" s="61" t="str">
        <f>IF('Section 2'!C281="","",'Section 2'!Q281)</f>
        <v/>
      </c>
      <c r="F567" s="61" t="str">
        <f>IF($E567="","",'Section 2'!H281)</f>
        <v/>
      </c>
      <c r="G567" s="118" t="str">
        <f>IF($E567="","",'Section 2'!R281)</f>
        <v/>
      </c>
      <c r="H567" s="61" t="str">
        <f t="shared" si="33"/>
        <v/>
      </c>
      <c r="I567" s="61" t="str">
        <f t="shared" si="34"/>
        <v/>
      </c>
      <c r="J567" s="118" t="str">
        <f t="shared" si="35"/>
        <v/>
      </c>
      <c r="K567" s="116"/>
    </row>
    <row r="568" spans="2:11" x14ac:dyDescent="0.25">
      <c r="B568" t="str">
        <f>IF(OR(C568="",COUNTIF($C$4:C567,C568)&gt;0),"",MAX($B$4:B567)+1)</f>
        <v/>
      </c>
      <c r="C568" t="str">
        <f t="shared" si="36"/>
        <v/>
      </c>
      <c r="D568" s="61">
        <v>2</v>
      </c>
      <c r="E568" s="61" t="str">
        <f>IF('Section 2'!C282="","",'Section 2'!Q282)</f>
        <v/>
      </c>
      <c r="F568" s="61" t="str">
        <f>IF($E568="","",'Section 2'!H282)</f>
        <v/>
      </c>
      <c r="G568" s="118" t="str">
        <f>IF($E568="","",'Section 2'!R282)</f>
        <v/>
      </c>
      <c r="H568" s="61" t="str">
        <f t="shared" si="33"/>
        <v/>
      </c>
      <c r="I568" s="61" t="str">
        <f t="shared" si="34"/>
        <v/>
      </c>
      <c r="J568" s="118" t="str">
        <f t="shared" si="35"/>
        <v/>
      </c>
      <c r="K568" s="116"/>
    </row>
    <row r="569" spans="2:11" x14ac:dyDescent="0.25">
      <c r="B569" t="str">
        <f>IF(OR(C569="",COUNTIF($C$4:C568,C569)&gt;0),"",MAX($B$4:B568)+1)</f>
        <v/>
      </c>
      <c r="C569" t="str">
        <f t="shared" si="36"/>
        <v/>
      </c>
      <c r="D569" s="61">
        <v>2</v>
      </c>
      <c r="E569" s="61" t="str">
        <f>IF('Section 2'!C283="","",'Section 2'!Q283)</f>
        <v/>
      </c>
      <c r="F569" s="61" t="str">
        <f>IF($E569="","",'Section 2'!H283)</f>
        <v/>
      </c>
      <c r="G569" s="118" t="str">
        <f>IF($E569="","",'Section 2'!R283)</f>
        <v/>
      </c>
      <c r="H569" s="61" t="str">
        <f t="shared" si="33"/>
        <v/>
      </c>
      <c r="I569" s="61" t="str">
        <f t="shared" si="34"/>
        <v/>
      </c>
      <c r="J569" s="118" t="str">
        <f t="shared" si="35"/>
        <v/>
      </c>
      <c r="K569" s="116"/>
    </row>
    <row r="570" spans="2:11" x14ac:dyDescent="0.25">
      <c r="B570" t="str">
        <f>IF(OR(C570="",COUNTIF($C$4:C569,C570)&gt;0),"",MAX($B$4:B569)+1)</f>
        <v/>
      </c>
      <c r="C570" t="str">
        <f t="shared" si="36"/>
        <v/>
      </c>
      <c r="D570" s="61">
        <v>2</v>
      </c>
      <c r="E570" s="61" t="str">
        <f>IF('Section 2'!C284="","",'Section 2'!Q284)</f>
        <v/>
      </c>
      <c r="F570" s="61" t="str">
        <f>IF($E570="","",'Section 2'!H284)</f>
        <v/>
      </c>
      <c r="G570" s="118" t="str">
        <f>IF($E570="","",'Section 2'!R284)</f>
        <v/>
      </c>
      <c r="H570" s="61" t="str">
        <f t="shared" si="33"/>
        <v/>
      </c>
      <c r="I570" s="61" t="str">
        <f t="shared" si="34"/>
        <v/>
      </c>
      <c r="J570" s="118" t="str">
        <f t="shared" si="35"/>
        <v/>
      </c>
      <c r="K570" s="116"/>
    </row>
    <row r="571" spans="2:11" x14ac:dyDescent="0.25">
      <c r="B571" t="str">
        <f>IF(OR(C571="",COUNTIF($C$4:C570,C571)&gt;0),"",MAX($B$4:B570)+1)</f>
        <v/>
      </c>
      <c r="C571" t="str">
        <f t="shared" si="36"/>
        <v/>
      </c>
      <c r="D571" s="61">
        <v>2</v>
      </c>
      <c r="E571" s="61" t="str">
        <f>IF('Section 2'!C285="","",'Section 2'!Q285)</f>
        <v/>
      </c>
      <c r="F571" s="61" t="str">
        <f>IF($E571="","",'Section 2'!H285)</f>
        <v/>
      </c>
      <c r="G571" s="118" t="str">
        <f>IF($E571="","",'Section 2'!R285)</f>
        <v/>
      </c>
      <c r="H571" s="61" t="str">
        <f t="shared" si="33"/>
        <v/>
      </c>
      <c r="I571" s="61" t="str">
        <f t="shared" si="34"/>
        <v/>
      </c>
      <c r="J571" s="118" t="str">
        <f t="shared" si="35"/>
        <v/>
      </c>
      <c r="K571" s="116"/>
    </row>
    <row r="572" spans="2:11" x14ac:dyDescent="0.25">
      <c r="B572" t="str">
        <f>IF(OR(C572="",COUNTIF($C$4:C571,C572)&gt;0),"",MAX($B$4:B571)+1)</f>
        <v/>
      </c>
      <c r="C572" t="str">
        <f t="shared" si="36"/>
        <v/>
      </c>
      <c r="D572" s="61">
        <v>2</v>
      </c>
      <c r="E572" s="61" t="str">
        <f>IF('Section 2'!C286="","",'Section 2'!Q286)</f>
        <v/>
      </c>
      <c r="F572" s="61" t="str">
        <f>IF($E572="","",'Section 2'!H286)</f>
        <v/>
      </c>
      <c r="G572" s="118" t="str">
        <f>IF($E572="","",'Section 2'!R286)</f>
        <v/>
      </c>
      <c r="H572" s="61" t="str">
        <f t="shared" si="33"/>
        <v/>
      </c>
      <c r="I572" s="61" t="str">
        <f t="shared" si="34"/>
        <v/>
      </c>
      <c r="J572" s="118" t="str">
        <f t="shared" si="35"/>
        <v/>
      </c>
      <c r="K572" s="116"/>
    </row>
    <row r="573" spans="2:11" x14ac:dyDescent="0.25">
      <c r="B573" t="str">
        <f>IF(OR(C573="",COUNTIF($C$4:C572,C573)&gt;0),"",MAX($B$4:B572)+1)</f>
        <v/>
      </c>
      <c r="C573" t="str">
        <f t="shared" si="36"/>
        <v/>
      </c>
      <c r="D573" s="61">
        <v>2</v>
      </c>
      <c r="E573" s="61" t="str">
        <f>IF('Section 2'!C287="","",'Section 2'!Q287)</f>
        <v/>
      </c>
      <c r="F573" s="61" t="str">
        <f>IF($E573="","",'Section 2'!H287)</f>
        <v/>
      </c>
      <c r="G573" s="118" t="str">
        <f>IF($E573="","",'Section 2'!R287)</f>
        <v/>
      </c>
      <c r="H573" s="61" t="str">
        <f t="shared" si="33"/>
        <v/>
      </c>
      <c r="I573" s="61" t="str">
        <f t="shared" si="34"/>
        <v/>
      </c>
      <c r="J573" s="118" t="str">
        <f t="shared" si="35"/>
        <v/>
      </c>
      <c r="K573" s="116"/>
    </row>
    <row r="574" spans="2:11" x14ac:dyDescent="0.25">
      <c r="B574" t="str">
        <f>IF(OR(C574="",COUNTIF($C$4:C573,C574)&gt;0),"",MAX($B$4:B573)+1)</f>
        <v/>
      </c>
      <c r="C574" t="str">
        <f t="shared" si="36"/>
        <v/>
      </c>
      <c r="D574" s="61">
        <v>2</v>
      </c>
      <c r="E574" s="61" t="str">
        <f>IF('Section 2'!C288="","",'Section 2'!Q288)</f>
        <v/>
      </c>
      <c r="F574" s="61" t="str">
        <f>IF($E574="","",'Section 2'!H288)</f>
        <v/>
      </c>
      <c r="G574" s="118" t="str">
        <f>IF($E574="","",'Section 2'!R288)</f>
        <v/>
      </c>
      <c r="H574" s="61" t="str">
        <f t="shared" si="33"/>
        <v/>
      </c>
      <c r="I574" s="61" t="str">
        <f t="shared" si="34"/>
        <v/>
      </c>
      <c r="J574" s="118" t="str">
        <f t="shared" si="35"/>
        <v/>
      </c>
      <c r="K574" s="116"/>
    </row>
    <row r="575" spans="2:11" x14ac:dyDescent="0.25">
      <c r="B575" t="str">
        <f>IF(OR(C575="",COUNTIF($C$4:C574,C575)&gt;0),"",MAX($B$4:B574)+1)</f>
        <v/>
      </c>
      <c r="C575" t="str">
        <f t="shared" si="36"/>
        <v/>
      </c>
      <c r="D575" s="61">
        <v>2</v>
      </c>
      <c r="E575" s="61" t="str">
        <f>IF('Section 2'!C289="","",'Section 2'!Q289)</f>
        <v/>
      </c>
      <c r="F575" s="61" t="str">
        <f>IF($E575="","",'Section 2'!H289)</f>
        <v/>
      </c>
      <c r="G575" s="118" t="str">
        <f>IF($E575="","",'Section 2'!R289)</f>
        <v/>
      </c>
      <c r="H575" s="61" t="str">
        <f t="shared" si="33"/>
        <v/>
      </c>
      <c r="I575" s="61" t="str">
        <f t="shared" si="34"/>
        <v/>
      </c>
      <c r="J575" s="118" t="str">
        <f t="shared" si="35"/>
        <v/>
      </c>
      <c r="K575" s="116"/>
    </row>
    <row r="576" spans="2:11" x14ac:dyDescent="0.25">
      <c r="B576" t="str">
        <f>IF(OR(C576="",COUNTIF($C$4:C575,C576)&gt;0),"",MAX($B$4:B575)+1)</f>
        <v/>
      </c>
      <c r="C576" t="str">
        <f t="shared" si="36"/>
        <v/>
      </c>
      <c r="D576" s="61">
        <v>2</v>
      </c>
      <c r="E576" s="61" t="str">
        <f>IF('Section 2'!C290="","",'Section 2'!Q290)</f>
        <v/>
      </c>
      <c r="F576" s="61" t="str">
        <f>IF($E576="","",'Section 2'!H290)</f>
        <v/>
      </c>
      <c r="G576" s="118" t="str">
        <f>IF($E576="","",'Section 2'!R290)</f>
        <v/>
      </c>
      <c r="H576" s="61" t="str">
        <f t="shared" si="33"/>
        <v/>
      </c>
      <c r="I576" s="61" t="str">
        <f t="shared" si="34"/>
        <v/>
      </c>
      <c r="J576" s="118" t="str">
        <f t="shared" si="35"/>
        <v/>
      </c>
      <c r="K576" s="116"/>
    </row>
    <row r="577" spans="2:11" x14ac:dyDescent="0.25">
      <c r="B577" t="str">
        <f>IF(OR(C577="",COUNTIF($C$4:C576,C577)&gt;0),"",MAX($B$4:B576)+1)</f>
        <v/>
      </c>
      <c r="C577" t="str">
        <f t="shared" si="36"/>
        <v/>
      </c>
      <c r="D577" s="61">
        <v>2</v>
      </c>
      <c r="E577" s="61" t="str">
        <f>IF('Section 2'!C291="","",'Section 2'!Q291)</f>
        <v/>
      </c>
      <c r="F577" s="61" t="str">
        <f>IF($E577="","",'Section 2'!H291)</f>
        <v/>
      </c>
      <c r="G577" s="118" t="str">
        <f>IF($E577="","",'Section 2'!R291)</f>
        <v/>
      </c>
      <c r="H577" s="61" t="str">
        <f t="shared" si="33"/>
        <v/>
      </c>
      <c r="I577" s="61" t="str">
        <f t="shared" si="34"/>
        <v/>
      </c>
      <c r="J577" s="118" t="str">
        <f t="shared" si="35"/>
        <v/>
      </c>
      <c r="K577" s="116"/>
    </row>
    <row r="578" spans="2:11" x14ac:dyDescent="0.25">
      <c r="B578" t="str">
        <f>IF(OR(C578="",COUNTIF($C$4:C577,C578)&gt;0),"",MAX($B$4:B577)+1)</f>
        <v/>
      </c>
      <c r="C578" t="str">
        <f t="shared" si="36"/>
        <v/>
      </c>
      <c r="D578" s="61">
        <v>2</v>
      </c>
      <c r="E578" s="61" t="str">
        <f>IF('Section 2'!C292="","",'Section 2'!Q292)</f>
        <v/>
      </c>
      <c r="F578" s="61" t="str">
        <f>IF($E578="","",'Section 2'!H292)</f>
        <v/>
      </c>
      <c r="G578" s="118" t="str">
        <f>IF($E578="","",'Section 2'!R292)</f>
        <v/>
      </c>
      <c r="H578" s="61" t="str">
        <f t="shared" si="33"/>
        <v/>
      </c>
      <c r="I578" s="61" t="str">
        <f t="shared" si="34"/>
        <v/>
      </c>
      <c r="J578" s="118" t="str">
        <f t="shared" si="35"/>
        <v/>
      </c>
      <c r="K578" s="116"/>
    </row>
    <row r="579" spans="2:11" x14ac:dyDescent="0.25">
      <c r="B579" t="str">
        <f>IF(OR(C579="",COUNTIF($C$4:C578,C579)&gt;0),"",MAX($B$4:B578)+1)</f>
        <v/>
      </c>
      <c r="C579" t="str">
        <f t="shared" si="36"/>
        <v/>
      </c>
      <c r="D579" s="61">
        <v>2</v>
      </c>
      <c r="E579" s="61" t="str">
        <f>IF('Section 2'!C293="","",'Section 2'!Q293)</f>
        <v/>
      </c>
      <c r="F579" s="61" t="str">
        <f>IF($E579="","",'Section 2'!H293)</f>
        <v/>
      </c>
      <c r="G579" s="118" t="str">
        <f>IF($E579="","",'Section 2'!R293)</f>
        <v/>
      </c>
      <c r="H579" s="61" t="str">
        <f t="shared" si="33"/>
        <v/>
      </c>
      <c r="I579" s="61" t="str">
        <f t="shared" si="34"/>
        <v/>
      </c>
      <c r="J579" s="118" t="str">
        <f t="shared" si="35"/>
        <v/>
      </c>
      <c r="K579" s="116"/>
    </row>
    <row r="580" spans="2:11" x14ac:dyDescent="0.25">
      <c r="B580" t="str">
        <f>IF(OR(C580="",COUNTIF($C$4:C579,C580)&gt;0),"",MAX($B$4:B579)+1)</f>
        <v/>
      </c>
      <c r="C580" t="str">
        <f t="shared" si="36"/>
        <v/>
      </c>
      <c r="D580" s="61">
        <v>2</v>
      </c>
      <c r="E580" s="61" t="str">
        <f>IF('Section 2'!C294="","",'Section 2'!Q294)</f>
        <v/>
      </c>
      <c r="F580" s="61" t="str">
        <f>IF($E580="","",'Section 2'!H294)</f>
        <v/>
      </c>
      <c r="G580" s="118" t="str">
        <f>IF($E580="","",'Section 2'!R294)</f>
        <v/>
      </c>
      <c r="H580" s="61" t="str">
        <f t="shared" ref="H580:H643" si="37">IF(OR($G580=0,COUNTIF($L$4:$L$45,E580)=0),"",E580)</f>
        <v/>
      </c>
      <c r="I580" s="61" t="str">
        <f t="shared" ref="I580:I643" si="38">IF($H580="","",F580)</f>
        <v/>
      </c>
      <c r="J580" s="118" t="str">
        <f t="shared" ref="J580:J643" si="39">IF($H580="","",G580)</f>
        <v/>
      </c>
      <c r="K580" s="116"/>
    </row>
    <row r="581" spans="2:11" x14ac:dyDescent="0.25">
      <c r="B581" t="str">
        <f>IF(OR(C581="",COUNTIF($C$4:C580,C581)&gt;0),"",MAX($B$4:B580)+1)</f>
        <v/>
      </c>
      <c r="C581" t="str">
        <f t="shared" si="36"/>
        <v/>
      </c>
      <c r="D581" s="61">
        <v>2</v>
      </c>
      <c r="E581" s="61" t="str">
        <f>IF('Section 2'!C295="","",'Section 2'!Q295)</f>
        <v/>
      </c>
      <c r="F581" s="61" t="str">
        <f>IF($E581="","",'Section 2'!H295)</f>
        <v/>
      </c>
      <c r="G581" s="118" t="str">
        <f>IF($E581="","",'Section 2'!R295)</f>
        <v/>
      </c>
      <c r="H581" s="61" t="str">
        <f t="shared" si="37"/>
        <v/>
      </c>
      <c r="I581" s="61" t="str">
        <f t="shared" si="38"/>
        <v/>
      </c>
      <c r="J581" s="118" t="str">
        <f t="shared" si="39"/>
        <v/>
      </c>
      <c r="K581" s="116"/>
    </row>
    <row r="582" spans="2:11" x14ac:dyDescent="0.25">
      <c r="B582" t="str">
        <f>IF(OR(C582="",COUNTIF($C$4:C581,C582)&gt;0),"",MAX($B$4:B581)+1)</f>
        <v/>
      </c>
      <c r="C582" t="str">
        <f t="shared" si="36"/>
        <v/>
      </c>
      <c r="D582" s="61">
        <v>2</v>
      </c>
      <c r="E582" s="61" t="str">
        <f>IF('Section 2'!C296="","",'Section 2'!Q296)</f>
        <v/>
      </c>
      <c r="F582" s="61" t="str">
        <f>IF($E582="","",'Section 2'!H296)</f>
        <v/>
      </c>
      <c r="G582" s="118" t="str">
        <f>IF($E582="","",'Section 2'!R296)</f>
        <v/>
      </c>
      <c r="H582" s="61" t="str">
        <f t="shared" si="37"/>
        <v/>
      </c>
      <c r="I582" s="61" t="str">
        <f t="shared" si="38"/>
        <v/>
      </c>
      <c r="J582" s="118" t="str">
        <f t="shared" si="39"/>
        <v/>
      </c>
      <c r="K582" s="116"/>
    </row>
    <row r="583" spans="2:11" x14ac:dyDescent="0.25">
      <c r="B583" t="str">
        <f>IF(OR(C583="",COUNTIF($C$4:C582,C583)&gt;0),"",MAX($B$4:B582)+1)</f>
        <v/>
      </c>
      <c r="C583" t="str">
        <f t="shared" si="36"/>
        <v/>
      </c>
      <c r="D583" s="61">
        <v>2</v>
      </c>
      <c r="E583" s="61" t="str">
        <f>IF('Section 2'!C297="","",'Section 2'!Q297)</f>
        <v/>
      </c>
      <c r="F583" s="61" t="str">
        <f>IF($E583="","",'Section 2'!H297)</f>
        <v/>
      </c>
      <c r="G583" s="118" t="str">
        <f>IF($E583="","",'Section 2'!R297)</f>
        <v/>
      </c>
      <c r="H583" s="61" t="str">
        <f t="shared" si="37"/>
        <v/>
      </c>
      <c r="I583" s="61" t="str">
        <f t="shared" si="38"/>
        <v/>
      </c>
      <c r="J583" s="118" t="str">
        <f t="shared" si="39"/>
        <v/>
      </c>
      <c r="K583" s="116"/>
    </row>
    <row r="584" spans="2:11" x14ac:dyDescent="0.25">
      <c r="B584" t="str">
        <f>IF(OR(C584="",COUNTIF($C$4:C583,C584)&gt;0),"",MAX($B$4:B583)+1)</f>
        <v/>
      </c>
      <c r="C584" t="str">
        <f t="shared" si="36"/>
        <v/>
      </c>
      <c r="D584" s="61">
        <v>2</v>
      </c>
      <c r="E584" s="61" t="str">
        <f>IF('Section 2'!C298="","",'Section 2'!Q298)</f>
        <v/>
      </c>
      <c r="F584" s="61" t="str">
        <f>IF($E584="","",'Section 2'!H298)</f>
        <v/>
      </c>
      <c r="G584" s="118" t="str">
        <f>IF($E584="","",'Section 2'!R298)</f>
        <v/>
      </c>
      <c r="H584" s="61" t="str">
        <f t="shared" si="37"/>
        <v/>
      </c>
      <c r="I584" s="61" t="str">
        <f t="shared" si="38"/>
        <v/>
      </c>
      <c r="J584" s="118" t="str">
        <f t="shared" si="39"/>
        <v/>
      </c>
      <c r="K584" s="116"/>
    </row>
    <row r="585" spans="2:11" x14ac:dyDescent="0.25">
      <c r="B585" t="str">
        <f>IF(OR(C585="",COUNTIF($C$4:C584,C585)&gt;0),"",MAX($B$4:B584)+1)</f>
        <v/>
      </c>
      <c r="C585" t="str">
        <f t="shared" si="36"/>
        <v/>
      </c>
      <c r="D585" s="61">
        <v>2</v>
      </c>
      <c r="E585" s="61" t="str">
        <f>IF('Section 2'!C299="","",'Section 2'!Q299)</f>
        <v/>
      </c>
      <c r="F585" s="61" t="str">
        <f>IF($E585="","",'Section 2'!H299)</f>
        <v/>
      </c>
      <c r="G585" s="118" t="str">
        <f>IF($E585="","",'Section 2'!R299)</f>
        <v/>
      </c>
      <c r="H585" s="61" t="str">
        <f t="shared" si="37"/>
        <v/>
      </c>
      <c r="I585" s="61" t="str">
        <f t="shared" si="38"/>
        <v/>
      </c>
      <c r="J585" s="118" t="str">
        <f t="shared" si="39"/>
        <v/>
      </c>
      <c r="K585" s="116"/>
    </row>
    <row r="586" spans="2:11" x14ac:dyDescent="0.25">
      <c r="B586" t="str">
        <f>IF(OR(C586="",COUNTIF($C$4:C585,C586)&gt;0),"",MAX($B$4:B585)+1)</f>
        <v/>
      </c>
      <c r="C586" t="str">
        <f t="shared" si="36"/>
        <v/>
      </c>
      <c r="D586" s="61">
        <v>2</v>
      </c>
      <c r="E586" s="61" t="str">
        <f>IF('Section 2'!C300="","",'Section 2'!Q300)</f>
        <v/>
      </c>
      <c r="F586" s="61" t="str">
        <f>IF($E586="","",'Section 2'!H300)</f>
        <v/>
      </c>
      <c r="G586" s="118" t="str">
        <f>IF($E586="","",'Section 2'!R300)</f>
        <v/>
      </c>
      <c r="H586" s="61" t="str">
        <f t="shared" si="37"/>
        <v/>
      </c>
      <c r="I586" s="61" t="str">
        <f t="shared" si="38"/>
        <v/>
      </c>
      <c r="J586" s="118" t="str">
        <f t="shared" si="39"/>
        <v/>
      </c>
      <c r="K586" s="116"/>
    </row>
    <row r="587" spans="2:11" x14ac:dyDescent="0.25">
      <c r="B587" t="str">
        <f>IF(OR(C587="",COUNTIF($C$4:C586,C587)&gt;0),"",MAX($B$4:B586)+1)</f>
        <v/>
      </c>
      <c r="C587" t="str">
        <f t="shared" si="36"/>
        <v/>
      </c>
      <c r="D587" s="61">
        <v>2</v>
      </c>
      <c r="E587" s="61" t="str">
        <f>IF('Section 2'!C301="","",'Section 2'!Q301)</f>
        <v/>
      </c>
      <c r="F587" s="61" t="str">
        <f>IF($E587="","",'Section 2'!H301)</f>
        <v/>
      </c>
      <c r="G587" s="118" t="str">
        <f>IF($E587="","",'Section 2'!R301)</f>
        <v/>
      </c>
      <c r="H587" s="61" t="str">
        <f t="shared" si="37"/>
        <v/>
      </c>
      <c r="I587" s="61" t="str">
        <f t="shared" si="38"/>
        <v/>
      </c>
      <c r="J587" s="118" t="str">
        <f t="shared" si="39"/>
        <v/>
      </c>
      <c r="K587" s="116"/>
    </row>
    <row r="588" spans="2:11" x14ac:dyDescent="0.25">
      <c r="B588" t="str">
        <f>IF(OR(C588="",COUNTIF($C$4:C587,C588)&gt;0),"",MAX($B$4:B587)+1)</f>
        <v/>
      </c>
      <c r="C588" t="str">
        <f t="shared" si="36"/>
        <v/>
      </c>
      <c r="D588" s="61">
        <v>2</v>
      </c>
      <c r="E588" s="61" t="str">
        <f>IF('Section 2'!C302="","",'Section 2'!Q302)</f>
        <v/>
      </c>
      <c r="F588" s="61" t="str">
        <f>IF($E588="","",'Section 2'!H302)</f>
        <v/>
      </c>
      <c r="G588" s="118" t="str">
        <f>IF($E588="","",'Section 2'!R302)</f>
        <v/>
      </c>
      <c r="H588" s="61" t="str">
        <f t="shared" si="37"/>
        <v/>
      </c>
      <c r="I588" s="61" t="str">
        <f t="shared" si="38"/>
        <v/>
      </c>
      <c r="J588" s="118" t="str">
        <f t="shared" si="39"/>
        <v/>
      </c>
      <c r="K588" s="116"/>
    </row>
    <row r="589" spans="2:11" x14ac:dyDescent="0.25">
      <c r="B589" t="str">
        <f>IF(OR(C589="",COUNTIF($C$4:C588,C589)&gt;0),"",MAX($B$4:B588)+1)</f>
        <v/>
      </c>
      <c r="C589" t="str">
        <f t="shared" si="36"/>
        <v/>
      </c>
      <c r="D589" s="61">
        <v>2</v>
      </c>
      <c r="E589" s="61" t="str">
        <f>IF('Section 2'!C303="","",'Section 2'!Q303)</f>
        <v/>
      </c>
      <c r="F589" s="61" t="str">
        <f>IF($E589="","",'Section 2'!H303)</f>
        <v/>
      </c>
      <c r="G589" s="118" t="str">
        <f>IF($E589="","",'Section 2'!R303)</f>
        <v/>
      </c>
      <c r="H589" s="61" t="str">
        <f t="shared" si="37"/>
        <v/>
      </c>
      <c r="I589" s="61" t="str">
        <f t="shared" si="38"/>
        <v/>
      </c>
      <c r="J589" s="118" t="str">
        <f t="shared" si="39"/>
        <v/>
      </c>
      <c r="K589" s="116"/>
    </row>
    <row r="590" spans="2:11" x14ac:dyDescent="0.25">
      <c r="B590" t="str">
        <f>IF(OR(C590="",COUNTIF($C$4:C589,C590)&gt;0),"",MAX($B$4:B589)+1)</f>
        <v/>
      </c>
      <c r="C590" t="str">
        <f t="shared" si="36"/>
        <v/>
      </c>
      <c r="D590" s="61">
        <v>2</v>
      </c>
      <c r="E590" s="61" t="str">
        <f>IF('Section 2'!C304="","",'Section 2'!Q304)</f>
        <v/>
      </c>
      <c r="F590" s="61" t="str">
        <f>IF($E590="","",'Section 2'!H304)</f>
        <v/>
      </c>
      <c r="G590" s="118" t="str">
        <f>IF($E590="","",'Section 2'!R304)</f>
        <v/>
      </c>
      <c r="H590" s="61" t="str">
        <f t="shared" si="37"/>
        <v/>
      </c>
      <c r="I590" s="61" t="str">
        <f t="shared" si="38"/>
        <v/>
      </c>
      <c r="J590" s="118" t="str">
        <f t="shared" si="39"/>
        <v/>
      </c>
      <c r="K590" s="116"/>
    </row>
    <row r="591" spans="2:11" x14ac:dyDescent="0.25">
      <c r="B591" t="str">
        <f>IF(OR(C591="",COUNTIF($C$4:C590,C591)&gt;0),"",MAX($B$4:B590)+1)</f>
        <v/>
      </c>
      <c r="C591" t="str">
        <f t="shared" si="36"/>
        <v/>
      </c>
      <c r="D591" s="61">
        <v>2</v>
      </c>
      <c r="E591" s="61" t="str">
        <f>IF('Section 2'!C305="","",'Section 2'!Q305)</f>
        <v/>
      </c>
      <c r="F591" s="61" t="str">
        <f>IF($E591="","",'Section 2'!H305)</f>
        <v/>
      </c>
      <c r="G591" s="118" t="str">
        <f>IF($E591="","",'Section 2'!R305)</f>
        <v/>
      </c>
      <c r="H591" s="61" t="str">
        <f t="shared" si="37"/>
        <v/>
      </c>
      <c r="I591" s="61" t="str">
        <f t="shared" si="38"/>
        <v/>
      </c>
      <c r="J591" s="118" t="str">
        <f t="shared" si="39"/>
        <v/>
      </c>
      <c r="K591" s="116"/>
    </row>
    <row r="592" spans="2:11" x14ac:dyDescent="0.25">
      <c r="B592" t="str">
        <f>IF(OR(C592="",COUNTIF($C$4:C591,C592)&gt;0),"",MAX($B$4:B591)+1)</f>
        <v/>
      </c>
      <c r="C592" t="str">
        <f t="shared" si="36"/>
        <v/>
      </c>
      <c r="D592" s="61">
        <v>2</v>
      </c>
      <c r="E592" s="61" t="str">
        <f>IF('Section 2'!C306="","",'Section 2'!Q306)</f>
        <v/>
      </c>
      <c r="F592" s="61" t="str">
        <f>IF($E592="","",'Section 2'!H306)</f>
        <v/>
      </c>
      <c r="G592" s="118" t="str">
        <f>IF($E592="","",'Section 2'!R306)</f>
        <v/>
      </c>
      <c r="H592" s="61" t="str">
        <f t="shared" si="37"/>
        <v/>
      </c>
      <c r="I592" s="61" t="str">
        <f t="shared" si="38"/>
        <v/>
      </c>
      <c r="J592" s="118" t="str">
        <f t="shared" si="39"/>
        <v/>
      </c>
      <c r="K592" s="116"/>
    </row>
    <row r="593" spans="2:11" x14ac:dyDescent="0.25">
      <c r="B593" t="str">
        <f>IF(OR(C593="",COUNTIF($C$4:C592,C593)&gt;0),"",MAX($B$4:B592)+1)</f>
        <v/>
      </c>
      <c r="C593" t="str">
        <f t="shared" si="36"/>
        <v/>
      </c>
      <c r="D593" s="61">
        <v>2</v>
      </c>
      <c r="E593" s="61" t="str">
        <f>IF('Section 2'!C307="","",'Section 2'!Q307)</f>
        <v/>
      </c>
      <c r="F593" s="61" t="str">
        <f>IF($E593="","",'Section 2'!H307)</f>
        <v/>
      </c>
      <c r="G593" s="118" t="str">
        <f>IF($E593="","",'Section 2'!R307)</f>
        <v/>
      </c>
      <c r="H593" s="61" t="str">
        <f t="shared" si="37"/>
        <v/>
      </c>
      <c r="I593" s="61" t="str">
        <f t="shared" si="38"/>
        <v/>
      </c>
      <c r="J593" s="118" t="str">
        <f t="shared" si="39"/>
        <v/>
      </c>
      <c r="K593" s="116"/>
    </row>
    <row r="594" spans="2:11" x14ac:dyDescent="0.25">
      <c r="B594" t="str">
        <f>IF(OR(C594="",COUNTIF($C$4:C593,C594)&gt;0),"",MAX($B$4:B593)+1)</f>
        <v/>
      </c>
      <c r="C594" t="str">
        <f t="shared" si="36"/>
        <v/>
      </c>
      <c r="D594" s="61">
        <v>2</v>
      </c>
      <c r="E594" s="61" t="str">
        <f>IF('Section 2'!C308="","",'Section 2'!Q308)</f>
        <v/>
      </c>
      <c r="F594" s="61" t="str">
        <f>IF($E594="","",'Section 2'!H308)</f>
        <v/>
      </c>
      <c r="G594" s="118" t="str">
        <f>IF($E594="","",'Section 2'!R308)</f>
        <v/>
      </c>
      <c r="H594" s="61" t="str">
        <f t="shared" si="37"/>
        <v/>
      </c>
      <c r="I594" s="61" t="str">
        <f t="shared" si="38"/>
        <v/>
      </c>
      <c r="J594" s="118" t="str">
        <f t="shared" si="39"/>
        <v/>
      </c>
      <c r="K594" s="116"/>
    </row>
    <row r="595" spans="2:11" x14ac:dyDescent="0.25">
      <c r="B595" t="str">
        <f>IF(OR(C595="",COUNTIF($C$4:C594,C595)&gt;0),"",MAX($B$4:B594)+1)</f>
        <v/>
      </c>
      <c r="C595" t="str">
        <f t="shared" si="36"/>
        <v/>
      </c>
      <c r="D595" s="61">
        <v>2</v>
      </c>
      <c r="E595" s="61" t="str">
        <f>IF('Section 2'!C309="","",'Section 2'!Q309)</f>
        <v/>
      </c>
      <c r="F595" s="61" t="str">
        <f>IF($E595="","",'Section 2'!H309)</f>
        <v/>
      </c>
      <c r="G595" s="118" t="str">
        <f>IF($E595="","",'Section 2'!R309)</f>
        <v/>
      </c>
      <c r="H595" s="61" t="str">
        <f t="shared" si="37"/>
        <v/>
      </c>
      <c r="I595" s="61" t="str">
        <f t="shared" si="38"/>
        <v/>
      </c>
      <c r="J595" s="118" t="str">
        <f t="shared" si="39"/>
        <v/>
      </c>
      <c r="K595" s="116"/>
    </row>
    <row r="596" spans="2:11" x14ac:dyDescent="0.25">
      <c r="B596" t="str">
        <f>IF(OR(C596="",COUNTIF($C$4:C595,C596)&gt;0),"",MAX($B$4:B595)+1)</f>
        <v/>
      </c>
      <c r="C596" t="str">
        <f t="shared" si="36"/>
        <v/>
      </c>
      <c r="D596" s="61">
        <v>2</v>
      </c>
      <c r="E596" s="61" t="str">
        <f>IF('Section 2'!C310="","",'Section 2'!Q310)</f>
        <v/>
      </c>
      <c r="F596" s="61" t="str">
        <f>IF($E596="","",'Section 2'!H310)</f>
        <v/>
      </c>
      <c r="G596" s="118" t="str">
        <f>IF($E596="","",'Section 2'!R310)</f>
        <v/>
      </c>
      <c r="H596" s="61" t="str">
        <f t="shared" si="37"/>
        <v/>
      </c>
      <c r="I596" s="61" t="str">
        <f t="shared" si="38"/>
        <v/>
      </c>
      <c r="J596" s="118" t="str">
        <f t="shared" si="39"/>
        <v/>
      </c>
      <c r="K596" s="116"/>
    </row>
    <row r="597" spans="2:11" x14ac:dyDescent="0.25">
      <c r="B597" t="str">
        <f>IF(OR(C597="",COUNTIF($C$4:C596,C597)&gt;0),"",MAX($B$4:B596)+1)</f>
        <v/>
      </c>
      <c r="C597" t="str">
        <f t="shared" si="36"/>
        <v/>
      </c>
      <c r="D597" s="61">
        <v>2</v>
      </c>
      <c r="E597" s="61" t="str">
        <f>IF('Section 2'!C311="","",'Section 2'!Q311)</f>
        <v/>
      </c>
      <c r="F597" s="61" t="str">
        <f>IF($E597="","",'Section 2'!H311)</f>
        <v/>
      </c>
      <c r="G597" s="118" t="str">
        <f>IF($E597="","",'Section 2'!R311)</f>
        <v/>
      </c>
      <c r="H597" s="61" t="str">
        <f t="shared" si="37"/>
        <v/>
      </c>
      <c r="I597" s="61" t="str">
        <f t="shared" si="38"/>
        <v/>
      </c>
      <c r="J597" s="118" t="str">
        <f t="shared" si="39"/>
        <v/>
      </c>
      <c r="K597" s="116"/>
    </row>
    <row r="598" spans="2:11" x14ac:dyDescent="0.25">
      <c r="B598" t="str">
        <f>IF(OR(C598="",COUNTIF($C$4:C597,C598)&gt;0),"",MAX($B$4:B597)+1)</f>
        <v/>
      </c>
      <c r="C598" t="str">
        <f t="shared" si="36"/>
        <v/>
      </c>
      <c r="D598" s="61">
        <v>2</v>
      </c>
      <c r="E598" s="61" t="str">
        <f>IF('Section 2'!C312="","",'Section 2'!Q312)</f>
        <v/>
      </c>
      <c r="F598" s="61" t="str">
        <f>IF($E598="","",'Section 2'!H312)</f>
        <v/>
      </c>
      <c r="G598" s="118" t="str">
        <f>IF($E598="","",'Section 2'!R312)</f>
        <v/>
      </c>
      <c r="H598" s="61" t="str">
        <f t="shared" si="37"/>
        <v/>
      </c>
      <c r="I598" s="61" t="str">
        <f t="shared" si="38"/>
        <v/>
      </c>
      <c r="J598" s="118" t="str">
        <f t="shared" si="39"/>
        <v/>
      </c>
      <c r="K598" s="116"/>
    </row>
    <row r="599" spans="2:11" x14ac:dyDescent="0.25">
      <c r="B599" t="str">
        <f>IF(OR(C599="",COUNTIF($C$4:C598,C599)&gt;0),"",MAX($B$4:B598)+1)</f>
        <v/>
      </c>
      <c r="C599" t="str">
        <f t="shared" si="36"/>
        <v/>
      </c>
      <c r="D599" s="61">
        <v>2</v>
      </c>
      <c r="E599" s="61" t="str">
        <f>IF('Section 2'!C313="","",'Section 2'!Q313)</f>
        <v/>
      </c>
      <c r="F599" s="61" t="str">
        <f>IF($E599="","",'Section 2'!H313)</f>
        <v/>
      </c>
      <c r="G599" s="118" t="str">
        <f>IF($E599="","",'Section 2'!R313)</f>
        <v/>
      </c>
      <c r="H599" s="61" t="str">
        <f t="shared" si="37"/>
        <v/>
      </c>
      <c r="I599" s="61" t="str">
        <f t="shared" si="38"/>
        <v/>
      </c>
      <c r="J599" s="118" t="str">
        <f t="shared" si="39"/>
        <v/>
      </c>
      <c r="K599" s="116"/>
    </row>
    <row r="600" spans="2:11" x14ac:dyDescent="0.25">
      <c r="B600" t="str">
        <f>IF(OR(C600="",COUNTIF($C$4:C599,C600)&gt;0),"",MAX($B$4:B599)+1)</f>
        <v/>
      </c>
      <c r="C600" t="str">
        <f t="shared" si="36"/>
        <v/>
      </c>
      <c r="D600" s="61">
        <v>2</v>
      </c>
      <c r="E600" s="61" t="str">
        <f>IF('Section 2'!C314="","",'Section 2'!Q314)</f>
        <v/>
      </c>
      <c r="F600" s="61" t="str">
        <f>IF($E600="","",'Section 2'!H314)</f>
        <v/>
      </c>
      <c r="G600" s="118" t="str">
        <f>IF($E600="","",'Section 2'!R314)</f>
        <v/>
      </c>
      <c r="H600" s="61" t="str">
        <f t="shared" si="37"/>
        <v/>
      </c>
      <c r="I600" s="61" t="str">
        <f t="shared" si="38"/>
        <v/>
      </c>
      <c r="J600" s="118" t="str">
        <f t="shared" si="39"/>
        <v/>
      </c>
      <c r="K600" s="116"/>
    </row>
    <row r="601" spans="2:11" x14ac:dyDescent="0.25">
      <c r="B601" t="str">
        <f>IF(OR(C601="",COUNTIF($C$4:C600,C601)&gt;0),"",MAX($B$4:B600)+1)</f>
        <v/>
      </c>
      <c r="C601" t="str">
        <f t="shared" ref="C601:C664" si="40">IF(H601="","",H601&amp;"_"&amp;I601)</f>
        <v/>
      </c>
      <c r="D601" s="61">
        <v>2</v>
      </c>
      <c r="E601" s="61" t="str">
        <f>IF('Section 2'!C315="","",'Section 2'!Q315)</f>
        <v/>
      </c>
      <c r="F601" s="61" t="str">
        <f>IF($E601="","",'Section 2'!H315)</f>
        <v/>
      </c>
      <c r="G601" s="118" t="str">
        <f>IF($E601="","",'Section 2'!R315)</f>
        <v/>
      </c>
      <c r="H601" s="61" t="str">
        <f t="shared" si="37"/>
        <v/>
      </c>
      <c r="I601" s="61" t="str">
        <f t="shared" si="38"/>
        <v/>
      </c>
      <c r="J601" s="118" t="str">
        <f t="shared" si="39"/>
        <v/>
      </c>
      <c r="K601" s="116"/>
    </row>
    <row r="602" spans="2:11" x14ac:dyDescent="0.25">
      <c r="B602" t="str">
        <f>IF(OR(C602="",COUNTIF($C$4:C601,C602)&gt;0),"",MAX($B$4:B601)+1)</f>
        <v/>
      </c>
      <c r="C602" t="str">
        <f t="shared" si="40"/>
        <v/>
      </c>
      <c r="D602" s="61">
        <v>2</v>
      </c>
      <c r="E602" s="61" t="str">
        <f>IF('Section 2'!C316="","",'Section 2'!Q316)</f>
        <v/>
      </c>
      <c r="F602" s="61" t="str">
        <f>IF($E602="","",'Section 2'!H316)</f>
        <v/>
      </c>
      <c r="G602" s="118" t="str">
        <f>IF($E602="","",'Section 2'!R316)</f>
        <v/>
      </c>
      <c r="H602" s="61" t="str">
        <f t="shared" si="37"/>
        <v/>
      </c>
      <c r="I602" s="61" t="str">
        <f t="shared" si="38"/>
        <v/>
      </c>
      <c r="J602" s="118" t="str">
        <f t="shared" si="39"/>
        <v/>
      </c>
      <c r="K602" s="116"/>
    </row>
    <row r="603" spans="2:11" x14ac:dyDescent="0.25">
      <c r="B603" t="str">
        <f>IF(OR(C603="",COUNTIF($C$4:C602,C603)&gt;0),"",MAX($B$4:B602)+1)</f>
        <v/>
      </c>
      <c r="C603" t="str">
        <f t="shared" si="40"/>
        <v/>
      </c>
      <c r="D603" s="61">
        <v>2</v>
      </c>
      <c r="E603" s="61" t="str">
        <f>IF('Section 2'!C317="","",'Section 2'!Q317)</f>
        <v/>
      </c>
      <c r="F603" s="61" t="str">
        <f>IF($E603="","",'Section 2'!H317)</f>
        <v/>
      </c>
      <c r="G603" s="118" t="str">
        <f>IF($E603="","",'Section 2'!R317)</f>
        <v/>
      </c>
      <c r="H603" s="61" t="str">
        <f t="shared" si="37"/>
        <v/>
      </c>
      <c r="I603" s="61" t="str">
        <f t="shared" si="38"/>
        <v/>
      </c>
      <c r="J603" s="118" t="str">
        <f t="shared" si="39"/>
        <v/>
      </c>
      <c r="K603" s="116"/>
    </row>
    <row r="604" spans="2:11" x14ac:dyDescent="0.25">
      <c r="B604" t="str">
        <f>IF(OR(C604="",COUNTIF($C$4:C603,C604)&gt;0),"",MAX($B$4:B603)+1)</f>
        <v/>
      </c>
      <c r="C604" t="str">
        <f t="shared" si="40"/>
        <v/>
      </c>
      <c r="D604" s="61">
        <v>3</v>
      </c>
      <c r="E604" s="61" t="str">
        <f>IF('Section 2'!C18="","",'Section 2'!S18)</f>
        <v/>
      </c>
      <c r="F604" s="61" t="str">
        <f>IF($E604="","",'Section 2'!H18)</f>
        <v/>
      </c>
      <c r="G604" s="118" t="str">
        <f>IF($E604="","",'Section 2'!T18)</f>
        <v/>
      </c>
      <c r="H604" s="61" t="str">
        <f t="shared" si="37"/>
        <v/>
      </c>
      <c r="I604" s="61" t="str">
        <f t="shared" si="38"/>
        <v/>
      </c>
      <c r="J604" s="118" t="str">
        <f t="shared" si="39"/>
        <v/>
      </c>
      <c r="K604" s="116"/>
    </row>
    <row r="605" spans="2:11" x14ac:dyDescent="0.25">
      <c r="B605" t="str">
        <f>IF(OR(C605="",COUNTIF($C$4:C604,C605)&gt;0),"",MAX($B$4:B604)+1)</f>
        <v/>
      </c>
      <c r="C605" t="str">
        <f t="shared" si="40"/>
        <v/>
      </c>
      <c r="D605" s="61">
        <v>3</v>
      </c>
      <c r="E605" s="61" t="str">
        <f>IF('Section 2'!C19="","",'Section 2'!S19)</f>
        <v/>
      </c>
      <c r="F605" s="61" t="str">
        <f>IF($E605="","",'Section 2'!H19)</f>
        <v/>
      </c>
      <c r="G605" s="118" t="str">
        <f>IF($E605="","",'Section 2'!T19)</f>
        <v/>
      </c>
      <c r="H605" s="61" t="str">
        <f t="shared" si="37"/>
        <v/>
      </c>
      <c r="I605" s="61" t="str">
        <f t="shared" si="38"/>
        <v/>
      </c>
      <c r="J605" s="118" t="str">
        <f t="shared" si="39"/>
        <v/>
      </c>
      <c r="K605" s="116"/>
    </row>
    <row r="606" spans="2:11" x14ac:dyDescent="0.25">
      <c r="B606" t="str">
        <f>IF(OR(C606="",COUNTIF($C$4:C605,C606)&gt;0),"",MAX($B$4:B605)+1)</f>
        <v/>
      </c>
      <c r="C606" t="str">
        <f t="shared" si="40"/>
        <v/>
      </c>
      <c r="D606" s="61">
        <v>3</v>
      </c>
      <c r="E606" s="61" t="str">
        <f>IF('Section 2'!C20="","",'Section 2'!S20)</f>
        <v/>
      </c>
      <c r="F606" s="61" t="str">
        <f>IF($E606="","",'Section 2'!H20)</f>
        <v/>
      </c>
      <c r="G606" s="118" t="str">
        <f>IF($E606="","",'Section 2'!T20)</f>
        <v/>
      </c>
      <c r="H606" s="61" t="str">
        <f t="shared" si="37"/>
        <v/>
      </c>
      <c r="I606" s="61" t="str">
        <f t="shared" si="38"/>
        <v/>
      </c>
      <c r="J606" s="118" t="str">
        <f t="shared" si="39"/>
        <v/>
      </c>
      <c r="K606" s="116"/>
    </row>
    <row r="607" spans="2:11" x14ac:dyDescent="0.25">
      <c r="B607" t="str">
        <f>IF(OR(C607="",COUNTIF($C$4:C606,C607)&gt;0),"",MAX($B$4:B606)+1)</f>
        <v/>
      </c>
      <c r="C607" t="str">
        <f t="shared" si="40"/>
        <v/>
      </c>
      <c r="D607" s="61">
        <v>3</v>
      </c>
      <c r="E607" s="61" t="str">
        <f>IF('Section 2'!C21="","",'Section 2'!S21)</f>
        <v/>
      </c>
      <c r="F607" s="61" t="str">
        <f>IF($E607="","",'Section 2'!H21)</f>
        <v/>
      </c>
      <c r="G607" s="118" t="str">
        <f>IF($E607="","",'Section 2'!T21)</f>
        <v/>
      </c>
      <c r="H607" s="61" t="str">
        <f t="shared" si="37"/>
        <v/>
      </c>
      <c r="I607" s="61" t="str">
        <f t="shared" si="38"/>
        <v/>
      </c>
      <c r="J607" s="118" t="str">
        <f t="shared" si="39"/>
        <v/>
      </c>
      <c r="K607" s="116"/>
    </row>
    <row r="608" spans="2:11" x14ac:dyDescent="0.25">
      <c r="B608" t="str">
        <f>IF(OR(C608="",COUNTIF($C$4:C607,C608)&gt;0),"",MAX($B$4:B607)+1)</f>
        <v/>
      </c>
      <c r="C608" t="str">
        <f t="shared" si="40"/>
        <v/>
      </c>
      <c r="D608" s="61">
        <v>3</v>
      </c>
      <c r="E608" s="61" t="str">
        <f>IF('Section 2'!C22="","",'Section 2'!S22)</f>
        <v/>
      </c>
      <c r="F608" s="61" t="str">
        <f>IF($E608="","",'Section 2'!H22)</f>
        <v/>
      </c>
      <c r="G608" s="118" t="str">
        <f>IF($E608="","",'Section 2'!T22)</f>
        <v/>
      </c>
      <c r="H608" s="61" t="str">
        <f t="shared" si="37"/>
        <v/>
      </c>
      <c r="I608" s="61" t="str">
        <f t="shared" si="38"/>
        <v/>
      </c>
      <c r="J608" s="118" t="str">
        <f t="shared" si="39"/>
        <v/>
      </c>
      <c r="K608" s="116"/>
    </row>
    <row r="609" spans="2:11" x14ac:dyDescent="0.25">
      <c r="B609" t="str">
        <f>IF(OR(C609="",COUNTIF($C$4:C608,C609)&gt;0),"",MAX($B$4:B608)+1)</f>
        <v/>
      </c>
      <c r="C609" t="str">
        <f t="shared" si="40"/>
        <v/>
      </c>
      <c r="D609" s="61">
        <v>3</v>
      </c>
      <c r="E609" s="61" t="str">
        <f>IF('Section 2'!C23="","",'Section 2'!S23)</f>
        <v/>
      </c>
      <c r="F609" s="61" t="str">
        <f>IF($E609="","",'Section 2'!H23)</f>
        <v/>
      </c>
      <c r="G609" s="118" t="str">
        <f>IF($E609="","",'Section 2'!T23)</f>
        <v/>
      </c>
      <c r="H609" s="61" t="str">
        <f t="shared" si="37"/>
        <v/>
      </c>
      <c r="I609" s="61" t="str">
        <f t="shared" si="38"/>
        <v/>
      </c>
      <c r="J609" s="118" t="str">
        <f t="shared" si="39"/>
        <v/>
      </c>
      <c r="K609" s="116"/>
    </row>
    <row r="610" spans="2:11" x14ac:dyDescent="0.25">
      <c r="B610" t="str">
        <f>IF(OR(C610="",COUNTIF($C$4:C609,C610)&gt;0),"",MAX($B$4:B609)+1)</f>
        <v/>
      </c>
      <c r="C610" t="str">
        <f t="shared" si="40"/>
        <v/>
      </c>
      <c r="D610" s="61">
        <v>3</v>
      </c>
      <c r="E610" s="61" t="str">
        <f>IF('Section 2'!C24="","",'Section 2'!S24)</f>
        <v/>
      </c>
      <c r="F610" s="61" t="str">
        <f>IF($E610="","",'Section 2'!H24)</f>
        <v/>
      </c>
      <c r="G610" s="118" t="str">
        <f>IF($E610="","",'Section 2'!T24)</f>
        <v/>
      </c>
      <c r="H610" s="61" t="str">
        <f t="shared" si="37"/>
        <v/>
      </c>
      <c r="I610" s="61" t="str">
        <f t="shared" si="38"/>
        <v/>
      </c>
      <c r="J610" s="118" t="str">
        <f t="shared" si="39"/>
        <v/>
      </c>
      <c r="K610" s="116"/>
    </row>
    <row r="611" spans="2:11" x14ac:dyDescent="0.25">
      <c r="B611" t="str">
        <f>IF(OR(C611="",COUNTIF($C$4:C610,C611)&gt;0),"",MAX($B$4:B610)+1)</f>
        <v/>
      </c>
      <c r="C611" t="str">
        <f t="shared" si="40"/>
        <v/>
      </c>
      <c r="D611" s="61">
        <v>3</v>
      </c>
      <c r="E611" s="61" t="str">
        <f>IF('Section 2'!C25="","",'Section 2'!S25)</f>
        <v/>
      </c>
      <c r="F611" s="61" t="str">
        <f>IF($E611="","",'Section 2'!H25)</f>
        <v/>
      </c>
      <c r="G611" s="118" t="str">
        <f>IF($E611="","",'Section 2'!T25)</f>
        <v/>
      </c>
      <c r="H611" s="61" t="str">
        <f t="shared" si="37"/>
        <v/>
      </c>
      <c r="I611" s="61" t="str">
        <f t="shared" si="38"/>
        <v/>
      </c>
      <c r="J611" s="118" t="str">
        <f t="shared" si="39"/>
        <v/>
      </c>
      <c r="K611" s="116"/>
    </row>
    <row r="612" spans="2:11" x14ac:dyDescent="0.25">
      <c r="B612" t="str">
        <f>IF(OR(C612="",COUNTIF($C$4:C611,C612)&gt;0),"",MAX($B$4:B611)+1)</f>
        <v/>
      </c>
      <c r="C612" t="str">
        <f t="shared" si="40"/>
        <v/>
      </c>
      <c r="D612" s="61">
        <v>3</v>
      </c>
      <c r="E612" s="61" t="str">
        <f>IF('Section 2'!C26="","",'Section 2'!S26)</f>
        <v/>
      </c>
      <c r="F612" s="61" t="str">
        <f>IF($E612="","",'Section 2'!H26)</f>
        <v/>
      </c>
      <c r="G612" s="118" t="str">
        <f>IF($E612="","",'Section 2'!T26)</f>
        <v/>
      </c>
      <c r="H612" s="61" t="str">
        <f t="shared" si="37"/>
        <v/>
      </c>
      <c r="I612" s="61" t="str">
        <f t="shared" si="38"/>
        <v/>
      </c>
      <c r="J612" s="118" t="str">
        <f t="shared" si="39"/>
        <v/>
      </c>
      <c r="K612" s="116"/>
    </row>
    <row r="613" spans="2:11" x14ac:dyDescent="0.25">
      <c r="B613" t="str">
        <f>IF(OR(C613="",COUNTIF($C$4:C612,C613)&gt;0),"",MAX($B$4:B612)+1)</f>
        <v/>
      </c>
      <c r="C613" t="str">
        <f t="shared" si="40"/>
        <v/>
      </c>
      <c r="D613" s="61">
        <v>3</v>
      </c>
      <c r="E613" s="61" t="str">
        <f>IF('Section 2'!C27="","",'Section 2'!S27)</f>
        <v/>
      </c>
      <c r="F613" s="61" t="str">
        <f>IF($E613="","",'Section 2'!H27)</f>
        <v/>
      </c>
      <c r="G613" s="118" t="str">
        <f>IF($E613="","",'Section 2'!T27)</f>
        <v/>
      </c>
      <c r="H613" s="61" t="str">
        <f t="shared" si="37"/>
        <v/>
      </c>
      <c r="I613" s="61" t="str">
        <f t="shared" si="38"/>
        <v/>
      </c>
      <c r="J613" s="118" t="str">
        <f t="shared" si="39"/>
        <v/>
      </c>
      <c r="K613" s="116"/>
    </row>
    <row r="614" spans="2:11" x14ac:dyDescent="0.25">
      <c r="B614" t="str">
        <f>IF(OR(C614="",COUNTIF($C$4:C613,C614)&gt;0),"",MAX($B$4:B613)+1)</f>
        <v/>
      </c>
      <c r="C614" t="str">
        <f t="shared" si="40"/>
        <v/>
      </c>
      <c r="D614" s="61">
        <v>3</v>
      </c>
      <c r="E614" s="61" t="str">
        <f>IF('Section 2'!C28="","",'Section 2'!S28)</f>
        <v/>
      </c>
      <c r="F614" s="61" t="str">
        <f>IF($E614="","",'Section 2'!H28)</f>
        <v/>
      </c>
      <c r="G614" s="118" t="str">
        <f>IF($E614="","",'Section 2'!T28)</f>
        <v/>
      </c>
      <c r="H614" s="61" t="str">
        <f t="shared" si="37"/>
        <v/>
      </c>
      <c r="I614" s="61" t="str">
        <f t="shared" si="38"/>
        <v/>
      </c>
      <c r="J614" s="118" t="str">
        <f t="shared" si="39"/>
        <v/>
      </c>
      <c r="K614" s="116"/>
    </row>
    <row r="615" spans="2:11" x14ac:dyDescent="0.25">
      <c r="B615" t="str">
        <f>IF(OR(C615="",COUNTIF($C$4:C614,C615)&gt;0),"",MAX($B$4:B614)+1)</f>
        <v/>
      </c>
      <c r="C615" t="str">
        <f t="shared" si="40"/>
        <v/>
      </c>
      <c r="D615" s="61">
        <v>3</v>
      </c>
      <c r="E615" s="61" t="str">
        <f>IF('Section 2'!C29="","",'Section 2'!S29)</f>
        <v/>
      </c>
      <c r="F615" s="61" t="str">
        <f>IF($E615="","",'Section 2'!H29)</f>
        <v/>
      </c>
      <c r="G615" s="118" t="str">
        <f>IF($E615="","",'Section 2'!T29)</f>
        <v/>
      </c>
      <c r="H615" s="61" t="str">
        <f t="shared" si="37"/>
        <v/>
      </c>
      <c r="I615" s="61" t="str">
        <f t="shared" si="38"/>
        <v/>
      </c>
      <c r="J615" s="118" t="str">
        <f t="shared" si="39"/>
        <v/>
      </c>
      <c r="K615" s="116"/>
    </row>
    <row r="616" spans="2:11" x14ac:dyDescent="0.25">
      <c r="B616" t="str">
        <f>IF(OR(C616="",COUNTIF($C$4:C615,C616)&gt;0),"",MAX($B$4:B615)+1)</f>
        <v/>
      </c>
      <c r="C616" t="str">
        <f t="shared" si="40"/>
        <v/>
      </c>
      <c r="D616" s="61">
        <v>3</v>
      </c>
      <c r="E616" s="61" t="str">
        <f>IF('Section 2'!C30="","",'Section 2'!S30)</f>
        <v/>
      </c>
      <c r="F616" s="61" t="str">
        <f>IF($E616="","",'Section 2'!H30)</f>
        <v/>
      </c>
      <c r="G616" s="118" t="str">
        <f>IF($E616="","",'Section 2'!T30)</f>
        <v/>
      </c>
      <c r="H616" s="61" t="str">
        <f t="shared" si="37"/>
        <v/>
      </c>
      <c r="I616" s="61" t="str">
        <f t="shared" si="38"/>
        <v/>
      </c>
      <c r="J616" s="118" t="str">
        <f t="shared" si="39"/>
        <v/>
      </c>
      <c r="K616" s="116"/>
    </row>
    <row r="617" spans="2:11" x14ac:dyDescent="0.25">
      <c r="B617" t="str">
        <f>IF(OR(C617="",COUNTIF($C$4:C616,C617)&gt;0),"",MAX($B$4:B616)+1)</f>
        <v/>
      </c>
      <c r="C617" t="str">
        <f t="shared" si="40"/>
        <v/>
      </c>
      <c r="D617" s="61">
        <v>3</v>
      </c>
      <c r="E617" s="61" t="str">
        <f>IF('Section 2'!C31="","",'Section 2'!S31)</f>
        <v/>
      </c>
      <c r="F617" s="61" t="str">
        <f>IF($E617="","",'Section 2'!H31)</f>
        <v/>
      </c>
      <c r="G617" s="118" t="str">
        <f>IF($E617="","",'Section 2'!T31)</f>
        <v/>
      </c>
      <c r="H617" s="61" t="str">
        <f t="shared" si="37"/>
        <v/>
      </c>
      <c r="I617" s="61" t="str">
        <f t="shared" si="38"/>
        <v/>
      </c>
      <c r="J617" s="118" t="str">
        <f t="shared" si="39"/>
        <v/>
      </c>
      <c r="K617" s="116"/>
    </row>
    <row r="618" spans="2:11" x14ac:dyDescent="0.25">
      <c r="B618" t="str">
        <f>IF(OR(C618="",COUNTIF($C$4:C617,C618)&gt;0),"",MAX($B$4:B617)+1)</f>
        <v/>
      </c>
      <c r="C618" t="str">
        <f t="shared" si="40"/>
        <v/>
      </c>
      <c r="D618" s="61">
        <v>3</v>
      </c>
      <c r="E618" s="61" t="str">
        <f>IF('Section 2'!C32="","",'Section 2'!S32)</f>
        <v/>
      </c>
      <c r="F618" s="61" t="str">
        <f>IF($E618="","",'Section 2'!H32)</f>
        <v/>
      </c>
      <c r="G618" s="118" t="str">
        <f>IF($E618="","",'Section 2'!T32)</f>
        <v/>
      </c>
      <c r="H618" s="61" t="str">
        <f t="shared" si="37"/>
        <v/>
      </c>
      <c r="I618" s="61" t="str">
        <f t="shared" si="38"/>
        <v/>
      </c>
      <c r="J618" s="118" t="str">
        <f t="shared" si="39"/>
        <v/>
      </c>
      <c r="K618" s="116"/>
    </row>
    <row r="619" spans="2:11" x14ac:dyDescent="0.25">
      <c r="B619" t="str">
        <f>IF(OR(C619="",COUNTIF($C$4:C618,C619)&gt;0),"",MAX($B$4:B618)+1)</f>
        <v/>
      </c>
      <c r="C619" t="str">
        <f t="shared" si="40"/>
        <v/>
      </c>
      <c r="D619" s="61">
        <v>3</v>
      </c>
      <c r="E619" s="61" t="str">
        <f>IF('Section 2'!C33="","",'Section 2'!S33)</f>
        <v/>
      </c>
      <c r="F619" s="61" t="str">
        <f>IF($E619="","",'Section 2'!H33)</f>
        <v/>
      </c>
      <c r="G619" s="118" t="str">
        <f>IF($E619="","",'Section 2'!T33)</f>
        <v/>
      </c>
      <c r="H619" s="61" t="str">
        <f t="shared" si="37"/>
        <v/>
      </c>
      <c r="I619" s="61" t="str">
        <f t="shared" si="38"/>
        <v/>
      </c>
      <c r="J619" s="118" t="str">
        <f t="shared" si="39"/>
        <v/>
      </c>
      <c r="K619" s="116"/>
    </row>
    <row r="620" spans="2:11" x14ac:dyDescent="0.25">
      <c r="B620" t="str">
        <f>IF(OR(C620="",COUNTIF($C$4:C619,C620)&gt;0),"",MAX($B$4:B619)+1)</f>
        <v/>
      </c>
      <c r="C620" t="str">
        <f t="shared" si="40"/>
        <v/>
      </c>
      <c r="D620" s="61">
        <v>3</v>
      </c>
      <c r="E620" s="61" t="str">
        <f>IF('Section 2'!C34="","",'Section 2'!S34)</f>
        <v/>
      </c>
      <c r="F620" s="61" t="str">
        <f>IF($E620="","",'Section 2'!H34)</f>
        <v/>
      </c>
      <c r="G620" s="118" t="str">
        <f>IF($E620="","",'Section 2'!T34)</f>
        <v/>
      </c>
      <c r="H620" s="61" t="str">
        <f t="shared" si="37"/>
        <v/>
      </c>
      <c r="I620" s="61" t="str">
        <f t="shared" si="38"/>
        <v/>
      </c>
      <c r="J620" s="118" t="str">
        <f t="shared" si="39"/>
        <v/>
      </c>
      <c r="K620" s="116"/>
    </row>
    <row r="621" spans="2:11" x14ac:dyDescent="0.25">
      <c r="B621" t="str">
        <f>IF(OR(C621="",COUNTIF($C$4:C620,C621)&gt;0),"",MAX($B$4:B620)+1)</f>
        <v/>
      </c>
      <c r="C621" t="str">
        <f t="shared" si="40"/>
        <v/>
      </c>
      <c r="D621" s="61">
        <v>3</v>
      </c>
      <c r="E621" s="61" t="str">
        <f>IF('Section 2'!C35="","",'Section 2'!S35)</f>
        <v/>
      </c>
      <c r="F621" s="61" t="str">
        <f>IF($E621="","",'Section 2'!H35)</f>
        <v/>
      </c>
      <c r="G621" s="118" t="str">
        <f>IF($E621="","",'Section 2'!T35)</f>
        <v/>
      </c>
      <c r="H621" s="61" t="str">
        <f t="shared" si="37"/>
        <v/>
      </c>
      <c r="I621" s="61" t="str">
        <f t="shared" si="38"/>
        <v/>
      </c>
      <c r="J621" s="118" t="str">
        <f t="shared" si="39"/>
        <v/>
      </c>
      <c r="K621" s="116"/>
    </row>
    <row r="622" spans="2:11" x14ac:dyDescent="0.25">
      <c r="B622" t="str">
        <f>IF(OR(C622="",COUNTIF($C$4:C621,C622)&gt;0),"",MAX($B$4:B621)+1)</f>
        <v/>
      </c>
      <c r="C622" t="str">
        <f t="shared" si="40"/>
        <v/>
      </c>
      <c r="D622" s="61">
        <v>3</v>
      </c>
      <c r="E622" s="61" t="str">
        <f>IF('Section 2'!C36="","",'Section 2'!S36)</f>
        <v/>
      </c>
      <c r="F622" s="61" t="str">
        <f>IF($E622="","",'Section 2'!H36)</f>
        <v/>
      </c>
      <c r="G622" s="118" t="str">
        <f>IF($E622="","",'Section 2'!T36)</f>
        <v/>
      </c>
      <c r="H622" s="61" t="str">
        <f t="shared" si="37"/>
        <v/>
      </c>
      <c r="I622" s="61" t="str">
        <f t="shared" si="38"/>
        <v/>
      </c>
      <c r="J622" s="118" t="str">
        <f t="shared" si="39"/>
        <v/>
      </c>
      <c r="K622" s="116"/>
    </row>
    <row r="623" spans="2:11" x14ac:dyDescent="0.25">
      <c r="B623" t="str">
        <f>IF(OR(C623="",COUNTIF($C$4:C622,C623)&gt;0),"",MAX($B$4:B622)+1)</f>
        <v/>
      </c>
      <c r="C623" t="str">
        <f t="shared" si="40"/>
        <v/>
      </c>
      <c r="D623" s="61">
        <v>3</v>
      </c>
      <c r="E623" s="61" t="str">
        <f>IF('Section 2'!C37="","",'Section 2'!S37)</f>
        <v/>
      </c>
      <c r="F623" s="61" t="str">
        <f>IF($E623="","",'Section 2'!H37)</f>
        <v/>
      </c>
      <c r="G623" s="118" t="str">
        <f>IF($E623="","",'Section 2'!T37)</f>
        <v/>
      </c>
      <c r="H623" s="61" t="str">
        <f t="shared" si="37"/>
        <v/>
      </c>
      <c r="I623" s="61" t="str">
        <f t="shared" si="38"/>
        <v/>
      </c>
      <c r="J623" s="118" t="str">
        <f t="shared" si="39"/>
        <v/>
      </c>
      <c r="K623" s="116"/>
    </row>
    <row r="624" spans="2:11" x14ac:dyDescent="0.25">
      <c r="B624" t="str">
        <f>IF(OR(C624="",COUNTIF($C$4:C623,C624)&gt;0),"",MAX($B$4:B623)+1)</f>
        <v/>
      </c>
      <c r="C624" t="str">
        <f t="shared" si="40"/>
        <v/>
      </c>
      <c r="D624" s="61">
        <v>3</v>
      </c>
      <c r="E624" s="61" t="str">
        <f>IF('Section 2'!C38="","",'Section 2'!S38)</f>
        <v/>
      </c>
      <c r="F624" s="61" t="str">
        <f>IF($E624="","",'Section 2'!H38)</f>
        <v/>
      </c>
      <c r="G624" s="118" t="str">
        <f>IF($E624="","",'Section 2'!T38)</f>
        <v/>
      </c>
      <c r="H624" s="61" t="str">
        <f t="shared" si="37"/>
        <v/>
      </c>
      <c r="I624" s="61" t="str">
        <f t="shared" si="38"/>
        <v/>
      </c>
      <c r="J624" s="118" t="str">
        <f t="shared" si="39"/>
        <v/>
      </c>
      <c r="K624" s="116"/>
    </row>
    <row r="625" spans="2:11" x14ac:dyDescent="0.25">
      <c r="B625" t="str">
        <f>IF(OR(C625="",COUNTIF($C$4:C624,C625)&gt;0),"",MAX($B$4:B624)+1)</f>
        <v/>
      </c>
      <c r="C625" t="str">
        <f t="shared" si="40"/>
        <v/>
      </c>
      <c r="D625" s="61">
        <v>3</v>
      </c>
      <c r="E625" s="61" t="str">
        <f>IF('Section 2'!C39="","",'Section 2'!S39)</f>
        <v/>
      </c>
      <c r="F625" s="61" t="str">
        <f>IF($E625="","",'Section 2'!H39)</f>
        <v/>
      </c>
      <c r="G625" s="118" t="str">
        <f>IF($E625="","",'Section 2'!T39)</f>
        <v/>
      </c>
      <c r="H625" s="61" t="str">
        <f t="shared" si="37"/>
        <v/>
      </c>
      <c r="I625" s="61" t="str">
        <f t="shared" si="38"/>
        <v/>
      </c>
      <c r="J625" s="118" t="str">
        <f t="shared" si="39"/>
        <v/>
      </c>
      <c r="K625" s="116"/>
    </row>
    <row r="626" spans="2:11" x14ac:dyDescent="0.25">
      <c r="B626" t="str">
        <f>IF(OR(C626="",COUNTIF($C$4:C625,C626)&gt;0),"",MAX($B$4:B625)+1)</f>
        <v/>
      </c>
      <c r="C626" t="str">
        <f t="shared" si="40"/>
        <v/>
      </c>
      <c r="D626" s="61">
        <v>3</v>
      </c>
      <c r="E626" s="61" t="str">
        <f>IF('Section 2'!C40="","",'Section 2'!S40)</f>
        <v/>
      </c>
      <c r="F626" s="61" t="str">
        <f>IF($E626="","",'Section 2'!H40)</f>
        <v/>
      </c>
      <c r="G626" s="118" t="str">
        <f>IF($E626="","",'Section 2'!T40)</f>
        <v/>
      </c>
      <c r="H626" s="61" t="str">
        <f t="shared" si="37"/>
        <v/>
      </c>
      <c r="I626" s="61" t="str">
        <f t="shared" si="38"/>
        <v/>
      </c>
      <c r="J626" s="118" t="str">
        <f t="shared" si="39"/>
        <v/>
      </c>
      <c r="K626" s="116"/>
    </row>
    <row r="627" spans="2:11" x14ac:dyDescent="0.25">
      <c r="B627" t="str">
        <f>IF(OR(C627="",COUNTIF($C$4:C626,C627)&gt;0),"",MAX($B$4:B626)+1)</f>
        <v/>
      </c>
      <c r="C627" t="str">
        <f t="shared" si="40"/>
        <v/>
      </c>
      <c r="D627" s="61">
        <v>3</v>
      </c>
      <c r="E627" s="61" t="str">
        <f>IF('Section 2'!C41="","",'Section 2'!S41)</f>
        <v/>
      </c>
      <c r="F627" s="61" t="str">
        <f>IF($E627="","",'Section 2'!H41)</f>
        <v/>
      </c>
      <c r="G627" s="118" t="str">
        <f>IF($E627="","",'Section 2'!T41)</f>
        <v/>
      </c>
      <c r="H627" s="61" t="str">
        <f t="shared" si="37"/>
        <v/>
      </c>
      <c r="I627" s="61" t="str">
        <f t="shared" si="38"/>
        <v/>
      </c>
      <c r="J627" s="118" t="str">
        <f t="shared" si="39"/>
        <v/>
      </c>
      <c r="K627" s="116"/>
    </row>
    <row r="628" spans="2:11" x14ac:dyDescent="0.25">
      <c r="B628" t="str">
        <f>IF(OR(C628="",COUNTIF($C$4:C627,C628)&gt;0),"",MAX($B$4:B627)+1)</f>
        <v/>
      </c>
      <c r="C628" t="str">
        <f t="shared" si="40"/>
        <v/>
      </c>
      <c r="D628" s="61">
        <v>3</v>
      </c>
      <c r="E628" s="61" t="str">
        <f>IF('Section 2'!C42="","",'Section 2'!S42)</f>
        <v/>
      </c>
      <c r="F628" s="61" t="str">
        <f>IF($E628="","",'Section 2'!H42)</f>
        <v/>
      </c>
      <c r="G628" s="118" t="str">
        <f>IF($E628="","",'Section 2'!T42)</f>
        <v/>
      </c>
      <c r="H628" s="61" t="str">
        <f t="shared" si="37"/>
        <v/>
      </c>
      <c r="I628" s="61" t="str">
        <f t="shared" si="38"/>
        <v/>
      </c>
      <c r="J628" s="118" t="str">
        <f t="shared" si="39"/>
        <v/>
      </c>
      <c r="K628" s="116"/>
    </row>
    <row r="629" spans="2:11" x14ac:dyDescent="0.25">
      <c r="B629" t="str">
        <f>IF(OR(C629="",COUNTIF($C$4:C628,C629)&gt;0),"",MAX($B$4:B628)+1)</f>
        <v/>
      </c>
      <c r="C629" t="str">
        <f t="shared" si="40"/>
        <v/>
      </c>
      <c r="D629" s="61">
        <v>3</v>
      </c>
      <c r="E629" s="61" t="str">
        <f>IF('Section 2'!C43="","",'Section 2'!S43)</f>
        <v/>
      </c>
      <c r="F629" s="61" t="str">
        <f>IF($E629="","",'Section 2'!H43)</f>
        <v/>
      </c>
      <c r="G629" s="118" t="str">
        <f>IF($E629="","",'Section 2'!T43)</f>
        <v/>
      </c>
      <c r="H629" s="61" t="str">
        <f t="shared" si="37"/>
        <v/>
      </c>
      <c r="I629" s="61" t="str">
        <f t="shared" si="38"/>
        <v/>
      </c>
      <c r="J629" s="118" t="str">
        <f t="shared" si="39"/>
        <v/>
      </c>
      <c r="K629" s="116"/>
    </row>
    <row r="630" spans="2:11" x14ac:dyDescent="0.25">
      <c r="B630" t="str">
        <f>IF(OR(C630="",COUNTIF($C$4:C629,C630)&gt;0),"",MAX($B$4:B629)+1)</f>
        <v/>
      </c>
      <c r="C630" t="str">
        <f t="shared" si="40"/>
        <v/>
      </c>
      <c r="D630" s="61">
        <v>3</v>
      </c>
      <c r="E630" s="61" t="str">
        <f>IF('Section 2'!C44="","",'Section 2'!S44)</f>
        <v/>
      </c>
      <c r="F630" s="61" t="str">
        <f>IF($E630="","",'Section 2'!H44)</f>
        <v/>
      </c>
      <c r="G630" s="118" t="str">
        <f>IF($E630="","",'Section 2'!T44)</f>
        <v/>
      </c>
      <c r="H630" s="61" t="str">
        <f t="shared" si="37"/>
        <v/>
      </c>
      <c r="I630" s="61" t="str">
        <f t="shared" si="38"/>
        <v/>
      </c>
      <c r="J630" s="118" t="str">
        <f t="shared" si="39"/>
        <v/>
      </c>
      <c r="K630" s="116"/>
    </row>
    <row r="631" spans="2:11" x14ac:dyDescent="0.25">
      <c r="B631" t="str">
        <f>IF(OR(C631="",COUNTIF($C$4:C630,C631)&gt;0),"",MAX($B$4:B630)+1)</f>
        <v/>
      </c>
      <c r="C631" t="str">
        <f t="shared" si="40"/>
        <v/>
      </c>
      <c r="D631" s="61">
        <v>3</v>
      </c>
      <c r="E631" s="61" t="str">
        <f>IF('Section 2'!C45="","",'Section 2'!S45)</f>
        <v/>
      </c>
      <c r="F631" s="61" t="str">
        <f>IF($E631="","",'Section 2'!H45)</f>
        <v/>
      </c>
      <c r="G631" s="118" t="str">
        <f>IF($E631="","",'Section 2'!T45)</f>
        <v/>
      </c>
      <c r="H631" s="61" t="str">
        <f t="shared" si="37"/>
        <v/>
      </c>
      <c r="I631" s="61" t="str">
        <f t="shared" si="38"/>
        <v/>
      </c>
      <c r="J631" s="118" t="str">
        <f t="shared" si="39"/>
        <v/>
      </c>
      <c r="K631" s="116"/>
    </row>
    <row r="632" spans="2:11" x14ac:dyDescent="0.25">
      <c r="B632" t="str">
        <f>IF(OR(C632="",COUNTIF($C$4:C631,C632)&gt;0),"",MAX($B$4:B631)+1)</f>
        <v/>
      </c>
      <c r="C632" t="str">
        <f t="shared" si="40"/>
        <v/>
      </c>
      <c r="D632" s="61">
        <v>3</v>
      </c>
      <c r="E632" s="61" t="str">
        <f>IF('Section 2'!C46="","",'Section 2'!S46)</f>
        <v/>
      </c>
      <c r="F632" s="61" t="str">
        <f>IF($E632="","",'Section 2'!H46)</f>
        <v/>
      </c>
      <c r="G632" s="118" t="str">
        <f>IF($E632="","",'Section 2'!T46)</f>
        <v/>
      </c>
      <c r="H632" s="61" t="str">
        <f t="shared" si="37"/>
        <v/>
      </c>
      <c r="I632" s="61" t="str">
        <f t="shared" si="38"/>
        <v/>
      </c>
      <c r="J632" s="118" t="str">
        <f t="shared" si="39"/>
        <v/>
      </c>
      <c r="K632" s="116"/>
    </row>
    <row r="633" spans="2:11" x14ac:dyDescent="0.25">
      <c r="B633" t="str">
        <f>IF(OR(C633="",COUNTIF($C$4:C632,C633)&gt;0),"",MAX($B$4:B632)+1)</f>
        <v/>
      </c>
      <c r="C633" t="str">
        <f t="shared" si="40"/>
        <v/>
      </c>
      <c r="D633" s="61">
        <v>3</v>
      </c>
      <c r="E633" s="61" t="str">
        <f>IF('Section 2'!C47="","",'Section 2'!S47)</f>
        <v/>
      </c>
      <c r="F633" s="61" t="str">
        <f>IF($E633="","",'Section 2'!H47)</f>
        <v/>
      </c>
      <c r="G633" s="118" t="str">
        <f>IF($E633="","",'Section 2'!T47)</f>
        <v/>
      </c>
      <c r="H633" s="61" t="str">
        <f t="shared" si="37"/>
        <v/>
      </c>
      <c r="I633" s="61" t="str">
        <f t="shared" si="38"/>
        <v/>
      </c>
      <c r="J633" s="118" t="str">
        <f t="shared" si="39"/>
        <v/>
      </c>
      <c r="K633" s="116"/>
    </row>
    <row r="634" spans="2:11" x14ac:dyDescent="0.25">
      <c r="B634" t="str">
        <f>IF(OR(C634="",COUNTIF($C$4:C633,C634)&gt;0),"",MAX($B$4:B633)+1)</f>
        <v/>
      </c>
      <c r="C634" t="str">
        <f t="shared" si="40"/>
        <v/>
      </c>
      <c r="D634" s="61">
        <v>3</v>
      </c>
      <c r="E634" s="61" t="str">
        <f>IF('Section 2'!C48="","",'Section 2'!S48)</f>
        <v/>
      </c>
      <c r="F634" s="61" t="str">
        <f>IF($E634="","",'Section 2'!H48)</f>
        <v/>
      </c>
      <c r="G634" s="118" t="str">
        <f>IF($E634="","",'Section 2'!T48)</f>
        <v/>
      </c>
      <c r="H634" s="61" t="str">
        <f t="shared" si="37"/>
        <v/>
      </c>
      <c r="I634" s="61" t="str">
        <f t="shared" si="38"/>
        <v/>
      </c>
      <c r="J634" s="118" t="str">
        <f t="shared" si="39"/>
        <v/>
      </c>
      <c r="K634" s="116"/>
    </row>
    <row r="635" spans="2:11" x14ac:dyDescent="0.25">
      <c r="B635" t="str">
        <f>IF(OR(C635="",COUNTIF($C$4:C634,C635)&gt;0),"",MAX($B$4:B634)+1)</f>
        <v/>
      </c>
      <c r="C635" t="str">
        <f t="shared" si="40"/>
        <v/>
      </c>
      <c r="D635" s="61">
        <v>3</v>
      </c>
      <c r="E635" s="61" t="str">
        <f>IF('Section 2'!C49="","",'Section 2'!S49)</f>
        <v/>
      </c>
      <c r="F635" s="61" t="str">
        <f>IF($E635="","",'Section 2'!H49)</f>
        <v/>
      </c>
      <c r="G635" s="118" t="str">
        <f>IF($E635="","",'Section 2'!T49)</f>
        <v/>
      </c>
      <c r="H635" s="61" t="str">
        <f t="shared" si="37"/>
        <v/>
      </c>
      <c r="I635" s="61" t="str">
        <f t="shared" si="38"/>
        <v/>
      </c>
      <c r="J635" s="118" t="str">
        <f t="shared" si="39"/>
        <v/>
      </c>
      <c r="K635" s="116"/>
    </row>
    <row r="636" spans="2:11" x14ac:dyDescent="0.25">
      <c r="B636" t="str">
        <f>IF(OR(C636="",COUNTIF($C$4:C635,C636)&gt;0),"",MAX($B$4:B635)+1)</f>
        <v/>
      </c>
      <c r="C636" t="str">
        <f t="shared" si="40"/>
        <v/>
      </c>
      <c r="D636" s="61">
        <v>3</v>
      </c>
      <c r="E636" s="61" t="str">
        <f>IF('Section 2'!C50="","",'Section 2'!S50)</f>
        <v/>
      </c>
      <c r="F636" s="61" t="str">
        <f>IF($E636="","",'Section 2'!H50)</f>
        <v/>
      </c>
      <c r="G636" s="118" t="str">
        <f>IF($E636="","",'Section 2'!T50)</f>
        <v/>
      </c>
      <c r="H636" s="61" t="str">
        <f t="shared" si="37"/>
        <v/>
      </c>
      <c r="I636" s="61" t="str">
        <f t="shared" si="38"/>
        <v/>
      </c>
      <c r="J636" s="118" t="str">
        <f t="shared" si="39"/>
        <v/>
      </c>
      <c r="K636" s="116"/>
    </row>
    <row r="637" spans="2:11" x14ac:dyDescent="0.25">
      <c r="B637" t="str">
        <f>IF(OR(C637="",COUNTIF($C$4:C636,C637)&gt;0),"",MAX($B$4:B636)+1)</f>
        <v/>
      </c>
      <c r="C637" t="str">
        <f t="shared" si="40"/>
        <v/>
      </c>
      <c r="D637" s="61">
        <v>3</v>
      </c>
      <c r="E637" s="61" t="str">
        <f>IF('Section 2'!C51="","",'Section 2'!S51)</f>
        <v/>
      </c>
      <c r="F637" s="61" t="str">
        <f>IF($E637="","",'Section 2'!H51)</f>
        <v/>
      </c>
      <c r="G637" s="118" t="str">
        <f>IF($E637="","",'Section 2'!T51)</f>
        <v/>
      </c>
      <c r="H637" s="61" t="str">
        <f t="shared" si="37"/>
        <v/>
      </c>
      <c r="I637" s="61" t="str">
        <f t="shared" si="38"/>
        <v/>
      </c>
      <c r="J637" s="118" t="str">
        <f t="shared" si="39"/>
        <v/>
      </c>
      <c r="K637" s="116"/>
    </row>
    <row r="638" spans="2:11" x14ac:dyDescent="0.25">
      <c r="B638" t="str">
        <f>IF(OR(C638="",COUNTIF($C$4:C637,C638)&gt;0),"",MAX($B$4:B637)+1)</f>
        <v/>
      </c>
      <c r="C638" t="str">
        <f t="shared" si="40"/>
        <v/>
      </c>
      <c r="D638" s="61">
        <v>3</v>
      </c>
      <c r="E638" s="61" t="str">
        <f>IF('Section 2'!C52="","",'Section 2'!S52)</f>
        <v/>
      </c>
      <c r="F638" s="61" t="str">
        <f>IF($E638="","",'Section 2'!H52)</f>
        <v/>
      </c>
      <c r="G638" s="118" t="str">
        <f>IF($E638="","",'Section 2'!T52)</f>
        <v/>
      </c>
      <c r="H638" s="61" t="str">
        <f t="shared" si="37"/>
        <v/>
      </c>
      <c r="I638" s="61" t="str">
        <f t="shared" si="38"/>
        <v/>
      </c>
      <c r="J638" s="118" t="str">
        <f t="shared" si="39"/>
        <v/>
      </c>
      <c r="K638" s="116"/>
    </row>
    <row r="639" spans="2:11" x14ac:dyDescent="0.25">
      <c r="B639" t="str">
        <f>IF(OR(C639="",COUNTIF($C$4:C638,C639)&gt;0),"",MAX($B$4:B638)+1)</f>
        <v/>
      </c>
      <c r="C639" t="str">
        <f t="shared" si="40"/>
        <v/>
      </c>
      <c r="D639" s="61">
        <v>3</v>
      </c>
      <c r="E639" s="61" t="str">
        <f>IF('Section 2'!C53="","",'Section 2'!S53)</f>
        <v/>
      </c>
      <c r="F639" s="61" t="str">
        <f>IF($E639="","",'Section 2'!H53)</f>
        <v/>
      </c>
      <c r="G639" s="118" t="str">
        <f>IF($E639="","",'Section 2'!T53)</f>
        <v/>
      </c>
      <c r="H639" s="61" t="str">
        <f t="shared" si="37"/>
        <v/>
      </c>
      <c r="I639" s="61" t="str">
        <f t="shared" si="38"/>
        <v/>
      </c>
      <c r="J639" s="118" t="str">
        <f t="shared" si="39"/>
        <v/>
      </c>
      <c r="K639" s="116"/>
    </row>
    <row r="640" spans="2:11" x14ac:dyDescent="0.25">
      <c r="B640" t="str">
        <f>IF(OR(C640="",COUNTIF($C$4:C639,C640)&gt;0),"",MAX($B$4:B639)+1)</f>
        <v/>
      </c>
      <c r="C640" t="str">
        <f t="shared" si="40"/>
        <v/>
      </c>
      <c r="D640" s="61">
        <v>3</v>
      </c>
      <c r="E640" s="61" t="str">
        <f>IF('Section 2'!C54="","",'Section 2'!S54)</f>
        <v/>
      </c>
      <c r="F640" s="61" t="str">
        <f>IF($E640="","",'Section 2'!H54)</f>
        <v/>
      </c>
      <c r="G640" s="118" t="str">
        <f>IF($E640="","",'Section 2'!T54)</f>
        <v/>
      </c>
      <c r="H640" s="61" t="str">
        <f t="shared" si="37"/>
        <v/>
      </c>
      <c r="I640" s="61" t="str">
        <f t="shared" si="38"/>
        <v/>
      </c>
      <c r="J640" s="118" t="str">
        <f t="shared" si="39"/>
        <v/>
      </c>
      <c r="K640" s="116"/>
    </row>
    <row r="641" spans="2:11" x14ac:dyDescent="0.25">
      <c r="B641" t="str">
        <f>IF(OR(C641="",COUNTIF($C$4:C640,C641)&gt;0),"",MAX($B$4:B640)+1)</f>
        <v/>
      </c>
      <c r="C641" t="str">
        <f t="shared" si="40"/>
        <v/>
      </c>
      <c r="D641" s="61">
        <v>3</v>
      </c>
      <c r="E641" s="61" t="str">
        <f>IF('Section 2'!C55="","",'Section 2'!S55)</f>
        <v/>
      </c>
      <c r="F641" s="61" t="str">
        <f>IF($E641="","",'Section 2'!H55)</f>
        <v/>
      </c>
      <c r="G641" s="118" t="str">
        <f>IF($E641="","",'Section 2'!T55)</f>
        <v/>
      </c>
      <c r="H641" s="61" t="str">
        <f t="shared" si="37"/>
        <v/>
      </c>
      <c r="I641" s="61" t="str">
        <f t="shared" si="38"/>
        <v/>
      </c>
      <c r="J641" s="118" t="str">
        <f t="shared" si="39"/>
        <v/>
      </c>
      <c r="K641" s="116"/>
    </row>
    <row r="642" spans="2:11" x14ac:dyDescent="0.25">
      <c r="B642" t="str">
        <f>IF(OR(C642="",COUNTIF($C$4:C641,C642)&gt;0),"",MAX($B$4:B641)+1)</f>
        <v/>
      </c>
      <c r="C642" t="str">
        <f t="shared" si="40"/>
        <v/>
      </c>
      <c r="D642" s="61">
        <v>3</v>
      </c>
      <c r="E642" s="61" t="str">
        <f>IF('Section 2'!C56="","",'Section 2'!S56)</f>
        <v/>
      </c>
      <c r="F642" s="61" t="str">
        <f>IF($E642="","",'Section 2'!H56)</f>
        <v/>
      </c>
      <c r="G642" s="118" t="str">
        <f>IF($E642="","",'Section 2'!T56)</f>
        <v/>
      </c>
      <c r="H642" s="61" t="str">
        <f t="shared" si="37"/>
        <v/>
      </c>
      <c r="I642" s="61" t="str">
        <f t="shared" si="38"/>
        <v/>
      </c>
      <c r="J642" s="118" t="str">
        <f t="shared" si="39"/>
        <v/>
      </c>
      <c r="K642" s="116"/>
    </row>
    <row r="643" spans="2:11" x14ac:dyDescent="0.25">
      <c r="B643" t="str">
        <f>IF(OR(C643="",COUNTIF($C$4:C642,C643)&gt;0),"",MAX($B$4:B642)+1)</f>
        <v/>
      </c>
      <c r="C643" t="str">
        <f t="shared" si="40"/>
        <v/>
      </c>
      <c r="D643" s="61">
        <v>3</v>
      </c>
      <c r="E643" s="61" t="str">
        <f>IF('Section 2'!C57="","",'Section 2'!S57)</f>
        <v/>
      </c>
      <c r="F643" s="61" t="str">
        <f>IF($E643="","",'Section 2'!H57)</f>
        <v/>
      </c>
      <c r="G643" s="118" t="str">
        <f>IF($E643="","",'Section 2'!T57)</f>
        <v/>
      </c>
      <c r="H643" s="61" t="str">
        <f t="shared" si="37"/>
        <v/>
      </c>
      <c r="I643" s="61" t="str">
        <f t="shared" si="38"/>
        <v/>
      </c>
      <c r="J643" s="118" t="str">
        <f t="shared" si="39"/>
        <v/>
      </c>
      <c r="K643" s="116"/>
    </row>
    <row r="644" spans="2:11" x14ac:dyDescent="0.25">
      <c r="B644" t="str">
        <f>IF(OR(C644="",COUNTIF($C$4:C643,C644)&gt;0),"",MAX($B$4:B643)+1)</f>
        <v/>
      </c>
      <c r="C644" t="str">
        <f t="shared" si="40"/>
        <v/>
      </c>
      <c r="D644" s="61">
        <v>3</v>
      </c>
      <c r="E644" s="61" t="str">
        <f>IF('Section 2'!C58="","",'Section 2'!S58)</f>
        <v/>
      </c>
      <c r="F644" s="61" t="str">
        <f>IF($E644="","",'Section 2'!H58)</f>
        <v/>
      </c>
      <c r="G644" s="118" t="str">
        <f>IF($E644="","",'Section 2'!T58)</f>
        <v/>
      </c>
      <c r="H644" s="61" t="str">
        <f t="shared" ref="H644:H707" si="41">IF(OR($G644=0,COUNTIF($L$4:$L$45,E644)=0),"",E644)</f>
        <v/>
      </c>
      <c r="I644" s="61" t="str">
        <f t="shared" ref="I644:I707" si="42">IF($H644="","",F644)</f>
        <v/>
      </c>
      <c r="J644" s="118" t="str">
        <f t="shared" ref="J644:J707" si="43">IF($H644="","",G644)</f>
        <v/>
      </c>
      <c r="K644" s="116"/>
    </row>
    <row r="645" spans="2:11" x14ac:dyDescent="0.25">
      <c r="B645" t="str">
        <f>IF(OR(C645="",COUNTIF($C$4:C644,C645)&gt;0),"",MAX($B$4:B644)+1)</f>
        <v/>
      </c>
      <c r="C645" t="str">
        <f t="shared" si="40"/>
        <v/>
      </c>
      <c r="D645" s="61">
        <v>3</v>
      </c>
      <c r="E645" s="61" t="str">
        <f>IF('Section 2'!C59="","",'Section 2'!S59)</f>
        <v/>
      </c>
      <c r="F645" s="61" t="str">
        <f>IF($E645="","",'Section 2'!H59)</f>
        <v/>
      </c>
      <c r="G645" s="118" t="str">
        <f>IF($E645="","",'Section 2'!T59)</f>
        <v/>
      </c>
      <c r="H645" s="61" t="str">
        <f t="shared" si="41"/>
        <v/>
      </c>
      <c r="I645" s="61" t="str">
        <f t="shared" si="42"/>
        <v/>
      </c>
      <c r="J645" s="118" t="str">
        <f t="shared" si="43"/>
        <v/>
      </c>
      <c r="K645" s="116"/>
    </row>
    <row r="646" spans="2:11" x14ac:dyDescent="0.25">
      <c r="B646" t="str">
        <f>IF(OR(C646="",COUNTIF($C$4:C645,C646)&gt;0),"",MAX($B$4:B645)+1)</f>
        <v/>
      </c>
      <c r="C646" t="str">
        <f t="shared" si="40"/>
        <v/>
      </c>
      <c r="D646" s="61">
        <v>3</v>
      </c>
      <c r="E646" s="61" t="str">
        <f>IF('Section 2'!C60="","",'Section 2'!S60)</f>
        <v/>
      </c>
      <c r="F646" s="61" t="str">
        <f>IF($E646="","",'Section 2'!H60)</f>
        <v/>
      </c>
      <c r="G646" s="118" t="str">
        <f>IF($E646="","",'Section 2'!T60)</f>
        <v/>
      </c>
      <c r="H646" s="61" t="str">
        <f t="shared" si="41"/>
        <v/>
      </c>
      <c r="I646" s="61" t="str">
        <f t="shared" si="42"/>
        <v/>
      </c>
      <c r="J646" s="118" t="str">
        <f t="shared" si="43"/>
        <v/>
      </c>
      <c r="K646" s="116"/>
    </row>
    <row r="647" spans="2:11" x14ac:dyDescent="0.25">
      <c r="B647" t="str">
        <f>IF(OR(C647="",COUNTIF($C$4:C646,C647)&gt;0),"",MAX($B$4:B646)+1)</f>
        <v/>
      </c>
      <c r="C647" t="str">
        <f t="shared" si="40"/>
        <v/>
      </c>
      <c r="D647" s="61">
        <v>3</v>
      </c>
      <c r="E647" s="61" t="str">
        <f>IF('Section 2'!C61="","",'Section 2'!S61)</f>
        <v/>
      </c>
      <c r="F647" s="61" t="str">
        <f>IF($E647="","",'Section 2'!H61)</f>
        <v/>
      </c>
      <c r="G647" s="118" t="str">
        <f>IF($E647="","",'Section 2'!T61)</f>
        <v/>
      </c>
      <c r="H647" s="61" t="str">
        <f t="shared" si="41"/>
        <v/>
      </c>
      <c r="I647" s="61" t="str">
        <f t="shared" si="42"/>
        <v/>
      </c>
      <c r="J647" s="118" t="str">
        <f t="shared" si="43"/>
        <v/>
      </c>
      <c r="K647" s="116"/>
    </row>
    <row r="648" spans="2:11" x14ac:dyDescent="0.25">
      <c r="B648" t="str">
        <f>IF(OR(C648="",COUNTIF($C$4:C647,C648)&gt;0),"",MAX($B$4:B647)+1)</f>
        <v/>
      </c>
      <c r="C648" t="str">
        <f t="shared" si="40"/>
        <v/>
      </c>
      <c r="D648" s="61">
        <v>3</v>
      </c>
      <c r="E648" s="61" t="str">
        <f>IF('Section 2'!C62="","",'Section 2'!S62)</f>
        <v/>
      </c>
      <c r="F648" s="61" t="str">
        <f>IF($E648="","",'Section 2'!H62)</f>
        <v/>
      </c>
      <c r="G648" s="118" t="str">
        <f>IF($E648="","",'Section 2'!T62)</f>
        <v/>
      </c>
      <c r="H648" s="61" t="str">
        <f t="shared" si="41"/>
        <v/>
      </c>
      <c r="I648" s="61" t="str">
        <f t="shared" si="42"/>
        <v/>
      </c>
      <c r="J648" s="118" t="str">
        <f t="shared" si="43"/>
        <v/>
      </c>
      <c r="K648" s="116"/>
    </row>
    <row r="649" spans="2:11" x14ac:dyDescent="0.25">
      <c r="B649" t="str">
        <f>IF(OR(C649="",COUNTIF($C$4:C648,C649)&gt;0),"",MAX($B$4:B648)+1)</f>
        <v/>
      </c>
      <c r="C649" t="str">
        <f t="shared" si="40"/>
        <v/>
      </c>
      <c r="D649" s="61">
        <v>3</v>
      </c>
      <c r="E649" s="61" t="str">
        <f>IF('Section 2'!C63="","",'Section 2'!S63)</f>
        <v/>
      </c>
      <c r="F649" s="61" t="str">
        <f>IF($E649="","",'Section 2'!H63)</f>
        <v/>
      </c>
      <c r="G649" s="118" t="str">
        <f>IF($E649="","",'Section 2'!T63)</f>
        <v/>
      </c>
      <c r="H649" s="61" t="str">
        <f t="shared" si="41"/>
        <v/>
      </c>
      <c r="I649" s="61" t="str">
        <f t="shared" si="42"/>
        <v/>
      </c>
      <c r="J649" s="118" t="str">
        <f t="shared" si="43"/>
        <v/>
      </c>
      <c r="K649" s="116"/>
    </row>
    <row r="650" spans="2:11" x14ac:dyDescent="0.25">
      <c r="B650" t="str">
        <f>IF(OR(C650="",COUNTIF($C$4:C649,C650)&gt;0),"",MAX($B$4:B649)+1)</f>
        <v/>
      </c>
      <c r="C650" t="str">
        <f t="shared" si="40"/>
        <v/>
      </c>
      <c r="D650" s="61">
        <v>3</v>
      </c>
      <c r="E650" s="61" t="str">
        <f>IF('Section 2'!C64="","",'Section 2'!S64)</f>
        <v/>
      </c>
      <c r="F650" s="61" t="str">
        <f>IF($E650="","",'Section 2'!H64)</f>
        <v/>
      </c>
      <c r="G650" s="118" t="str">
        <f>IF($E650="","",'Section 2'!T64)</f>
        <v/>
      </c>
      <c r="H650" s="61" t="str">
        <f t="shared" si="41"/>
        <v/>
      </c>
      <c r="I650" s="61" t="str">
        <f t="shared" si="42"/>
        <v/>
      </c>
      <c r="J650" s="118" t="str">
        <f t="shared" si="43"/>
        <v/>
      </c>
      <c r="K650" s="116"/>
    </row>
    <row r="651" spans="2:11" x14ac:dyDescent="0.25">
      <c r="B651" t="str">
        <f>IF(OR(C651="",COUNTIF($C$4:C650,C651)&gt;0),"",MAX($B$4:B650)+1)</f>
        <v/>
      </c>
      <c r="C651" t="str">
        <f t="shared" si="40"/>
        <v/>
      </c>
      <c r="D651" s="61">
        <v>3</v>
      </c>
      <c r="E651" s="61" t="str">
        <f>IF('Section 2'!C65="","",'Section 2'!S65)</f>
        <v/>
      </c>
      <c r="F651" s="61" t="str">
        <f>IF($E651="","",'Section 2'!H65)</f>
        <v/>
      </c>
      <c r="G651" s="118" t="str">
        <f>IF($E651="","",'Section 2'!T65)</f>
        <v/>
      </c>
      <c r="H651" s="61" t="str">
        <f t="shared" si="41"/>
        <v/>
      </c>
      <c r="I651" s="61" t="str">
        <f t="shared" si="42"/>
        <v/>
      </c>
      <c r="J651" s="118" t="str">
        <f t="shared" si="43"/>
        <v/>
      </c>
      <c r="K651" s="116"/>
    </row>
    <row r="652" spans="2:11" x14ac:dyDescent="0.25">
      <c r="B652" t="str">
        <f>IF(OR(C652="",COUNTIF($C$4:C651,C652)&gt;0),"",MAX($B$4:B651)+1)</f>
        <v/>
      </c>
      <c r="C652" t="str">
        <f t="shared" si="40"/>
        <v/>
      </c>
      <c r="D652" s="61">
        <v>3</v>
      </c>
      <c r="E652" s="61" t="str">
        <f>IF('Section 2'!C66="","",'Section 2'!S66)</f>
        <v/>
      </c>
      <c r="F652" s="61" t="str">
        <f>IF($E652="","",'Section 2'!H66)</f>
        <v/>
      </c>
      <c r="G652" s="118" t="str">
        <f>IF($E652="","",'Section 2'!T66)</f>
        <v/>
      </c>
      <c r="H652" s="61" t="str">
        <f t="shared" si="41"/>
        <v/>
      </c>
      <c r="I652" s="61" t="str">
        <f t="shared" si="42"/>
        <v/>
      </c>
      <c r="J652" s="118" t="str">
        <f t="shared" si="43"/>
        <v/>
      </c>
      <c r="K652" s="116"/>
    </row>
    <row r="653" spans="2:11" x14ac:dyDescent="0.25">
      <c r="B653" t="str">
        <f>IF(OR(C653="",COUNTIF($C$4:C652,C653)&gt;0),"",MAX($B$4:B652)+1)</f>
        <v/>
      </c>
      <c r="C653" t="str">
        <f t="shared" si="40"/>
        <v/>
      </c>
      <c r="D653" s="61">
        <v>3</v>
      </c>
      <c r="E653" s="61" t="str">
        <f>IF('Section 2'!C67="","",'Section 2'!S67)</f>
        <v/>
      </c>
      <c r="F653" s="61" t="str">
        <f>IF($E653="","",'Section 2'!H67)</f>
        <v/>
      </c>
      <c r="G653" s="118" t="str">
        <f>IF($E653="","",'Section 2'!T67)</f>
        <v/>
      </c>
      <c r="H653" s="61" t="str">
        <f t="shared" si="41"/>
        <v/>
      </c>
      <c r="I653" s="61" t="str">
        <f t="shared" si="42"/>
        <v/>
      </c>
      <c r="J653" s="118" t="str">
        <f t="shared" si="43"/>
        <v/>
      </c>
      <c r="K653" s="116"/>
    </row>
    <row r="654" spans="2:11" x14ac:dyDescent="0.25">
      <c r="B654" t="str">
        <f>IF(OR(C654="",COUNTIF($C$4:C653,C654)&gt;0),"",MAX($B$4:B653)+1)</f>
        <v/>
      </c>
      <c r="C654" t="str">
        <f t="shared" si="40"/>
        <v/>
      </c>
      <c r="D654" s="61">
        <v>3</v>
      </c>
      <c r="E654" s="61" t="str">
        <f>IF('Section 2'!C68="","",'Section 2'!S68)</f>
        <v/>
      </c>
      <c r="F654" s="61" t="str">
        <f>IF($E654="","",'Section 2'!H68)</f>
        <v/>
      </c>
      <c r="G654" s="118" t="str">
        <f>IF($E654="","",'Section 2'!T68)</f>
        <v/>
      </c>
      <c r="H654" s="61" t="str">
        <f t="shared" si="41"/>
        <v/>
      </c>
      <c r="I654" s="61" t="str">
        <f t="shared" si="42"/>
        <v/>
      </c>
      <c r="J654" s="118" t="str">
        <f t="shared" si="43"/>
        <v/>
      </c>
      <c r="K654" s="116"/>
    </row>
    <row r="655" spans="2:11" x14ac:dyDescent="0.25">
      <c r="B655" t="str">
        <f>IF(OR(C655="",COUNTIF($C$4:C654,C655)&gt;0),"",MAX($B$4:B654)+1)</f>
        <v/>
      </c>
      <c r="C655" t="str">
        <f t="shared" si="40"/>
        <v/>
      </c>
      <c r="D655" s="61">
        <v>3</v>
      </c>
      <c r="E655" s="61" t="str">
        <f>IF('Section 2'!C69="","",'Section 2'!S69)</f>
        <v/>
      </c>
      <c r="F655" s="61" t="str">
        <f>IF($E655="","",'Section 2'!H69)</f>
        <v/>
      </c>
      <c r="G655" s="118" t="str">
        <f>IF($E655="","",'Section 2'!T69)</f>
        <v/>
      </c>
      <c r="H655" s="61" t="str">
        <f t="shared" si="41"/>
        <v/>
      </c>
      <c r="I655" s="61" t="str">
        <f t="shared" si="42"/>
        <v/>
      </c>
      <c r="J655" s="118" t="str">
        <f t="shared" si="43"/>
        <v/>
      </c>
      <c r="K655" s="116"/>
    </row>
    <row r="656" spans="2:11" x14ac:dyDescent="0.25">
      <c r="B656" t="str">
        <f>IF(OR(C656="",COUNTIF($C$4:C655,C656)&gt;0),"",MAX($B$4:B655)+1)</f>
        <v/>
      </c>
      <c r="C656" t="str">
        <f t="shared" si="40"/>
        <v/>
      </c>
      <c r="D656" s="61">
        <v>3</v>
      </c>
      <c r="E656" s="61" t="str">
        <f>IF('Section 2'!C70="","",'Section 2'!S70)</f>
        <v/>
      </c>
      <c r="F656" s="61" t="str">
        <f>IF($E656="","",'Section 2'!H70)</f>
        <v/>
      </c>
      <c r="G656" s="118" t="str">
        <f>IF($E656="","",'Section 2'!T70)</f>
        <v/>
      </c>
      <c r="H656" s="61" t="str">
        <f t="shared" si="41"/>
        <v/>
      </c>
      <c r="I656" s="61" t="str">
        <f t="shared" si="42"/>
        <v/>
      </c>
      <c r="J656" s="118" t="str">
        <f t="shared" si="43"/>
        <v/>
      </c>
      <c r="K656" s="116"/>
    </row>
    <row r="657" spans="2:11" x14ac:dyDescent="0.25">
      <c r="B657" t="str">
        <f>IF(OR(C657="",COUNTIF($C$4:C656,C657)&gt;0),"",MAX($B$4:B656)+1)</f>
        <v/>
      </c>
      <c r="C657" t="str">
        <f t="shared" si="40"/>
        <v/>
      </c>
      <c r="D657" s="61">
        <v>3</v>
      </c>
      <c r="E657" s="61" t="str">
        <f>IF('Section 2'!C71="","",'Section 2'!S71)</f>
        <v/>
      </c>
      <c r="F657" s="61" t="str">
        <f>IF($E657="","",'Section 2'!H71)</f>
        <v/>
      </c>
      <c r="G657" s="118" t="str">
        <f>IF($E657="","",'Section 2'!T71)</f>
        <v/>
      </c>
      <c r="H657" s="61" t="str">
        <f t="shared" si="41"/>
        <v/>
      </c>
      <c r="I657" s="61" t="str">
        <f t="shared" si="42"/>
        <v/>
      </c>
      <c r="J657" s="118" t="str">
        <f t="shared" si="43"/>
        <v/>
      </c>
      <c r="K657" s="116"/>
    </row>
    <row r="658" spans="2:11" x14ac:dyDescent="0.25">
      <c r="B658" t="str">
        <f>IF(OR(C658="",COUNTIF($C$4:C657,C658)&gt;0),"",MAX($B$4:B657)+1)</f>
        <v/>
      </c>
      <c r="C658" t="str">
        <f t="shared" si="40"/>
        <v/>
      </c>
      <c r="D658" s="61">
        <v>3</v>
      </c>
      <c r="E658" s="61" t="str">
        <f>IF('Section 2'!C72="","",'Section 2'!S72)</f>
        <v/>
      </c>
      <c r="F658" s="61" t="str">
        <f>IF($E658="","",'Section 2'!H72)</f>
        <v/>
      </c>
      <c r="G658" s="118" t="str">
        <f>IF($E658="","",'Section 2'!T72)</f>
        <v/>
      </c>
      <c r="H658" s="61" t="str">
        <f t="shared" si="41"/>
        <v/>
      </c>
      <c r="I658" s="61" t="str">
        <f t="shared" si="42"/>
        <v/>
      </c>
      <c r="J658" s="118" t="str">
        <f t="shared" si="43"/>
        <v/>
      </c>
      <c r="K658" s="116"/>
    </row>
    <row r="659" spans="2:11" x14ac:dyDescent="0.25">
      <c r="B659" t="str">
        <f>IF(OR(C659="",COUNTIF($C$4:C658,C659)&gt;0),"",MAX($B$4:B658)+1)</f>
        <v/>
      </c>
      <c r="C659" t="str">
        <f t="shared" si="40"/>
        <v/>
      </c>
      <c r="D659" s="61">
        <v>3</v>
      </c>
      <c r="E659" s="61" t="str">
        <f>IF('Section 2'!C73="","",'Section 2'!S73)</f>
        <v/>
      </c>
      <c r="F659" s="61" t="str">
        <f>IF($E659="","",'Section 2'!H73)</f>
        <v/>
      </c>
      <c r="G659" s="118" t="str">
        <f>IF($E659="","",'Section 2'!T73)</f>
        <v/>
      </c>
      <c r="H659" s="61" t="str">
        <f t="shared" si="41"/>
        <v/>
      </c>
      <c r="I659" s="61" t="str">
        <f t="shared" si="42"/>
        <v/>
      </c>
      <c r="J659" s="118" t="str">
        <f t="shared" si="43"/>
        <v/>
      </c>
      <c r="K659" s="116"/>
    </row>
    <row r="660" spans="2:11" x14ac:dyDescent="0.25">
      <c r="B660" t="str">
        <f>IF(OR(C660="",COUNTIF($C$4:C659,C660)&gt;0),"",MAX($B$4:B659)+1)</f>
        <v/>
      </c>
      <c r="C660" t="str">
        <f t="shared" si="40"/>
        <v/>
      </c>
      <c r="D660" s="61">
        <v>3</v>
      </c>
      <c r="E660" s="61" t="str">
        <f>IF('Section 2'!C74="","",'Section 2'!S74)</f>
        <v/>
      </c>
      <c r="F660" s="61" t="str">
        <f>IF($E660="","",'Section 2'!H74)</f>
        <v/>
      </c>
      <c r="G660" s="118" t="str">
        <f>IF($E660="","",'Section 2'!T74)</f>
        <v/>
      </c>
      <c r="H660" s="61" t="str">
        <f t="shared" si="41"/>
        <v/>
      </c>
      <c r="I660" s="61" t="str">
        <f t="shared" si="42"/>
        <v/>
      </c>
      <c r="J660" s="118" t="str">
        <f t="shared" si="43"/>
        <v/>
      </c>
      <c r="K660" s="116"/>
    </row>
    <row r="661" spans="2:11" x14ac:dyDescent="0.25">
      <c r="B661" t="str">
        <f>IF(OR(C661="",COUNTIF($C$4:C660,C661)&gt;0),"",MAX($B$4:B660)+1)</f>
        <v/>
      </c>
      <c r="C661" t="str">
        <f t="shared" si="40"/>
        <v/>
      </c>
      <c r="D661" s="61">
        <v>3</v>
      </c>
      <c r="E661" s="61" t="str">
        <f>IF('Section 2'!C75="","",'Section 2'!S75)</f>
        <v/>
      </c>
      <c r="F661" s="61" t="str">
        <f>IF($E661="","",'Section 2'!H75)</f>
        <v/>
      </c>
      <c r="G661" s="118" t="str">
        <f>IF($E661="","",'Section 2'!T75)</f>
        <v/>
      </c>
      <c r="H661" s="61" t="str">
        <f t="shared" si="41"/>
        <v/>
      </c>
      <c r="I661" s="61" t="str">
        <f t="shared" si="42"/>
        <v/>
      </c>
      <c r="J661" s="118" t="str">
        <f t="shared" si="43"/>
        <v/>
      </c>
      <c r="K661" s="116"/>
    </row>
    <row r="662" spans="2:11" x14ac:dyDescent="0.25">
      <c r="B662" t="str">
        <f>IF(OR(C662="",COUNTIF($C$4:C661,C662)&gt;0),"",MAX($B$4:B661)+1)</f>
        <v/>
      </c>
      <c r="C662" t="str">
        <f t="shared" si="40"/>
        <v/>
      </c>
      <c r="D662" s="61">
        <v>3</v>
      </c>
      <c r="E662" s="61" t="str">
        <f>IF('Section 2'!C76="","",'Section 2'!S76)</f>
        <v/>
      </c>
      <c r="F662" s="61" t="str">
        <f>IF($E662="","",'Section 2'!H76)</f>
        <v/>
      </c>
      <c r="G662" s="118" t="str">
        <f>IF($E662="","",'Section 2'!T76)</f>
        <v/>
      </c>
      <c r="H662" s="61" t="str">
        <f t="shared" si="41"/>
        <v/>
      </c>
      <c r="I662" s="61" t="str">
        <f t="shared" si="42"/>
        <v/>
      </c>
      <c r="J662" s="118" t="str">
        <f t="shared" si="43"/>
        <v/>
      </c>
      <c r="K662" s="116"/>
    </row>
    <row r="663" spans="2:11" x14ac:dyDescent="0.25">
      <c r="B663" t="str">
        <f>IF(OR(C663="",COUNTIF($C$4:C662,C663)&gt;0),"",MAX($B$4:B662)+1)</f>
        <v/>
      </c>
      <c r="C663" t="str">
        <f t="shared" si="40"/>
        <v/>
      </c>
      <c r="D663" s="61">
        <v>3</v>
      </c>
      <c r="E663" s="61" t="str">
        <f>IF('Section 2'!C77="","",'Section 2'!S77)</f>
        <v/>
      </c>
      <c r="F663" s="61" t="str">
        <f>IF($E663="","",'Section 2'!H77)</f>
        <v/>
      </c>
      <c r="G663" s="118" t="str">
        <f>IF($E663="","",'Section 2'!T77)</f>
        <v/>
      </c>
      <c r="H663" s="61" t="str">
        <f t="shared" si="41"/>
        <v/>
      </c>
      <c r="I663" s="61" t="str">
        <f t="shared" si="42"/>
        <v/>
      </c>
      <c r="J663" s="118" t="str">
        <f t="shared" si="43"/>
        <v/>
      </c>
      <c r="K663" s="116"/>
    </row>
    <row r="664" spans="2:11" x14ac:dyDescent="0.25">
      <c r="B664" t="str">
        <f>IF(OR(C664="",COUNTIF($C$4:C663,C664)&gt;0),"",MAX($B$4:B663)+1)</f>
        <v/>
      </c>
      <c r="C664" t="str">
        <f t="shared" si="40"/>
        <v/>
      </c>
      <c r="D664" s="61">
        <v>3</v>
      </c>
      <c r="E664" s="61" t="str">
        <f>IF('Section 2'!C78="","",'Section 2'!S78)</f>
        <v/>
      </c>
      <c r="F664" s="61" t="str">
        <f>IF($E664="","",'Section 2'!H78)</f>
        <v/>
      </c>
      <c r="G664" s="118" t="str">
        <f>IF($E664="","",'Section 2'!T78)</f>
        <v/>
      </c>
      <c r="H664" s="61" t="str">
        <f t="shared" si="41"/>
        <v/>
      </c>
      <c r="I664" s="61" t="str">
        <f t="shared" si="42"/>
        <v/>
      </c>
      <c r="J664" s="118" t="str">
        <f t="shared" si="43"/>
        <v/>
      </c>
      <c r="K664" s="116"/>
    </row>
    <row r="665" spans="2:11" x14ac:dyDescent="0.25">
      <c r="B665" t="str">
        <f>IF(OR(C665="",COUNTIF($C$4:C664,C665)&gt;0),"",MAX($B$4:B664)+1)</f>
        <v/>
      </c>
      <c r="C665" t="str">
        <f t="shared" ref="C665:C728" si="44">IF(H665="","",H665&amp;"_"&amp;I665)</f>
        <v/>
      </c>
      <c r="D665" s="61">
        <v>3</v>
      </c>
      <c r="E665" s="61" t="str">
        <f>IF('Section 2'!C79="","",'Section 2'!S79)</f>
        <v/>
      </c>
      <c r="F665" s="61" t="str">
        <f>IF($E665="","",'Section 2'!H79)</f>
        <v/>
      </c>
      <c r="G665" s="118" t="str">
        <f>IF($E665="","",'Section 2'!T79)</f>
        <v/>
      </c>
      <c r="H665" s="61" t="str">
        <f t="shared" si="41"/>
        <v/>
      </c>
      <c r="I665" s="61" t="str">
        <f t="shared" si="42"/>
        <v/>
      </c>
      <c r="J665" s="118" t="str">
        <f t="shared" si="43"/>
        <v/>
      </c>
      <c r="K665" s="116"/>
    </row>
    <row r="666" spans="2:11" x14ac:dyDescent="0.25">
      <c r="B666" t="str">
        <f>IF(OR(C666="",COUNTIF($C$4:C665,C666)&gt;0),"",MAX($B$4:B665)+1)</f>
        <v/>
      </c>
      <c r="C666" t="str">
        <f t="shared" si="44"/>
        <v/>
      </c>
      <c r="D666" s="61">
        <v>3</v>
      </c>
      <c r="E666" s="61" t="str">
        <f>IF('Section 2'!C80="","",'Section 2'!S80)</f>
        <v/>
      </c>
      <c r="F666" s="61" t="str">
        <f>IF($E666="","",'Section 2'!H80)</f>
        <v/>
      </c>
      <c r="G666" s="118" t="str">
        <f>IF($E666="","",'Section 2'!T80)</f>
        <v/>
      </c>
      <c r="H666" s="61" t="str">
        <f t="shared" si="41"/>
        <v/>
      </c>
      <c r="I666" s="61" t="str">
        <f t="shared" si="42"/>
        <v/>
      </c>
      <c r="J666" s="118" t="str">
        <f t="shared" si="43"/>
        <v/>
      </c>
      <c r="K666" s="116"/>
    </row>
    <row r="667" spans="2:11" x14ac:dyDescent="0.25">
      <c r="B667" t="str">
        <f>IF(OR(C667="",COUNTIF($C$4:C666,C667)&gt;0),"",MAX($B$4:B666)+1)</f>
        <v/>
      </c>
      <c r="C667" t="str">
        <f t="shared" si="44"/>
        <v/>
      </c>
      <c r="D667" s="61">
        <v>3</v>
      </c>
      <c r="E667" s="61" t="str">
        <f>IF('Section 2'!C81="","",'Section 2'!S81)</f>
        <v/>
      </c>
      <c r="F667" s="61" t="str">
        <f>IF($E667="","",'Section 2'!H81)</f>
        <v/>
      </c>
      <c r="G667" s="118" t="str">
        <f>IF($E667="","",'Section 2'!T81)</f>
        <v/>
      </c>
      <c r="H667" s="61" t="str">
        <f t="shared" si="41"/>
        <v/>
      </c>
      <c r="I667" s="61" t="str">
        <f t="shared" si="42"/>
        <v/>
      </c>
      <c r="J667" s="118" t="str">
        <f t="shared" si="43"/>
        <v/>
      </c>
      <c r="K667" s="116"/>
    </row>
    <row r="668" spans="2:11" x14ac:dyDescent="0.25">
      <c r="B668" t="str">
        <f>IF(OR(C668="",COUNTIF($C$4:C667,C668)&gt;0),"",MAX($B$4:B667)+1)</f>
        <v/>
      </c>
      <c r="C668" t="str">
        <f t="shared" si="44"/>
        <v/>
      </c>
      <c r="D668" s="61">
        <v>3</v>
      </c>
      <c r="E668" s="61" t="str">
        <f>IF('Section 2'!C82="","",'Section 2'!S82)</f>
        <v/>
      </c>
      <c r="F668" s="61" t="str">
        <f>IF($E668="","",'Section 2'!H82)</f>
        <v/>
      </c>
      <c r="G668" s="118" t="str">
        <f>IF($E668="","",'Section 2'!T82)</f>
        <v/>
      </c>
      <c r="H668" s="61" t="str">
        <f t="shared" si="41"/>
        <v/>
      </c>
      <c r="I668" s="61" t="str">
        <f t="shared" si="42"/>
        <v/>
      </c>
      <c r="J668" s="118" t="str">
        <f t="shared" si="43"/>
        <v/>
      </c>
      <c r="K668" s="116"/>
    </row>
    <row r="669" spans="2:11" x14ac:dyDescent="0.25">
      <c r="B669" t="str">
        <f>IF(OR(C669="",COUNTIF($C$4:C668,C669)&gt;0),"",MAX($B$4:B668)+1)</f>
        <v/>
      </c>
      <c r="C669" t="str">
        <f t="shared" si="44"/>
        <v/>
      </c>
      <c r="D669" s="61">
        <v>3</v>
      </c>
      <c r="E669" s="61" t="str">
        <f>IF('Section 2'!C83="","",'Section 2'!S83)</f>
        <v/>
      </c>
      <c r="F669" s="61" t="str">
        <f>IF($E669="","",'Section 2'!H83)</f>
        <v/>
      </c>
      <c r="G669" s="118" t="str">
        <f>IF($E669="","",'Section 2'!T83)</f>
        <v/>
      </c>
      <c r="H669" s="61" t="str">
        <f t="shared" si="41"/>
        <v/>
      </c>
      <c r="I669" s="61" t="str">
        <f t="shared" si="42"/>
        <v/>
      </c>
      <c r="J669" s="118" t="str">
        <f t="shared" si="43"/>
        <v/>
      </c>
      <c r="K669" s="116"/>
    </row>
    <row r="670" spans="2:11" x14ac:dyDescent="0.25">
      <c r="B670" t="str">
        <f>IF(OR(C670="",COUNTIF($C$4:C669,C670)&gt;0),"",MAX($B$4:B669)+1)</f>
        <v/>
      </c>
      <c r="C670" t="str">
        <f t="shared" si="44"/>
        <v/>
      </c>
      <c r="D670" s="61">
        <v>3</v>
      </c>
      <c r="E670" s="61" t="str">
        <f>IF('Section 2'!C84="","",'Section 2'!S84)</f>
        <v/>
      </c>
      <c r="F670" s="61" t="str">
        <f>IF($E670="","",'Section 2'!H84)</f>
        <v/>
      </c>
      <c r="G670" s="118" t="str">
        <f>IF($E670="","",'Section 2'!T84)</f>
        <v/>
      </c>
      <c r="H670" s="61" t="str">
        <f t="shared" si="41"/>
        <v/>
      </c>
      <c r="I670" s="61" t="str">
        <f t="shared" si="42"/>
        <v/>
      </c>
      <c r="J670" s="118" t="str">
        <f t="shared" si="43"/>
        <v/>
      </c>
      <c r="K670" s="116"/>
    </row>
    <row r="671" spans="2:11" x14ac:dyDescent="0.25">
      <c r="B671" t="str">
        <f>IF(OR(C671="",COUNTIF($C$4:C670,C671)&gt;0),"",MAX($B$4:B670)+1)</f>
        <v/>
      </c>
      <c r="C671" t="str">
        <f t="shared" si="44"/>
        <v/>
      </c>
      <c r="D671" s="61">
        <v>3</v>
      </c>
      <c r="E671" s="61" t="str">
        <f>IF('Section 2'!C85="","",'Section 2'!S85)</f>
        <v/>
      </c>
      <c r="F671" s="61" t="str">
        <f>IF($E671="","",'Section 2'!H85)</f>
        <v/>
      </c>
      <c r="G671" s="118" t="str">
        <f>IF($E671="","",'Section 2'!T85)</f>
        <v/>
      </c>
      <c r="H671" s="61" t="str">
        <f t="shared" si="41"/>
        <v/>
      </c>
      <c r="I671" s="61" t="str">
        <f t="shared" si="42"/>
        <v/>
      </c>
      <c r="J671" s="118" t="str">
        <f t="shared" si="43"/>
        <v/>
      </c>
      <c r="K671" s="116"/>
    </row>
    <row r="672" spans="2:11" x14ac:dyDescent="0.25">
      <c r="B672" t="str">
        <f>IF(OR(C672="",COUNTIF($C$4:C671,C672)&gt;0),"",MAX($B$4:B671)+1)</f>
        <v/>
      </c>
      <c r="C672" t="str">
        <f t="shared" si="44"/>
        <v/>
      </c>
      <c r="D672" s="61">
        <v>3</v>
      </c>
      <c r="E672" s="61" t="str">
        <f>IF('Section 2'!C86="","",'Section 2'!S86)</f>
        <v/>
      </c>
      <c r="F672" s="61" t="str">
        <f>IF($E672="","",'Section 2'!H86)</f>
        <v/>
      </c>
      <c r="G672" s="118" t="str">
        <f>IF($E672="","",'Section 2'!T86)</f>
        <v/>
      </c>
      <c r="H672" s="61" t="str">
        <f t="shared" si="41"/>
        <v/>
      </c>
      <c r="I672" s="61" t="str">
        <f t="shared" si="42"/>
        <v/>
      </c>
      <c r="J672" s="118" t="str">
        <f t="shared" si="43"/>
        <v/>
      </c>
      <c r="K672" s="116"/>
    </row>
    <row r="673" spans="2:11" x14ac:dyDescent="0.25">
      <c r="B673" t="str">
        <f>IF(OR(C673="",COUNTIF($C$4:C672,C673)&gt;0),"",MAX($B$4:B672)+1)</f>
        <v/>
      </c>
      <c r="C673" t="str">
        <f t="shared" si="44"/>
        <v/>
      </c>
      <c r="D673" s="61">
        <v>3</v>
      </c>
      <c r="E673" s="61" t="str">
        <f>IF('Section 2'!C87="","",'Section 2'!S87)</f>
        <v/>
      </c>
      <c r="F673" s="61" t="str">
        <f>IF($E673="","",'Section 2'!H87)</f>
        <v/>
      </c>
      <c r="G673" s="118" t="str">
        <f>IF($E673="","",'Section 2'!T87)</f>
        <v/>
      </c>
      <c r="H673" s="61" t="str">
        <f t="shared" si="41"/>
        <v/>
      </c>
      <c r="I673" s="61" t="str">
        <f t="shared" si="42"/>
        <v/>
      </c>
      <c r="J673" s="118" t="str">
        <f t="shared" si="43"/>
        <v/>
      </c>
      <c r="K673" s="116"/>
    </row>
    <row r="674" spans="2:11" x14ac:dyDescent="0.25">
      <c r="B674" t="str">
        <f>IF(OR(C674="",COUNTIF($C$4:C673,C674)&gt;0),"",MAX($B$4:B673)+1)</f>
        <v/>
      </c>
      <c r="C674" t="str">
        <f t="shared" si="44"/>
        <v/>
      </c>
      <c r="D674" s="61">
        <v>3</v>
      </c>
      <c r="E674" s="61" t="str">
        <f>IF('Section 2'!C88="","",'Section 2'!S88)</f>
        <v/>
      </c>
      <c r="F674" s="61" t="str">
        <f>IF($E674="","",'Section 2'!H88)</f>
        <v/>
      </c>
      <c r="G674" s="118" t="str">
        <f>IF($E674="","",'Section 2'!T88)</f>
        <v/>
      </c>
      <c r="H674" s="61" t="str">
        <f t="shared" si="41"/>
        <v/>
      </c>
      <c r="I674" s="61" t="str">
        <f t="shared" si="42"/>
        <v/>
      </c>
      <c r="J674" s="118" t="str">
        <f t="shared" si="43"/>
        <v/>
      </c>
      <c r="K674" s="116"/>
    </row>
    <row r="675" spans="2:11" x14ac:dyDescent="0.25">
      <c r="B675" t="str">
        <f>IF(OR(C675="",COUNTIF($C$4:C674,C675)&gt;0),"",MAX($B$4:B674)+1)</f>
        <v/>
      </c>
      <c r="C675" t="str">
        <f t="shared" si="44"/>
        <v/>
      </c>
      <c r="D675" s="61">
        <v>3</v>
      </c>
      <c r="E675" s="61" t="str">
        <f>IF('Section 2'!C89="","",'Section 2'!S89)</f>
        <v/>
      </c>
      <c r="F675" s="61" t="str">
        <f>IF($E675="","",'Section 2'!H89)</f>
        <v/>
      </c>
      <c r="G675" s="118" t="str">
        <f>IF($E675="","",'Section 2'!T89)</f>
        <v/>
      </c>
      <c r="H675" s="61" t="str">
        <f t="shared" si="41"/>
        <v/>
      </c>
      <c r="I675" s="61" t="str">
        <f t="shared" si="42"/>
        <v/>
      </c>
      <c r="J675" s="118" t="str">
        <f t="shared" si="43"/>
        <v/>
      </c>
      <c r="K675" s="116"/>
    </row>
    <row r="676" spans="2:11" x14ac:dyDescent="0.25">
      <c r="B676" t="str">
        <f>IF(OR(C676="",COUNTIF($C$4:C675,C676)&gt;0),"",MAX($B$4:B675)+1)</f>
        <v/>
      </c>
      <c r="C676" t="str">
        <f t="shared" si="44"/>
        <v/>
      </c>
      <c r="D676" s="61">
        <v>3</v>
      </c>
      <c r="E676" s="61" t="str">
        <f>IF('Section 2'!C90="","",'Section 2'!S90)</f>
        <v/>
      </c>
      <c r="F676" s="61" t="str">
        <f>IF($E676="","",'Section 2'!H90)</f>
        <v/>
      </c>
      <c r="G676" s="118" t="str">
        <f>IF($E676="","",'Section 2'!T90)</f>
        <v/>
      </c>
      <c r="H676" s="61" t="str">
        <f t="shared" si="41"/>
        <v/>
      </c>
      <c r="I676" s="61" t="str">
        <f t="shared" si="42"/>
        <v/>
      </c>
      <c r="J676" s="118" t="str">
        <f t="shared" si="43"/>
        <v/>
      </c>
      <c r="K676" s="116"/>
    </row>
    <row r="677" spans="2:11" x14ac:dyDescent="0.25">
      <c r="B677" t="str">
        <f>IF(OR(C677="",COUNTIF($C$4:C676,C677)&gt;0),"",MAX($B$4:B676)+1)</f>
        <v/>
      </c>
      <c r="C677" t="str">
        <f t="shared" si="44"/>
        <v/>
      </c>
      <c r="D677" s="61">
        <v>3</v>
      </c>
      <c r="E677" s="61" t="str">
        <f>IF('Section 2'!C91="","",'Section 2'!S91)</f>
        <v/>
      </c>
      <c r="F677" s="61" t="str">
        <f>IF($E677="","",'Section 2'!H91)</f>
        <v/>
      </c>
      <c r="G677" s="118" t="str">
        <f>IF($E677="","",'Section 2'!T91)</f>
        <v/>
      </c>
      <c r="H677" s="61" t="str">
        <f t="shared" si="41"/>
        <v/>
      </c>
      <c r="I677" s="61" t="str">
        <f t="shared" si="42"/>
        <v/>
      </c>
      <c r="J677" s="118" t="str">
        <f t="shared" si="43"/>
        <v/>
      </c>
      <c r="K677" s="116"/>
    </row>
    <row r="678" spans="2:11" x14ac:dyDescent="0.25">
      <c r="B678" t="str">
        <f>IF(OR(C678="",COUNTIF($C$4:C677,C678)&gt;0),"",MAX($B$4:B677)+1)</f>
        <v/>
      </c>
      <c r="C678" t="str">
        <f t="shared" si="44"/>
        <v/>
      </c>
      <c r="D678" s="61">
        <v>3</v>
      </c>
      <c r="E678" s="61" t="str">
        <f>IF('Section 2'!C92="","",'Section 2'!S92)</f>
        <v/>
      </c>
      <c r="F678" s="61" t="str">
        <f>IF($E678="","",'Section 2'!H92)</f>
        <v/>
      </c>
      <c r="G678" s="118" t="str">
        <f>IF($E678="","",'Section 2'!T92)</f>
        <v/>
      </c>
      <c r="H678" s="61" t="str">
        <f t="shared" si="41"/>
        <v/>
      </c>
      <c r="I678" s="61" t="str">
        <f t="shared" si="42"/>
        <v/>
      </c>
      <c r="J678" s="118" t="str">
        <f t="shared" si="43"/>
        <v/>
      </c>
      <c r="K678" s="116"/>
    </row>
    <row r="679" spans="2:11" x14ac:dyDescent="0.25">
      <c r="B679" t="str">
        <f>IF(OR(C679="",COUNTIF($C$4:C678,C679)&gt;0),"",MAX($B$4:B678)+1)</f>
        <v/>
      </c>
      <c r="C679" t="str">
        <f t="shared" si="44"/>
        <v/>
      </c>
      <c r="D679" s="61">
        <v>3</v>
      </c>
      <c r="E679" s="61" t="str">
        <f>IF('Section 2'!C93="","",'Section 2'!S93)</f>
        <v/>
      </c>
      <c r="F679" s="61" t="str">
        <f>IF($E679="","",'Section 2'!H93)</f>
        <v/>
      </c>
      <c r="G679" s="118" t="str">
        <f>IF($E679="","",'Section 2'!T93)</f>
        <v/>
      </c>
      <c r="H679" s="61" t="str">
        <f t="shared" si="41"/>
        <v/>
      </c>
      <c r="I679" s="61" t="str">
        <f t="shared" si="42"/>
        <v/>
      </c>
      <c r="J679" s="118" t="str">
        <f t="shared" si="43"/>
        <v/>
      </c>
      <c r="K679" s="116"/>
    </row>
    <row r="680" spans="2:11" x14ac:dyDescent="0.25">
      <c r="B680" t="str">
        <f>IF(OR(C680="",COUNTIF($C$4:C679,C680)&gt;0),"",MAX($B$4:B679)+1)</f>
        <v/>
      </c>
      <c r="C680" t="str">
        <f t="shared" si="44"/>
        <v/>
      </c>
      <c r="D680" s="61">
        <v>3</v>
      </c>
      <c r="E680" s="61" t="str">
        <f>IF('Section 2'!C94="","",'Section 2'!S94)</f>
        <v/>
      </c>
      <c r="F680" s="61" t="str">
        <f>IF($E680="","",'Section 2'!H94)</f>
        <v/>
      </c>
      <c r="G680" s="118" t="str">
        <f>IF($E680="","",'Section 2'!T94)</f>
        <v/>
      </c>
      <c r="H680" s="61" t="str">
        <f t="shared" si="41"/>
        <v/>
      </c>
      <c r="I680" s="61" t="str">
        <f t="shared" si="42"/>
        <v/>
      </c>
      <c r="J680" s="118" t="str">
        <f t="shared" si="43"/>
        <v/>
      </c>
      <c r="K680" s="116"/>
    </row>
    <row r="681" spans="2:11" x14ac:dyDescent="0.25">
      <c r="B681" t="str">
        <f>IF(OR(C681="",COUNTIF($C$4:C680,C681)&gt;0),"",MAX($B$4:B680)+1)</f>
        <v/>
      </c>
      <c r="C681" t="str">
        <f t="shared" si="44"/>
        <v/>
      </c>
      <c r="D681" s="61">
        <v>3</v>
      </c>
      <c r="E681" s="61" t="str">
        <f>IF('Section 2'!C95="","",'Section 2'!S95)</f>
        <v/>
      </c>
      <c r="F681" s="61" t="str">
        <f>IF($E681="","",'Section 2'!H95)</f>
        <v/>
      </c>
      <c r="G681" s="118" t="str">
        <f>IF($E681="","",'Section 2'!T95)</f>
        <v/>
      </c>
      <c r="H681" s="61" t="str">
        <f t="shared" si="41"/>
        <v/>
      </c>
      <c r="I681" s="61" t="str">
        <f t="shared" si="42"/>
        <v/>
      </c>
      <c r="J681" s="118" t="str">
        <f t="shared" si="43"/>
        <v/>
      </c>
      <c r="K681" s="116"/>
    </row>
    <row r="682" spans="2:11" x14ac:dyDescent="0.25">
      <c r="B682" t="str">
        <f>IF(OR(C682="",COUNTIF($C$4:C681,C682)&gt;0),"",MAX($B$4:B681)+1)</f>
        <v/>
      </c>
      <c r="C682" t="str">
        <f t="shared" si="44"/>
        <v/>
      </c>
      <c r="D682" s="61">
        <v>3</v>
      </c>
      <c r="E682" s="61" t="str">
        <f>IF('Section 2'!C96="","",'Section 2'!S96)</f>
        <v/>
      </c>
      <c r="F682" s="61" t="str">
        <f>IF($E682="","",'Section 2'!H96)</f>
        <v/>
      </c>
      <c r="G682" s="118" t="str">
        <f>IF($E682="","",'Section 2'!T96)</f>
        <v/>
      </c>
      <c r="H682" s="61" t="str">
        <f t="shared" si="41"/>
        <v/>
      </c>
      <c r="I682" s="61" t="str">
        <f t="shared" si="42"/>
        <v/>
      </c>
      <c r="J682" s="118" t="str">
        <f t="shared" si="43"/>
        <v/>
      </c>
      <c r="K682" s="116"/>
    </row>
    <row r="683" spans="2:11" x14ac:dyDescent="0.25">
      <c r="B683" t="str">
        <f>IF(OR(C683="",COUNTIF($C$4:C682,C683)&gt;0),"",MAX($B$4:B682)+1)</f>
        <v/>
      </c>
      <c r="C683" t="str">
        <f t="shared" si="44"/>
        <v/>
      </c>
      <c r="D683" s="61">
        <v>3</v>
      </c>
      <c r="E683" s="61" t="str">
        <f>IF('Section 2'!C97="","",'Section 2'!S97)</f>
        <v/>
      </c>
      <c r="F683" s="61" t="str">
        <f>IF($E683="","",'Section 2'!H97)</f>
        <v/>
      </c>
      <c r="G683" s="118" t="str">
        <f>IF($E683="","",'Section 2'!T97)</f>
        <v/>
      </c>
      <c r="H683" s="61" t="str">
        <f t="shared" si="41"/>
        <v/>
      </c>
      <c r="I683" s="61" t="str">
        <f t="shared" si="42"/>
        <v/>
      </c>
      <c r="J683" s="118" t="str">
        <f t="shared" si="43"/>
        <v/>
      </c>
      <c r="K683" s="116"/>
    </row>
    <row r="684" spans="2:11" x14ac:dyDescent="0.25">
      <c r="B684" t="str">
        <f>IF(OR(C684="",COUNTIF($C$4:C683,C684)&gt;0),"",MAX($B$4:B683)+1)</f>
        <v/>
      </c>
      <c r="C684" t="str">
        <f t="shared" si="44"/>
        <v/>
      </c>
      <c r="D684" s="61">
        <v>3</v>
      </c>
      <c r="E684" s="61" t="str">
        <f>IF('Section 2'!C98="","",'Section 2'!S98)</f>
        <v/>
      </c>
      <c r="F684" s="61" t="str">
        <f>IF($E684="","",'Section 2'!H98)</f>
        <v/>
      </c>
      <c r="G684" s="118" t="str">
        <f>IF($E684="","",'Section 2'!T98)</f>
        <v/>
      </c>
      <c r="H684" s="61" t="str">
        <f t="shared" si="41"/>
        <v/>
      </c>
      <c r="I684" s="61" t="str">
        <f t="shared" si="42"/>
        <v/>
      </c>
      <c r="J684" s="118" t="str">
        <f t="shared" si="43"/>
        <v/>
      </c>
      <c r="K684" s="116"/>
    </row>
    <row r="685" spans="2:11" x14ac:dyDescent="0.25">
      <c r="B685" t="str">
        <f>IF(OR(C685="",COUNTIF($C$4:C684,C685)&gt;0),"",MAX($B$4:B684)+1)</f>
        <v/>
      </c>
      <c r="C685" t="str">
        <f t="shared" si="44"/>
        <v/>
      </c>
      <c r="D685" s="61">
        <v>3</v>
      </c>
      <c r="E685" s="61" t="str">
        <f>IF('Section 2'!C99="","",'Section 2'!S99)</f>
        <v/>
      </c>
      <c r="F685" s="61" t="str">
        <f>IF($E685="","",'Section 2'!H99)</f>
        <v/>
      </c>
      <c r="G685" s="118" t="str">
        <f>IF($E685="","",'Section 2'!T99)</f>
        <v/>
      </c>
      <c r="H685" s="61" t="str">
        <f t="shared" si="41"/>
        <v/>
      </c>
      <c r="I685" s="61" t="str">
        <f t="shared" si="42"/>
        <v/>
      </c>
      <c r="J685" s="118" t="str">
        <f t="shared" si="43"/>
        <v/>
      </c>
      <c r="K685" s="116"/>
    </row>
    <row r="686" spans="2:11" x14ac:dyDescent="0.25">
      <c r="B686" t="str">
        <f>IF(OR(C686="",COUNTIF($C$4:C685,C686)&gt;0),"",MAX($B$4:B685)+1)</f>
        <v/>
      </c>
      <c r="C686" t="str">
        <f t="shared" si="44"/>
        <v/>
      </c>
      <c r="D686" s="61">
        <v>3</v>
      </c>
      <c r="E686" s="61" t="str">
        <f>IF('Section 2'!C100="","",'Section 2'!S100)</f>
        <v/>
      </c>
      <c r="F686" s="61" t="str">
        <f>IF($E686="","",'Section 2'!H100)</f>
        <v/>
      </c>
      <c r="G686" s="118" t="str">
        <f>IF($E686="","",'Section 2'!T100)</f>
        <v/>
      </c>
      <c r="H686" s="61" t="str">
        <f t="shared" si="41"/>
        <v/>
      </c>
      <c r="I686" s="61" t="str">
        <f t="shared" si="42"/>
        <v/>
      </c>
      <c r="J686" s="118" t="str">
        <f t="shared" si="43"/>
        <v/>
      </c>
      <c r="K686" s="116"/>
    </row>
    <row r="687" spans="2:11" x14ac:dyDescent="0.25">
      <c r="B687" t="str">
        <f>IF(OR(C687="",COUNTIF($C$4:C686,C687)&gt;0),"",MAX($B$4:B686)+1)</f>
        <v/>
      </c>
      <c r="C687" t="str">
        <f t="shared" si="44"/>
        <v/>
      </c>
      <c r="D687" s="61">
        <v>3</v>
      </c>
      <c r="E687" s="61" t="str">
        <f>IF('Section 2'!C101="","",'Section 2'!S101)</f>
        <v/>
      </c>
      <c r="F687" s="61" t="str">
        <f>IF($E687="","",'Section 2'!H101)</f>
        <v/>
      </c>
      <c r="G687" s="118" t="str">
        <f>IF($E687="","",'Section 2'!T101)</f>
        <v/>
      </c>
      <c r="H687" s="61" t="str">
        <f t="shared" si="41"/>
        <v/>
      </c>
      <c r="I687" s="61" t="str">
        <f t="shared" si="42"/>
        <v/>
      </c>
      <c r="J687" s="118" t="str">
        <f t="shared" si="43"/>
        <v/>
      </c>
      <c r="K687" s="116"/>
    </row>
    <row r="688" spans="2:11" x14ac:dyDescent="0.25">
      <c r="B688" t="str">
        <f>IF(OR(C688="",COUNTIF($C$4:C687,C688)&gt;0),"",MAX($B$4:B687)+1)</f>
        <v/>
      </c>
      <c r="C688" t="str">
        <f t="shared" si="44"/>
        <v/>
      </c>
      <c r="D688" s="61">
        <v>3</v>
      </c>
      <c r="E688" s="61" t="str">
        <f>IF('Section 2'!C102="","",'Section 2'!S102)</f>
        <v/>
      </c>
      <c r="F688" s="61" t="str">
        <f>IF($E688="","",'Section 2'!H102)</f>
        <v/>
      </c>
      <c r="G688" s="118" t="str">
        <f>IF($E688="","",'Section 2'!T102)</f>
        <v/>
      </c>
      <c r="H688" s="61" t="str">
        <f t="shared" si="41"/>
        <v/>
      </c>
      <c r="I688" s="61" t="str">
        <f t="shared" si="42"/>
        <v/>
      </c>
      <c r="J688" s="118" t="str">
        <f t="shared" si="43"/>
        <v/>
      </c>
      <c r="K688" s="116"/>
    </row>
    <row r="689" spans="2:11" x14ac:dyDescent="0.25">
      <c r="B689" t="str">
        <f>IF(OR(C689="",COUNTIF($C$4:C688,C689)&gt;0),"",MAX($B$4:B688)+1)</f>
        <v/>
      </c>
      <c r="C689" t="str">
        <f t="shared" si="44"/>
        <v/>
      </c>
      <c r="D689" s="61">
        <v>3</v>
      </c>
      <c r="E689" s="61" t="str">
        <f>IF('Section 2'!C103="","",'Section 2'!S103)</f>
        <v/>
      </c>
      <c r="F689" s="61" t="str">
        <f>IF($E689="","",'Section 2'!H103)</f>
        <v/>
      </c>
      <c r="G689" s="118" t="str">
        <f>IF($E689="","",'Section 2'!T103)</f>
        <v/>
      </c>
      <c r="H689" s="61" t="str">
        <f t="shared" si="41"/>
        <v/>
      </c>
      <c r="I689" s="61" t="str">
        <f t="shared" si="42"/>
        <v/>
      </c>
      <c r="J689" s="118" t="str">
        <f t="shared" si="43"/>
        <v/>
      </c>
      <c r="K689" s="116"/>
    </row>
    <row r="690" spans="2:11" x14ac:dyDescent="0.25">
      <c r="B690" t="str">
        <f>IF(OR(C690="",COUNTIF($C$4:C689,C690)&gt;0),"",MAX($B$4:B689)+1)</f>
        <v/>
      </c>
      <c r="C690" t="str">
        <f t="shared" si="44"/>
        <v/>
      </c>
      <c r="D690" s="61">
        <v>3</v>
      </c>
      <c r="E690" s="61" t="str">
        <f>IF('Section 2'!C104="","",'Section 2'!S104)</f>
        <v/>
      </c>
      <c r="F690" s="61" t="str">
        <f>IF($E690="","",'Section 2'!H104)</f>
        <v/>
      </c>
      <c r="G690" s="118" t="str">
        <f>IF($E690="","",'Section 2'!T104)</f>
        <v/>
      </c>
      <c r="H690" s="61" t="str">
        <f t="shared" si="41"/>
        <v/>
      </c>
      <c r="I690" s="61" t="str">
        <f t="shared" si="42"/>
        <v/>
      </c>
      <c r="J690" s="118" t="str">
        <f t="shared" si="43"/>
        <v/>
      </c>
      <c r="K690" s="116"/>
    </row>
    <row r="691" spans="2:11" x14ac:dyDescent="0.25">
      <c r="B691" t="str">
        <f>IF(OR(C691="",COUNTIF($C$4:C690,C691)&gt;0),"",MAX($B$4:B690)+1)</f>
        <v/>
      </c>
      <c r="C691" t="str">
        <f t="shared" si="44"/>
        <v/>
      </c>
      <c r="D691" s="61">
        <v>3</v>
      </c>
      <c r="E691" s="61" t="str">
        <f>IF('Section 2'!C105="","",'Section 2'!S105)</f>
        <v/>
      </c>
      <c r="F691" s="61" t="str">
        <f>IF($E691="","",'Section 2'!H105)</f>
        <v/>
      </c>
      <c r="G691" s="118" t="str">
        <f>IF($E691="","",'Section 2'!T105)</f>
        <v/>
      </c>
      <c r="H691" s="61" t="str">
        <f t="shared" si="41"/>
        <v/>
      </c>
      <c r="I691" s="61" t="str">
        <f t="shared" si="42"/>
        <v/>
      </c>
      <c r="J691" s="118" t="str">
        <f t="shared" si="43"/>
        <v/>
      </c>
      <c r="K691" s="116"/>
    </row>
    <row r="692" spans="2:11" x14ac:dyDescent="0.25">
      <c r="B692" t="str">
        <f>IF(OR(C692="",COUNTIF($C$4:C691,C692)&gt;0),"",MAX($B$4:B691)+1)</f>
        <v/>
      </c>
      <c r="C692" t="str">
        <f t="shared" si="44"/>
        <v/>
      </c>
      <c r="D692" s="61">
        <v>3</v>
      </c>
      <c r="E692" s="61" t="str">
        <f>IF('Section 2'!C106="","",'Section 2'!S106)</f>
        <v/>
      </c>
      <c r="F692" s="61" t="str">
        <f>IF($E692="","",'Section 2'!H106)</f>
        <v/>
      </c>
      <c r="G692" s="118" t="str">
        <f>IF($E692="","",'Section 2'!T106)</f>
        <v/>
      </c>
      <c r="H692" s="61" t="str">
        <f t="shared" si="41"/>
        <v/>
      </c>
      <c r="I692" s="61" t="str">
        <f t="shared" si="42"/>
        <v/>
      </c>
      <c r="J692" s="118" t="str">
        <f t="shared" si="43"/>
        <v/>
      </c>
      <c r="K692" s="116"/>
    </row>
    <row r="693" spans="2:11" x14ac:dyDescent="0.25">
      <c r="B693" t="str">
        <f>IF(OR(C693="",COUNTIF($C$4:C692,C693)&gt;0),"",MAX($B$4:B692)+1)</f>
        <v/>
      </c>
      <c r="C693" t="str">
        <f t="shared" si="44"/>
        <v/>
      </c>
      <c r="D693" s="61">
        <v>3</v>
      </c>
      <c r="E693" s="61" t="str">
        <f>IF('Section 2'!C107="","",'Section 2'!S107)</f>
        <v/>
      </c>
      <c r="F693" s="61" t="str">
        <f>IF($E693="","",'Section 2'!H107)</f>
        <v/>
      </c>
      <c r="G693" s="118" t="str">
        <f>IF($E693="","",'Section 2'!T107)</f>
        <v/>
      </c>
      <c r="H693" s="61" t="str">
        <f t="shared" si="41"/>
        <v/>
      </c>
      <c r="I693" s="61" t="str">
        <f t="shared" si="42"/>
        <v/>
      </c>
      <c r="J693" s="118" t="str">
        <f t="shared" si="43"/>
        <v/>
      </c>
      <c r="K693" s="116"/>
    </row>
    <row r="694" spans="2:11" x14ac:dyDescent="0.25">
      <c r="B694" t="str">
        <f>IF(OR(C694="",COUNTIF($C$4:C693,C694)&gt;0),"",MAX($B$4:B693)+1)</f>
        <v/>
      </c>
      <c r="C694" t="str">
        <f t="shared" si="44"/>
        <v/>
      </c>
      <c r="D694" s="61">
        <v>3</v>
      </c>
      <c r="E694" s="61" t="str">
        <f>IF('Section 2'!C108="","",'Section 2'!S108)</f>
        <v/>
      </c>
      <c r="F694" s="61" t="str">
        <f>IF($E694="","",'Section 2'!H108)</f>
        <v/>
      </c>
      <c r="G694" s="118" t="str">
        <f>IF($E694="","",'Section 2'!T108)</f>
        <v/>
      </c>
      <c r="H694" s="61" t="str">
        <f t="shared" si="41"/>
        <v/>
      </c>
      <c r="I694" s="61" t="str">
        <f t="shared" si="42"/>
        <v/>
      </c>
      <c r="J694" s="118" t="str">
        <f t="shared" si="43"/>
        <v/>
      </c>
      <c r="K694" s="116"/>
    </row>
    <row r="695" spans="2:11" x14ac:dyDescent="0.25">
      <c r="B695" t="str">
        <f>IF(OR(C695="",COUNTIF($C$4:C694,C695)&gt;0),"",MAX($B$4:B694)+1)</f>
        <v/>
      </c>
      <c r="C695" t="str">
        <f t="shared" si="44"/>
        <v/>
      </c>
      <c r="D695" s="61">
        <v>3</v>
      </c>
      <c r="E695" s="61" t="str">
        <f>IF('Section 2'!C109="","",'Section 2'!S109)</f>
        <v/>
      </c>
      <c r="F695" s="61" t="str">
        <f>IF($E695="","",'Section 2'!H109)</f>
        <v/>
      </c>
      <c r="G695" s="118" t="str">
        <f>IF($E695="","",'Section 2'!T109)</f>
        <v/>
      </c>
      <c r="H695" s="61" t="str">
        <f t="shared" si="41"/>
        <v/>
      </c>
      <c r="I695" s="61" t="str">
        <f t="shared" si="42"/>
        <v/>
      </c>
      <c r="J695" s="118" t="str">
        <f t="shared" si="43"/>
        <v/>
      </c>
      <c r="K695" s="116"/>
    </row>
    <row r="696" spans="2:11" x14ac:dyDescent="0.25">
      <c r="B696" t="str">
        <f>IF(OR(C696="",COUNTIF($C$4:C695,C696)&gt;0),"",MAX($B$4:B695)+1)</f>
        <v/>
      </c>
      <c r="C696" t="str">
        <f t="shared" si="44"/>
        <v/>
      </c>
      <c r="D696" s="61">
        <v>3</v>
      </c>
      <c r="E696" s="61" t="str">
        <f>IF('Section 2'!C110="","",'Section 2'!S110)</f>
        <v/>
      </c>
      <c r="F696" s="61" t="str">
        <f>IF($E696="","",'Section 2'!H110)</f>
        <v/>
      </c>
      <c r="G696" s="118" t="str">
        <f>IF($E696="","",'Section 2'!T110)</f>
        <v/>
      </c>
      <c r="H696" s="61" t="str">
        <f t="shared" si="41"/>
        <v/>
      </c>
      <c r="I696" s="61" t="str">
        <f t="shared" si="42"/>
        <v/>
      </c>
      <c r="J696" s="118" t="str">
        <f t="shared" si="43"/>
        <v/>
      </c>
      <c r="K696" s="116"/>
    </row>
    <row r="697" spans="2:11" x14ac:dyDescent="0.25">
      <c r="B697" t="str">
        <f>IF(OR(C697="",COUNTIF($C$4:C696,C697)&gt;0),"",MAX($B$4:B696)+1)</f>
        <v/>
      </c>
      <c r="C697" t="str">
        <f t="shared" si="44"/>
        <v/>
      </c>
      <c r="D697" s="61">
        <v>3</v>
      </c>
      <c r="E697" s="61" t="str">
        <f>IF('Section 2'!C111="","",'Section 2'!S111)</f>
        <v/>
      </c>
      <c r="F697" s="61" t="str">
        <f>IF($E697="","",'Section 2'!H111)</f>
        <v/>
      </c>
      <c r="G697" s="118" t="str">
        <f>IF($E697="","",'Section 2'!T111)</f>
        <v/>
      </c>
      <c r="H697" s="61" t="str">
        <f t="shared" si="41"/>
        <v/>
      </c>
      <c r="I697" s="61" t="str">
        <f t="shared" si="42"/>
        <v/>
      </c>
      <c r="J697" s="118" t="str">
        <f t="shared" si="43"/>
        <v/>
      </c>
      <c r="K697" s="116"/>
    </row>
    <row r="698" spans="2:11" x14ac:dyDescent="0.25">
      <c r="B698" t="str">
        <f>IF(OR(C698="",COUNTIF($C$4:C697,C698)&gt;0),"",MAX($B$4:B697)+1)</f>
        <v/>
      </c>
      <c r="C698" t="str">
        <f t="shared" si="44"/>
        <v/>
      </c>
      <c r="D698" s="61">
        <v>3</v>
      </c>
      <c r="E698" s="61" t="str">
        <f>IF('Section 2'!C112="","",'Section 2'!S112)</f>
        <v/>
      </c>
      <c r="F698" s="61" t="str">
        <f>IF($E698="","",'Section 2'!H112)</f>
        <v/>
      </c>
      <c r="G698" s="118" t="str">
        <f>IF($E698="","",'Section 2'!T112)</f>
        <v/>
      </c>
      <c r="H698" s="61" t="str">
        <f t="shared" si="41"/>
        <v/>
      </c>
      <c r="I698" s="61" t="str">
        <f t="shared" si="42"/>
        <v/>
      </c>
      <c r="J698" s="118" t="str">
        <f t="shared" si="43"/>
        <v/>
      </c>
      <c r="K698" s="116"/>
    </row>
    <row r="699" spans="2:11" x14ac:dyDescent="0.25">
      <c r="B699" t="str">
        <f>IF(OR(C699="",COUNTIF($C$4:C698,C699)&gt;0),"",MAX($B$4:B698)+1)</f>
        <v/>
      </c>
      <c r="C699" t="str">
        <f t="shared" si="44"/>
        <v/>
      </c>
      <c r="D699" s="61">
        <v>3</v>
      </c>
      <c r="E699" s="61" t="str">
        <f>IF('Section 2'!C113="","",'Section 2'!S113)</f>
        <v/>
      </c>
      <c r="F699" s="61" t="str">
        <f>IF($E699="","",'Section 2'!H113)</f>
        <v/>
      </c>
      <c r="G699" s="118" t="str">
        <f>IF($E699="","",'Section 2'!T113)</f>
        <v/>
      </c>
      <c r="H699" s="61" t="str">
        <f t="shared" si="41"/>
        <v/>
      </c>
      <c r="I699" s="61" t="str">
        <f t="shared" si="42"/>
        <v/>
      </c>
      <c r="J699" s="118" t="str">
        <f t="shared" si="43"/>
        <v/>
      </c>
      <c r="K699" s="116"/>
    </row>
    <row r="700" spans="2:11" x14ac:dyDescent="0.25">
      <c r="B700" t="str">
        <f>IF(OR(C700="",COUNTIF($C$4:C699,C700)&gt;0),"",MAX($B$4:B699)+1)</f>
        <v/>
      </c>
      <c r="C700" t="str">
        <f t="shared" si="44"/>
        <v/>
      </c>
      <c r="D700" s="61">
        <v>3</v>
      </c>
      <c r="E700" s="61" t="str">
        <f>IF('Section 2'!C114="","",'Section 2'!S114)</f>
        <v/>
      </c>
      <c r="F700" s="61" t="str">
        <f>IF($E700="","",'Section 2'!H114)</f>
        <v/>
      </c>
      <c r="G700" s="118" t="str">
        <f>IF($E700="","",'Section 2'!T114)</f>
        <v/>
      </c>
      <c r="H700" s="61" t="str">
        <f t="shared" si="41"/>
        <v/>
      </c>
      <c r="I700" s="61" t="str">
        <f t="shared" si="42"/>
        <v/>
      </c>
      <c r="J700" s="118" t="str">
        <f t="shared" si="43"/>
        <v/>
      </c>
      <c r="K700" s="116"/>
    </row>
    <row r="701" spans="2:11" x14ac:dyDescent="0.25">
      <c r="B701" t="str">
        <f>IF(OR(C701="",COUNTIF($C$4:C700,C701)&gt;0),"",MAX($B$4:B700)+1)</f>
        <v/>
      </c>
      <c r="C701" t="str">
        <f t="shared" si="44"/>
        <v/>
      </c>
      <c r="D701" s="61">
        <v>3</v>
      </c>
      <c r="E701" s="61" t="str">
        <f>IF('Section 2'!C115="","",'Section 2'!S115)</f>
        <v/>
      </c>
      <c r="F701" s="61" t="str">
        <f>IF($E701="","",'Section 2'!H115)</f>
        <v/>
      </c>
      <c r="G701" s="118" t="str">
        <f>IF($E701="","",'Section 2'!T115)</f>
        <v/>
      </c>
      <c r="H701" s="61" t="str">
        <f t="shared" si="41"/>
        <v/>
      </c>
      <c r="I701" s="61" t="str">
        <f t="shared" si="42"/>
        <v/>
      </c>
      <c r="J701" s="118" t="str">
        <f t="shared" si="43"/>
        <v/>
      </c>
      <c r="K701" s="116"/>
    </row>
    <row r="702" spans="2:11" x14ac:dyDescent="0.25">
      <c r="B702" t="str">
        <f>IF(OR(C702="",COUNTIF($C$4:C701,C702)&gt;0),"",MAX($B$4:B701)+1)</f>
        <v/>
      </c>
      <c r="C702" t="str">
        <f t="shared" si="44"/>
        <v/>
      </c>
      <c r="D702" s="61">
        <v>3</v>
      </c>
      <c r="E702" s="61" t="str">
        <f>IF('Section 2'!C116="","",'Section 2'!S116)</f>
        <v/>
      </c>
      <c r="F702" s="61" t="str">
        <f>IF($E702="","",'Section 2'!H116)</f>
        <v/>
      </c>
      <c r="G702" s="118" t="str">
        <f>IF($E702="","",'Section 2'!T116)</f>
        <v/>
      </c>
      <c r="H702" s="61" t="str">
        <f t="shared" si="41"/>
        <v/>
      </c>
      <c r="I702" s="61" t="str">
        <f t="shared" si="42"/>
        <v/>
      </c>
      <c r="J702" s="118" t="str">
        <f t="shared" si="43"/>
        <v/>
      </c>
      <c r="K702" s="116"/>
    </row>
    <row r="703" spans="2:11" x14ac:dyDescent="0.25">
      <c r="B703" t="str">
        <f>IF(OR(C703="",COUNTIF($C$4:C702,C703)&gt;0),"",MAX($B$4:B702)+1)</f>
        <v/>
      </c>
      <c r="C703" t="str">
        <f t="shared" si="44"/>
        <v/>
      </c>
      <c r="D703" s="61">
        <v>3</v>
      </c>
      <c r="E703" s="61" t="str">
        <f>IF('Section 2'!C117="","",'Section 2'!S117)</f>
        <v/>
      </c>
      <c r="F703" s="61" t="str">
        <f>IF($E703="","",'Section 2'!H117)</f>
        <v/>
      </c>
      <c r="G703" s="118" t="str">
        <f>IF($E703="","",'Section 2'!T117)</f>
        <v/>
      </c>
      <c r="H703" s="61" t="str">
        <f t="shared" si="41"/>
        <v/>
      </c>
      <c r="I703" s="61" t="str">
        <f t="shared" si="42"/>
        <v/>
      </c>
      <c r="J703" s="118" t="str">
        <f t="shared" si="43"/>
        <v/>
      </c>
      <c r="K703" s="116"/>
    </row>
    <row r="704" spans="2:11" x14ac:dyDescent="0.25">
      <c r="B704" t="str">
        <f>IF(OR(C704="",COUNTIF($C$4:C703,C704)&gt;0),"",MAX($B$4:B703)+1)</f>
        <v/>
      </c>
      <c r="C704" t="str">
        <f t="shared" si="44"/>
        <v/>
      </c>
      <c r="D704" s="61">
        <v>3</v>
      </c>
      <c r="E704" s="61" t="str">
        <f>IF('Section 2'!C118="","",'Section 2'!S118)</f>
        <v/>
      </c>
      <c r="F704" s="61" t="str">
        <f>IF($E704="","",'Section 2'!H118)</f>
        <v/>
      </c>
      <c r="G704" s="118" t="str">
        <f>IF($E704="","",'Section 2'!T118)</f>
        <v/>
      </c>
      <c r="H704" s="61" t="str">
        <f t="shared" si="41"/>
        <v/>
      </c>
      <c r="I704" s="61" t="str">
        <f t="shared" si="42"/>
        <v/>
      </c>
      <c r="J704" s="118" t="str">
        <f t="shared" si="43"/>
        <v/>
      </c>
      <c r="K704" s="116"/>
    </row>
    <row r="705" spans="2:11" x14ac:dyDescent="0.25">
      <c r="B705" t="str">
        <f>IF(OR(C705="",COUNTIF($C$4:C704,C705)&gt;0),"",MAX($B$4:B704)+1)</f>
        <v/>
      </c>
      <c r="C705" t="str">
        <f t="shared" si="44"/>
        <v/>
      </c>
      <c r="D705" s="61">
        <v>3</v>
      </c>
      <c r="E705" s="61" t="str">
        <f>IF('Section 2'!C119="","",'Section 2'!S119)</f>
        <v/>
      </c>
      <c r="F705" s="61" t="str">
        <f>IF($E705="","",'Section 2'!H119)</f>
        <v/>
      </c>
      <c r="G705" s="118" t="str">
        <f>IF($E705="","",'Section 2'!T119)</f>
        <v/>
      </c>
      <c r="H705" s="61" t="str">
        <f t="shared" si="41"/>
        <v/>
      </c>
      <c r="I705" s="61" t="str">
        <f t="shared" si="42"/>
        <v/>
      </c>
      <c r="J705" s="118" t="str">
        <f t="shared" si="43"/>
        <v/>
      </c>
      <c r="K705" s="116"/>
    </row>
    <row r="706" spans="2:11" x14ac:dyDescent="0.25">
      <c r="B706" t="str">
        <f>IF(OR(C706="",COUNTIF($C$4:C705,C706)&gt;0),"",MAX($B$4:B705)+1)</f>
        <v/>
      </c>
      <c r="C706" t="str">
        <f t="shared" si="44"/>
        <v/>
      </c>
      <c r="D706" s="61">
        <v>3</v>
      </c>
      <c r="E706" s="61" t="str">
        <f>IF('Section 2'!C120="","",'Section 2'!S120)</f>
        <v/>
      </c>
      <c r="F706" s="61" t="str">
        <f>IF($E706="","",'Section 2'!H120)</f>
        <v/>
      </c>
      <c r="G706" s="118" t="str">
        <f>IF($E706="","",'Section 2'!T120)</f>
        <v/>
      </c>
      <c r="H706" s="61" t="str">
        <f t="shared" si="41"/>
        <v/>
      </c>
      <c r="I706" s="61" t="str">
        <f t="shared" si="42"/>
        <v/>
      </c>
      <c r="J706" s="118" t="str">
        <f t="shared" si="43"/>
        <v/>
      </c>
      <c r="K706" s="116"/>
    </row>
    <row r="707" spans="2:11" x14ac:dyDescent="0.25">
      <c r="B707" t="str">
        <f>IF(OR(C707="",COUNTIF($C$4:C706,C707)&gt;0),"",MAX($B$4:B706)+1)</f>
        <v/>
      </c>
      <c r="C707" t="str">
        <f t="shared" si="44"/>
        <v/>
      </c>
      <c r="D707" s="61">
        <v>3</v>
      </c>
      <c r="E707" s="61" t="str">
        <f>IF('Section 2'!C121="","",'Section 2'!S121)</f>
        <v/>
      </c>
      <c r="F707" s="61" t="str">
        <f>IF($E707="","",'Section 2'!H121)</f>
        <v/>
      </c>
      <c r="G707" s="118" t="str">
        <f>IF($E707="","",'Section 2'!T121)</f>
        <v/>
      </c>
      <c r="H707" s="61" t="str">
        <f t="shared" si="41"/>
        <v/>
      </c>
      <c r="I707" s="61" t="str">
        <f t="shared" si="42"/>
        <v/>
      </c>
      <c r="J707" s="118" t="str">
        <f t="shared" si="43"/>
        <v/>
      </c>
      <c r="K707" s="116"/>
    </row>
    <row r="708" spans="2:11" x14ac:dyDescent="0.25">
      <c r="B708" t="str">
        <f>IF(OR(C708="",COUNTIF($C$4:C707,C708)&gt;0),"",MAX($B$4:B707)+1)</f>
        <v/>
      </c>
      <c r="C708" t="str">
        <f t="shared" si="44"/>
        <v/>
      </c>
      <c r="D708" s="61">
        <v>3</v>
      </c>
      <c r="E708" s="61" t="str">
        <f>IF('Section 2'!C122="","",'Section 2'!S122)</f>
        <v/>
      </c>
      <c r="F708" s="61" t="str">
        <f>IF($E708="","",'Section 2'!H122)</f>
        <v/>
      </c>
      <c r="G708" s="118" t="str">
        <f>IF($E708="","",'Section 2'!T122)</f>
        <v/>
      </c>
      <c r="H708" s="61" t="str">
        <f t="shared" ref="H708:H771" si="45">IF(OR($G708=0,COUNTIF($L$4:$L$45,E708)=0),"",E708)</f>
        <v/>
      </c>
      <c r="I708" s="61" t="str">
        <f t="shared" ref="I708:I771" si="46">IF($H708="","",F708)</f>
        <v/>
      </c>
      <c r="J708" s="118" t="str">
        <f t="shared" ref="J708:J771" si="47">IF($H708="","",G708)</f>
        <v/>
      </c>
      <c r="K708" s="116"/>
    </row>
    <row r="709" spans="2:11" x14ac:dyDescent="0.25">
      <c r="B709" t="str">
        <f>IF(OR(C709="",COUNTIF($C$4:C708,C709)&gt;0),"",MAX($B$4:B708)+1)</f>
        <v/>
      </c>
      <c r="C709" t="str">
        <f t="shared" si="44"/>
        <v/>
      </c>
      <c r="D709" s="61">
        <v>3</v>
      </c>
      <c r="E709" s="61" t="str">
        <f>IF('Section 2'!C123="","",'Section 2'!S123)</f>
        <v/>
      </c>
      <c r="F709" s="61" t="str">
        <f>IF($E709="","",'Section 2'!H123)</f>
        <v/>
      </c>
      <c r="G709" s="118" t="str">
        <f>IF($E709="","",'Section 2'!T123)</f>
        <v/>
      </c>
      <c r="H709" s="61" t="str">
        <f t="shared" si="45"/>
        <v/>
      </c>
      <c r="I709" s="61" t="str">
        <f t="shared" si="46"/>
        <v/>
      </c>
      <c r="J709" s="118" t="str">
        <f t="shared" si="47"/>
        <v/>
      </c>
      <c r="K709" s="116"/>
    </row>
    <row r="710" spans="2:11" x14ac:dyDescent="0.25">
      <c r="B710" t="str">
        <f>IF(OR(C710="",COUNTIF($C$4:C709,C710)&gt;0),"",MAX($B$4:B709)+1)</f>
        <v/>
      </c>
      <c r="C710" t="str">
        <f t="shared" si="44"/>
        <v/>
      </c>
      <c r="D710" s="61">
        <v>3</v>
      </c>
      <c r="E710" s="61" t="str">
        <f>IF('Section 2'!C124="","",'Section 2'!S124)</f>
        <v/>
      </c>
      <c r="F710" s="61" t="str">
        <f>IF($E710="","",'Section 2'!H124)</f>
        <v/>
      </c>
      <c r="G710" s="118" t="str">
        <f>IF($E710="","",'Section 2'!T124)</f>
        <v/>
      </c>
      <c r="H710" s="61" t="str">
        <f t="shared" si="45"/>
        <v/>
      </c>
      <c r="I710" s="61" t="str">
        <f t="shared" si="46"/>
        <v/>
      </c>
      <c r="J710" s="118" t="str">
        <f t="shared" si="47"/>
        <v/>
      </c>
      <c r="K710" s="116"/>
    </row>
    <row r="711" spans="2:11" x14ac:dyDescent="0.25">
      <c r="B711" t="str">
        <f>IF(OR(C711="",COUNTIF($C$4:C710,C711)&gt;0),"",MAX($B$4:B710)+1)</f>
        <v/>
      </c>
      <c r="C711" t="str">
        <f t="shared" si="44"/>
        <v/>
      </c>
      <c r="D711" s="61">
        <v>3</v>
      </c>
      <c r="E711" s="61" t="str">
        <f>IF('Section 2'!C125="","",'Section 2'!S125)</f>
        <v/>
      </c>
      <c r="F711" s="61" t="str">
        <f>IF($E711="","",'Section 2'!H125)</f>
        <v/>
      </c>
      <c r="G711" s="118" t="str">
        <f>IF($E711="","",'Section 2'!T125)</f>
        <v/>
      </c>
      <c r="H711" s="61" t="str">
        <f t="shared" si="45"/>
        <v/>
      </c>
      <c r="I711" s="61" t="str">
        <f t="shared" si="46"/>
        <v/>
      </c>
      <c r="J711" s="118" t="str">
        <f t="shared" si="47"/>
        <v/>
      </c>
      <c r="K711" s="116"/>
    </row>
    <row r="712" spans="2:11" x14ac:dyDescent="0.25">
      <c r="B712" t="str">
        <f>IF(OR(C712="",COUNTIF($C$4:C711,C712)&gt;0),"",MAX($B$4:B711)+1)</f>
        <v/>
      </c>
      <c r="C712" t="str">
        <f t="shared" si="44"/>
        <v/>
      </c>
      <c r="D712" s="61">
        <v>3</v>
      </c>
      <c r="E712" s="61" t="str">
        <f>IF('Section 2'!C126="","",'Section 2'!S126)</f>
        <v/>
      </c>
      <c r="F712" s="61" t="str">
        <f>IF($E712="","",'Section 2'!H126)</f>
        <v/>
      </c>
      <c r="G712" s="118" t="str">
        <f>IF($E712="","",'Section 2'!T126)</f>
        <v/>
      </c>
      <c r="H712" s="61" t="str">
        <f t="shared" si="45"/>
        <v/>
      </c>
      <c r="I712" s="61" t="str">
        <f t="shared" si="46"/>
        <v/>
      </c>
      <c r="J712" s="118" t="str">
        <f t="shared" si="47"/>
        <v/>
      </c>
      <c r="K712" s="116"/>
    </row>
    <row r="713" spans="2:11" x14ac:dyDescent="0.25">
      <c r="B713" t="str">
        <f>IF(OR(C713="",COUNTIF($C$4:C712,C713)&gt;0),"",MAX($B$4:B712)+1)</f>
        <v/>
      </c>
      <c r="C713" t="str">
        <f t="shared" si="44"/>
        <v/>
      </c>
      <c r="D713" s="61">
        <v>3</v>
      </c>
      <c r="E713" s="61" t="str">
        <f>IF('Section 2'!C127="","",'Section 2'!S127)</f>
        <v/>
      </c>
      <c r="F713" s="61" t="str">
        <f>IF($E713="","",'Section 2'!H127)</f>
        <v/>
      </c>
      <c r="G713" s="118" t="str">
        <f>IF($E713="","",'Section 2'!T127)</f>
        <v/>
      </c>
      <c r="H713" s="61" t="str">
        <f t="shared" si="45"/>
        <v/>
      </c>
      <c r="I713" s="61" t="str">
        <f t="shared" si="46"/>
        <v/>
      </c>
      <c r="J713" s="118" t="str">
        <f t="shared" si="47"/>
        <v/>
      </c>
      <c r="K713" s="116"/>
    </row>
    <row r="714" spans="2:11" x14ac:dyDescent="0.25">
      <c r="B714" t="str">
        <f>IF(OR(C714="",COUNTIF($C$4:C713,C714)&gt;0),"",MAX($B$4:B713)+1)</f>
        <v/>
      </c>
      <c r="C714" t="str">
        <f t="shared" si="44"/>
        <v/>
      </c>
      <c r="D714" s="61">
        <v>3</v>
      </c>
      <c r="E714" s="61" t="str">
        <f>IF('Section 2'!C128="","",'Section 2'!S128)</f>
        <v/>
      </c>
      <c r="F714" s="61" t="str">
        <f>IF($E714="","",'Section 2'!H128)</f>
        <v/>
      </c>
      <c r="G714" s="118" t="str">
        <f>IF($E714="","",'Section 2'!T128)</f>
        <v/>
      </c>
      <c r="H714" s="61" t="str">
        <f t="shared" si="45"/>
        <v/>
      </c>
      <c r="I714" s="61" t="str">
        <f t="shared" si="46"/>
        <v/>
      </c>
      <c r="J714" s="118" t="str">
        <f t="shared" si="47"/>
        <v/>
      </c>
      <c r="K714" s="116"/>
    </row>
    <row r="715" spans="2:11" x14ac:dyDescent="0.25">
      <c r="B715" t="str">
        <f>IF(OR(C715="",COUNTIF($C$4:C714,C715)&gt;0),"",MAX($B$4:B714)+1)</f>
        <v/>
      </c>
      <c r="C715" t="str">
        <f t="shared" si="44"/>
        <v/>
      </c>
      <c r="D715" s="61">
        <v>3</v>
      </c>
      <c r="E715" s="61" t="str">
        <f>IF('Section 2'!C129="","",'Section 2'!S129)</f>
        <v/>
      </c>
      <c r="F715" s="61" t="str">
        <f>IF($E715="","",'Section 2'!H129)</f>
        <v/>
      </c>
      <c r="G715" s="118" t="str">
        <f>IF($E715="","",'Section 2'!T129)</f>
        <v/>
      </c>
      <c r="H715" s="61" t="str">
        <f t="shared" si="45"/>
        <v/>
      </c>
      <c r="I715" s="61" t="str">
        <f t="shared" si="46"/>
        <v/>
      </c>
      <c r="J715" s="118" t="str">
        <f t="shared" si="47"/>
        <v/>
      </c>
      <c r="K715" s="116"/>
    </row>
    <row r="716" spans="2:11" x14ac:dyDescent="0.25">
      <c r="B716" t="str">
        <f>IF(OR(C716="",COUNTIF($C$4:C715,C716)&gt;0),"",MAX($B$4:B715)+1)</f>
        <v/>
      </c>
      <c r="C716" t="str">
        <f t="shared" si="44"/>
        <v/>
      </c>
      <c r="D716" s="61">
        <v>3</v>
      </c>
      <c r="E716" s="61" t="str">
        <f>IF('Section 2'!C130="","",'Section 2'!S130)</f>
        <v/>
      </c>
      <c r="F716" s="61" t="str">
        <f>IF($E716="","",'Section 2'!H130)</f>
        <v/>
      </c>
      <c r="G716" s="118" t="str">
        <f>IF($E716="","",'Section 2'!T130)</f>
        <v/>
      </c>
      <c r="H716" s="61" t="str">
        <f t="shared" si="45"/>
        <v/>
      </c>
      <c r="I716" s="61" t="str">
        <f t="shared" si="46"/>
        <v/>
      </c>
      <c r="J716" s="118" t="str">
        <f t="shared" si="47"/>
        <v/>
      </c>
      <c r="K716" s="116"/>
    </row>
    <row r="717" spans="2:11" x14ac:dyDescent="0.25">
      <c r="B717" t="str">
        <f>IF(OR(C717="",COUNTIF($C$4:C716,C717)&gt;0),"",MAX($B$4:B716)+1)</f>
        <v/>
      </c>
      <c r="C717" t="str">
        <f t="shared" si="44"/>
        <v/>
      </c>
      <c r="D717" s="61">
        <v>3</v>
      </c>
      <c r="E717" s="61" t="str">
        <f>IF('Section 2'!C131="","",'Section 2'!S131)</f>
        <v/>
      </c>
      <c r="F717" s="61" t="str">
        <f>IF($E717="","",'Section 2'!H131)</f>
        <v/>
      </c>
      <c r="G717" s="118" t="str">
        <f>IF($E717="","",'Section 2'!T131)</f>
        <v/>
      </c>
      <c r="H717" s="61" t="str">
        <f t="shared" si="45"/>
        <v/>
      </c>
      <c r="I717" s="61" t="str">
        <f t="shared" si="46"/>
        <v/>
      </c>
      <c r="J717" s="118" t="str">
        <f t="shared" si="47"/>
        <v/>
      </c>
      <c r="K717" s="116"/>
    </row>
    <row r="718" spans="2:11" x14ac:dyDescent="0.25">
      <c r="B718" t="str">
        <f>IF(OR(C718="",COUNTIF($C$4:C717,C718)&gt;0),"",MAX($B$4:B717)+1)</f>
        <v/>
      </c>
      <c r="C718" t="str">
        <f t="shared" si="44"/>
        <v/>
      </c>
      <c r="D718" s="61">
        <v>3</v>
      </c>
      <c r="E718" s="61" t="str">
        <f>IF('Section 2'!C132="","",'Section 2'!S132)</f>
        <v/>
      </c>
      <c r="F718" s="61" t="str">
        <f>IF($E718="","",'Section 2'!H132)</f>
        <v/>
      </c>
      <c r="G718" s="118" t="str">
        <f>IF($E718="","",'Section 2'!T132)</f>
        <v/>
      </c>
      <c r="H718" s="61" t="str">
        <f t="shared" si="45"/>
        <v/>
      </c>
      <c r="I718" s="61" t="str">
        <f t="shared" si="46"/>
        <v/>
      </c>
      <c r="J718" s="118" t="str">
        <f t="shared" si="47"/>
        <v/>
      </c>
      <c r="K718" s="116"/>
    </row>
    <row r="719" spans="2:11" x14ac:dyDescent="0.25">
      <c r="B719" t="str">
        <f>IF(OR(C719="",COUNTIF($C$4:C718,C719)&gt;0),"",MAX($B$4:B718)+1)</f>
        <v/>
      </c>
      <c r="C719" t="str">
        <f t="shared" si="44"/>
        <v/>
      </c>
      <c r="D719" s="61">
        <v>3</v>
      </c>
      <c r="E719" s="61" t="str">
        <f>IF('Section 2'!C133="","",'Section 2'!S133)</f>
        <v/>
      </c>
      <c r="F719" s="61" t="str">
        <f>IF($E719="","",'Section 2'!H133)</f>
        <v/>
      </c>
      <c r="G719" s="118" t="str">
        <f>IF($E719="","",'Section 2'!T133)</f>
        <v/>
      </c>
      <c r="H719" s="61" t="str">
        <f t="shared" si="45"/>
        <v/>
      </c>
      <c r="I719" s="61" t="str">
        <f t="shared" si="46"/>
        <v/>
      </c>
      <c r="J719" s="118" t="str">
        <f t="shared" si="47"/>
        <v/>
      </c>
      <c r="K719" s="116"/>
    </row>
    <row r="720" spans="2:11" x14ac:dyDescent="0.25">
      <c r="B720" t="str">
        <f>IF(OR(C720="",COUNTIF($C$4:C719,C720)&gt;0),"",MAX($B$4:B719)+1)</f>
        <v/>
      </c>
      <c r="C720" t="str">
        <f t="shared" si="44"/>
        <v/>
      </c>
      <c r="D720" s="61">
        <v>3</v>
      </c>
      <c r="E720" s="61" t="str">
        <f>IF('Section 2'!C134="","",'Section 2'!S134)</f>
        <v/>
      </c>
      <c r="F720" s="61" t="str">
        <f>IF($E720="","",'Section 2'!H134)</f>
        <v/>
      </c>
      <c r="G720" s="118" t="str">
        <f>IF($E720="","",'Section 2'!T134)</f>
        <v/>
      </c>
      <c r="H720" s="61" t="str">
        <f t="shared" si="45"/>
        <v/>
      </c>
      <c r="I720" s="61" t="str">
        <f t="shared" si="46"/>
        <v/>
      </c>
      <c r="J720" s="118" t="str">
        <f t="shared" si="47"/>
        <v/>
      </c>
      <c r="K720" s="116"/>
    </row>
    <row r="721" spans="2:11" x14ac:dyDescent="0.25">
      <c r="B721" t="str">
        <f>IF(OR(C721="",COUNTIF($C$4:C720,C721)&gt;0),"",MAX($B$4:B720)+1)</f>
        <v/>
      </c>
      <c r="C721" t="str">
        <f t="shared" si="44"/>
        <v/>
      </c>
      <c r="D721" s="61">
        <v>3</v>
      </c>
      <c r="E721" s="61" t="str">
        <f>IF('Section 2'!C135="","",'Section 2'!S135)</f>
        <v/>
      </c>
      <c r="F721" s="61" t="str">
        <f>IF($E721="","",'Section 2'!H135)</f>
        <v/>
      </c>
      <c r="G721" s="118" t="str">
        <f>IF($E721="","",'Section 2'!T135)</f>
        <v/>
      </c>
      <c r="H721" s="61" t="str">
        <f t="shared" si="45"/>
        <v/>
      </c>
      <c r="I721" s="61" t="str">
        <f t="shared" si="46"/>
        <v/>
      </c>
      <c r="J721" s="118" t="str">
        <f t="shared" si="47"/>
        <v/>
      </c>
      <c r="K721" s="116"/>
    </row>
    <row r="722" spans="2:11" x14ac:dyDescent="0.25">
      <c r="B722" t="str">
        <f>IF(OR(C722="",COUNTIF($C$4:C721,C722)&gt;0),"",MAX($B$4:B721)+1)</f>
        <v/>
      </c>
      <c r="C722" t="str">
        <f t="shared" si="44"/>
        <v/>
      </c>
      <c r="D722" s="61">
        <v>3</v>
      </c>
      <c r="E722" s="61" t="str">
        <f>IF('Section 2'!C136="","",'Section 2'!S136)</f>
        <v/>
      </c>
      <c r="F722" s="61" t="str">
        <f>IF($E722="","",'Section 2'!H136)</f>
        <v/>
      </c>
      <c r="G722" s="118" t="str">
        <f>IF($E722="","",'Section 2'!T136)</f>
        <v/>
      </c>
      <c r="H722" s="61" t="str">
        <f t="shared" si="45"/>
        <v/>
      </c>
      <c r="I722" s="61" t="str">
        <f t="shared" si="46"/>
        <v/>
      </c>
      <c r="J722" s="118" t="str">
        <f t="shared" si="47"/>
        <v/>
      </c>
      <c r="K722" s="116"/>
    </row>
    <row r="723" spans="2:11" x14ac:dyDescent="0.25">
      <c r="B723" t="str">
        <f>IF(OR(C723="",COUNTIF($C$4:C722,C723)&gt;0),"",MAX($B$4:B722)+1)</f>
        <v/>
      </c>
      <c r="C723" t="str">
        <f t="shared" si="44"/>
        <v/>
      </c>
      <c r="D723" s="61">
        <v>3</v>
      </c>
      <c r="E723" s="61" t="str">
        <f>IF('Section 2'!C137="","",'Section 2'!S137)</f>
        <v/>
      </c>
      <c r="F723" s="61" t="str">
        <f>IF($E723="","",'Section 2'!H137)</f>
        <v/>
      </c>
      <c r="G723" s="118" t="str">
        <f>IF($E723="","",'Section 2'!T137)</f>
        <v/>
      </c>
      <c r="H723" s="61" t="str">
        <f t="shared" si="45"/>
        <v/>
      </c>
      <c r="I723" s="61" t="str">
        <f t="shared" si="46"/>
        <v/>
      </c>
      <c r="J723" s="118" t="str">
        <f t="shared" si="47"/>
        <v/>
      </c>
      <c r="K723" s="116"/>
    </row>
    <row r="724" spans="2:11" x14ac:dyDescent="0.25">
      <c r="B724" t="str">
        <f>IF(OR(C724="",COUNTIF($C$4:C723,C724)&gt;0),"",MAX($B$4:B723)+1)</f>
        <v/>
      </c>
      <c r="C724" t="str">
        <f t="shared" si="44"/>
        <v/>
      </c>
      <c r="D724" s="61">
        <v>3</v>
      </c>
      <c r="E724" s="61" t="str">
        <f>IF('Section 2'!C138="","",'Section 2'!S138)</f>
        <v/>
      </c>
      <c r="F724" s="61" t="str">
        <f>IF($E724="","",'Section 2'!H138)</f>
        <v/>
      </c>
      <c r="G724" s="118" t="str">
        <f>IF($E724="","",'Section 2'!T138)</f>
        <v/>
      </c>
      <c r="H724" s="61" t="str">
        <f t="shared" si="45"/>
        <v/>
      </c>
      <c r="I724" s="61" t="str">
        <f t="shared" si="46"/>
        <v/>
      </c>
      <c r="J724" s="118" t="str">
        <f t="shared" si="47"/>
        <v/>
      </c>
      <c r="K724" s="116"/>
    </row>
    <row r="725" spans="2:11" x14ac:dyDescent="0.25">
      <c r="B725" t="str">
        <f>IF(OR(C725="",COUNTIF($C$4:C724,C725)&gt;0),"",MAX($B$4:B724)+1)</f>
        <v/>
      </c>
      <c r="C725" t="str">
        <f t="shared" si="44"/>
        <v/>
      </c>
      <c r="D725" s="61">
        <v>3</v>
      </c>
      <c r="E725" s="61" t="str">
        <f>IF('Section 2'!C139="","",'Section 2'!S139)</f>
        <v/>
      </c>
      <c r="F725" s="61" t="str">
        <f>IF($E725="","",'Section 2'!H139)</f>
        <v/>
      </c>
      <c r="G725" s="118" t="str">
        <f>IF($E725="","",'Section 2'!T139)</f>
        <v/>
      </c>
      <c r="H725" s="61" t="str">
        <f t="shared" si="45"/>
        <v/>
      </c>
      <c r="I725" s="61" t="str">
        <f t="shared" si="46"/>
        <v/>
      </c>
      <c r="J725" s="118" t="str">
        <f t="shared" si="47"/>
        <v/>
      </c>
      <c r="K725" s="116"/>
    </row>
    <row r="726" spans="2:11" x14ac:dyDescent="0.25">
      <c r="B726" t="str">
        <f>IF(OR(C726="",COUNTIF($C$4:C725,C726)&gt;0),"",MAX($B$4:B725)+1)</f>
        <v/>
      </c>
      <c r="C726" t="str">
        <f t="shared" si="44"/>
        <v/>
      </c>
      <c r="D726" s="61">
        <v>3</v>
      </c>
      <c r="E726" s="61" t="str">
        <f>IF('Section 2'!C140="","",'Section 2'!S140)</f>
        <v/>
      </c>
      <c r="F726" s="61" t="str">
        <f>IF($E726="","",'Section 2'!H140)</f>
        <v/>
      </c>
      <c r="G726" s="118" t="str">
        <f>IF($E726="","",'Section 2'!T140)</f>
        <v/>
      </c>
      <c r="H726" s="61" t="str">
        <f t="shared" si="45"/>
        <v/>
      </c>
      <c r="I726" s="61" t="str">
        <f t="shared" si="46"/>
        <v/>
      </c>
      <c r="J726" s="118" t="str">
        <f t="shared" si="47"/>
        <v/>
      </c>
      <c r="K726" s="116"/>
    </row>
    <row r="727" spans="2:11" x14ac:dyDescent="0.25">
      <c r="B727" t="str">
        <f>IF(OR(C727="",COUNTIF($C$4:C726,C727)&gt;0),"",MAX($B$4:B726)+1)</f>
        <v/>
      </c>
      <c r="C727" t="str">
        <f t="shared" si="44"/>
        <v/>
      </c>
      <c r="D727" s="61">
        <v>3</v>
      </c>
      <c r="E727" s="61" t="str">
        <f>IF('Section 2'!C141="","",'Section 2'!S141)</f>
        <v/>
      </c>
      <c r="F727" s="61" t="str">
        <f>IF($E727="","",'Section 2'!H141)</f>
        <v/>
      </c>
      <c r="G727" s="118" t="str">
        <f>IF($E727="","",'Section 2'!T141)</f>
        <v/>
      </c>
      <c r="H727" s="61" t="str">
        <f t="shared" si="45"/>
        <v/>
      </c>
      <c r="I727" s="61" t="str">
        <f t="shared" si="46"/>
        <v/>
      </c>
      <c r="J727" s="118" t="str">
        <f t="shared" si="47"/>
        <v/>
      </c>
      <c r="K727" s="116"/>
    </row>
    <row r="728" spans="2:11" x14ac:dyDescent="0.25">
      <c r="B728" t="str">
        <f>IF(OR(C728="",COUNTIF($C$4:C727,C728)&gt;0),"",MAX($B$4:B727)+1)</f>
        <v/>
      </c>
      <c r="C728" t="str">
        <f t="shared" si="44"/>
        <v/>
      </c>
      <c r="D728" s="61">
        <v>3</v>
      </c>
      <c r="E728" s="61" t="str">
        <f>IF('Section 2'!C142="","",'Section 2'!S142)</f>
        <v/>
      </c>
      <c r="F728" s="61" t="str">
        <f>IF($E728="","",'Section 2'!H142)</f>
        <v/>
      </c>
      <c r="G728" s="118" t="str">
        <f>IF($E728="","",'Section 2'!T142)</f>
        <v/>
      </c>
      <c r="H728" s="61" t="str">
        <f t="shared" si="45"/>
        <v/>
      </c>
      <c r="I728" s="61" t="str">
        <f t="shared" si="46"/>
        <v/>
      </c>
      <c r="J728" s="118" t="str">
        <f t="shared" si="47"/>
        <v/>
      </c>
      <c r="K728" s="116"/>
    </row>
    <row r="729" spans="2:11" x14ac:dyDescent="0.25">
      <c r="B729" t="str">
        <f>IF(OR(C729="",COUNTIF($C$4:C728,C729)&gt;0),"",MAX($B$4:B728)+1)</f>
        <v/>
      </c>
      <c r="C729" t="str">
        <f t="shared" ref="C729:C792" si="48">IF(H729="","",H729&amp;"_"&amp;I729)</f>
        <v/>
      </c>
      <c r="D729" s="61">
        <v>3</v>
      </c>
      <c r="E729" s="61" t="str">
        <f>IF('Section 2'!C143="","",'Section 2'!S143)</f>
        <v/>
      </c>
      <c r="F729" s="61" t="str">
        <f>IF($E729="","",'Section 2'!H143)</f>
        <v/>
      </c>
      <c r="G729" s="118" t="str">
        <f>IF($E729="","",'Section 2'!T143)</f>
        <v/>
      </c>
      <c r="H729" s="61" t="str">
        <f t="shared" si="45"/>
        <v/>
      </c>
      <c r="I729" s="61" t="str">
        <f t="shared" si="46"/>
        <v/>
      </c>
      <c r="J729" s="118" t="str">
        <f t="shared" si="47"/>
        <v/>
      </c>
      <c r="K729" s="116"/>
    </row>
    <row r="730" spans="2:11" x14ac:dyDescent="0.25">
      <c r="B730" t="str">
        <f>IF(OR(C730="",COUNTIF($C$4:C729,C730)&gt;0),"",MAX($B$4:B729)+1)</f>
        <v/>
      </c>
      <c r="C730" t="str">
        <f t="shared" si="48"/>
        <v/>
      </c>
      <c r="D730" s="61">
        <v>3</v>
      </c>
      <c r="E730" s="61" t="str">
        <f>IF('Section 2'!C144="","",'Section 2'!S144)</f>
        <v/>
      </c>
      <c r="F730" s="61" t="str">
        <f>IF($E730="","",'Section 2'!H144)</f>
        <v/>
      </c>
      <c r="G730" s="118" t="str">
        <f>IF($E730="","",'Section 2'!T144)</f>
        <v/>
      </c>
      <c r="H730" s="61" t="str">
        <f t="shared" si="45"/>
        <v/>
      </c>
      <c r="I730" s="61" t="str">
        <f t="shared" si="46"/>
        <v/>
      </c>
      <c r="J730" s="118" t="str">
        <f t="shared" si="47"/>
        <v/>
      </c>
      <c r="K730" s="116"/>
    </row>
    <row r="731" spans="2:11" x14ac:dyDescent="0.25">
      <c r="B731" t="str">
        <f>IF(OR(C731="",COUNTIF($C$4:C730,C731)&gt;0),"",MAX($B$4:B730)+1)</f>
        <v/>
      </c>
      <c r="C731" t="str">
        <f t="shared" si="48"/>
        <v/>
      </c>
      <c r="D731" s="61">
        <v>3</v>
      </c>
      <c r="E731" s="61" t="str">
        <f>IF('Section 2'!C145="","",'Section 2'!S145)</f>
        <v/>
      </c>
      <c r="F731" s="61" t="str">
        <f>IF($E731="","",'Section 2'!H145)</f>
        <v/>
      </c>
      <c r="G731" s="118" t="str">
        <f>IF($E731="","",'Section 2'!T145)</f>
        <v/>
      </c>
      <c r="H731" s="61" t="str">
        <f t="shared" si="45"/>
        <v/>
      </c>
      <c r="I731" s="61" t="str">
        <f t="shared" si="46"/>
        <v/>
      </c>
      <c r="J731" s="118" t="str">
        <f t="shared" si="47"/>
        <v/>
      </c>
      <c r="K731" s="116"/>
    </row>
    <row r="732" spans="2:11" x14ac:dyDescent="0.25">
      <c r="B732" t="str">
        <f>IF(OR(C732="",COUNTIF($C$4:C731,C732)&gt;0),"",MAX($B$4:B731)+1)</f>
        <v/>
      </c>
      <c r="C732" t="str">
        <f t="shared" si="48"/>
        <v/>
      </c>
      <c r="D732" s="61">
        <v>3</v>
      </c>
      <c r="E732" s="61" t="str">
        <f>IF('Section 2'!C146="","",'Section 2'!S146)</f>
        <v/>
      </c>
      <c r="F732" s="61" t="str">
        <f>IF($E732="","",'Section 2'!H146)</f>
        <v/>
      </c>
      <c r="G732" s="118" t="str">
        <f>IF($E732="","",'Section 2'!T146)</f>
        <v/>
      </c>
      <c r="H732" s="61" t="str">
        <f t="shared" si="45"/>
        <v/>
      </c>
      <c r="I732" s="61" t="str">
        <f t="shared" si="46"/>
        <v/>
      </c>
      <c r="J732" s="118" t="str">
        <f t="shared" si="47"/>
        <v/>
      </c>
      <c r="K732" s="116"/>
    </row>
    <row r="733" spans="2:11" x14ac:dyDescent="0.25">
      <c r="B733" t="str">
        <f>IF(OR(C733="",COUNTIF($C$4:C732,C733)&gt;0),"",MAX($B$4:B732)+1)</f>
        <v/>
      </c>
      <c r="C733" t="str">
        <f t="shared" si="48"/>
        <v/>
      </c>
      <c r="D733" s="61">
        <v>3</v>
      </c>
      <c r="E733" s="61" t="str">
        <f>IF('Section 2'!C147="","",'Section 2'!S147)</f>
        <v/>
      </c>
      <c r="F733" s="61" t="str">
        <f>IF($E733="","",'Section 2'!H147)</f>
        <v/>
      </c>
      <c r="G733" s="118" t="str">
        <f>IF($E733="","",'Section 2'!T147)</f>
        <v/>
      </c>
      <c r="H733" s="61" t="str">
        <f t="shared" si="45"/>
        <v/>
      </c>
      <c r="I733" s="61" t="str">
        <f t="shared" si="46"/>
        <v/>
      </c>
      <c r="J733" s="118" t="str">
        <f t="shared" si="47"/>
        <v/>
      </c>
      <c r="K733" s="116"/>
    </row>
    <row r="734" spans="2:11" x14ac:dyDescent="0.25">
      <c r="B734" t="str">
        <f>IF(OR(C734="",COUNTIF($C$4:C733,C734)&gt;0),"",MAX($B$4:B733)+1)</f>
        <v/>
      </c>
      <c r="C734" t="str">
        <f t="shared" si="48"/>
        <v/>
      </c>
      <c r="D734" s="61">
        <v>3</v>
      </c>
      <c r="E734" s="61" t="str">
        <f>IF('Section 2'!C148="","",'Section 2'!S148)</f>
        <v/>
      </c>
      <c r="F734" s="61" t="str">
        <f>IF($E734="","",'Section 2'!H148)</f>
        <v/>
      </c>
      <c r="G734" s="118" t="str">
        <f>IF($E734="","",'Section 2'!T148)</f>
        <v/>
      </c>
      <c r="H734" s="61" t="str">
        <f t="shared" si="45"/>
        <v/>
      </c>
      <c r="I734" s="61" t="str">
        <f t="shared" si="46"/>
        <v/>
      </c>
      <c r="J734" s="118" t="str">
        <f t="shared" si="47"/>
        <v/>
      </c>
      <c r="K734" s="116"/>
    </row>
    <row r="735" spans="2:11" x14ac:dyDescent="0.25">
      <c r="B735" t="str">
        <f>IF(OR(C735="",COUNTIF($C$4:C734,C735)&gt;0),"",MAX($B$4:B734)+1)</f>
        <v/>
      </c>
      <c r="C735" t="str">
        <f t="shared" si="48"/>
        <v/>
      </c>
      <c r="D735" s="61">
        <v>3</v>
      </c>
      <c r="E735" s="61" t="str">
        <f>IF('Section 2'!C149="","",'Section 2'!S149)</f>
        <v/>
      </c>
      <c r="F735" s="61" t="str">
        <f>IF($E735="","",'Section 2'!H149)</f>
        <v/>
      </c>
      <c r="G735" s="118" t="str">
        <f>IF($E735="","",'Section 2'!T149)</f>
        <v/>
      </c>
      <c r="H735" s="61" t="str">
        <f t="shared" si="45"/>
        <v/>
      </c>
      <c r="I735" s="61" t="str">
        <f t="shared" si="46"/>
        <v/>
      </c>
      <c r="J735" s="118" t="str">
        <f t="shared" si="47"/>
        <v/>
      </c>
      <c r="K735" s="116"/>
    </row>
    <row r="736" spans="2:11" x14ac:dyDescent="0.25">
      <c r="B736" t="str">
        <f>IF(OR(C736="",COUNTIF($C$4:C735,C736)&gt;0),"",MAX($B$4:B735)+1)</f>
        <v/>
      </c>
      <c r="C736" t="str">
        <f t="shared" si="48"/>
        <v/>
      </c>
      <c r="D736" s="61">
        <v>3</v>
      </c>
      <c r="E736" s="61" t="str">
        <f>IF('Section 2'!C150="","",'Section 2'!S150)</f>
        <v/>
      </c>
      <c r="F736" s="61" t="str">
        <f>IF($E736="","",'Section 2'!H150)</f>
        <v/>
      </c>
      <c r="G736" s="118" t="str">
        <f>IF($E736="","",'Section 2'!T150)</f>
        <v/>
      </c>
      <c r="H736" s="61" t="str">
        <f t="shared" si="45"/>
        <v/>
      </c>
      <c r="I736" s="61" t="str">
        <f t="shared" si="46"/>
        <v/>
      </c>
      <c r="J736" s="118" t="str">
        <f t="shared" si="47"/>
        <v/>
      </c>
      <c r="K736" s="116"/>
    </row>
    <row r="737" spans="2:11" x14ac:dyDescent="0.25">
      <c r="B737" t="str">
        <f>IF(OR(C737="",COUNTIF($C$4:C736,C737)&gt;0),"",MAX($B$4:B736)+1)</f>
        <v/>
      </c>
      <c r="C737" t="str">
        <f t="shared" si="48"/>
        <v/>
      </c>
      <c r="D737" s="61">
        <v>3</v>
      </c>
      <c r="E737" s="61" t="str">
        <f>IF('Section 2'!C151="","",'Section 2'!S151)</f>
        <v/>
      </c>
      <c r="F737" s="61" t="str">
        <f>IF($E737="","",'Section 2'!H151)</f>
        <v/>
      </c>
      <c r="G737" s="118" t="str">
        <f>IF($E737="","",'Section 2'!T151)</f>
        <v/>
      </c>
      <c r="H737" s="61" t="str">
        <f t="shared" si="45"/>
        <v/>
      </c>
      <c r="I737" s="61" t="str">
        <f t="shared" si="46"/>
        <v/>
      </c>
      <c r="J737" s="118" t="str">
        <f t="shared" si="47"/>
        <v/>
      </c>
      <c r="K737" s="116"/>
    </row>
    <row r="738" spans="2:11" x14ac:dyDescent="0.25">
      <c r="B738" t="str">
        <f>IF(OR(C738="",COUNTIF($C$4:C737,C738)&gt;0),"",MAX($B$4:B737)+1)</f>
        <v/>
      </c>
      <c r="C738" t="str">
        <f t="shared" si="48"/>
        <v/>
      </c>
      <c r="D738" s="61">
        <v>3</v>
      </c>
      <c r="E738" s="61" t="str">
        <f>IF('Section 2'!C152="","",'Section 2'!S152)</f>
        <v/>
      </c>
      <c r="F738" s="61" t="str">
        <f>IF($E738="","",'Section 2'!H152)</f>
        <v/>
      </c>
      <c r="G738" s="118" t="str">
        <f>IF($E738="","",'Section 2'!T152)</f>
        <v/>
      </c>
      <c r="H738" s="61" t="str">
        <f t="shared" si="45"/>
        <v/>
      </c>
      <c r="I738" s="61" t="str">
        <f t="shared" si="46"/>
        <v/>
      </c>
      <c r="J738" s="118" t="str">
        <f t="shared" si="47"/>
        <v/>
      </c>
      <c r="K738" s="116"/>
    </row>
    <row r="739" spans="2:11" x14ac:dyDescent="0.25">
      <c r="B739" t="str">
        <f>IF(OR(C739="",COUNTIF($C$4:C738,C739)&gt;0),"",MAX($B$4:B738)+1)</f>
        <v/>
      </c>
      <c r="C739" t="str">
        <f t="shared" si="48"/>
        <v/>
      </c>
      <c r="D739" s="61">
        <v>3</v>
      </c>
      <c r="E739" s="61" t="str">
        <f>IF('Section 2'!C153="","",'Section 2'!S153)</f>
        <v/>
      </c>
      <c r="F739" s="61" t="str">
        <f>IF($E739="","",'Section 2'!H153)</f>
        <v/>
      </c>
      <c r="G739" s="118" t="str">
        <f>IF($E739="","",'Section 2'!T153)</f>
        <v/>
      </c>
      <c r="H739" s="61" t="str">
        <f t="shared" si="45"/>
        <v/>
      </c>
      <c r="I739" s="61" t="str">
        <f t="shared" si="46"/>
        <v/>
      </c>
      <c r="J739" s="118" t="str">
        <f t="shared" si="47"/>
        <v/>
      </c>
      <c r="K739" s="116"/>
    </row>
    <row r="740" spans="2:11" x14ac:dyDescent="0.25">
      <c r="B740" t="str">
        <f>IF(OR(C740="",COUNTIF($C$4:C739,C740)&gt;0),"",MAX($B$4:B739)+1)</f>
        <v/>
      </c>
      <c r="C740" t="str">
        <f t="shared" si="48"/>
        <v/>
      </c>
      <c r="D740" s="61">
        <v>3</v>
      </c>
      <c r="E740" s="61" t="str">
        <f>IF('Section 2'!C154="","",'Section 2'!S154)</f>
        <v/>
      </c>
      <c r="F740" s="61" t="str">
        <f>IF($E740="","",'Section 2'!H154)</f>
        <v/>
      </c>
      <c r="G740" s="118" t="str">
        <f>IF($E740="","",'Section 2'!T154)</f>
        <v/>
      </c>
      <c r="H740" s="61" t="str">
        <f t="shared" si="45"/>
        <v/>
      </c>
      <c r="I740" s="61" t="str">
        <f t="shared" si="46"/>
        <v/>
      </c>
      <c r="J740" s="118" t="str">
        <f t="shared" si="47"/>
        <v/>
      </c>
      <c r="K740" s="116"/>
    </row>
    <row r="741" spans="2:11" x14ac:dyDescent="0.25">
      <c r="B741" t="str">
        <f>IF(OR(C741="",COUNTIF($C$4:C740,C741)&gt;0),"",MAX($B$4:B740)+1)</f>
        <v/>
      </c>
      <c r="C741" t="str">
        <f t="shared" si="48"/>
        <v/>
      </c>
      <c r="D741" s="61">
        <v>3</v>
      </c>
      <c r="E741" s="61" t="str">
        <f>IF('Section 2'!C155="","",'Section 2'!S155)</f>
        <v/>
      </c>
      <c r="F741" s="61" t="str">
        <f>IF($E741="","",'Section 2'!H155)</f>
        <v/>
      </c>
      <c r="G741" s="118" t="str">
        <f>IF($E741="","",'Section 2'!T155)</f>
        <v/>
      </c>
      <c r="H741" s="61" t="str">
        <f t="shared" si="45"/>
        <v/>
      </c>
      <c r="I741" s="61" t="str">
        <f t="shared" si="46"/>
        <v/>
      </c>
      <c r="J741" s="118" t="str">
        <f t="shared" si="47"/>
        <v/>
      </c>
      <c r="K741" s="116"/>
    </row>
    <row r="742" spans="2:11" x14ac:dyDescent="0.25">
      <c r="B742" t="str">
        <f>IF(OR(C742="",COUNTIF($C$4:C741,C742)&gt;0),"",MAX($B$4:B741)+1)</f>
        <v/>
      </c>
      <c r="C742" t="str">
        <f t="shared" si="48"/>
        <v/>
      </c>
      <c r="D742" s="61">
        <v>3</v>
      </c>
      <c r="E742" s="61" t="str">
        <f>IF('Section 2'!C156="","",'Section 2'!S156)</f>
        <v/>
      </c>
      <c r="F742" s="61" t="str">
        <f>IF($E742="","",'Section 2'!H156)</f>
        <v/>
      </c>
      <c r="G742" s="118" t="str">
        <f>IF($E742="","",'Section 2'!T156)</f>
        <v/>
      </c>
      <c r="H742" s="61" t="str">
        <f t="shared" si="45"/>
        <v/>
      </c>
      <c r="I742" s="61" t="str">
        <f t="shared" si="46"/>
        <v/>
      </c>
      <c r="J742" s="118" t="str">
        <f t="shared" si="47"/>
        <v/>
      </c>
      <c r="K742" s="116"/>
    </row>
    <row r="743" spans="2:11" x14ac:dyDescent="0.25">
      <c r="B743" t="str">
        <f>IF(OR(C743="",COUNTIF($C$4:C742,C743)&gt;0),"",MAX($B$4:B742)+1)</f>
        <v/>
      </c>
      <c r="C743" t="str">
        <f t="shared" si="48"/>
        <v/>
      </c>
      <c r="D743" s="61">
        <v>3</v>
      </c>
      <c r="E743" s="61" t="str">
        <f>IF('Section 2'!C157="","",'Section 2'!S157)</f>
        <v/>
      </c>
      <c r="F743" s="61" t="str">
        <f>IF($E743="","",'Section 2'!H157)</f>
        <v/>
      </c>
      <c r="G743" s="118" t="str">
        <f>IF($E743="","",'Section 2'!T157)</f>
        <v/>
      </c>
      <c r="H743" s="61" t="str">
        <f t="shared" si="45"/>
        <v/>
      </c>
      <c r="I743" s="61" t="str">
        <f t="shared" si="46"/>
        <v/>
      </c>
      <c r="J743" s="118" t="str">
        <f t="shared" si="47"/>
        <v/>
      </c>
      <c r="K743" s="116"/>
    </row>
    <row r="744" spans="2:11" x14ac:dyDescent="0.25">
      <c r="B744" t="str">
        <f>IF(OR(C744="",COUNTIF($C$4:C743,C744)&gt;0),"",MAX($B$4:B743)+1)</f>
        <v/>
      </c>
      <c r="C744" t="str">
        <f t="shared" si="48"/>
        <v/>
      </c>
      <c r="D744" s="61">
        <v>3</v>
      </c>
      <c r="E744" s="61" t="str">
        <f>IF('Section 2'!C158="","",'Section 2'!S158)</f>
        <v/>
      </c>
      <c r="F744" s="61" t="str">
        <f>IF($E744="","",'Section 2'!H158)</f>
        <v/>
      </c>
      <c r="G744" s="118" t="str">
        <f>IF($E744="","",'Section 2'!T158)</f>
        <v/>
      </c>
      <c r="H744" s="61" t="str">
        <f t="shared" si="45"/>
        <v/>
      </c>
      <c r="I744" s="61" t="str">
        <f t="shared" si="46"/>
        <v/>
      </c>
      <c r="J744" s="118" t="str">
        <f t="shared" si="47"/>
        <v/>
      </c>
      <c r="K744" s="116"/>
    </row>
    <row r="745" spans="2:11" x14ac:dyDescent="0.25">
      <c r="B745" t="str">
        <f>IF(OR(C745="",COUNTIF($C$4:C744,C745)&gt;0),"",MAX($B$4:B744)+1)</f>
        <v/>
      </c>
      <c r="C745" t="str">
        <f t="shared" si="48"/>
        <v/>
      </c>
      <c r="D745" s="61">
        <v>3</v>
      </c>
      <c r="E745" s="61" t="str">
        <f>IF('Section 2'!C159="","",'Section 2'!S159)</f>
        <v/>
      </c>
      <c r="F745" s="61" t="str">
        <f>IF($E745="","",'Section 2'!H159)</f>
        <v/>
      </c>
      <c r="G745" s="118" t="str">
        <f>IF($E745="","",'Section 2'!T159)</f>
        <v/>
      </c>
      <c r="H745" s="61" t="str">
        <f t="shared" si="45"/>
        <v/>
      </c>
      <c r="I745" s="61" t="str">
        <f t="shared" si="46"/>
        <v/>
      </c>
      <c r="J745" s="118" t="str">
        <f t="shared" si="47"/>
        <v/>
      </c>
      <c r="K745" s="116"/>
    </row>
    <row r="746" spans="2:11" x14ac:dyDescent="0.25">
      <c r="B746" t="str">
        <f>IF(OR(C746="",COUNTIF($C$4:C745,C746)&gt;0),"",MAX($B$4:B745)+1)</f>
        <v/>
      </c>
      <c r="C746" t="str">
        <f t="shared" si="48"/>
        <v/>
      </c>
      <c r="D746" s="61">
        <v>3</v>
      </c>
      <c r="E746" s="61" t="str">
        <f>IF('Section 2'!C160="","",'Section 2'!S160)</f>
        <v/>
      </c>
      <c r="F746" s="61" t="str">
        <f>IF($E746="","",'Section 2'!H160)</f>
        <v/>
      </c>
      <c r="G746" s="118" t="str">
        <f>IF($E746="","",'Section 2'!T160)</f>
        <v/>
      </c>
      <c r="H746" s="61" t="str">
        <f t="shared" si="45"/>
        <v/>
      </c>
      <c r="I746" s="61" t="str">
        <f t="shared" si="46"/>
        <v/>
      </c>
      <c r="J746" s="118" t="str">
        <f t="shared" si="47"/>
        <v/>
      </c>
      <c r="K746" s="116"/>
    </row>
    <row r="747" spans="2:11" x14ac:dyDescent="0.25">
      <c r="B747" t="str">
        <f>IF(OR(C747="",COUNTIF($C$4:C746,C747)&gt;0),"",MAX($B$4:B746)+1)</f>
        <v/>
      </c>
      <c r="C747" t="str">
        <f t="shared" si="48"/>
        <v/>
      </c>
      <c r="D747" s="61">
        <v>3</v>
      </c>
      <c r="E747" s="61" t="str">
        <f>IF('Section 2'!C161="","",'Section 2'!S161)</f>
        <v/>
      </c>
      <c r="F747" s="61" t="str">
        <f>IF($E747="","",'Section 2'!H161)</f>
        <v/>
      </c>
      <c r="G747" s="118" t="str">
        <f>IF($E747="","",'Section 2'!T161)</f>
        <v/>
      </c>
      <c r="H747" s="61" t="str">
        <f t="shared" si="45"/>
        <v/>
      </c>
      <c r="I747" s="61" t="str">
        <f t="shared" si="46"/>
        <v/>
      </c>
      <c r="J747" s="118" t="str">
        <f t="shared" si="47"/>
        <v/>
      </c>
      <c r="K747" s="116"/>
    </row>
    <row r="748" spans="2:11" x14ac:dyDescent="0.25">
      <c r="B748" t="str">
        <f>IF(OR(C748="",COUNTIF($C$4:C747,C748)&gt;0),"",MAX($B$4:B747)+1)</f>
        <v/>
      </c>
      <c r="C748" t="str">
        <f t="shared" si="48"/>
        <v/>
      </c>
      <c r="D748" s="61">
        <v>3</v>
      </c>
      <c r="E748" s="61" t="str">
        <f>IF('Section 2'!C162="","",'Section 2'!S162)</f>
        <v/>
      </c>
      <c r="F748" s="61" t="str">
        <f>IF($E748="","",'Section 2'!H162)</f>
        <v/>
      </c>
      <c r="G748" s="118" t="str">
        <f>IF($E748="","",'Section 2'!T162)</f>
        <v/>
      </c>
      <c r="H748" s="61" t="str">
        <f t="shared" si="45"/>
        <v/>
      </c>
      <c r="I748" s="61" t="str">
        <f t="shared" si="46"/>
        <v/>
      </c>
      <c r="J748" s="118" t="str">
        <f t="shared" si="47"/>
        <v/>
      </c>
      <c r="K748" s="116"/>
    </row>
    <row r="749" spans="2:11" x14ac:dyDescent="0.25">
      <c r="B749" t="str">
        <f>IF(OR(C749="",COUNTIF($C$4:C748,C749)&gt;0),"",MAX($B$4:B748)+1)</f>
        <v/>
      </c>
      <c r="C749" t="str">
        <f t="shared" si="48"/>
        <v/>
      </c>
      <c r="D749" s="61">
        <v>3</v>
      </c>
      <c r="E749" s="61" t="str">
        <f>IF('Section 2'!C163="","",'Section 2'!S163)</f>
        <v/>
      </c>
      <c r="F749" s="61" t="str">
        <f>IF($E749="","",'Section 2'!H163)</f>
        <v/>
      </c>
      <c r="G749" s="118" t="str">
        <f>IF($E749="","",'Section 2'!T163)</f>
        <v/>
      </c>
      <c r="H749" s="61" t="str">
        <f t="shared" si="45"/>
        <v/>
      </c>
      <c r="I749" s="61" t="str">
        <f t="shared" si="46"/>
        <v/>
      </c>
      <c r="J749" s="118" t="str">
        <f t="shared" si="47"/>
        <v/>
      </c>
      <c r="K749" s="116"/>
    </row>
    <row r="750" spans="2:11" x14ac:dyDescent="0.25">
      <c r="B750" t="str">
        <f>IF(OR(C750="",COUNTIF($C$4:C749,C750)&gt;0),"",MAX($B$4:B749)+1)</f>
        <v/>
      </c>
      <c r="C750" t="str">
        <f t="shared" si="48"/>
        <v/>
      </c>
      <c r="D750" s="61">
        <v>3</v>
      </c>
      <c r="E750" s="61" t="str">
        <f>IF('Section 2'!C164="","",'Section 2'!S164)</f>
        <v/>
      </c>
      <c r="F750" s="61" t="str">
        <f>IF($E750="","",'Section 2'!H164)</f>
        <v/>
      </c>
      <c r="G750" s="118" t="str">
        <f>IF($E750="","",'Section 2'!T164)</f>
        <v/>
      </c>
      <c r="H750" s="61" t="str">
        <f t="shared" si="45"/>
        <v/>
      </c>
      <c r="I750" s="61" t="str">
        <f t="shared" si="46"/>
        <v/>
      </c>
      <c r="J750" s="118" t="str">
        <f t="shared" si="47"/>
        <v/>
      </c>
      <c r="K750" s="116"/>
    </row>
    <row r="751" spans="2:11" x14ac:dyDescent="0.25">
      <c r="B751" t="str">
        <f>IF(OR(C751="",COUNTIF($C$4:C750,C751)&gt;0),"",MAX($B$4:B750)+1)</f>
        <v/>
      </c>
      <c r="C751" t="str">
        <f t="shared" si="48"/>
        <v/>
      </c>
      <c r="D751" s="61">
        <v>3</v>
      </c>
      <c r="E751" s="61" t="str">
        <f>IF('Section 2'!C165="","",'Section 2'!S165)</f>
        <v/>
      </c>
      <c r="F751" s="61" t="str">
        <f>IF($E751="","",'Section 2'!H165)</f>
        <v/>
      </c>
      <c r="G751" s="118" t="str">
        <f>IF($E751="","",'Section 2'!T165)</f>
        <v/>
      </c>
      <c r="H751" s="61" t="str">
        <f t="shared" si="45"/>
        <v/>
      </c>
      <c r="I751" s="61" t="str">
        <f t="shared" si="46"/>
        <v/>
      </c>
      <c r="J751" s="118" t="str">
        <f t="shared" si="47"/>
        <v/>
      </c>
      <c r="K751" s="116"/>
    </row>
    <row r="752" spans="2:11" x14ac:dyDescent="0.25">
      <c r="B752" t="str">
        <f>IF(OR(C752="",COUNTIF($C$4:C751,C752)&gt;0),"",MAX($B$4:B751)+1)</f>
        <v/>
      </c>
      <c r="C752" t="str">
        <f t="shared" si="48"/>
        <v/>
      </c>
      <c r="D752" s="61">
        <v>3</v>
      </c>
      <c r="E752" s="61" t="str">
        <f>IF('Section 2'!C166="","",'Section 2'!S166)</f>
        <v/>
      </c>
      <c r="F752" s="61" t="str">
        <f>IF($E752="","",'Section 2'!H166)</f>
        <v/>
      </c>
      <c r="G752" s="118" t="str">
        <f>IF($E752="","",'Section 2'!T166)</f>
        <v/>
      </c>
      <c r="H752" s="61" t="str">
        <f t="shared" si="45"/>
        <v/>
      </c>
      <c r="I752" s="61" t="str">
        <f t="shared" si="46"/>
        <v/>
      </c>
      <c r="J752" s="118" t="str">
        <f t="shared" si="47"/>
        <v/>
      </c>
      <c r="K752" s="116"/>
    </row>
    <row r="753" spans="2:11" x14ac:dyDescent="0.25">
      <c r="B753" t="str">
        <f>IF(OR(C753="",COUNTIF($C$4:C752,C753)&gt;0),"",MAX($B$4:B752)+1)</f>
        <v/>
      </c>
      <c r="C753" t="str">
        <f t="shared" si="48"/>
        <v/>
      </c>
      <c r="D753" s="61">
        <v>3</v>
      </c>
      <c r="E753" s="61" t="str">
        <f>IF('Section 2'!C167="","",'Section 2'!S167)</f>
        <v/>
      </c>
      <c r="F753" s="61" t="str">
        <f>IF($E753="","",'Section 2'!H167)</f>
        <v/>
      </c>
      <c r="G753" s="118" t="str">
        <f>IF($E753="","",'Section 2'!T167)</f>
        <v/>
      </c>
      <c r="H753" s="61" t="str">
        <f t="shared" si="45"/>
        <v/>
      </c>
      <c r="I753" s="61" t="str">
        <f t="shared" si="46"/>
        <v/>
      </c>
      <c r="J753" s="118" t="str">
        <f t="shared" si="47"/>
        <v/>
      </c>
      <c r="K753" s="116"/>
    </row>
    <row r="754" spans="2:11" x14ac:dyDescent="0.25">
      <c r="B754" t="str">
        <f>IF(OR(C754="",COUNTIF($C$4:C753,C754)&gt;0),"",MAX($B$4:B753)+1)</f>
        <v/>
      </c>
      <c r="C754" t="str">
        <f t="shared" si="48"/>
        <v/>
      </c>
      <c r="D754" s="61">
        <v>3</v>
      </c>
      <c r="E754" s="61" t="str">
        <f>IF('Section 2'!C168="","",'Section 2'!S168)</f>
        <v/>
      </c>
      <c r="F754" s="61" t="str">
        <f>IF($E754="","",'Section 2'!H168)</f>
        <v/>
      </c>
      <c r="G754" s="118" t="str">
        <f>IF($E754="","",'Section 2'!T168)</f>
        <v/>
      </c>
      <c r="H754" s="61" t="str">
        <f t="shared" si="45"/>
        <v/>
      </c>
      <c r="I754" s="61" t="str">
        <f t="shared" si="46"/>
        <v/>
      </c>
      <c r="J754" s="118" t="str">
        <f t="shared" si="47"/>
        <v/>
      </c>
      <c r="K754" s="116"/>
    </row>
    <row r="755" spans="2:11" x14ac:dyDescent="0.25">
      <c r="B755" t="str">
        <f>IF(OR(C755="",COUNTIF($C$4:C754,C755)&gt;0),"",MAX($B$4:B754)+1)</f>
        <v/>
      </c>
      <c r="C755" t="str">
        <f t="shared" si="48"/>
        <v/>
      </c>
      <c r="D755" s="61">
        <v>3</v>
      </c>
      <c r="E755" s="61" t="str">
        <f>IF('Section 2'!C169="","",'Section 2'!S169)</f>
        <v/>
      </c>
      <c r="F755" s="61" t="str">
        <f>IF($E755="","",'Section 2'!H169)</f>
        <v/>
      </c>
      <c r="G755" s="118" t="str">
        <f>IF($E755="","",'Section 2'!T169)</f>
        <v/>
      </c>
      <c r="H755" s="61" t="str">
        <f t="shared" si="45"/>
        <v/>
      </c>
      <c r="I755" s="61" t="str">
        <f t="shared" si="46"/>
        <v/>
      </c>
      <c r="J755" s="118" t="str">
        <f t="shared" si="47"/>
        <v/>
      </c>
      <c r="K755" s="116"/>
    </row>
    <row r="756" spans="2:11" x14ac:dyDescent="0.25">
      <c r="B756" t="str">
        <f>IF(OR(C756="",COUNTIF($C$4:C755,C756)&gt;0),"",MAX($B$4:B755)+1)</f>
        <v/>
      </c>
      <c r="C756" t="str">
        <f t="shared" si="48"/>
        <v/>
      </c>
      <c r="D756" s="61">
        <v>3</v>
      </c>
      <c r="E756" s="61" t="str">
        <f>IF('Section 2'!C170="","",'Section 2'!S170)</f>
        <v/>
      </c>
      <c r="F756" s="61" t="str">
        <f>IF($E756="","",'Section 2'!H170)</f>
        <v/>
      </c>
      <c r="G756" s="118" t="str">
        <f>IF($E756="","",'Section 2'!T170)</f>
        <v/>
      </c>
      <c r="H756" s="61" t="str">
        <f t="shared" si="45"/>
        <v/>
      </c>
      <c r="I756" s="61" t="str">
        <f t="shared" si="46"/>
        <v/>
      </c>
      <c r="J756" s="118" t="str">
        <f t="shared" si="47"/>
        <v/>
      </c>
      <c r="K756" s="116"/>
    </row>
    <row r="757" spans="2:11" x14ac:dyDescent="0.25">
      <c r="B757" t="str">
        <f>IF(OR(C757="",COUNTIF($C$4:C756,C757)&gt;0),"",MAX($B$4:B756)+1)</f>
        <v/>
      </c>
      <c r="C757" t="str">
        <f t="shared" si="48"/>
        <v/>
      </c>
      <c r="D757" s="61">
        <v>3</v>
      </c>
      <c r="E757" s="61" t="str">
        <f>IF('Section 2'!C171="","",'Section 2'!S171)</f>
        <v/>
      </c>
      <c r="F757" s="61" t="str">
        <f>IF($E757="","",'Section 2'!H171)</f>
        <v/>
      </c>
      <c r="G757" s="118" t="str">
        <f>IF($E757="","",'Section 2'!T171)</f>
        <v/>
      </c>
      <c r="H757" s="61" t="str">
        <f t="shared" si="45"/>
        <v/>
      </c>
      <c r="I757" s="61" t="str">
        <f t="shared" si="46"/>
        <v/>
      </c>
      <c r="J757" s="118" t="str">
        <f t="shared" si="47"/>
        <v/>
      </c>
      <c r="K757" s="116"/>
    </row>
    <row r="758" spans="2:11" x14ac:dyDescent="0.25">
      <c r="B758" t="str">
        <f>IF(OR(C758="",COUNTIF($C$4:C757,C758)&gt;0),"",MAX($B$4:B757)+1)</f>
        <v/>
      </c>
      <c r="C758" t="str">
        <f t="shared" si="48"/>
        <v/>
      </c>
      <c r="D758" s="61">
        <v>3</v>
      </c>
      <c r="E758" s="61" t="str">
        <f>IF('Section 2'!C172="","",'Section 2'!S172)</f>
        <v/>
      </c>
      <c r="F758" s="61" t="str">
        <f>IF($E758="","",'Section 2'!H172)</f>
        <v/>
      </c>
      <c r="G758" s="118" t="str">
        <f>IF($E758="","",'Section 2'!T172)</f>
        <v/>
      </c>
      <c r="H758" s="61" t="str">
        <f t="shared" si="45"/>
        <v/>
      </c>
      <c r="I758" s="61" t="str">
        <f t="shared" si="46"/>
        <v/>
      </c>
      <c r="J758" s="118" t="str">
        <f t="shared" si="47"/>
        <v/>
      </c>
      <c r="K758" s="116"/>
    </row>
    <row r="759" spans="2:11" x14ac:dyDescent="0.25">
      <c r="B759" t="str">
        <f>IF(OR(C759="",COUNTIF($C$4:C758,C759)&gt;0),"",MAX($B$4:B758)+1)</f>
        <v/>
      </c>
      <c r="C759" t="str">
        <f t="shared" si="48"/>
        <v/>
      </c>
      <c r="D759" s="61">
        <v>3</v>
      </c>
      <c r="E759" s="61" t="str">
        <f>IF('Section 2'!C173="","",'Section 2'!S173)</f>
        <v/>
      </c>
      <c r="F759" s="61" t="str">
        <f>IF($E759="","",'Section 2'!H173)</f>
        <v/>
      </c>
      <c r="G759" s="118" t="str">
        <f>IF($E759="","",'Section 2'!T173)</f>
        <v/>
      </c>
      <c r="H759" s="61" t="str">
        <f t="shared" si="45"/>
        <v/>
      </c>
      <c r="I759" s="61" t="str">
        <f t="shared" si="46"/>
        <v/>
      </c>
      <c r="J759" s="118" t="str">
        <f t="shared" si="47"/>
        <v/>
      </c>
      <c r="K759" s="116"/>
    </row>
    <row r="760" spans="2:11" x14ac:dyDescent="0.25">
      <c r="B760" t="str">
        <f>IF(OR(C760="",COUNTIF($C$4:C759,C760)&gt;0),"",MAX($B$4:B759)+1)</f>
        <v/>
      </c>
      <c r="C760" t="str">
        <f t="shared" si="48"/>
        <v/>
      </c>
      <c r="D760" s="61">
        <v>3</v>
      </c>
      <c r="E760" s="61" t="str">
        <f>IF('Section 2'!C174="","",'Section 2'!S174)</f>
        <v/>
      </c>
      <c r="F760" s="61" t="str">
        <f>IF($E760="","",'Section 2'!H174)</f>
        <v/>
      </c>
      <c r="G760" s="118" t="str">
        <f>IF($E760="","",'Section 2'!T174)</f>
        <v/>
      </c>
      <c r="H760" s="61" t="str">
        <f t="shared" si="45"/>
        <v/>
      </c>
      <c r="I760" s="61" t="str">
        <f t="shared" si="46"/>
        <v/>
      </c>
      <c r="J760" s="118" t="str">
        <f t="shared" si="47"/>
        <v/>
      </c>
      <c r="K760" s="116"/>
    </row>
    <row r="761" spans="2:11" x14ac:dyDescent="0.25">
      <c r="B761" t="str">
        <f>IF(OR(C761="",COUNTIF($C$4:C760,C761)&gt;0),"",MAX($B$4:B760)+1)</f>
        <v/>
      </c>
      <c r="C761" t="str">
        <f t="shared" si="48"/>
        <v/>
      </c>
      <c r="D761" s="61">
        <v>3</v>
      </c>
      <c r="E761" s="61" t="str">
        <f>IF('Section 2'!C175="","",'Section 2'!S175)</f>
        <v/>
      </c>
      <c r="F761" s="61" t="str">
        <f>IF($E761="","",'Section 2'!H175)</f>
        <v/>
      </c>
      <c r="G761" s="118" t="str">
        <f>IF($E761="","",'Section 2'!T175)</f>
        <v/>
      </c>
      <c r="H761" s="61" t="str">
        <f t="shared" si="45"/>
        <v/>
      </c>
      <c r="I761" s="61" t="str">
        <f t="shared" si="46"/>
        <v/>
      </c>
      <c r="J761" s="118" t="str">
        <f t="shared" si="47"/>
        <v/>
      </c>
      <c r="K761" s="116"/>
    </row>
    <row r="762" spans="2:11" x14ac:dyDescent="0.25">
      <c r="B762" t="str">
        <f>IF(OR(C762="",COUNTIF($C$4:C761,C762)&gt;0),"",MAX($B$4:B761)+1)</f>
        <v/>
      </c>
      <c r="C762" t="str">
        <f t="shared" si="48"/>
        <v/>
      </c>
      <c r="D762" s="61">
        <v>3</v>
      </c>
      <c r="E762" s="61" t="str">
        <f>IF('Section 2'!C176="","",'Section 2'!S176)</f>
        <v/>
      </c>
      <c r="F762" s="61" t="str">
        <f>IF($E762="","",'Section 2'!H176)</f>
        <v/>
      </c>
      <c r="G762" s="118" t="str">
        <f>IF($E762="","",'Section 2'!T176)</f>
        <v/>
      </c>
      <c r="H762" s="61" t="str">
        <f t="shared" si="45"/>
        <v/>
      </c>
      <c r="I762" s="61" t="str">
        <f t="shared" si="46"/>
        <v/>
      </c>
      <c r="J762" s="118" t="str">
        <f t="shared" si="47"/>
        <v/>
      </c>
      <c r="K762" s="116"/>
    </row>
    <row r="763" spans="2:11" x14ac:dyDescent="0.25">
      <c r="B763" t="str">
        <f>IF(OR(C763="",COUNTIF($C$4:C762,C763)&gt;0),"",MAX($B$4:B762)+1)</f>
        <v/>
      </c>
      <c r="C763" t="str">
        <f t="shared" si="48"/>
        <v/>
      </c>
      <c r="D763" s="61">
        <v>3</v>
      </c>
      <c r="E763" s="61" t="str">
        <f>IF('Section 2'!C177="","",'Section 2'!S177)</f>
        <v/>
      </c>
      <c r="F763" s="61" t="str">
        <f>IF($E763="","",'Section 2'!H177)</f>
        <v/>
      </c>
      <c r="G763" s="118" t="str">
        <f>IF($E763="","",'Section 2'!T177)</f>
        <v/>
      </c>
      <c r="H763" s="61" t="str">
        <f t="shared" si="45"/>
        <v/>
      </c>
      <c r="I763" s="61" t="str">
        <f t="shared" si="46"/>
        <v/>
      </c>
      <c r="J763" s="118" t="str">
        <f t="shared" si="47"/>
        <v/>
      </c>
      <c r="K763" s="116"/>
    </row>
    <row r="764" spans="2:11" x14ac:dyDescent="0.25">
      <c r="B764" t="str">
        <f>IF(OR(C764="",COUNTIF($C$4:C763,C764)&gt;0),"",MAX($B$4:B763)+1)</f>
        <v/>
      </c>
      <c r="C764" t="str">
        <f t="shared" si="48"/>
        <v/>
      </c>
      <c r="D764" s="61">
        <v>3</v>
      </c>
      <c r="E764" s="61" t="str">
        <f>IF('Section 2'!C178="","",'Section 2'!S178)</f>
        <v/>
      </c>
      <c r="F764" s="61" t="str">
        <f>IF($E764="","",'Section 2'!H178)</f>
        <v/>
      </c>
      <c r="G764" s="118" t="str">
        <f>IF($E764="","",'Section 2'!T178)</f>
        <v/>
      </c>
      <c r="H764" s="61" t="str">
        <f t="shared" si="45"/>
        <v/>
      </c>
      <c r="I764" s="61" t="str">
        <f t="shared" si="46"/>
        <v/>
      </c>
      <c r="J764" s="118" t="str">
        <f t="shared" si="47"/>
        <v/>
      </c>
      <c r="K764" s="116"/>
    </row>
    <row r="765" spans="2:11" x14ac:dyDescent="0.25">
      <c r="B765" t="str">
        <f>IF(OR(C765="",COUNTIF($C$4:C764,C765)&gt;0),"",MAX($B$4:B764)+1)</f>
        <v/>
      </c>
      <c r="C765" t="str">
        <f t="shared" si="48"/>
        <v/>
      </c>
      <c r="D765" s="61">
        <v>3</v>
      </c>
      <c r="E765" s="61" t="str">
        <f>IF('Section 2'!C179="","",'Section 2'!S179)</f>
        <v/>
      </c>
      <c r="F765" s="61" t="str">
        <f>IF($E765="","",'Section 2'!H179)</f>
        <v/>
      </c>
      <c r="G765" s="118" t="str">
        <f>IF($E765="","",'Section 2'!T179)</f>
        <v/>
      </c>
      <c r="H765" s="61" t="str">
        <f t="shared" si="45"/>
        <v/>
      </c>
      <c r="I765" s="61" t="str">
        <f t="shared" si="46"/>
        <v/>
      </c>
      <c r="J765" s="118" t="str">
        <f t="shared" si="47"/>
        <v/>
      </c>
      <c r="K765" s="116"/>
    </row>
    <row r="766" spans="2:11" x14ac:dyDescent="0.25">
      <c r="B766" t="str">
        <f>IF(OR(C766="",COUNTIF($C$4:C765,C766)&gt;0),"",MAX($B$4:B765)+1)</f>
        <v/>
      </c>
      <c r="C766" t="str">
        <f t="shared" si="48"/>
        <v/>
      </c>
      <c r="D766" s="61">
        <v>3</v>
      </c>
      <c r="E766" s="61" t="str">
        <f>IF('Section 2'!C180="","",'Section 2'!S180)</f>
        <v/>
      </c>
      <c r="F766" s="61" t="str">
        <f>IF($E766="","",'Section 2'!H180)</f>
        <v/>
      </c>
      <c r="G766" s="118" t="str">
        <f>IF($E766="","",'Section 2'!T180)</f>
        <v/>
      </c>
      <c r="H766" s="61" t="str">
        <f t="shared" si="45"/>
        <v/>
      </c>
      <c r="I766" s="61" t="str">
        <f t="shared" si="46"/>
        <v/>
      </c>
      <c r="J766" s="118" t="str">
        <f t="shared" si="47"/>
        <v/>
      </c>
      <c r="K766" s="116"/>
    </row>
    <row r="767" spans="2:11" x14ac:dyDescent="0.25">
      <c r="B767" t="str">
        <f>IF(OR(C767="",COUNTIF($C$4:C766,C767)&gt;0),"",MAX($B$4:B766)+1)</f>
        <v/>
      </c>
      <c r="C767" t="str">
        <f t="shared" si="48"/>
        <v/>
      </c>
      <c r="D767" s="61">
        <v>3</v>
      </c>
      <c r="E767" s="61" t="str">
        <f>IF('Section 2'!C181="","",'Section 2'!S181)</f>
        <v/>
      </c>
      <c r="F767" s="61" t="str">
        <f>IF($E767="","",'Section 2'!H181)</f>
        <v/>
      </c>
      <c r="G767" s="118" t="str">
        <f>IF($E767="","",'Section 2'!T181)</f>
        <v/>
      </c>
      <c r="H767" s="61" t="str">
        <f t="shared" si="45"/>
        <v/>
      </c>
      <c r="I767" s="61" t="str">
        <f t="shared" si="46"/>
        <v/>
      </c>
      <c r="J767" s="118" t="str">
        <f t="shared" si="47"/>
        <v/>
      </c>
      <c r="K767" s="116"/>
    </row>
    <row r="768" spans="2:11" x14ac:dyDescent="0.25">
      <c r="B768" t="str">
        <f>IF(OR(C768="",COUNTIF($C$4:C767,C768)&gt;0),"",MAX($B$4:B767)+1)</f>
        <v/>
      </c>
      <c r="C768" t="str">
        <f t="shared" si="48"/>
        <v/>
      </c>
      <c r="D768" s="61">
        <v>3</v>
      </c>
      <c r="E768" s="61" t="str">
        <f>IF('Section 2'!C182="","",'Section 2'!S182)</f>
        <v/>
      </c>
      <c r="F768" s="61" t="str">
        <f>IF($E768="","",'Section 2'!H182)</f>
        <v/>
      </c>
      <c r="G768" s="118" t="str">
        <f>IF($E768="","",'Section 2'!T182)</f>
        <v/>
      </c>
      <c r="H768" s="61" t="str">
        <f t="shared" si="45"/>
        <v/>
      </c>
      <c r="I768" s="61" t="str">
        <f t="shared" si="46"/>
        <v/>
      </c>
      <c r="J768" s="118" t="str">
        <f t="shared" si="47"/>
        <v/>
      </c>
      <c r="K768" s="116"/>
    </row>
    <row r="769" spans="2:11" x14ac:dyDescent="0.25">
      <c r="B769" t="str">
        <f>IF(OR(C769="",COUNTIF($C$4:C768,C769)&gt;0),"",MAX($B$4:B768)+1)</f>
        <v/>
      </c>
      <c r="C769" t="str">
        <f t="shared" si="48"/>
        <v/>
      </c>
      <c r="D769" s="61">
        <v>3</v>
      </c>
      <c r="E769" s="61" t="str">
        <f>IF('Section 2'!C183="","",'Section 2'!S183)</f>
        <v/>
      </c>
      <c r="F769" s="61" t="str">
        <f>IF($E769="","",'Section 2'!H183)</f>
        <v/>
      </c>
      <c r="G769" s="118" t="str">
        <f>IF($E769="","",'Section 2'!T183)</f>
        <v/>
      </c>
      <c r="H769" s="61" t="str">
        <f t="shared" si="45"/>
        <v/>
      </c>
      <c r="I769" s="61" t="str">
        <f t="shared" si="46"/>
        <v/>
      </c>
      <c r="J769" s="118" t="str">
        <f t="shared" si="47"/>
        <v/>
      </c>
      <c r="K769" s="116"/>
    </row>
    <row r="770" spans="2:11" x14ac:dyDescent="0.25">
      <c r="B770" t="str">
        <f>IF(OR(C770="",COUNTIF($C$4:C769,C770)&gt;0),"",MAX($B$4:B769)+1)</f>
        <v/>
      </c>
      <c r="C770" t="str">
        <f t="shared" si="48"/>
        <v/>
      </c>
      <c r="D770" s="61">
        <v>3</v>
      </c>
      <c r="E770" s="61" t="str">
        <f>IF('Section 2'!C184="","",'Section 2'!S184)</f>
        <v/>
      </c>
      <c r="F770" s="61" t="str">
        <f>IF($E770="","",'Section 2'!H184)</f>
        <v/>
      </c>
      <c r="G770" s="118" t="str">
        <f>IF($E770="","",'Section 2'!T184)</f>
        <v/>
      </c>
      <c r="H770" s="61" t="str">
        <f t="shared" si="45"/>
        <v/>
      </c>
      <c r="I770" s="61" t="str">
        <f t="shared" si="46"/>
        <v/>
      </c>
      <c r="J770" s="118" t="str">
        <f t="shared" si="47"/>
        <v/>
      </c>
      <c r="K770" s="116"/>
    </row>
    <row r="771" spans="2:11" x14ac:dyDescent="0.25">
      <c r="B771" t="str">
        <f>IF(OR(C771="",COUNTIF($C$4:C770,C771)&gt;0),"",MAX($B$4:B770)+1)</f>
        <v/>
      </c>
      <c r="C771" t="str">
        <f t="shared" si="48"/>
        <v/>
      </c>
      <c r="D771" s="61">
        <v>3</v>
      </c>
      <c r="E771" s="61" t="str">
        <f>IF('Section 2'!C185="","",'Section 2'!S185)</f>
        <v/>
      </c>
      <c r="F771" s="61" t="str">
        <f>IF($E771="","",'Section 2'!H185)</f>
        <v/>
      </c>
      <c r="G771" s="118" t="str">
        <f>IF($E771="","",'Section 2'!T185)</f>
        <v/>
      </c>
      <c r="H771" s="61" t="str">
        <f t="shared" si="45"/>
        <v/>
      </c>
      <c r="I771" s="61" t="str">
        <f t="shared" si="46"/>
        <v/>
      </c>
      <c r="J771" s="118" t="str">
        <f t="shared" si="47"/>
        <v/>
      </c>
      <c r="K771" s="116"/>
    </row>
    <row r="772" spans="2:11" x14ac:dyDescent="0.25">
      <c r="B772" t="str">
        <f>IF(OR(C772="",COUNTIF($C$4:C771,C772)&gt;0),"",MAX($B$4:B771)+1)</f>
        <v/>
      </c>
      <c r="C772" t="str">
        <f t="shared" si="48"/>
        <v/>
      </c>
      <c r="D772" s="61">
        <v>3</v>
      </c>
      <c r="E772" s="61" t="str">
        <f>IF('Section 2'!C186="","",'Section 2'!S186)</f>
        <v/>
      </c>
      <c r="F772" s="61" t="str">
        <f>IF($E772="","",'Section 2'!H186)</f>
        <v/>
      </c>
      <c r="G772" s="118" t="str">
        <f>IF($E772="","",'Section 2'!T186)</f>
        <v/>
      </c>
      <c r="H772" s="61" t="str">
        <f t="shared" ref="H772:H835" si="49">IF(OR($G772=0,COUNTIF($L$4:$L$45,E772)=0),"",E772)</f>
        <v/>
      </c>
      <c r="I772" s="61" t="str">
        <f t="shared" ref="I772:I835" si="50">IF($H772="","",F772)</f>
        <v/>
      </c>
      <c r="J772" s="118" t="str">
        <f t="shared" ref="J772:J835" si="51">IF($H772="","",G772)</f>
        <v/>
      </c>
      <c r="K772" s="116"/>
    </row>
    <row r="773" spans="2:11" x14ac:dyDescent="0.25">
      <c r="B773" t="str">
        <f>IF(OR(C773="",COUNTIF($C$4:C772,C773)&gt;0),"",MAX($B$4:B772)+1)</f>
        <v/>
      </c>
      <c r="C773" t="str">
        <f t="shared" si="48"/>
        <v/>
      </c>
      <c r="D773" s="61">
        <v>3</v>
      </c>
      <c r="E773" s="61" t="str">
        <f>IF('Section 2'!C187="","",'Section 2'!S187)</f>
        <v/>
      </c>
      <c r="F773" s="61" t="str">
        <f>IF($E773="","",'Section 2'!H187)</f>
        <v/>
      </c>
      <c r="G773" s="118" t="str">
        <f>IF($E773="","",'Section 2'!T187)</f>
        <v/>
      </c>
      <c r="H773" s="61" t="str">
        <f t="shared" si="49"/>
        <v/>
      </c>
      <c r="I773" s="61" t="str">
        <f t="shared" si="50"/>
        <v/>
      </c>
      <c r="J773" s="118" t="str">
        <f t="shared" si="51"/>
        <v/>
      </c>
      <c r="K773" s="116"/>
    </row>
    <row r="774" spans="2:11" x14ac:dyDescent="0.25">
      <c r="B774" t="str">
        <f>IF(OR(C774="",COUNTIF($C$4:C773,C774)&gt;0),"",MAX($B$4:B773)+1)</f>
        <v/>
      </c>
      <c r="C774" t="str">
        <f t="shared" si="48"/>
        <v/>
      </c>
      <c r="D774" s="61">
        <v>3</v>
      </c>
      <c r="E774" s="61" t="str">
        <f>IF('Section 2'!C188="","",'Section 2'!S188)</f>
        <v/>
      </c>
      <c r="F774" s="61" t="str">
        <f>IF($E774="","",'Section 2'!H188)</f>
        <v/>
      </c>
      <c r="G774" s="118" t="str">
        <f>IF($E774="","",'Section 2'!T188)</f>
        <v/>
      </c>
      <c r="H774" s="61" t="str">
        <f t="shared" si="49"/>
        <v/>
      </c>
      <c r="I774" s="61" t="str">
        <f t="shared" si="50"/>
        <v/>
      </c>
      <c r="J774" s="118" t="str">
        <f t="shared" si="51"/>
        <v/>
      </c>
      <c r="K774" s="116"/>
    </row>
    <row r="775" spans="2:11" x14ac:dyDescent="0.25">
      <c r="B775" t="str">
        <f>IF(OR(C775="",COUNTIF($C$4:C774,C775)&gt;0),"",MAX($B$4:B774)+1)</f>
        <v/>
      </c>
      <c r="C775" t="str">
        <f t="shared" si="48"/>
        <v/>
      </c>
      <c r="D775" s="61">
        <v>3</v>
      </c>
      <c r="E775" s="61" t="str">
        <f>IF('Section 2'!C189="","",'Section 2'!S189)</f>
        <v/>
      </c>
      <c r="F775" s="61" t="str">
        <f>IF($E775="","",'Section 2'!H189)</f>
        <v/>
      </c>
      <c r="G775" s="118" t="str">
        <f>IF($E775="","",'Section 2'!T189)</f>
        <v/>
      </c>
      <c r="H775" s="61" t="str">
        <f t="shared" si="49"/>
        <v/>
      </c>
      <c r="I775" s="61" t="str">
        <f t="shared" si="50"/>
        <v/>
      </c>
      <c r="J775" s="118" t="str">
        <f t="shared" si="51"/>
        <v/>
      </c>
      <c r="K775" s="116"/>
    </row>
    <row r="776" spans="2:11" x14ac:dyDescent="0.25">
      <c r="B776" t="str">
        <f>IF(OR(C776="",COUNTIF($C$4:C775,C776)&gt;0),"",MAX($B$4:B775)+1)</f>
        <v/>
      </c>
      <c r="C776" t="str">
        <f t="shared" si="48"/>
        <v/>
      </c>
      <c r="D776" s="61">
        <v>3</v>
      </c>
      <c r="E776" s="61" t="str">
        <f>IF('Section 2'!C190="","",'Section 2'!S190)</f>
        <v/>
      </c>
      <c r="F776" s="61" t="str">
        <f>IF($E776="","",'Section 2'!H190)</f>
        <v/>
      </c>
      <c r="G776" s="118" t="str">
        <f>IF($E776="","",'Section 2'!T190)</f>
        <v/>
      </c>
      <c r="H776" s="61" t="str">
        <f t="shared" si="49"/>
        <v/>
      </c>
      <c r="I776" s="61" t="str">
        <f t="shared" si="50"/>
        <v/>
      </c>
      <c r="J776" s="118" t="str">
        <f t="shared" si="51"/>
        <v/>
      </c>
      <c r="K776" s="116"/>
    </row>
    <row r="777" spans="2:11" x14ac:dyDescent="0.25">
      <c r="B777" t="str">
        <f>IF(OR(C777="",COUNTIF($C$4:C776,C777)&gt;0),"",MAX($B$4:B776)+1)</f>
        <v/>
      </c>
      <c r="C777" t="str">
        <f t="shared" si="48"/>
        <v/>
      </c>
      <c r="D777" s="61">
        <v>3</v>
      </c>
      <c r="E777" s="61" t="str">
        <f>IF('Section 2'!C191="","",'Section 2'!S191)</f>
        <v/>
      </c>
      <c r="F777" s="61" t="str">
        <f>IF($E777="","",'Section 2'!H191)</f>
        <v/>
      </c>
      <c r="G777" s="118" t="str">
        <f>IF($E777="","",'Section 2'!T191)</f>
        <v/>
      </c>
      <c r="H777" s="61" t="str">
        <f t="shared" si="49"/>
        <v/>
      </c>
      <c r="I777" s="61" t="str">
        <f t="shared" si="50"/>
        <v/>
      </c>
      <c r="J777" s="118" t="str">
        <f t="shared" si="51"/>
        <v/>
      </c>
      <c r="K777" s="116"/>
    </row>
    <row r="778" spans="2:11" x14ac:dyDescent="0.25">
      <c r="B778" t="str">
        <f>IF(OR(C778="",COUNTIF($C$4:C777,C778)&gt;0),"",MAX($B$4:B777)+1)</f>
        <v/>
      </c>
      <c r="C778" t="str">
        <f t="shared" si="48"/>
        <v/>
      </c>
      <c r="D778" s="61">
        <v>3</v>
      </c>
      <c r="E778" s="61" t="str">
        <f>IF('Section 2'!C192="","",'Section 2'!S192)</f>
        <v/>
      </c>
      <c r="F778" s="61" t="str">
        <f>IF($E778="","",'Section 2'!H192)</f>
        <v/>
      </c>
      <c r="G778" s="118" t="str">
        <f>IF($E778="","",'Section 2'!T192)</f>
        <v/>
      </c>
      <c r="H778" s="61" t="str">
        <f t="shared" si="49"/>
        <v/>
      </c>
      <c r="I778" s="61" t="str">
        <f t="shared" si="50"/>
        <v/>
      </c>
      <c r="J778" s="118" t="str">
        <f t="shared" si="51"/>
        <v/>
      </c>
      <c r="K778" s="116"/>
    </row>
    <row r="779" spans="2:11" x14ac:dyDescent="0.25">
      <c r="B779" t="str">
        <f>IF(OR(C779="",COUNTIF($C$4:C778,C779)&gt;0),"",MAX($B$4:B778)+1)</f>
        <v/>
      </c>
      <c r="C779" t="str">
        <f t="shared" si="48"/>
        <v/>
      </c>
      <c r="D779" s="61">
        <v>3</v>
      </c>
      <c r="E779" s="61" t="str">
        <f>IF('Section 2'!C193="","",'Section 2'!S193)</f>
        <v/>
      </c>
      <c r="F779" s="61" t="str">
        <f>IF($E779="","",'Section 2'!H193)</f>
        <v/>
      </c>
      <c r="G779" s="118" t="str">
        <f>IF($E779="","",'Section 2'!T193)</f>
        <v/>
      </c>
      <c r="H779" s="61" t="str">
        <f t="shared" si="49"/>
        <v/>
      </c>
      <c r="I779" s="61" t="str">
        <f t="shared" si="50"/>
        <v/>
      </c>
      <c r="J779" s="118" t="str">
        <f t="shared" si="51"/>
        <v/>
      </c>
      <c r="K779" s="116"/>
    </row>
    <row r="780" spans="2:11" x14ac:dyDescent="0.25">
      <c r="B780" t="str">
        <f>IF(OR(C780="",COUNTIF($C$4:C779,C780)&gt;0),"",MAX($B$4:B779)+1)</f>
        <v/>
      </c>
      <c r="C780" t="str">
        <f t="shared" si="48"/>
        <v/>
      </c>
      <c r="D780" s="61">
        <v>3</v>
      </c>
      <c r="E780" s="61" t="str">
        <f>IF('Section 2'!C194="","",'Section 2'!S194)</f>
        <v/>
      </c>
      <c r="F780" s="61" t="str">
        <f>IF($E780="","",'Section 2'!H194)</f>
        <v/>
      </c>
      <c r="G780" s="118" t="str">
        <f>IF($E780="","",'Section 2'!T194)</f>
        <v/>
      </c>
      <c r="H780" s="61" t="str">
        <f t="shared" si="49"/>
        <v/>
      </c>
      <c r="I780" s="61" t="str">
        <f t="shared" si="50"/>
        <v/>
      </c>
      <c r="J780" s="118" t="str">
        <f t="shared" si="51"/>
        <v/>
      </c>
      <c r="K780" s="116"/>
    </row>
    <row r="781" spans="2:11" x14ac:dyDescent="0.25">
      <c r="B781" t="str">
        <f>IF(OR(C781="",COUNTIF($C$4:C780,C781)&gt;0),"",MAX($B$4:B780)+1)</f>
        <v/>
      </c>
      <c r="C781" t="str">
        <f t="shared" si="48"/>
        <v/>
      </c>
      <c r="D781" s="61">
        <v>3</v>
      </c>
      <c r="E781" s="61" t="str">
        <f>IF('Section 2'!C195="","",'Section 2'!S195)</f>
        <v/>
      </c>
      <c r="F781" s="61" t="str">
        <f>IF($E781="","",'Section 2'!H195)</f>
        <v/>
      </c>
      <c r="G781" s="118" t="str">
        <f>IF($E781="","",'Section 2'!T195)</f>
        <v/>
      </c>
      <c r="H781" s="61" t="str">
        <f t="shared" si="49"/>
        <v/>
      </c>
      <c r="I781" s="61" t="str">
        <f t="shared" si="50"/>
        <v/>
      </c>
      <c r="J781" s="118" t="str">
        <f t="shared" si="51"/>
        <v/>
      </c>
      <c r="K781" s="116"/>
    </row>
    <row r="782" spans="2:11" x14ac:dyDescent="0.25">
      <c r="B782" t="str">
        <f>IF(OR(C782="",COUNTIF($C$4:C781,C782)&gt;0),"",MAX($B$4:B781)+1)</f>
        <v/>
      </c>
      <c r="C782" t="str">
        <f t="shared" si="48"/>
        <v/>
      </c>
      <c r="D782" s="61">
        <v>3</v>
      </c>
      <c r="E782" s="61" t="str">
        <f>IF('Section 2'!C196="","",'Section 2'!S196)</f>
        <v/>
      </c>
      <c r="F782" s="61" t="str">
        <f>IF($E782="","",'Section 2'!H196)</f>
        <v/>
      </c>
      <c r="G782" s="118" t="str">
        <f>IF($E782="","",'Section 2'!T196)</f>
        <v/>
      </c>
      <c r="H782" s="61" t="str">
        <f t="shared" si="49"/>
        <v/>
      </c>
      <c r="I782" s="61" t="str">
        <f t="shared" si="50"/>
        <v/>
      </c>
      <c r="J782" s="118" t="str">
        <f t="shared" si="51"/>
        <v/>
      </c>
      <c r="K782" s="116"/>
    </row>
    <row r="783" spans="2:11" x14ac:dyDescent="0.25">
      <c r="B783" t="str">
        <f>IF(OR(C783="",COUNTIF($C$4:C782,C783)&gt;0),"",MAX($B$4:B782)+1)</f>
        <v/>
      </c>
      <c r="C783" t="str">
        <f t="shared" si="48"/>
        <v/>
      </c>
      <c r="D783" s="61">
        <v>3</v>
      </c>
      <c r="E783" s="61" t="str">
        <f>IF('Section 2'!C197="","",'Section 2'!S197)</f>
        <v/>
      </c>
      <c r="F783" s="61" t="str">
        <f>IF($E783="","",'Section 2'!H197)</f>
        <v/>
      </c>
      <c r="G783" s="118" t="str">
        <f>IF($E783="","",'Section 2'!T197)</f>
        <v/>
      </c>
      <c r="H783" s="61" t="str">
        <f t="shared" si="49"/>
        <v/>
      </c>
      <c r="I783" s="61" t="str">
        <f t="shared" si="50"/>
        <v/>
      </c>
      <c r="J783" s="118" t="str">
        <f t="shared" si="51"/>
        <v/>
      </c>
      <c r="K783" s="116"/>
    </row>
    <row r="784" spans="2:11" x14ac:dyDescent="0.25">
      <c r="B784" t="str">
        <f>IF(OR(C784="",COUNTIF($C$4:C783,C784)&gt;0),"",MAX($B$4:B783)+1)</f>
        <v/>
      </c>
      <c r="C784" t="str">
        <f t="shared" si="48"/>
        <v/>
      </c>
      <c r="D784" s="61">
        <v>3</v>
      </c>
      <c r="E784" s="61" t="str">
        <f>IF('Section 2'!C198="","",'Section 2'!S198)</f>
        <v/>
      </c>
      <c r="F784" s="61" t="str">
        <f>IF($E784="","",'Section 2'!H198)</f>
        <v/>
      </c>
      <c r="G784" s="118" t="str">
        <f>IF($E784="","",'Section 2'!T198)</f>
        <v/>
      </c>
      <c r="H784" s="61" t="str">
        <f t="shared" si="49"/>
        <v/>
      </c>
      <c r="I784" s="61" t="str">
        <f t="shared" si="50"/>
        <v/>
      </c>
      <c r="J784" s="118" t="str">
        <f t="shared" si="51"/>
        <v/>
      </c>
      <c r="K784" s="116"/>
    </row>
    <row r="785" spans="2:11" x14ac:dyDescent="0.25">
      <c r="B785" t="str">
        <f>IF(OR(C785="",COUNTIF($C$4:C784,C785)&gt;0),"",MAX($B$4:B784)+1)</f>
        <v/>
      </c>
      <c r="C785" t="str">
        <f t="shared" si="48"/>
        <v/>
      </c>
      <c r="D785" s="61">
        <v>3</v>
      </c>
      <c r="E785" s="61" t="str">
        <f>IF('Section 2'!C199="","",'Section 2'!S199)</f>
        <v/>
      </c>
      <c r="F785" s="61" t="str">
        <f>IF($E785="","",'Section 2'!H199)</f>
        <v/>
      </c>
      <c r="G785" s="118" t="str">
        <f>IF($E785="","",'Section 2'!T199)</f>
        <v/>
      </c>
      <c r="H785" s="61" t="str">
        <f t="shared" si="49"/>
        <v/>
      </c>
      <c r="I785" s="61" t="str">
        <f t="shared" si="50"/>
        <v/>
      </c>
      <c r="J785" s="118" t="str">
        <f t="shared" si="51"/>
        <v/>
      </c>
      <c r="K785" s="116"/>
    </row>
    <row r="786" spans="2:11" x14ac:dyDescent="0.25">
      <c r="B786" t="str">
        <f>IF(OR(C786="",COUNTIF($C$4:C785,C786)&gt;0),"",MAX($B$4:B785)+1)</f>
        <v/>
      </c>
      <c r="C786" t="str">
        <f t="shared" si="48"/>
        <v/>
      </c>
      <c r="D786" s="61">
        <v>3</v>
      </c>
      <c r="E786" s="61" t="str">
        <f>IF('Section 2'!C200="","",'Section 2'!S200)</f>
        <v/>
      </c>
      <c r="F786" s="61" t="str">
        <f>IF($E786="","",'Section 2'!H200)</f>
        <v/>
      </c>
      <c r="G786" s="118" t="str">
        <f>IF($E786="","",'Section 2'!T200)</f>
        <v/>
      </c>
      <c r="H786" s="61" t="str">
        <f t="shared" si="49"/>
        <v/>
      </c>
      <c r="I786" s="61" t="str">
        <f t="shared" si="50"/>
        <v/>
      </c>
      <c r="J786" s="118" t="str">
        <f t="shared" si="51"/>
        <v/>
      </c>
      <c r="K786" s="116"/>
    </row>
    <row r="787" spans="2:11" x14ac:dyDescent="0.25">
      <c r="B787" t="str">
        <f>IF(OR(C787="",COUNTIF($C$4:C786,C787)&gt;0),"",MAX($B$4:B786)+1)</f>
        <v/>
      </c>
      <c r="C787" t="str">
        <f t="shared" si="48"/>
        <v/>
      </c>
      <c r="D787" s="61">
        <v>3</v>
      </c>
      <c r="E787" s="61" t="str">
        <f>IF('Section 2'!C201="","",'Section 2'!S201)</f>
        <v/>
      </c>
      <c r="F787" s="61" t="str">
        <f>IF($E787="","",'Section 2'!H201)</f>
        <v/>
      </c>
      <c r="G787" s="118" t="str">
        <f>IF($E787="","",'Section 2'!T201)</f>
        <v/>
      </c>
      <c r="H787" s="61" t="str">
        <f t="shared" si="49"/>
        <v/>
      </c>
      <c r="I787" s="61" t="str">
        <f t="shared" si="50"/>
        <v/>
      </c>
      <c r="J787" s="118" t="str">
        <f t="shared" si="51"/>
        <v/>
      </c>
      <c r="K787" s="116"/>
    </row>
    <row r="788" spans="2:11" x14ac:dyDescent="0.25">
      <c r="B788" t="str">
        <f>IF(OR(C788="",COUNTIF($C$4:C787,C788)&gt;0),"",MAX($B$4:B787)+1)</f>
        <v/>
      </c>
      <c r="C788" t="str">
        <f t="shared" si="48"/>
        <v/>
      </c>
      <c r="D788" s="61">
        <v>3</v>
      </c>
      <c r="E788" s="61" t="str">
        <f>IF('Section 2'!C202="","",'Section 2'!S202)</f>
        <v/>
      </c>
      <c r="F788" s="61" t="str">
        <f>IF($E788="","",'Section 2'!H202)</f>
        <v/>
      </c>
      <c r="G788" s="118" t="str">
        <f>IF($E788="","",'Section 2'!T202)</f>
        <v/>
      </c>
      <c r="H788" s="61" t="str">
        <f t="shared" si="49"/>
        <v/>
      </c>
      <c r="I788" s="61" t="str">
        <f t="shared" si="50"/>
        <v/>
      </c>
      <c r="J788" s="118" t="str">
        <f t="shared" si="51"/>
        <v/>
      </c>
      <c r="K788" s="116"/>
    </row>
    <row r="789" spans="2:11" x14ac:dyDescent="0.25">
      <c r="B789" t="str">
        <f>IF(OR(C789="",COUNTIF($C$4:C788,C789)&gt;0),"",MAX($B$4:B788)+1)</f>
        <v/>
      </c>
      <c r="C789" t="str">
        <f t="shared" si="48"/>
        <v/>
      </c>
      <c r="D789" s="61">
        <v>3</v>
      </c>
      <c r="E789" s="61" t="str">
        <f>IF('Section 2'!C203="","",'Section 2'!S203)</f>
        <v/>
      </c>
      <c r="F789" s="61" t="str">
        <f>IF($E789="","",'Section 2'!H203)</f>
        <v/>
      </c>
      <c r="G789" s="118" t="str">
        <f>IF($E789="","",'Section 2'!T203)</f>
        <v/>
      </c>
      <c r="H789" s="61" t="str">
        <f t="shared" si="49"/>
        <v/>
      </c>
      <c r="I789" s="61" t="str">
        <f t="shared" si="50"/>
        <v/>
      </c>
      <c r="J789" s="118" t="str">
        <f t="shared" si="51"/>
        <v/>
      </c>
      <c r="K789" s="116"/>
    </row>
    <row r="790" spans="2:11" x14ac:dyDescent="0.25">
      <c r="B790" t="str">
        <f>IF(OR(C790="",COUNTIF($C$4:C789,C790)&gt;0),"",MAX($B$4:B789)+1)</f>
        <v/>
      </c>
      <c r="C790" t="str">
        <f t="shared" si="48"/>
        <v/>
      </c>
      <c r="D790" s="61">
        <v>3</v>
      </c>
      <c r="E790" s="61" t="str">
        <f>IF('Section 2'!C204="","",'Section 2'!S204)</f>
        <v/>
      </c>
      <c r="F790" s="61" t="str">
        <f>IF($E790="","",'Section 2'!H204)</f>
        <v/>
      </c>
      <c r="G790" s="118" t="str">
        <f>IF($E790="","",'Section 2'!T204)</f>
        <v/>
      </c>
      <c r="H790" s="61" t="str">
        <f t="shared" si="49"/>
        <v/>
      </c>
      <c r="I790" s="61" t="str">
        <f t="shared" si="50"/>
        <v/>
      </c>
      <c r="J790" s="118" t="str">
        <f t="shared" si="51"/>
        <v/>
      </c>
      <c r="K790" s="116"/>
    </row>
    <row r="791" spans="2:11" x14ac:dyDescent="0.25">
      <c r="B791" t="str">
        <f>IF(OR(C791="",COUNTIF($C$4:C790,C791)&gt;0),"",MAX($B$4:B790)+1)</f>
        <v/>
      </c>
      <c r="C791" t="str">
        <f t="shared" si="48"/>
        <v/>
      </c>
      <c r="D791" s="61">
        <v>3</v>
      </c>
      <c r="E791" s="61" t="str">
        <f>IF('Section 2'!C205="","",'Section 2'!S205)</f>
        <v/>
      </c>
      <c r="F791" s="61" t="str">
        <f>IF($E791="","",'Section 2'!H205)</f>
        <v/>
      </c>
      <c r="G791" s="118" t="str">
        <f>IF($E791="","",'Section 2'!T205)</f>
        <v/>
      </c>
      <c r="H791" s="61" t="str">
        <f t="shared" si="49"/>
        <v/>
      </c>
      <c r="I791" s="61" t="str">
        <f t="shared" si="50"/>
        <v/>
      </c>
      <c r="J791" s="118" t="str">
        <f t="shared" si="51"/>
        <v/>
      </c>
      <c r="K791" s="116"/>
    </row>
    <row r="792" spans="2:11" x14ac:dyDescent="0.25">
      <c r="B792" t="str">
        <f>IF(OR(C792="",COUNTIF($C$4:C791,C792)&gt;0),"",MAX($B$4:B791)+1)</f>
        <v/>
      </c>
      <c r="C792" t="str">
        <f t="shared" si="48"/>
        <v/>
      </c>
      <c r="D792" s="61">
        <v>3</v>
      </c>
      <c r="E792" s="61" t="str">
        <f>IF('Section 2'!C206="","",'Section 2'!S206)</f>
        <v/>
      </c>
      <c r="F792" s="61" t="str">
        <f>IF($E792="","",'Section 2'!H206)</f>
        <v/>
      </c>
      <c r="G792" s="118" t="str">
        <f>IF($E792="","",'Section 2'!T206)</f>
        <v/>
      </c>
      <c r="H792" s="61" t="str">
        <f t="shared" si="49"/>
        <v/>
      </c>
      <c r="I792" s="61" t="str">
        <f t="shared" si="50"/>
        <v/>
      </c>
      <c r="J792" s="118" t="str">
        <f t="shared" si="51"/>
        <v/>
      </c>
      <c r="K792" s="116"/>
    </row>
    <row r="793" spans="2:11" x14ac:dyDescent="0.25">
      <c r="B793" t="str">
        <f>IF(OR(C793="",COUNTIF($C$4:C792,C793)&gt;0),"",MAX($B$4:B792)+1)</f>
        <v/>
      </c>
      <c r="C793" t="str">
        <f t="shared" ref="C793:C856" si="52">IF(H793="","",H793&amp;"_"&amp;I793)</f>
        <v/>
      </c>
      <c r="D793" s="61">
        <v>3</v>
      </c>
      <c r="E793" s="61" t="str">
        <f>IF('Section 2'!C207="","",'Section 2'!S207)</f>
        <v/>
      </c>
      <c r="F793" s="61" t="str">
        <f>IF($E793="","",'Section 2'!H207)</f>
        <v/>
      </c>
      <c r="G793" s="118" t="str">
        <f>IF($E793="","",'Section 2'!T207)</f>
        <v/>
      </c>
      <c r="H793" s="61" t="str">
        <f t="shared" si="49"/>
        <v/>
      </c>
      <c r="I793" s="61" t="str">
        <f t="shared" si="50"/>
        <v/>
      </c>
      <c r="J793" s="118" t="str">
        <f t="shared" si="51"/>
        <v/>
      </c>
      <c r="K793" s="116"/>
    </row>
    <row r="794" spans="2:11" x14ac:dyDescent="0.25">
      <c r="B794" t="str">
        <f>IF(OR(C794="",COUNTIF($C$4:C793,C794)&gt;0),"",MAX($B$4:B793)+1)</f>
        <v/>
      </c>
      <c r="C794" t="str">
        <f t="shared" si="52"/>
        <v/>
      </c>
      <c r="D794" s="61">
        <v>3</v>
      </c>
      <c r="E794" s="61" t="str">
        <f>IF('Section 2'!C208="","",'Section 2'!S208)</f>
        <v/>
      </c>
      <c r="F794" s="61" t="str">
        <f>IF($E794="","",'Section 2'!H208)</f>
        <v/>
      </c>
      <c r="G794" s="118" t="str">
        <f>IF($E794="","",'Section 2'!T208)</f>
        <v/>
      </c>
      <c r="H794" s="61" t="str">
        <f t="shared" si="49"/>
        <v/>
      </c>
      <c r="I794" s="61" t="str">
        <f t="shared" si="50"/>
        <v/>
      </c>
      <c r="J794" s="118" t="str">
        <f t="shared" si="51"/>
        <v/>
      </c>
      <c r="K794" s="116"/>
    </row>
    <row r="795" spans="2:11" x14ac:dyDescent="0.25">
      <c r="B795" t="str">
        <f>IF(OR(C795="",COUNTIF($C$4:C794,C795)&gt;0),"",MAX($B$4:B794)+1)</f>
        <v/>
      </c>
      <c r="C795" t="str">
        <f t="shared" si="52"/>
        <v/>
      </c>
      <c r="D795" s="61">
        <v>3</v>
      </c>
      <c r="E795" s="61" t="str">
        <f>IF('Section 2'!C209="","",'Section 2'!S209)</f>
        <v/>
      </c>
      <c r="F795" s="61" t="str">
        <f>IF($E795="","",'Section 2'!H209)</f>
        <v/>
      </c>
      <c r="G795" s="118" t="str">
        <f>IF($E795="","",'Section 2'!T209)</f>
        <v/>
      </c>
      <c r="H795" s="61" t="str">
        <f t="shared" si="49"/>
        <v/>
      </c>
      <c r="I795" s="61" t="str">
        <f t="shared" si="50"/>
        <v/>
      </c>
      <c r="J795" s="118" t="str">
        <f t="shared" si="51"/>
        <v/>
      </c>
      <c r="K795" s="116"/>
    </row>
    <row r="796" spans="2:11" x14ac:dyDescent="0.25">
      <c r="B796" t="str">
        <f>IF(OR(C796="",COUNTIF($C$4:C795,C796)&gt;0),"",MAX($B$4:B795)+1)</f>
        <v/>
      </c>
      <c r="C796" t="str">
        <f t="shared" si="52"/>
        <v/>
      </c>
      <c r="D796" s="61">
        <v>3</v>
      </c>
      <c r="E796" s="61" t="str">
        <f>IF('Section 2'!C210="","",'Section 2'!S210)</f>
        <v/>
      </c>
      <c r="F796" s="61" t="str">
        <f>IF($E796="","",'Section 2'!H210)</f>
        <v/>
      </c>
      <c r="G796" s="118" t="str">
        <f>IF($E796="","",'Section 2'!T210)</f>
        <v/>
      </c>
      <c r="H796" s="61" t="str">
        <f t="shared" si="49"/>
        <v/>
      </c>
      <c r="I796" s="61" t="str">
        <f t="shared" si="50"/>
        <v/>
      </c>
      <c r="J796" s="118" t="str">
        <f t="shared" si="51"/>
        <v/>
      </c>
      <c r="K796" s="116"/>
    </row>
    <row r="797" spans="2:11" x14ac:dyDescent="0.25">
      <c r="B797" t="str">
        <f>IF(OR(C797="",COUNTIF($C$4:C796,C797)&gt;0),"",MAX($B$4:B796)+1)</f>
        <v/>
      </c>
      <c r="C797" t="str">
        <f t="shared" si="52"/>
        <v/>
      </c>
      <c r="D797" s="61">
        <v>3</v>
      </c>
      <c r="E797" s="61" t="str">
        <f>IF('Section 2'!C211="","",'Section 2'!S211)</f>
        <v/>
      </c>
      <c r="F797" s="61" t="str">
        <f>IF($E797="","",'Section 2'!H211)</f>
        <v/>
      </c>
      <c r="G797" s="118" t="str">
        <f>IF($E797="","",'Section 2'!T211)</f>
        <v/>
      </c>
      <c r="H797" s="61" t="str">
        <f t="shared" si="49"/>
        <v/>
      </c>
      <c r="I797" s="61" t="str">
        <f t="shared" si="50"/>
        <v/>
      </c>
      <c r="J797" s="118" t="str">
        <f t="shared" si="51"/>
        <v/>
      </c>
      <c r="K797" s="116"/>
    </row>
    <row r="798" spans="2:11" x14ac:dyDescent="0.25">
      <c r="B798" t="str">
        <f>IF(OR(C798="",COUNTIF($C$4:C797,C798)&gt;0),"",MAX($B$4:B797)+1)</f>
        <v/>
      </c>
      <c r="C798" t="str">
        <f t="shared" si="52"/>
        <v/>
      </c>
      <c r="D798" s="61">
        <v>3</v>
      </c>
      <c r="E798" s="61" t="str">
        <f>IF('Section 2'!C212="","",'Section 2'!S212)</f>
        <v/>
      </c>
      <c r="F798" s="61" t="str">
        <f>IF($E798="","",'Section 2'!H212)</f>
        <v/>
      </c>
      <c r="G798" s="118" t="str">
        <f>IF($E798="","",'Section 2'!T212)</f>
        <v/>
      </c>
      <c r="H798" s="61" t="str">
        <f t="shared" si="49"/>
        <v/>
      </c>
      <c r="I798" s="61" t="str">
        <f t="shared" si="50"/>
        <v/>
      </c>
      <c r="J798" s="118" t="str">
        <f t="shared" si="51"/>
        <v/>
      </c>
      <c r="K798" s="116"/>
    </row>
    <row r="799" spans="2:11" x14ac:dyDescent="0.25">
      <c r="B799" t="str">
        <f>IF(OR(C799="",COUNTIF($C$4:C798,C799)&gt;0),"",MAX($B$4:B798)+1)</f>
        <v/>
      </c>
      <c r="C799" t="str">
        <f t="shared" si="52"/>
        <v/>
      </c>
      <c r="D799" s="61">
        <v>3</v>
      </c>
      <c r="E799" s="61" t="str">
        <f>IF('Section 2'!C213="","",'Section 2'!S213)</f>
        <v/>
      </c>
      <c r="F799" s="61" t="str">
        <f>IF($E799="","",'Section 2'!H213)</f>
        <v/>
      </c>
      <c r="G799" s="118" t="str">
        <f>IF($E799="","",'Section 2'!T213)</f>
        <v/>
      </c>
      <c r="H799" s="61" t="str">
        <f t="shared" si="49"/>
        <v/>
      </c>
      <c r="I799" s="61" t="str">
        <f t="shared" si="50"/>
        <v/>
      </c>
      <c r="J799" s="118" t="str">
        <f t="shared" si="51"/>
        <v/>
      </c>
      <c r="K799" s="116"/>
    </row>
    <row r="800" spans="2:11" x14ac:dyDescent="0.25">
      <c r="B800" t="str">
        <f>IF(OR(C800="",COUNTIF($C$4:C799,C800)&gt;0),"",MAX($B$4:B799)+1)</f>
        <v/>
      </c>
      <c r="C800" t="str">
        <f t="shared" si="52"/>
        <v/>
      </c>
      <c r="D800" s="61">
        <v>3</v>
      </c>
      <c r="E800" s="61" t="str">
        <f>IF('Section 2'!C214="","",'Section 2'!S214)</f>
        <v/>
      </c>
      <c r="F800" s="61" t="str">
        <f>IF($E800="","",'Section 2'!H214)</f>
        <v/>
      </c>
      <c r="G800" s="118" t="str">
        <f>IF($E800="","",'Section 2'!T214)</f>
        <v/>
      </c>
      <c r="H800" s="61" t="str">
        <f t="shared" si="49"/>
        <v/>
      </c>
      <c r="I800" s="61" t="str">
        <f t="shared" si="50"/>
        <v/>
      </c>
      <c r="J800" s="118" t="str">
        <f t="shared" si="51"/>
        <v/>
      </c>
      <c r="K800" s="116"/>
    </row>
    <row r="801" spans="2:11" x14ac:dyDescent="0.25">
      <c r="B801" t="str">
        <f>IF(OR(C801="",COUNTIF($C$4:C800,C801)&gt;0),"",MAX($B$4:B800)+1)</f>
        <v/>
      </c>
      <c r="C801" t="str">
        <f t="shared" si="52"/>
        <v/>
      </c>
      <c r="D801" s="61">
        <v>3</v>
      </c>
      <c r="E801" s="61" t="str">
        <f>IF('Section 2'!C215="","",'Section 2'!S215)</f>
        <v/>
      </c>
      <c r="F801" s="61" t="str">
        <f>IF($E801="","",'Section 2'!H215)</f>
        <v/>
      </c>
      <c r="G801" s="118" t="str">
        <f>IF($E801="","",'Section 2'!T215)</f>
        <v/>
      </c>
      <c r="H801" s="61" t="str">
        <f t="shared" si="49"/>
        <v/>
      </c>
      <c r="I801" s="61" t="str">
        <f t="shared" si="50"/>
        <v/>
      </c>
      <c r="J801" s="118" t="str">
        <f t="shared" si="51"/>
        <v/>
      </c>
      <c r="K801" s="116"/>
    </row>
    <row r="802" spans="2:11" x14ac:dyDescent="0.25">
      <c r="B802" t="str">
        <f>IF(OR(C802="",COUNTIF($C$4:C801,C802)&gt;0),"",MAX($B$4:B801)+1)</f>
        <v/>
      </c>
      <c r="C802" t="str">
        <f t="shared" si="52"/>
        <v/>
      </c>
      <c r="D802" s="61">
        <v>3</v>
      </c>
      <c r="E802" s="61" t="str">
        <f>IF('Section 2'!C216="","",'Section 2'!S216)</f>
        <v/>
      </c>
      <c r="F802" s="61" t="str">
        <f>IF($E802="","",'Section 2'!H216)</f>
        <v/>
      </c>
      <c r="G802" s="118" t="str">
        <f>IF($E802="","",'Section 2'!T216)</f>
        <v/>
      </c>
      <c r="H802" s="61" t="str">
        <f t="shared" si="49"/>
        <v/>
      </c>
      <c r="I802" s="61" t="str">
        <f t="shared" si="50"/>
        <v/>
      </c>
      <c r="J802" s="118" t="str">
        <f t="shared" si="51"/>
        <v/>
      </c>
      <c r="K802" s="116"/>
    </row>
    <row r="803" spans="2:11" x14ac:dyDescent="0.25">
      <c r="B803" t="str">
        <f>IF(OR(C803="",COUNTIF($C$4:C802,C803)&gt;0),"",MAX($B$4:B802)+1)</f>
        <v/>
      </c>
      <c r="C803" t="str">
        <f t="shared" si="52"/>
        <v/>
      </c>
      <c r="D803" s="61">
        <v>3</v>
      </c>
      <c r="E803" s="61" t="str">
        <f>IF('Section 2'!C217="","",'Section 2'!S217)</f>
        <v/>
      </c>
      <c r="F803" s="61" t="str">
        <f>IF($E803="","",'Section 2'!H217)</f>
        <v/>
      </c>
      <c r="G803" s="118" t="str">
        <f>IF($E803="","",'Section 2'!T217)</f>
        <v/>
      </c>
      <c r="H803" s="61" t="str">
        <f t="shared" si="49"/>
        <v/>
      </c>
      <c r="I803" s="61" t="str">
        <f t="shared" si="50"/>
        <v/>
      </c>
      <c r="J803" s="118" t="str">
        <f t="shared" si="51"/>
        <v/>
      </c>
      <c r="K803" s="116"/>
    </row>
    <row r="804" spans="2:11" x14ac:dyDescent="0.25">
      <c r="B804" t="str">
        <f>IF(OR(C804="",COUNTIF($C$4:C803,C804)&gt;0),"",MAX($B$4:B803)+1)</f>
        <v/>
      </c>
      <c r="C804" t="str">
        <f t="shared" si="52"/>
        <v/>
      </c>
      <c r="D804" s="61">
        <v>3</v>
      </c>
      <c r="E804" s="61" t="str">
        <f>IF('Section 2'!C218="","",'Section 2'!S218)</f>
        <v/>
      </c>
      <c r="F804" s="61" t="str">
        <f>IF($E804="","",'Section 2'!H218)</f>
        <v/>
      </c>
      <c r="G804" s="118" t="str">
        <f>IF($E804="","",'Section 2'!T218)</f>
        <v/>
      </c>
      <c r="H804" s="61" t="str">
        <f t="shared" si="49"/>
        <v/>
      </c>
      <c r="I804" s="61" t="str">
        <f t="shared" si="50"/>
        <v/>
      </c>
      <c r="J804" s="118" t="str">
        <f t="shared" si="51"/>
        <v/>
      </c>
      <c r="K804" s="116"/>
    </row>
    <row r="805" spans="2:11" x14ac:dyDescent="0.25">
      <c r="B805" t="str">
        <f>IF(OR(C805="",COUNTIF($C$4:C804,C805)&gt;0),"",MAX($B$4:B804)+1)</f>
        <v/>
      </c>
      <c r="C805" t="str">
        <f t="shared" si="52"/>
        <v/>
      </c>
      <c r="D805" s="61">
        <v>3</v>
      </c>
      <c r="E805" s="61" t="str">
        <f>IF('Section 2'!C219="","",'Section 2'!S219)</f>
        <v/>
      </c>
      <c r="F805" s="61" t="str">
        <f>IF($E805="","",'Section 2'!H219)</f>
        <v/>
      </c>
      <c r="G805" s="118" t="str">
        <f>IF($E805="","",'Section 2'!T219)</f>
        <v/>
      </c>
      <c r="H805" s="61" t="str">
        <f t="shared" si="49"/>
        <v/>
      </c>
      <c r="I805" s="61" t="str">
        <f t="shared" si="50"/>
        <v/>
      </c>
      <c r="J805" s="118" t="str">
        <f t="shared" si="51"/>
        <v/>
      </c>
      <c r="K805" s="116"/>
    </row>
    <row r="806" spans="2:11" x14ac:dyDescent="0.25">
      <c r="B806" t="str">
        <f>IF(OR(C806="",COUNTIF($C$4:C805,C806)&gt;0),"",MAX($B$4:B805)+1)</f>
        <v/>
      </c>
      <c r="C806" t="str">
        <f t="shared" si="52"/>
        <v/>
      </c>
      <c r="D806" s="61">
        <v>3</v>
      </c>
      <c r="E806" s="61" t="str">
        <f>IF('Section 2'!C220="","",'Section 2'!S220)</f>
        <v/>
      </c>
      <c r="F806" s="61" t="str">
        <f>IF($E806="","",'Section 2'!H220)</f>
        <v/>
      </c>
      <c r="G806" s="118" t="str">
        <f>IF($E806="","",'Section 2'!T220)</f>
        <v/>
      </c>
      <c r="H806" s="61" t="str">
        <f t="shared" si="49"/>
        <v/>
      </c>
      <c r="I806" s="61" t="str">
        <f t="shared" si="50"/>
        <v/>
      </c>
      <c r="J806" s="118" t="str">
        <f t="shared" si="51"/>
        <v/>
      </c>
      <c r="K806" s="116"/>
    </row>
    <row r="807" spans="2:11" x14ac:dyDescent="0.25">
      <c r="B807" t="str">
        <f>IF(OR(C807="",COUNTIF($C$4:C806,C807)&gt;0),"",MAX($B$4:B806)+1)</f>
        <v/>
      </c>
      <c r="C807" t="str">
        <f t="shared" si="52"/>
        <v/>
      </c>
      <c r="D807" s="61">
        <v>3</v>
      </c>
      <c r="E807" s="61" t="str">
        <f>IF('Section 2'!C221="","",'Section 2'!S221)</f>
        <v/>
      </c>
      <c r="F807" s="61" t="str">
        <f>IF($E807="","",'Section 2'!H221)</f>
        <v/>
      </c>
      <c r="G807" s="118" t="str">
        <f>IF($E807="","",'Section 2'!T221)</f>
        <v/>
      </c>
      <c r="H807" s="61" t="str">
        <f t="shared" si="49"/>
        <v/>
      </c>
      <c r="I807" s="61" t="str">
        <f t="shared" si="50"/>
        <v/>
      </c>
      <c r="J807" s="118" t="str">
        <f t="shared" si="51"/>
        <v/>
      </c>
      <c r="K807" s="116"/>
    </row>
    <row r="808" spans="2:11" x14ac:dyDescent="0.25">
      <c r="B808" t="str">
        <f>IF(OR(C808="",COUNTIF($C$4:C807,C808)&gt;0),"",MAX($B$4:B807)+1)</f>
        <v/>
      </c>
      <c r="C808" t="str">
        <f t="shared" si="52"/>
        <v/>
      </c>
      <c r="D808" s="61">
        <v>3</v>
      </c>
      <c r="E808" s="61" t="str">
        <f>IF('Section 2'!C222="","",'Section 2'!S222)</f>
        <v/>
      </c>
      <c r="F808" s="61" t="str">
        <f>IF($E808="","",'Section 2'!H222)</f>
        <v/>
      </c>
      <c r="G808" s="118" t="str">
        <f>IF($E808="","",'Section 2'!T222)</f>
        <v/>
      </c>
      <c r="H808" s="61" t="str">
        <f t="shared" si="49"/>
        <v/>
      </c>
      <c r="I808" s="61" t="str">
        <f t="shared" si="50"/>
        <v/>
      </c>
      <c r="J808" s="118" t="str">
        <f t="shared" si="51"/>
        <v/>
      </c>
      <c r="K808" s="116"/>
    </row>
    <row r="809" spans="2:11" x14ac:dyDescent="0.25">
      <c r="B809" t="str">
        <f>IF(OR(C809="",COUNTIF($C$4:C808,C809)&gt;0),"",MAX($B$4:B808)+1)</f>
        <v/>
      </c>
      <c r="C809" t="str">
        <f t="shared" si="52"/>
        <v/>
      </c>
      <c r="D809" s="61">
        <v>3</v>
      </c>
      <c r="E809" s="61" t="str">
        <f>IF('Section 2'!C223="","",'Section 2'!S223)</f>
        <v/>
      </c>
      <c r="F809" s="61" t="str">
        <f>IF($E809="","",'Section 2'!H223)</f>
        <v/>
      </c>
      <c r="G809" s="118" t="str">
        <f>IF($E809="","",'Section 2'!T223)</f>
        <v/>
      </c>
      <c r="H809" s="61" t="str">
        <f t="shared" si="49"/>
        <v/>
      </c>
      <c r="I809" s="61" t="str">
        <f t="shared" si="50"/>
        <v/>
      </c>
      <c r="J809" s="118" t="str">
        <f t="shared" si="51"/>
        <v/>
      </c>
      <c r="K809" s="116"/>
    </row>
    <row r="810" spans="2:11" x14ac:dyDescent="0.25">
      <c r="B810" t="str">
        <f>IF(OR(C810="",COUNTIF($C$4:C809,C810)&gt;0),"",MAX($B$4:B809)+1)</f>
        <v/>
      </c>
      <c r="C810" t="str">
        <f t="shared" si="52"/>
        <v/>
      </c>
      <c r="D810" s="61">
        <v>3</v>
      </c>
      <c r="E810" s="61" t="str">
        <f>IF('Section 2'!C224="","",'Section 2'!S224)</f>
        <v/>
      </c>
      <c r="F810" s="61" t="str">
        <f>IF($E810="","",'Section 2'!H224)</f>
        <v/>
      </c>
      <c r="G810" s="118" t="str">
        <f>IF($E810="","",'Section 2'!T224)</f>
        <v/>
      </c>
      <c r="H810" s="61" t="str">
        <f t="shared" si="49"/>
        <v/>
      </c>
      <c r="I810" s="61" t="str">
        <f t="shared" si="50"/>
        <v/>
      </c>
      <c r="J810" s="118" t="str">
        <f t="shared" si="51"/>
        <v/>
      </c>
      <c r="K810" s="116"/>
    </row>
    <row r="811" spans="2:11" x14ac:dyDescent="0.25">
      <c r="B811" t="str">
        <f>IF(OR(C811="",COUNTIF($C$4:C810,C811)&gt;0),"",MAX($B$4:B810)+1)</f>
        <v/>
      </c>
      <c r="C811" t="str">
        <f t="shared" si="52"/>
        <v/>
      </c>
      <c r="D811" s="61">
        <v>3</v>
      </c>
      <c r="E811" s="61" t="str">
        <f>IF('Section 2'!C225="","",'Section 2'!S225)</f>
        <v/>
      </c>
      <c r="F811" s="61" t="str">
        <f>IF($E811="","",'Section 2'!H225)</f>
        <v/>
      </c>
      <c r="G811" s="118" t="str">
        <f>IF($E811="","",'Section 2'!T225)</f>
        <v/>
      </c>
      <c r="H811" s="61" t="str">
        <f t="shared" si="49"/>
        <v/>
      </c>
      <c r="I811" s="61" t="str">
        <f t="shared" si="50"/>
        <v/>
      </c>
      <c r="J811" s="118" t="str">
        <f t="shared" si="51"/>
        <v/>
      </c>
      <c r="K811" s="116"/>
    </row>
    <row r="812" spans="2:11" x14ac:dyDescent="0.25">
      <c r="B812" t="str">
        <f>IF(OR(C812="",COUNTIF($C$4:C811,C812)&gt;0),"",MAX($B$4:B811)+1)</f>
        <v/>
      </c>
      <c r="C812" t="str">
        <f t="shared" si="52"/>
        <v/>
      </c>
      <c r="D812" s="61">
        <v>3</v>
      </c>
      <c r="E812" s="61" t="str">
        <f>IF('Section 2'!C226="","",'Section 2'!S226)</f>
        <v/>
      </c>
      <c r="F812" s="61" t="str">
        <f>IF($E812="","",'Section 2'!H226)</f>
        <v/>
      </c>
      <c r="G812" s="118" t="str">
        <f>IF($E812="","",'Section 2'!T226)</f>
        <v/>
      </c>
      <c r="H812" s="61" t="str">
        <f t="shared" si="49"/>
        <v/>
      </c>
      <c r="I812" s="61" t="str">
        <f t="shared" si="50"/>
        <v/>
      </c>
      <c r="J812" s="118" t="str">
        <f t="shared" si="51"/>
        <v/>
      </c>
      <c r="K812" s="116"/>
    </row>
    <row r="813" spans="2:11" x14ac:dyDescent="0.25">
      <c r="B813" t="str">
        <f>IF(OR(C813="",COUNTIF($C$4:C812,C813)&gt;0),"",MAX($B$4:B812)+1)</f>
        <v/>
      </c>
      <c r="C813" t="str">
        <f t="shared" si="52"/>
        <v/>
      </c>
      <c r="D813" s="61">
        <v>3</v>
      </c>
      <c r="E813" s="61" t="str">
        <f>IF('Section 2'!C227="","",'Section 2'!S227)</f>
        <v/>
      </c>
      <c r="F813" s="61" t="str">
        <f>IF($E813="","",'Section 2'!H227)</f>
        <v/>
      </c>
      <c r="G813" s="118" t="str">
        <f>IF($E813="","",'Section 2'!T227)</f>
        <v/>
      </c>
      <c r="H813" s="61" t="str">
        <f t="shared" si="49"/>
        <v/>
      </c>
      <c r="I813" s="61" t="str">
        <f t="shared" si="50"/>
        <v/>
      </c>
      <c r="J813" s="118" t="str">
        <f t="shared" si="51"/>
        <v/>
      </c>
      <c r="K813" s="116"/>
    </row>
    <row r="814" spans="2:11" x14ac:dyDescent="0.25">
      <c r="B814" t="str">
        <f>IF(OR(C814="",COUNTIF($C$4:C813,C814)&gt;0),"",MAX($B$4:B813)+1)</f>
        <v/>
      </c>
      <c r="C814" t="str">
        <f t="shared" si="52"/>
        <v/>
      </c>
      <c r="D814" s="61">
        <v>3</v>
      </c>
      <c r="E814" s="61" t="str">
        <f>IF('Section 2'!C228="","",'Section 2'!S228)</f>
        <v/>
      </c>
      <c r="F814" s="61" t="str">
        <f>IF($E814="","",'Section 2'!H228)</f>
        <v/>
      </c>
      <c r="G814" s="118" t="str">
        <f>IF($E814="","",'Section 2'!T228)</f>
        <v/>
      </c>
      <c r="H814" s="61" t="str">
        <f t="shared" si="49"/>
        <v/>
      </c>
      <c r="I814" s="61" t="str">
        <f t="shared" si="50"/>
        <v/>
      </c>
      <c r="J814" s="118" t="str">
        <f t="shared" si="51"/>
        <v/>
      </c>
      <c r="K814" s="116"/>
    </row>
    <row r="815" spans="2:11" x14ac:dyDescent="0.25">
      <c r="B815" t="str">
        <f>IF(OR(C815="",COUNTIF($C$4:C814,C815)&gt;0),"",MAX($B$4:B814)+1)</f>
        <v/>
      </c>
      <c r="C815" t="str">
        <f t="shared" si="52"/>
        <v/>
      </c>
      <c r="D815" s="61">
        <v>3</v>
      </c>
      <c r="E815" s="61" t="str">
        <f>IF('Section 2'!C229="","",'Section 2'!S229)</f>
        <v/>
      </c>
      <c r="F815" s="61" t="str">
        <f>IF($E815="","",'Section 2'!H229)</f>
        <v/>
      </c>
      <c r="G815" s="118" t="str">
        <f>IF($E815="","",'Section 2'!T229)</f>
        <v/>
      </c>
      <c r="H815" s="61" t="str">
        <f t="shared" si="49"/>
        <v/>
      </c>
      <c r="I815" s="61" t="str">
        <f t="shared" si="50"/>
        <v/>
      </c>
      <c r="J815" s="118" t="str">
        <f t="shared" si="51"/>
        <v/>
      </c>
      <c r="K815" s="116"/>
    </row>
    <row r="816" spans="2:11" x14ac:dyDescent="0.25">
      <c r="B816" t="str">
        <f>IF(OR(C816="",COUNTIF($C$4:C815,C816)&gt;0),"",MAX($B$4:B815)+1)</f>
        <v/>
      </c>
      <c r="C816" t="str">
        <f t="shared" si="52"/>
        <v/>
      </c>
      <c r="D816" s="61">
        <v>3</v>
      </c>
      <c r="E816" s="61" t="str">
        <f>IF('Section 2'!C230="","",'Section 2'!S230)</f>
        <v/>
      </c>
      <c r="F816" s="61" t="str">
        <f>IF($E816="","",'Section 2'!H230)</f>
        <v/>
      </c>
      <c r="G816" s="118" t="str">
        <f>IF($E816="","",'Section 2'!T230)</f>
        <v/>
      </c>
      <c r="H816" s="61" t="str">
        <f t="shared" si="49"/>
        <v/>
      </c>
      <c r="I816" s="61" t="str">
        <f t="shared" si="50"/>
        <v/>
      </c>
      <c r="J816" s="118" t="str">
        <f t="shared" si="51"/>
        <v/>
      </c>
      <c r="K816" s="116"/>
    </row>
    <row r="817" spans="2:11" x14ac:dyDescent="0.25">
      <c r="B817" t="str">
        <f>IF(OR(C817="",COUNTIF($C$4:C816,C817)&gt;0),"",MAX($B$4:B816)+1)</f>
        <v/>
      </c>
      <c r="C817" t="str">
        <f t="shared" si="52"/>
        <v/>
      </c>
      <c r="D817" s="61">
        <v>3</v>
      </c>
      <c r="E817" s="61" t="str">
        <f>IF('Section 2'!C231="","",'Section 2'!S231)</f>
        <v/>
      </c>
      <c r="F817" s="61" t="str">
        <f>IF($E817="","",'Section 2'!H231)</f>
        <v/>
      </c>
      <c r="G817" s="118" t="str">
        <f>IF($E817="","",'Section 2'!T231)</f>
        <v/>
      </c>
      <c r="H817" s="61" t="str">
        <f t="shared" si="49"/>
        <v/>
      </c>
      <c r="I817" s="61" t="str">
        <f t="shared" si="50"/>
        <v/>
      </c>
      <c r="J817" s="118" t="str">
        <f t="shared" si="51"/>
        <v/>
      </c>
      <c r="K817" s="116"/>
    </row>
    <row r="818" spans="2:11" x14ac:dyDescent="0.25">
      <c r="B818" t="str">
        <f>IF(OR(C818="",COUNTIF($C$4:C817,C818)&gt;0),"",MAX($B$4:B817)+1)</f>
        <v/>
      </c>
      <c r="C818" t="str">
        <f t="shared" si="52"/>
        <v/>
      </c>
      <c r="D818" s="61">
        <v>3</v>
      </c>
      <c r="E818" s="61" t="str">
        <f>IF('Section 2'!C232="","",'Section 2'!S232)</f>
        <v/>
      </c>
      <c r="F818" s="61" t="str">
        <f>IF($E818="","",'Section 2'!H232)</f>
        <v/>
      </c>
      <c r="G818" s="118" t="str">
        <f>IF($E818="","",'Section 2'!T232)</f>
        <v/>
      </c>
      <c r="H818" s="61" t="str">
        <f t="shared" si="49"/>
        <v/>
      </c>
      <c r="I818" s="61" t="str">
        <f t="shared" si="50"/>
        <v/>
      </c>
      <c r="J818" s="118" t="str">
        <f t="shared" si="51"/>
        <v/>
      </c>
      <c r="K818" s="116"/>
    </row>
    <row r="819" spans="2:11" x14ac:dyDescent="0.25">
      <c r="B819" t="str">
        <f>IF(OR(C819="",COUNTIF($C$4:C818,C819)&gt;0),"",MAX($B$4:B818)+1)</f>
        <v/>
      </c>
      <c r="C819" t="str">
        <f t="shared" si="52"/>
        <v/>
      </c>
      <c r="D819" s="61">
        <v>3</v>
      </c>
      <c r="E819" s="61" t="str">
        <f>IF('Section 2'!C233="","",'Section 2'!S233)</f>
        <v/>
      </c>
      <c r="F819" s="61" t="str">
        <f>IF($E819="","",'Section 2'!H233)</f>
        <v/>
      </c>
      <c r="G819" s="118" t="str">
        <f>IF($E819="","",'Section 2'!T233)</f>
        <v/>
      </c>
      <c r="H819" s="61" t="str">
        <f t="shared" si="49"/>
        <v/>
      </c>
      <c r="I819" s="61" t="str">
        <f t="shared" si="50"/>
        <v/>
      </c>
      <c r="J819" s="118" t="str">
        <f t="shared" si="51"/>
        <v/>
      </c>
      <c r="K819" s="116"/>
    </row>
    <row r="820" spans="2:11" x14ac:dyDescent="0.25">
      <c r="B820" t="str">
        <f>IF(OR(C820="",COUNTIF($C$4:C819,C820)&gt;0),"",MAX($B$4:B819)+1)</f>
        <v/>
      </c>
      <c r="C820" t="str">
        <f t="shared" si="52"/>
        <v/>
      </c>
      <c r="D820" s="61">
        <v>3</v>
      </c>
      <c r="E820" s="61" t="str">
        <f>IF('Section 2'!C234="","",'Section 2'!S234)</f>
        <v/>
      </c>
      <c r="F820" s="61" t="str">
        <f>IF($E820="","",'Section 2'!H234)</f>
        <v/>
      </c>
      <c r="G820" s="118" t="str">
        <f>IF($E820="","",'Section 2'!T234)</f>
        <v/>
      </c>
      <c r="H820" s="61" t="str">
        <f t="shared" si="49"/>
        <v/>
      </c>
      <c r="I820" s="61" t="str">
        <f t="shared" si="50"/>
        <v/>
      </c>
      <c r="J820" s="118" t="str">
        <f t="shared" si="51"/>
        <v/>
      </c>
      <c r="K820" s="116"/>
    </row>
    <row r="821" spans="2:11" x14ac:dyDescent="0.25">
      <c r="B821" t="str">
        <f>IF(OR(C821="",COUNTIF($C$4:C820,C821)&gt;0),"",MAX($B$4:B820)+1)</f>
        <v/>
      </c>
      <c r="C821" t="str">
        <f t="shared" si="52"/>
        <v/>
      </c>
      <c r="D821" s="61">
        <v>3</v>
      </c>
      <c r="E821" s="61" t="str">
        <f>IF('Section 2'!C235="","",'Section 2'!S235)</f>
        <v/>
      </c>
      <c r="F821" s="61" t="str">
        <f>IF($E821="","",'Section 2'!H235)</f>
        <v/>
      </c>
      <c r="G821" s="118" t="str">
        <f>IF($E821="","",'Section 2'!T235)</f>
        <v/>
      </c>
      <c r="H821" s="61" t="str">
        <f t="shared" si="49"/>
        <v/>
      </c>
      <c r="I821" s="61" t="str">
        <f t="shared" si="50"/>
        <v/>
      </c>
      <c r="J821" s="118" t="str">
        <f t="shared" si="51"/>
        <v/>
      </c>
      <c r="K821" s="116"/>
    </row>
    <row r="822" spans="2:11" x14ac:dyDescent="0.25">
      <c r="B822" t="str">
        <f>IF(OR(C822="",COUNTIF($C$4:C821,C822)&gt;0),"",MAX($B$4:B821)+1)</f>
        <v/>
      </c>
      <c r="C822" t="str">
        <f t="shared" si="52"/>
        <v/>
      </c>
      <c r="D822" s="61">
        <v>3</v>
      </c>
      <c r="E822" s="61" t="str">
        <f>IF('Section 2'!C236="","",'Section 2'!S236)</f>
        <v/>
      </c>
      <c r="F822" s="61" t="str">
        <f>IF($E822="","",'Section 2'!H236)</f>
        <v/>
      </c>
      <c r="G822" s="118" t="str">
        <f>IF($E822="","",'Section 2'!T236)</f>
        <v/>
      </c>
      <c r="H822" s="61" t="str">
        <f t="shared" si="49"/>
        <v/>
      </c>
      <c r="I822" s="61" t="str">
        <f t="shared" si="50"/>
        <v/>
      </c>
      <c r="J822" s="118" t="str">
        <f t="shared" si="51"/>
        <v/>
      </c>
      <c r="K822" s="116"/>
    </row>
    <row r="823" spans="2:11" x14ac:dyDescent="0.25">
      <c r="B823" t="str">
        <f>IF(OR(C823="",COUNTIF($C$4:C822,C823)&gt;0),"",MAX($B$4:B822)+1)</f>
        <v/>
      </c>
      <c r="C823" t="str">
        <f t="shared" si="52"/>
        <v/>
      </c>
      <c r="D823" s="61">
        <v>3</v>
      </c>
      <c r="E823" s="61" t="str">
        <f>IF('Section 2'!C237="","",'Section 2'!S237)</f>
        <v/>
      </c>
      <c r="F823" s="61" t="str">
        <f>IF($E823="","",'Section 2'!H237)</f>
        <v/>
      </c>
      <c r="G823" s="118" t="str">
        <f>IF($E823="","",'Section 2'!T237)</f>
        <v/>
      </c>
      <c r="H823" s="61" t="str">
        <f t="shared" si="49"/>
        <v/>
      </c>
      <c r="I823" s="61" t="str">
        <f t="shared" si="50"/>
        <v/>
      </c>
      <c r="J823" s="118" t="str">
        <f t="shared" si="51"/>
        <v/>
      </c>
      <c r="K823" s="116"/>
    </row>
    <row r="824" spans="2:11" x14ac:dyDescent="0.25">
      <c r="B824" t="str">
        <f>IF(OR(C824="",COUNTIF($C$4:C823,C824)&gt;0),"",MAX($B$4:B823)+1)</f>
        <v/>
      </c>
      <c r="C824" t="str">
        <f t="shared" si="52"/>
        <v/>
      </c>
      <c r="D824" s="61">
        <v>3</v>
      </c>
      <c r="E824" s="61" t="str">
        <f>IF('Section 2'!C238="","",'Section 2'!S238)</f>
        <v/>
      </c>
      <c r="F824" s="61" t="str">
        <f>IF($E824="","",'Section 2'!H238)</f>
        <v/>
      </c>
      <c r="G824" s="118" t="str">
        <f>IF($E824="","",'Section 2'!T238)</f>
        <v/>
      </c>
      <c r="H824" s="61" t="str">
        <f t="shared" si="49"/>
        <v/>
      </c>
      <c r="I824" s="61" t="str">
        <f t="shared" si="50"/>
        <v/>
      </c>
      <c r="J824" s="118" t="str">
        <f t="shared" si="51"/>
        <v/>
      </c>
      <c r="K824" s="116"/>
    </row>
    <row r="825" spans="2:11" x14ac:dyDescent="0.25">
      <c r="B825" t="str">
        <f>IF(OR(C825="",COUNTIF($C$4:C824,C825)&gt;0),"",MAX($B$4:B824)+1)</f>
        <v/>
      </c>
      <c r="C825" t="str">
        <f t="shared" si="52"/>
        <v/>
      </c>
      <c r="D825" s="61">
        <v>3</v>
      </c>
      <c r="E825" s="61" t="str">
        <f>IF('Section 2'!C239="","",'Section 2'!S239)</f>
        <v/>
      </c>
      <c r="F825" s="61" t="str">
        <f>IF($E825="","",'Section 2'!H239)</f>
        <v/>
      </c>
      <c r="G825" s="118" t="str">
        <f>IF($E825="","",'Section 2'!T239)</f>
        <v/>
      </c>
      <c r="H825" s="61" t="str">
        <f t="shared" si="49"/>
        <v/>
      </c>
      <c r="I825" s="61" t="str">
        <f t="shared" si="50"/>
        <v/>
      </c>
      <c r="J825" s="118" t="str">
        <f t="shared" si="51"/>
        <v/>
      </c>
      <c r="K825" s="116"/>
    </row>
    <row r="826" spans="2:11" x14ac:dyDescent="0.25">
      <c r="B826" t="str">
        <f>IF(OR(C826="",COUNTIF($C$4:C825,C826)&gt;0),"",MAX($B$4:B825)+1)</f>
        <v/>
      </c>
      <c r="C826" t="str">
        <f t="shared" si="52"/>
        <v/>
      </c>
      <c r="D826" s="61">
        <v>3</v>
      </c>
      <c r="E826" s="61" t="str">
        <f>IF('Section 2'!C240="","",'Section 2'!S240)</f>
        <v/>
      </c>
      <c r="F826" s="61" t="str">
        <f>IF($E826="","",'Section 2'!H240)</f>
        <v/>
      </c>
      <c r="G826" s="118" t="str">
        <f>IF($E826="","",'Section 2'!T240)</f>
        <v/>
      </c>
      <c r="H826" s="61" t="str">
        <f t="shared" si="49"/>
        <v/>
      </c>
      <c r="I826" s="61" t="str">
        <f t="shared" si="50"/>
        <v/>
      </c>
      <c r="J826" s="118" t="str">
        <f t="shared" si="51"/>
        <v/>
      </c>
      <c r="K826" s="116"/>
    </row>
    <row r="827" spans="2:11" x14ac:dyDescent="0.25">
      <c r="B827" t="str">
        <f>IF(OR(C827="",COUNTIF($C$4:C826,C827)&gt;0),"",MAX($B$4:B826)+1)</f>
        <v/>
      </c>
      <c r="C827" t="str">
        <f t="shared" si="52"/>
        <v/>
      </c>
      <c r="D827" s="61">
        <v>3</v>
      </c>
      <c r="E827" s="61" t="str">
        <f>IF('Section 2'!C241="","",'Section 2'!S241)</f>
        <v/>
      </c>
      <c r="F827" s="61" t="str">
        <f>IF($E827="","",'Section 2'!H241)</f>
        <v/>
      </c>
      <c r="G827" s="118" t="str">
        <f>IF($E827="","",'Section 2'!T241)</f>
        <v/>
      </c>
      <c r="H827" s="61" t="str">
        <f t="shared" si="49"/>
        <v/>
      </c>
      <c r="I827" s="61" t="str">
        <f t="shared" si="50"/>
        <v/>
      </c>
      <c r="J827" s="118" t="str">
        <f t="shared" si="51"/>
        <v/>
      </c>
      <c r="K827" s="116"/>
    </row>
    <row r="828" spans="2:11" x14ac:dyDescent="0.25">
      <c r="B828" t="str">
        <f>IF(OR(C828="",COUNTIF($C$4:C827,C828)&gt;0),"",MAX($B$4:B827)+1)</f>
        <v/>
      </c>
      <c r="C828" t="str">
        <f t="shared" si="52"/>
        <v/>
      </c>
      <c r="D828" s="61">
        <v>3</v>
      </c>
      <c r="E828" s="61" t="str">
        <f>IF('Section 2'!C242="","",'Section 2'!S242)</f>
        <v/>
      </c>
      <c r="F828" s="61" t="str">
        <f>IF($E828="","",'Section 2'!H242)</f>
        <v/>
      </c>
      <c r="G828" s="118" t="str">
        <f>IF($E828="","",'Section 2'!T242)</f>
        <v/>
      </c>
      <c r="H828" s="61" t="str">
        <f t="shared" si="49"/>
        <v/>
      </c>
      <c r="I828" s="61" t="str">
        <f t="shared" si="50"/>
        <v/>
      </c>
      <c r="J828" s="118" t="str">
        <f t="shared" si="51"/>
        <v/>
      </c>
      <c r="K828" s="116"/>
    </row>
    <row r="829" spans="2:11" x14ac:dyDescent="0.25">
      <c r="B829" t="str">
        <f>IF(OR(C829="",COUNTIF($C$4:C828,C829)&gt;0),"",MAX($B$4:B828)+1)</f>
        <v/>
      </c>
      <c r="C829" t="str">
        <f t="shared" si="52"/>
        <v/>
      </c>
      <c r="D829" s="61">
        <v>3</v>
      </c>
      <c r="E829" s="61" t="str">
        <f>IF('Section 2'!C243="","",'Section 2'!S243)</f>
        <v/>
      </c>
      <c r="F829" s="61" t="str">
        <f>IF($E829="","",'Section 2'!H243)</f>
        <v/>
      </c>
      <c r="G829" s="118" t="str">
        <f>IF($E829="","",'Section 2'!T243)</f>
        <v/>
      </c>
      <c r="H829" s="61" t="str">
        <f t="shared" si="49"/>
        <v/>
      </c>
      <c r="I829" s="61" t="str">
        <f t="shared" si="50"/>
        <v/>
      </c>
      <c r="J829" s="118" t="str">
        <f t="shared" si="51"/>
        <v/>
      </c>
      <c r="K829" s="116"/>
    </row>
    <row r="830" spans="2:11" x14ac:dyDescent="0.25">
      <c r="B830" t="str">
        <f>IF(OR(C830="",COUNTIF($C$4:C829,C830)&gt;0),"",MAX($B$4:B829)+1)</f>
        <v/>
      </c>
      <c r="C830" t="str">
        <f t="shared" si="52"/>
        <v/>
      </c>
      <c r="D830" s="61">
        <v>3</v>
      </c>
      <c r="E830" s="61" t="str">
        <f>IF('Section 2'!C244="","",'Section 2'!S244)</f>
        <v/>
      </c>
      <c r="F830" s="61" t="str">
        <f>IF($E830="","",'Section 2'!H244)</f>
        <v/>
      </c>
      <c r="G830" s="118" t="str">
        <f>IF($E830="","",'Section 2'!T244)</f>
        <v/>
      </c>
      <c r="H830" s="61" t="str">
        <f t="shared" si="49"/>
        <v/>
      </c>
      <c r="I830" s="61" t="str">
        <f t="shared" si="50"/>
        <v/>
      </c>
      <c r="J830" s="118" t="str">
        <f t="shared" si="51"/>
        <v/>
      </c>
      <c r="K830" s="116"/>
    </row>
    <row r="831" spans="2:11" x14ac:dyDescent="0.25">
      <c r="B831" t="str">
        <f>IF(OR(C831="",COUNTIF($C$4:C830,C831)&gt;0),"",MAX($B$4:B830)+1)</f>
        <v/>
      </c>
      <c r="C831" t="str">
        <f t="shared" si="52"/>
        <v/>
      </c>
      <c r="D831" s="61">
        <v>3</v>
      </c>
      <c r="E831" s="61" t="str">
        <f>IF('Section 2'!C245="","",'Section 2'!S245)</f>
        <v/>
      </c>
      <c r="F831" s="61" t="str">
        <f>IF($E831="","",'Section 2'!H245)</f>
        <v/>
      </c>
      <c r="G831" s="118" t="str">
        <f>IF($E831="","",'Section 2'!T245)</f>
        <v/>
      </c>
      <c r="H831" s="61" t="str">
        <f t="shared" si="49"/>
        <v/>
      </c>
      <c r="I831" s="61" t="str">
        <f t="shared" si="50"/>
        <v/>
      </c>
      <c r="J831" s="118" t="str">
        <f t="shared" si="51"/>
        <v/>
      </c>
      <c r="K831" s="116"/>
    </row>
    <row r="832" spans="2:11" x14ac:dyDescent="0.25">
      <c r="B832" t="str">
        <f>IF(OR(C832="",COUNTIF($C$4:C831,C832)&gt;0),"",MAX($B$4:B831)+1)</f>
        <v/>
      </c>
      <c r="C832" t="str">
        <f t="shared" si="52"/>
        <v/>
      </c>
      <c r="D832" s="61">
        <v>3</v>
      </c>
      <c r="E832" s="61" t="str">
        <f>IF('Section 2'!C246="","",'Section 2'!S246)</f>
        <v/>
      </c>
      <c r="F832" s="61" t="str">
        <f>IF($E832="","",'Section 2'!H246)</f>
        <v/>
      </c>
      <c r="G832" s="118" t="str">
        <f>IF($E832="","",'Section 2'!T246)</f>
        <v/>
      </c>
      <c r="H832" s="61" t="str">
        <f t="shared" si="49"/>
        <v/>
      </c>
      <c r="I832" s="61" t="str">
        <f t="shared" si="50"/>
        <v/>
      </c>
      <c r="J832" s="118" t="str">
        <f t="shared" si="51"/>
        <v/>
      </c>
      <c r="K832" s="116"/>
    </row>
    <row r="833" spans="2:11" x14ac:dyDescent="0.25">
      <c r="B833" t="str">
        <f>IF(OR(C833="",COUNTIF($C$4:C832,C833)&gt;0),"",MAX($B$4:B832)+1)</f>
        <v/>
      </c>
      <c r="C833" t="str">
        <f t="shared" si="52"/>
        <v/>
      </c>
      <c r="D833" s="61">
        <v>3</v>
      </c>
      <c r="E833" s="61" t="str">
        <f>IF('Section 2'!C247="","",'Section 2'!S247)</f>
        <v/>
      </c>
      <c r="F833" s="61" t="str">
        <f>IF($E833="","",'Section 2'!H247)</f>
        <v/>
      </c>
      <c r="G833" s="118" t="str">
        <f>IF($E833="","",'Section 2'!T247)</f>
        <v/>
      </c>
      <c r="H833" s="61" t="str">
        <f t="shared" si="49"/>
        <v/>
      </c>
      <c r="I833" s="61" t="str">
        <f t="shared" si="50"/>
        <v/>
      </c>
      <c r="J833" s="118" t="str">
        <f t="shared" si="51"/>
        <v/>
      </c>
      <c r="K833" s="116"/>
    </row>
    <row r="834" spans="2:11" x14ac:dyDescent="0.25">
      <c r="B834" t="str">
        <f>IF(OR(C834="",COUNTIF($C$4:C833,C834)&gt;0),"",MAX($B$4:B833)+1)</f>
        <v/>
      </c>
      <c r="C834" t="str">
        <f t="shared" si="52"/>
        <v/>
      </c>
      <c r="D834" s="61">
        <v>3</v>
      </c>
      <c r="E834" s="61" t="str">
        <f>IF('Section 2'!C248="","",'Section 2'!S248)</f>
        <v/>
      </c>
      <c r="F834" s="61" t="str">
        <f>IF($E834="","",'Section 2'!H248)</f>
        <v/>
      </c>
      <c r="G834" s="118" t="str">
        <f>IF($E834="","",'Section 2'!T248)</f>
        <v/>
      </c>
      <c r="H834" s="61" t="str">
        <f t="shared" si="49"/>
        <v/>
      </c>
      <c r="I834" s="61" t="str">
        <f t="shared" si="50"/>
        <v/>
      </c>
      <c r="J834" s="118" t="str">
        <f t="shared" si="51"/>
        <v/>
      </c>
      <c r="K834" s="116"/>
    </row>
    <row r="835" spans="2:11" x14ac:dyDescent="0.25">
      <c r="B835" t="str">
        <f>IF(OR(C835="",COUNTIF($C$4:C834,C835)&gt;0),"",MAX($B$4:B834)+1)</f>
        <v/>
      </c>
      <c r="C835" t="str">
        <f t="shared" si="52"/>
        <v/>
      </c>
      <c r="D835" s="61">
        <v>3</v>
      </c>
      <c r="E835" s="61" t="str">
        <f>IF('Section 2'!C249="","",'Section 2'!S249)</f>
        <v/>
      </c>
      <c r="F835" s="61" t="str">
        <f>IF($E835="","",'Section 2'!H249)</f>
        <v/>
      </c>
      <c r="G835" s="118" t="str">
        <f>IF($E835="","",'Section 2'!T249)</f>
        <v/>
      </c>
      <c r="H835" s="61" t="str">
        <f t="shared" si="49"/>
        <v/>
      </c>
      <c r="I835" s="61" t="str">
        <f t="shared" si="50"/>
        <v/>
      </c>
      <c r="J835" s="118" t="str">
        <f t="shared" si="51"/>
        <v/>
      </c>
      <c r="K835" s="116"/>
    </row>
    <row r="836" spans="2:11" x14ac:dyDescent="0.25">
      <c r="B836" t="str">
        <f>IF(OR(C836="",COUNTIF($C$4:C835,C836)&gt;0),"",MAX($B$4:B835)+1)</f>
        <v/>
      </c>
      <c r="C836" t="str">
        <f t="shared" si="52"/>
        <v/>
      </c>
      <c r="D836" s="61">
        <v>3</v>
      </c>
      <c r="E836" s="61" t="str">
        <f>IF('Section 2'!C250="","",'Section 2'!S250)</f>
        <v/>
      </c>
      <c r="F836" s="61" t="str">
        <f>IF($E836="","",'Section 2'!H250)</f>
        <v/>
      </c>
      <c r="G836" s="118" t="str">
        <f>IF($E836="","",'Section 2'!T250)</f>
        <v/>
      </c>
      <c r="H836" s="61" t="str">
        <f t="shared" ref="H836:H903" si="53">IF(OR($G836=0,COUNTIF($L$4:$L$45,E836)=0),"",E836)</f>
        <v/>
      </c>
      <c r="I836" s="61" t="str">
        <f t="shared" ref="I836:I903" si="54">IF($H836="","",F836)</f>
        <v/>
      </c>
      <c r="J836" s="118" t="str">
        <f t="shared" ref="J836:J903" si="55">IF($H836="","",G836)</f>
        <v/>
      </c>
      <c r="K836" s="116"/>
    </row>
    <row r="837" spans="2:11" x14ac:dyDescent="0.25">
      <c r="B837" t="str">
        <f>IF(OR(C837="",COUNTIF($C$4:C836,C837)&gt;0),"",MAX($B$4:B836)+1)</f>
        <v/>
      </c>
      <c r="C837" t="str">
        <f t="shared" si="52"/>
        <v/>
      </c>
      <c r="D837" s="61">
        <v>3</v>
      </c>
      <c r="E837" s="61" t="str">
        <f>IF('Section 2'!C251="","",'Section 2'!S251)</f>
        <v/>
      </c>
      <c r="F837" s="61" t="str">
        <f>IF($E837="","",'Section 2'!H251)</f>
        <v/>
      </c>
      <c r="G837" s="118" t="str">
        <f>IF($E837="","",'Section 2'!T251)</f>
        <v/>
      </c>
      <c r="H837" s="61" t="str">
        <f t="shared" si="53"/>
        <v/>
      </c>
      <c r="I837" s="61" t="str">
        <f t="shared" si="54"/>
        <v/>
      </c>
      <c r="J837" s="118" t="str">
        <f t="shared" si="55"/>
        <v/>
      </c>
      <c r="K837" s="116"/>
    </row>
    <row r="838" spans="2:11" x14ac:dyDescent="0.25">
      <c r="B838" t="str">
        <f>IF(OR(C838="",COUNTIF($C$4:C837,C838)&gt;0),"",MAX($B$4:B837)+1)</f>
        <v/>
      </c>
      <c r="C838" t="str">
        <f t="shared" si="52"/>
        <v/>
      </c>
      <c r="D838" s="61">
        <v>3</v>
      </c>
      <c r="E838" s="61" t="str">
        <f>IF('Section 2'!C252="","",'Section 2'!S252)</f>
        <v/>
      </c>
      <c r="F838" s="61" t="str">
        <f>IF($E838="","",'Section 2'!H252)</f>
        <v/>
      </c>
      <c r="G838" s="118" t="str">
        <f>IF($E838="","",'Section 2'!T252)</f>
        <v/>
      </c>
      <c r="H838" s="61" t="str">
        <f t="shared" si="53"/>
        <v/>
      </c>
      <c r="I838" s="61" t="str">
        <f t="shared" si="54"/>
        <v/>
      </c>
      <c r="J838" s="118" t="str">
        <f t="shared" si="55"/>
        <v/>
      </c>
      <c r="K838" s="116"/>
    </row>
    <row r="839" spans="2:11" x14ac:dyDescent="0.25">
      <c r="B839" t="str">
        <f>IF(OR(C839="",COUNTIF($C$4:C838,C839)&gt;0),"",MAX($B$4:B838)+1)</f>
        <v/>
      </c>
      <c r="C839" t="str">
        <f t="shared" si="52"/>
        <v/>
      </c>
      <c r="D839" s="61">
        <v>3</v>
      </c>
      <c r="E839" s="61" t="str">
        <f>IF('Section 2'!C253="","",'Section 2'!S253)</f>
        <v/>
      </c>
      <c r="F839" s="61" t="str">
        <f>IF($E839="","",'Section 2'!H253)</f>
        <v/>
      </c>
      <c r="G839" s="118" t="str">
        <f>IF($E839="","",'Section 2'!T253)</f>
        <v/>
      </c>
      <c r="H839" s="61" t="str">
        <f t="shared" si="53"/>
        <v/>
      </c>
      <c r="I839" s="61" t="str">
        <f t="shared" si="54"/>
        <v/>
      </c>
      <c r="J839" s="118" t="str">
        <f t="shared" si="55"/>
        <v/>
      </c>
      <c r="K839" s="116"/>
    </row>
    <row r="840" spans="2:11" x14ac:dyDescent="0.25">
      <c r="B840" t="str">
        <f>IF(OR(C840="",COUNTIF($C$4:C839,C840)&gt;0),"",MAX($B$4:B839)+1)</f>
        <v/>
      </c>
      <c r="C840" t="str">
        <f t="shared" si="52"/>
        <v/>
      </c>
      <c r="D840" s="61">
        <v>3</v>
      </c>
      <c r="E840" s="61" t="str">
        <f>IF('Section 2'!C254="","",'Section 2'!S254)</f>
        <v/>
      </c>
      <c r="F840" s="61" t="str">
        <f>IF($E840="","",'Section 2'!H254)</f>
        <v/>
      </c>
      <c r="G840" s="118" t="str">
        <f>IF($E840="","",'Section 2'!T254)</f>
        <v/>
      </c>
      <c r="H840" s="61" t="str">
        <f t="shared" si="53"/>
        <v/>
      </c>
      <c r="I840" s="61" t="str">
        <f t="shared" si="54"/>
        <v/>
      </c>
      <c r="J840" s="118" t="str">
        <f t="shared" si="55"/>
        <v/>
      </c>
      <c r="K840" s="116"/>
    </row>
    <row r="841" spans="2:11" x14ac:dyDescent="0.25">
      <c r="B841" t="str">
        <f>IF(OR(C841="",COUNTIF($C$4:C840,C841)&gt;0),"",MAX($B$4:B840)+1)</f>
        <v/>
      </c>
      <c r="C841" t="str">
        <f t="shared" si="52"/>
        <v/>
      </c>
      <c r="D841" s="61">
        <v>3</v>
      </c>
      <c r="E841" s="61" t="str">
        <f>IF('Section 2'!C255="","",'Section 2'!S255)</f>
        <v/>
      </c>
      <c r="F841" s="61" t="str">
        <f>IF($E841="","",'Section 2'!H255)</f>
        <v/>
      </c>
      <c r="G841" s="118" t="str">
        <f>IF($E841="","",'Section 2'!T255)</f>
        <v/>
      </c>
      <c r="H841" s="61" t="str">
        <f t="shared" si="53"/>
        <v/>
      </c>
      <c r="I841" s="61" t="str">
        <f t="shared" si="54"/>
        <v/>
      </c>
      <c r="J841" s="118" t="str">
        <f t="shared" si="55"/>
        <v/>
      </c>
      <c r="K841" s="116"/>
    </row>
    <row r="842" spans="2:11" x14ac:dyDescent="0.25">
      <c r="B842" t="str">
        <f>IF(OR(C842="",COUNTIF($C$4:C841,C842)&gt;0),"",MAX($B$4:B841)+1)</f>
        <v/>
      </c>
      <c r="C842" t="str">
        <f t="shared" si="52"/>
        <v/>
      </c>
      <c r="D842" s="61">
        <v>3</v>
      </c>
      <c r="E842" s="61" t="str">
        <f>IF('Section 2'!C256="","",'Section 2'!S256)</f>
        <v/>
      </c>
      <c r="F842" s="61" t="str">
        <f>IF($E842="","",'Section 2'!H256)</f>
        <v/>
      </c>
      <c r="G842" s="118" t="str">
        <f>IF($E842="","",'Section 2'!T256)</f>
        <v/>
      </c>
      <c r="H842" s="61" t="str">
        <f t="shared" si="53"/>
        <v/>
      </c>
      <c r="I842" s="61" t="str">
        <f t="shared" si="54"/>
        <v/>
      </c>
      <c r="J842" s="118" t="str">
        <f t="shared" si="55"/>
        <v/>
      </c>
      <c r="K842" s="116"/>
    </row>
    <row r="843" spans="2:11" x14ac:dyDescent="0.25">
      <c r="B843" t="str">
        <f>IF(OR(C843="",COUNTIF($C$4:C842,C843)&gt;0),"",MAX($B$4:B842)+1)</f>
        <v/>
      </c>
      <c r="C843" t="str">
        <f t="shared" si="52"/>
        <v/>
      </c>
      <c r="D843" s="61">
        <v>3</v>
      </c>
      <c r="E843" s="61" t="str">
        <f>IF('Section 2'!C257="","",'Section 2'!S257)</f>
        <v/>
      </c>
      <c r="F843" s="61" t="str">
        <f>IF($E843="","",'Section 2'!H257)</f>
        <v/>
      </c>
      <c r="G843" s="118" t="str">
        <f>IF($E843="","",'Section 2'!T257)</f>
        <v/>
      </c>
      <c r="H843" s="61" t="str">
        <f t="shared" si="53"/>
        <v/>
      </c>
      <c r="I843" s="61" t="str">
        <f t="shared" si="54"/>
        <v/>
      </c>
      <c r="J843" s="118" t="str">
        <f t="shared" si="55"/>
        <v/>
      </c>
      <c r="K843" s="116"/>
    </row>
    <row r="844" spans="2:11" x14ac:dyDescent="0.25">
      <c r="B844" t="str">
        <f>IF(OR(C844="",COUNTIF($C$4:C843,C844)&gt;0),"",MAX($B$4:B843)+1)</f>
        <v/>
      </c>
      <c r="C844" t="str">
        <f t="shared" si="52"/>
        <v/>
      </c>
      <c r="D844" s="61">
        <v>3</v>
      </c>
      <c r="E844" s="61" t="str">
        <f>IF('Section 2'!C258="","",'Section 2'!S258)</f>
        <v/>
      </c>
      <c r="F844" s="61" t="str">
        <f>IF($E844="","",'Section 2'!H258)</f>
        <v/>
      </c>
      <c r="G844" s="118" t="str">
        <f>IF($E844="","",'Section 2'!T258)</f>
        <v/>
      </c>
      <c r="H844" s="61" t="str">
        <f t="shared" si="53"/>
        <v/>
      </c>
      <c r="I844" s="61" t="str">
        <f t="shared" si="54"/>
        <v/>
      </c>
      <c r="J844" s="118" t="str">
        <f t="shared" si="55"/>
        <v/>
      </c>
      <c r="K844" s="116"/>
    </row>
    <row r="845" spans="2:11" x14ac:dyDescent="0.25">
      <c r="B845" t="str">
        <f>IF(OR(C845="",COUNTIF($C$4:C844,C845)&gt;0),"",MAX($B$4:B844)+1)</f>
        <v/>
      </c>
      <c r="C845" t="str">
        <f t="shared" si="52"/>
        <v/>
      </c>
      <c r="D845" s="61">
        <v>3</v>
      </c>
      <c r="E845" s="61" t="str">
        <f>IF('Section 2'!C259="","",'Section 2'!S259)</f>
        <v/>
      </c>
      <c r="F845" s="61" t="str">
        <f>IF($E845="","",'Section 2'!H259)</f>
        <v/>
      </c>
      <c r="G845" s="118" t="str">
        <f>IF($E845="","",'Section 2'!T259)</f>
        <v/>
      </c>
      <c r="H845" s="61" t="str">
        <f t="shared" si="53"/>
        <v/>
      </c>
      <c r="I845" s="61" t="str">
        <f t="shared" si="54"/>
        <v/>
      </c>
      <c r="J845" s="118" t="str">
        <f t="shared" si="55"/>
        <v/>
      </c>
      <c r="K845" s="116"/>
    </row>
    <row r="846" spans="2:11" x14ac:dyDescent="0.25">
      <c r="B846" t="str">
        <f>IF(OR(C846="",COUNTIF($C$4:C845,C846)&gt;0),"",MAX($B$4:B845)+1)</f>
        <v/>
      </c>
      <c r="C846" t="str">
        <f t="shared" si="52"/>
        <v/>
      </c>
      <c r="D846" s="61">
        <v>3</v>
      </c>
      <c r="E846" s="61" t="str">
        <f>IF('Section 2'!C260="","",'Section 2'!S260)</f>
        <v/>
      </c>
      <c r="F846" s="61" t="str">
        <f>IF($E846="","",'Section 2'!H260)</f>
        <v/>
      </c>
      <c r="G846" s="118" t="str">
        <f>IF($E846="","",'Section 2'!T260)</f>
        <v/>
      </c>
      <c r="H846" s="61" t="str">
        <f t="shared" si="53"/>
        <v/>
      </c>
      <c r="I846" s="61" t="str">
        <f t="shared" si="54"/>
        <v/>
      </c>
      <c r="J846" s="118" t="str">
        <f t="shared" si="55"/>
        <v/>
      </c>
      <c r="K846" s="116"/>
    </row>
    <row r="847" spans="2:11" x14ac:dyDescent="0.25">
      <c r="B847" t="str">
        <f>IF(OR(C847="",COUNTIF($C$4:C846,C847)&gt;0),"",MAX($B$4:B846)+1)</f>
        <v/>
      </c>
      <c r="C847" t="str">
        <f t="shared" si="52"/>
        <v/>
      </c>
      <c r="D847" s="61">
        <v>3</v>
      </c>
      <c r="E847" s="61" t="str">
        <f>IF('Section 2'!C261="","",'Section 2'!S261)</f>
        <v/>
      </c>
      <c r="F847" s="61" t="str">
        <f>IF($E847="","",'Section 2'!H261)</f>
        <v/>
      </c>
      <c r="G847" s="118" t="str">
        <f>IF($E847="","",'Section 2'!T261)</f>
        <v/>
      </c>
      <c r="H847" s="61" t="str">
        <f t="shared" si="53"/>
        <v/>
      </c>
      <c r="I847" s="61" t="str">
        <f t="shared" si="54"/>
        <v/>
      </c>
      <c r="J847" s="118" t="str">
        <f t="shared" si="55"/>
        <v/>
      </c>
      <c r="K847" s="116"/>
    </row>
    <row r="848" spans="2:11" x14ac:dyDescent="0.25">
      <c r="B848" t="str">
        <f>IF(OR(C848="",COUNTIF($C$4:C847,C848)&gt;0),"",MAX($B$4:B847)+1)</f>
        <v/>
      </c>
      <c r="C848" t="str">
        <f t="shared" si="52"/>
        <v/>
      </c>
      <c r="D848" s="61">
        <v>3</v>
      </c>
      <c r="E848" s="61" t="str">
        <f>IF('Section 2'!C262="","",'Section 2'!S262)</f>
        <v/>
      </c>
      <c r="F848" s="61" t="str">
        <f>IF($E848="","",'Section 2'!H262)</f>
        <v/>
      </c>
      <c r="G848" s="118" t="str">
        <f>IF($E848="","",'Section 2'!T262)</f>
        <v/>
      </c>
      <c r="H848" s="61" t="str">
        <f t="shared" si="53"/>
        <v/>
      </c>
      <c r="I848" s="61" t="str">
        <f t="shared" si="54"/>
        <v/>
      </c>
      <c r="J848" s="118" t="str">
        <f t="shared" si="55"/>
        <v/>
      </c>
      <c r="K848" s="116"/>
    </row>
    <row r="849" spans="2:11" x14ac:dyDescent="0.25">
      <c r="B849" t="str">
        <f>IF(OR(C849="",COUNTIF($C$4:C848,C849)&gt;0),"",MAX($B$4:B848)+1)</f>
        <v/>
      </c>
      <c r="C849" t="str">
        <f t="shared" si="52"/>
        <v/>
      </c>
      <c r="D849" s="61">
        <v>3</v>
      </c>
      <c r="E849" s="61" t="str">
        <f>IF('Section 2'!C263="","",'Section 2'!S263)</f>
        <v/>
      </c>
      <c r="F849" s="61" t="str">
        <f>IF($E849="","",'Section 2'!H263)</f>
        <v/>
      </c>
      <c r="G849" s="118" t="str">
        <f>IF($E849="","",'Section 2'!T263)</f>
        <v/>
      </c>
      <c r="H849" s="61" t="str">
        <f t="shared" si="53"/>
        <v/>
      </c>
      <c r="I849" s="61" t="str">
        <f t="shared" si="54"/>
        <v/>
      </c>
      <c r="J849" s="118" t="str">
        <f t="shared" si="55"/>
        <v/>
      </c>
      <c r="K849" s="116"/>
    </row>
    <row r="850" spans="2:11" x14ac:dyDescent="0.25">
      <c r="B850" t="str">
        <f>IF(OR(C850="",COUNTIF($C$4:C849,C850)&gt;0),"",MAX($B$4:B849)+1)</f>
        <v/>
      </c>
      <c r="C850" t="str">
        <f t="shared" si="52"/>
        <v/>
      </c>
      <c r="D850" s="61">
        <v>3</v>
      </c>
      <c r="E850" s="61" t="str">
        <f>IF('Section 2'!C264="","",'Section 2'!S264)</f>
        <v/>
      </c>
      <c r="F850" s="61" t="str">
        <f>IF($E850="","",'Section 2'!H264)</f>
        <v/>
      </c>
      <c r="G850" s="118" t="str">
        <f>IF($E850="","",'Section 2'!T264)</f>
        <v/>
      </c>
      <c r="H850" s="61" t="str">
        <f t="shared" si="53"/>
        <v/>
      </c>
      <c r="I850" s="61" t="str">
        <f t="shared" si="54"/>
        <v/>
      </c>
      <c r="J850" s="118" t="str">
        <f t="shared" si="55"/>
        <v/>
      </c>
      <c r="K850" s="116"/>
    </row>
    <row r="851" spans="2:11" x14ac:dyDescent="0.25">
      <c r="B851" t="str">
        <f>IF(OR(C851="",COUNTIF($C$4:C850,C851)&gt;0),"",MAX($B$4:B850)+1)</f>
        <v/>
      </c>
      <c r="C851" t="str">
        <f t="shared" si="52"/>
        <v/>
      </c>
      <c r="D851" s="61">
        <v>3</v>
      </c>
      <c r="E851" s="61" t="str">
        <f>IF('Section 2'!C265="","",'Section 2'!S265)</f>
        <v/>
      </c>
      <c r="F851" s="61" t="str">
        <f>IF($E851="","",'Section 2'!H265)</f>
        <v/>
      </c>
      <c r="G851" s="118" t="str">
        <f>IF($E851="","",'Section 2'!T265)</f>
        <v/>
      </c>
      <c r="H851" s="61" t="str">
        <f t="shared" si="53"/>
        <v/>
      </c>
      <c r="I851" s="61" t="str">
        <f t="shared" si="54"/>
        <v/>
      </c>
      <c r="J851" s="118" t="str">
        <f t="shared" si="55"/>
        <v/>
      </c>
      <c r="K851" s="116"/>
    </row>
    <row r="852" spans="2:11" x14ac:dyDescent="0.25">
      <c r="B852" t="str">
        <f>IF(OR(C852="",COUNTIF($C$4:C851,C852)&gt;0),"",MAX($B$4:B851)+1)</f>
        <v/>
      </c>
      <c r="C852" t="str">
        <f t="shared" si="52"/>
        <v/>
      </c>
      <c r="D852" s="61">
        <v>3</v>
      </c>
      <c r="E852" s="61" t="str">
        <f>IF('Section 2'!C266="","",'Section 2'!S266)</f>
        <v/>
      </c>
      <c r="F852" s="61" t="str">
        <f>IF($E852="","",'Section 2'!H266)</f>
        <v/>
      </c>
      <c r="G852" s="118" t="str">
        <f>IF($E852="","",'Section 2'!T266)</f>
        <v/>
      </c>
      <c r="H852" s="61" t="str">
        <f t="shared" si="53"/>
        <v/>
      </c>
      <c r="I852" s="61" t="str">
        <f t="shared" si="54"/>
        <v/>
      </c>
      <c r="J852" s="118" t="str">
        <f t="shared" si="55"/>
        <v/>
      </c>
      <c r="K852" s="116"/>
    </row>
    <row r="853" spans="2:11" x14ac:dyDescent="0.25">
      <c r="B853" t="str">
        <f>IF(OR(C853="",COUNTIF($C$4:C852,C853)&gt;0),"",MAX($B$4:B852)+1)</f>
        <v/>
      </c>
      <c r="C853" t="str">
        <f t="shared" si="52"/>
        <v/>
      </c>
      <c r="D853" s="61">
        <v>3</v>
      </c>
      <c r="E853" s="61" t="str">
        <f>IF('Section 2'!C267="","",'Section 2'!S267)</f>
        <v/>
      </c>
      <c r="F853" s="61" t="str">
        <f>IF($E853="","",'Section 2'!H267)</f>
        <v/>
      </c>
      <c r="G853" s="118" t="str">
        <f>IF($E853="","",'Section 2'!T267)</f>
        <v/>
      </c>
      <c r="H853" s="61" t="str">
        <f t="shared" si="53"/>
        <v/>
      </c>
      <c r="I853" s="61" t="str">
        <f t="shared" si="54"/>
        <v/>
      </c>
      <c r="J853" s="118" t="str">
        <f t="shared" si="55"/>
        <v/>
      </c>
      <c r="K853" s="116"/>
    </row>
    <row r="854" spans="2:11" x14ac:dyDescent="0.25">
      <c r="B854" t="str">
        <f>IF(OR(C854="",COUNTIF($C$4:C853,C854)&gt;0),"",MAX($B$4:B853)+1)</f>
        <v/>
      </c>
      <c r="C854" t="str">
        <f t="shared" si="52"/>
        <v/>
      </c>
      <c r="D854" s="61">
        <v>3</v>
      </c>
      <c r="E854" s="61" t="str">
        <f>IF('Section 2'!C268="","",'Section 2'!S268)</f>
        <v/>
      </c>
      <c r="F854" s="61" t="str">
        <f>IF($E854="","",'Section 2'!H268)</f>
        <v/>
      </c>
      <c r="G854" s="118" t="str">
        <f>IF($E854="","",'Section 2'!T268)</f>
        <v/>
      </c>
      <c r="H854" s="61" t="str">
        <f t="shared" si="53"/>
        <v/>
      </c>
      <c r="I854" s="61" t="str">
        <f t="shared" si="54"/>
        <v/>
      </c>
      <c r="J854" s="118" t="str">
        <f t="shared" si="55"/>
        <v/>
      </c>
      <c r="K854" s="116"/>
    </row>
    <row r="855" spans="2:11" x14ac:dyDescent="0.25">
      <c r="B855" t="str">
        <f>IF(OR(C855="",COUNTIF($C$4:C854,C855)&gt;0),"",MAX($B$4:B854)+1)</f>
        <v/>
      </c>
      <c r="C855" t="str">
        <f t="shared" si="52"/>
        <v/>
      </c>
      <c r="D855" s="61">
        <v>3</v>
      </c>
      <c r="E855" s="61" t="str">
        <f>IF('Section 2'!C269="","",'Section 2'!S269)</f>
        <v/>
      </c>
      <c r="F855" s="61" t="str">
        <f>IF($E855="","",'Section 2'!H269)</f>
        <v/>
      </c>
      <c r="G855" s="118" t="str">
        <f>IF($E855="","",'Section 2'!T269)</f>
        <v/>
      </c>
      <c r="H855" s="61" t="str">
        <f t="shared" si="53"/>
        <v/>
      </c>
      <c r="I855" s="61" t="str">
        <f t="shared" si="54"/>
        <v/>
      </c>
      <c r="J855" s="118" t="str">
        <f t="shared" si="55"/>
        <v/>
      </c>
      <c r="K855" s="116"/>
    </row>
    <row r="856" spans="2:11" x14ac:dyDescent="0.25">
      <c r="B856" t="str">
        <f>IF(OR(C856="",COUNTIF($C$4:C855,C856)&gt;0),"",MAX($B$4:B855)+1)</f>
        <v/>
      </c>
      <c r="C856" t="str">
        <f t="shared" si="52"/>
        <v/>
      </c>
      <c r="D856" s="61">
        <v>3</v>
      </c>
      <c r="E856" s="61" t="str">
        <f>IF('Section 2'!C270="","",'Section 2'!S270)</f>
        <v/>
      </c>
      <c r="F856" s="61" t="str">
        <f>IF($E856="","",'Section 2'!H270)</f>
        <v/>
      </c>
      <c r="G856" s="118" t="str">
        <f>IF($E856="","",'Section 2'!T270)</f>
        <v/>
      </c>
      <c r="H856" s="61" t="str">
        <f t="shared" si="53"/>
        <v/>
      </c>
      <c r="I856" s="61" t="str">
        <f t="shared" si="54"/>
        <v/>
      </c>
      <c r="J856" s="118" t="str">
        <f t="shared" si="55"/>
        <v/>
      </c>
      <c r="K856" s="116"/>
    </row>
    <row r="857" spans="2:11" x14ac:dyDescent="0.25">
      <c r="B857" t="str">
        <f>IF(OR(C857="",COUNTIF($C$4:C856,C857)&gt;0),"",MAX($B$4:B856)+1)</f>
        <v/>
      </c>
      <c r="C857" t="str">
        <f t="shared" ref="C857:C903" si="56">IF(H857="","",H857&amp;"_"&amp;I857)</f>
        <v/>
      </c>
      <c r="D857" s="61">
        <v>3</v>
      </c>
      <c r="E857" s="61" t="str">
        <f>IF('Section 2'!C271="","",'Section 2'!S271)</f>
        <v/>
      </c>
      <c r="F857" s="61" t="str">
        <f>IF($E857="","",'Section 2'!H271)</f>
        <v/>
      </c>
      <c r="G857" s="118" t="str">
        <f>IF($E857="","",'Section 2'!T271)</f>
        <v/>
      </c>
      <c r="H857" s="61" t="str">
        <f t="shared" si="53"/>
        <v/>
      </c>
      <c r="I857" s="61" t="str">
        <f t="shared" si="54"/>
        <v/>
      </c>
      <c r="J857" s="118" t="str">
        <f t="shared" si="55"/>
        <v/>
      </c>
      <c r="K857" s="116"/>
    </row>
    <row r="858" spans="2:11" x14ac:dyDescent="0.25">
      <c r="B858" t="str">
        <f>IF(OR(C858="",COUNTIF($C$4:C857,C858)&gt;0),"",MAX($B$4:B857)+1)</f>
        <v/>
      </c>
      <c r="C858" t="str">
        <f t="shared" si="56"/>
        <v/>
      </c>
      <c r="D858" s="61">
        <v>3</v>
      </c>
      <c r="E858" s="61" t="str">
        <f>IF('Section 2'!C272="","",'Section 2'!S272)</f>
        <v/>
      </c>
      <c r="F858" s="61" t="str">
        <f>IF($E858="","",'Section 2'!H272)</f>
        <v/>
      </c>
      <c r="G858" s="118" t="str">
        <f>IF($E858="","",'Section 2'!T272)</f>
        <v/>
      </c>
      <c r="H858" s="61" t="str">
        <f t="shared" si="53"/>
        <v/>
      </c>
      <c r="I858" s="61" t="str">
        <f t="shared" si="54"/>
        <v/>
      </c>
      <c r="J858" s="118" t="str">
        <f t="shared" si="55"/>
        <v/>
      </c>
      <c r="K858" s="116"/>
    </row>
    <row r="859" spans="2:11" x14ac:dyDescent="0.25">
      <c r="B859" t="str">
        <f>IF(OR(C859="",COUNTIF($C$4:C858,C859)&gt;0),"",MAX($B$4:B858)+1)</f>
        <v/>
      </c>
      <c r="C859" t="str">
        <f t="shared" si="56"/>
        <v/>
      </c>
      <c r="D859" s="61">
        <v>3</v>
      </c>
      <c r="E859" s="61" t="str">
        <f>IF('Section 2'!C273="","",'Section 2'!S273)</f>
        <v/>
      </c>
      <c r="F859" s="61" t="str">
        <f>IF($E859="","",'Section 2'!H273)</f>
        <v/>
      </c>
      <c r="G859" s="118" t="str">
        <f>IF($E859="","",'Section 2'!T273)</f>
        <v/>
      </c>
      <c r="H859" s="61" t="str">
        <f t="shared" si="53"/>
        <v/>
      </c>
      <c r="I859" s="61" t="str">
        <f t="shared" si="54"/>
        <v/>
      </c>
      <c r="J859" s="118" t="str">
        <f t="shared" si="55"/>
        <v/>
      </c>
      <c r="K859" s="116"/>
    </row>
    <row r="860" spans="2:11" x14ac:dyDescent="0.25">
      <c r="B860" t="str">
        <f>IF(OR(C860="",COUNTIF($C$4:C859,C860)&gt;0),"",MAX($B$4:B859)+1)</f>
        <v/>
      </c>
      <c r="C860" t="str">
        <f t="shared" si="56"/>
        <v/>
      </c>
      <c r="D860" s="61">
        <v>3</v>
      </c>
      <c r="E860" s="61" t="str">
        <f>IF('Section 2'!C274="","",'Section 2'!S274)</f>
        <v/>
      </c>
      <c r="F860" s="61" t="str">
        <f>IF($E860="","",'Section 2'!H274)</f>
        <v/>
      </c>
      <c r="G860" s="118" t="str">
        <f>IF($E860="","",'Section 2'!T274)</f>
        <v/>
      </c>
      <c r="H860" s="61" t="str">
        <f t="shared" si="53"/>
        <v/>
      </c>
      <c r="I860" s="61" t="str">
        <f t="shared" si="54"/>
        <v/>
      </c>
      <c r="J860" s="118" t="str">
        <f t="shared" si="55"/>
        <v/>
      </c>
      <c r="K860" s="116"/>
    </row>
    <row r="861" spans="2:11" x14ac:dyDescent="0.25">
      <c r="B861" t="str">
        <f>IF(OR(C861="",COUNTIF($C$4:C860,C861)&gt;0),"",MAX($B$4:B860)+1)</f>
        <v/>
      </c>
      <c r="C861" t="str">
        <f t="shared" si="56"/>
        <v/>
      </c>
      <c r="D861" s="61">
        <v>3</v>
      </c>
      <c r="E861" s="61" t="str">
        <f>IF('Section 2'!C275="","",'Section 2'!S275)</f>
        <v/>
      </c>
      <c r="F861" s="61" t="str">
        <f>IF($E861="","",'Section 2'!H275)</f>
        <v/>
      </c>
      <c r="G861" s="118" t="str">
        <f>IF($E861="","",'Section 2'!T275)</f>
        <v/>
      </c>
      <c r="H861" s="61" t="str">
        <f t="shared" si="53"/>
        <v/>
      </c>
      <c r="I861" s="61" t="str">
        <f t="shared" si="54"/>
        <v/>
      </c>
      <c r="J861" s="118" t="str">
        <f t="shared" si="55"/>
        <v/>
      </c>
      <c r="K861" s="116"/>
    </row>
    <row r="862" spans="2:11" x14ac:dyDescent="0.25">
      <c r="B862" t="str">
        <f>IF(OR(C862="",COUNTIF($C$4:C861,C862)&gt;0),"",MAX($B$4:B861)+1)</f>
        <v/>
      </c>
      <c r="C862" t="str">
        <f t="shared" si="56"/>
        <v/>
      </c>
      <c r="D862" s="61">
        <v>3</v>
      </c>
      <c r="E862" s="61" t="str">
        <f>IF('Section 2'!C276="","",'Section 2'!S276)</f>
        <v/>
      </c>
      <c r="F862" s="61" t="str">
        <f>IF($E862="","",'Section 2'!H276)</f>
        <v/>
      </c>
      <c r="G862" s="118" t="str">
        <f>IF($E862="","",'Section 2'!T276)</f>
        <v/>
      </c>
      <c r="H862" s="61" t="str">
        <f t="shared" si="53"/>
        <v/>
      </c>
      <c r="I862" s="61" t="str">
        <f t="shared" si="54"/>
        <v/>
      </c>
      <c r="J862" s="118" t="str">
        <f t="shared" si="55"/>
        <v/>
      </c>
      <c r="K862" s="116"/>
    </row>
    <row r="863" spans="2:11" x14ac:dyDescent="0.25">
      <c r="B863" t="str">
        <f>IF(OR(C863="",COUNTIF($C$4:C862,C863)&gt;0),"",MAX($B$4:B862)+1)</f>
        <v/>
      </c>
      <c r="C863" t="str">
        <f t="shared" si="56"/>
        <v/>
      </c>
      <c r="D863" s="61">
        <v>3</v>
      </c>
      <c r="E863" s="61" t="str">
        <f>IF('Section 2'!C277="","",'Section 2'!S277)</f>
        <v/>
      </c>
      <c r="F863" s="61" t="str">
        <f>IF($E863="","",'Section 2'!H277)</f>
        <v/>
      </c>
      <c r="G863" s="118" t="str">
        <f>IF($E863="","",'Section 2'!T277)</f>
        <v/>
      </c>
      <c r="H863" s="61" t="str">
        <f t="shared" si="53"/>
        <v/>
      </c>
      <c r="I863" s="61" t="str">
        <f t="shared" si="54"/>
        <v/>
      </c>
      <c r="J863" s="118" t="str">
        <f t="shared" si="55"/>
        <v/>
      </c>
      <c r="K863" s="116"/>
    </row>
    <row r="864" spans="2:11" x14ac:dyDescent="0.25">
      <c r="B864" t="str">
        <f>IF(OR(C864="",COUNTIF($C$4:C863,C864)&gt;0),"",MAX($B$4:B863)+1)</f>
        <v/>
      </c>
      <c r="C864" t="str">
        <f t="shared" si="56"/>
        <v/>
      </c>
      <c r="D864" s="61">
        <v>3</v>
      </c>
      <c r="E864" s="61" t="str">
        <f>IF('Section 2'!C278="","",'Section 2'!S278)</f>
        <v/>
      </c>
      <c r="F864" s="61" t="str">
        <f>IF($E864="","",'Section 2'!H278)</f>
        <v/>
      </c>
      <c r="G864" s="118" t="str">
        <f>IF($E864="","",'Section 2'!T278)</f>
        <v/>
      </c>
      <c r="H864" s="61" t="str">
        <f t="shared" si="53"/>
        <v/>
      </c>
      <c r="I864" s="61" t="str">
        <f t="shared" si="54"/>
        <v/>
      </c>
      <c r="J864" s="118" t="str">
        <f t="shared" si="55"/>
        <v/>
      </c>
      <c r="K864" s="116"/>
    </row>
    <row r="865" spans="2:11" x14ac:dyDescent="0.25">
      <c r="B865" t="str">
        <f>IF(OR(C865="",COUNTIF($C$4:C864,C865)&gt;0),"",MAX($B$4:B864)+1)</f>
        <v/>
      </c>
      <c r="C865" t="str">
        <f t="shared" si="56"/>
        <v/>
      </c>
      <c r="D865" s="61">
        <v>3</v>
      </c>
      <c r="E865" s="61" t="str">
        <f>IF('Section 2'!C279="","",'Section 2'!S279)</f>
        <v/>
      </c>
      <c r="F865" s="61" t="str">
        <f>IF($E865="","",'Section 2'!H279)</f>
        <v/>
      </c>
      <c r="G865" s="118" t="str">
        <f>IF($E865="","",'Section 2'!T279)</f>
        <v/>
      </c>
      <c r="H865" s="61" t="str">
        <f t="shared" si="53"/>
        <v/>
      </c>
      <c r="I865" s="61" t="str">
        <f t="shared" si="54"/>
        <v/>
      </c>
      <c r="J865" s="118" t="str">
        <f t="shared" si="55"/>
        <v/>
      </c>
      <c r="K865" s="116"/>
    </row>
    <row r="866" spans="2:11" x14ac:dyDescent="0.25">
      <c r="B866" t="str">
        <f>IF(OR(C866="",COUNTIF($C$4:C865,C866)&gt;0),"",MAX($B$4:B865)+1)</f>
        <v/>
      </c>
      <c r="C866" t="str">
        <f t="shared" si="56"/>
        <v/>
      </c>
      <c r="D866" s="61">
        <v>3</v>
      </c>
      <c r="E866" s="61" t="str">
        <f>IF('Section 2'!C280="","",'Section 2'!S280)</f>
        <v/>
      </c>
      <c r="F866" s="61" t="str">
        <f>IF($E866="","",'Section 2'!H280)</f>
        <v/>
      </c>
      <c r="G866" s="118" t="str">
        <f>IF($E866="","",'Section 2'!T280)</f>
        <v/>
      </c>
      <c r="H866" s="61" t="str">
        <f t="shared" si="53"/>
        <v/>
      </c>
      <c r="I866" s="61" t="str">
        <f t="shared" si="54"/>
        <v/>
      </c>
      <c r="J866" s="118" t="str">
        <f t="shared" si="55"/>
        <v/>
      </c>
      <c r="K866" s="116"/>
    </row>
    <row r="867" spans="2:11" x14ac:dyDescent="0.25">
      <c r="B867" t="str">
        <f>IF(OR(C867="",COUNTIF($C$4:C866,C867)&gt;0),"",MAX($B$4:B866)+1)</f>
        <v/>
      </c>
      <c r="C867" t="str">
        <f t="shared" si="56"/>
        <v/>
      </c>
      <c r="D867" s="61">
        <v>3</v>
      </c>
      <c r="E867" s="61" t="str">
        <f>IF('Section 2'!C281="","",'Section 2'!S281)</f>
        <v/>
      </c>
      <c r="F867" s="61" t="str">
        <f>IF($E867="","",'Section 2'!H281)</f>
        <v/>
      </c>
      <c r="G867" s="118" t="str">
        <f>IF($E867="","",'Section 2'!T281)</f>
        <v/>
      </c>
      <c r="H867" s="61" t="str">
        <f t="shared" si="53"/>
        <v/>
      </c>
      <c r="I867" s="61" t="str">
        <f t="shared" si="54"/>
        <v/>
      </c>
      <c r="J867" s="118" t="str">
        <f t="shared" si="55"/>
        <v/>
      </c>
      <c r="K867" s="116"/>
    </row>
    <row r="868" spans="2:11" x14ac:dyDescent="0.25">
      <c r="B868" t="str">
        <f>IF(OR(C868="",COUNTIF($C$4:C867,C868)&gt;0),"",MAX($B$4:B867)+1)</f>
        <v/>
      </c>
      <c r="C868" t="str">
        <f t="shared" si="56"/>
        <v/>
      </c>
      <c r="D868" s="61">
        <v>3</v>
      </c>
      <c r="E868" s="61" t="str">
        <f>IF('Section 2'!C282="","",'Section 2'!S282)</f>
        <v/>
      </c>
      <c r="F868" s="61" t="str">
        <f>IF($E868="","",'Section 2'!H282)</f>
        <v/>
      </c>
      <c r="G868" s="118" t="str">
        <f>IF($E868="","",'Section 2'!T282)</f>
        <v/>
      </c>
      <c r="H868" s="61" t="str">
        <f t="shared" si="53"/>
        <v/>
      </c>
      <c r="I868" s="61" t="str">
        <f t="shared" si="54"/>
        <v/>
      </c>
      <c r="J868" s="118" t="str">
        <f t="shared" si="55"/>
        <v/>
      </c>
      <c r="K868" s="116"/>
    </row>
    <row r="869" spans="2:11" x14ac:dyDescent="0.25">
      <c r="B869" t="str">
        <f>IF(OR(C869="",COUNTIF($C$4:C868,C869)&gt;0),"",MAX($B$4:B868)+1)</f>
        <v/>
      </c>
      <c r="C869" t="str">
        <f t="shared" si="56"/>
        <v/>
      </c>
      <c r="D869" s="61">
        <v>3</v>
      </c>
      <c r="E869" s="61" t="str">
        <f>IF('Section 2'!C283="","",'Section 2'!S283)</f>
        <v/>
      </c>
      <c r="F869" s="61" t="str">
        <f>IF($E869="","",'Section 2'!H283)</f>
        <v/>
      </c>
      <c r="G869" s="118" t="str">
        <f>IF($E869="","",'Section 2'!T283)</f>
        <v/>
      </c>
      <c r="H869" s="61" t="str">
        <f t="shared" si="53"/>
        <v/>
      </c>
      <c r="I869" s="61" t="str">
        <f t="shared" si="54"/>
        <v/>
      </c>
      <c r="J869" s="118" t="str">
        <f t="shared" si="55"/>
        <v/>
      </c>
      <c r="K869" s="116"/>
    </row>
    <row r="870" spans="2:11" x14ac:dyDescent="0.25">
      <c r="B870" t="str">
        <f>IF(OR(C870="",COUNTIF($C$4:C869,C870)&gt;0),"",MAX($B$4:B869)+1)</f>
        <v/>
      </c>
      <c r="C870" t="str">
        <f t="shared" si="56"/>
        <v/>
      </c>
      <c r="D870" s="61">
        <v>3</v>
      </c>
      <c r="E870" s="61" t="str">
        <f>IF('Section 2'!C284="","",'Section 2'!S284)</f>
        <v/>
      </c>
      <c r="F870" s="61" t="str">
        <f>IF($E870="","",'Section 2'!H284)</f>
        <v/>
      </c>
      <c r="G870" s="118" t="str">
        <f>IF($E870="","",'Section 2'!T284)</f>
        <v/>
      </c>
      <c r="H870" s="61" t="str">
        <f t="shared" si="53"/>
        <v/>
      </c>
      <c r="I870" s="61" t="str">
        <f t="shared" si="54"/>
        <v/>
      </c>
      <c r="J870" s="118" t="str">
        <f t="shared" si="55"/>
        <v/>
      </c>
      <c r="K870" s="116"/>
    </row>
    <row r="871" spans="2:11" x14ac:dyDescent="0.25">
      <c r="B871" t="str">
        <f>IF(OR(C871="",COUNTIF($C$4:C870,C871)&gt;0),"",MAX($B$4:B870)+1)</f>
        <v/>
      </c>
      <c r="C871" t="str">
        <f t="shared" si="56"/>
        <v/>
      </c>
      <c r="D871" s="61">
        <v>3</v>
      </c>
      <c r="E871" s="61" t="str">
        <f>IF('Section 2'!C285="","",'Section 2'!S285)</f>
        <v/>
      </c>
      <c r="F871" s="61" t="str">
        <f>IF($E871="","",'Section 2'!H285)</f>
        <v/>
      </c>
      <c r="G871" s="118" t="str">
        <f>IF($E871="","",'Section 2'!T285)</f>
        <v/>
      </c>
      <c r="H871" s="61" t="str">
        <f t="shared" si="53"/>
        <v/>
      </c>
      <c r="I871" s="61" t="str">
        <f t="shared" si="54"/>
        <v/>
      </c>
      <c r="J871" s="118" t="str">
        <f t="shared" si="55"/>
        <v/>
      </c>
      <c r="K871" s="116"/>
    </row>
    <row r="872" spans="2:11" x14ac:dyDescent="0.25">
      <c r="B872" t="str">
        <f>IF(OR(C872="",COUNTIF($C$4:C871,C872)&gt;0),"",MAX($B$4:B871)+1)</f>
        <v/>
      </c>
      <c r="C872" t="str">
        <f t="shared" si="56"/>
        <v/>
      </c>
      <c r="D872" s="61">
        <v>3</v>
      </c>
      <c r="E872" s="61" t="str">
        <f>IF('Section 2'!C286="","",'Section 2'!S286)</f>
        <v/>
      </c>
      <c r="F872" s="61" t="str">
        <f>IF($E872="","",'Section 2'!H286)</f>
        <v/>
      </c>
      <c r="G872" s="118" t="str">
        <f>IF($E872="","",'Section 2'!T286)</f>
        <v/>
      </c>
      <c r="H872" s="61" t="str">
        <f t="shared" si="53"/>
        <v/>
      </c>
      <c r="I872" s="61" t="str">
        <f t="shared" si="54"/>
        <v/>
      </c>
      <c r="J872" s="118" t="str">
        <f t="shared" si="55"/>
        <v/>
      </c>
      <c r="K872" s="116"/>
    </row>
    <row r="873" spans="2:11" x14ac:dyDescent="0.25">
      <c r="B873" t="str">
        <f>IF(OR(C873="",COUNTIF($C$4:C872,C873)&gt;0),"",MAX($B$4:B872)+1)</f>
        <v/>
      </c>
      <c r="C873" t="str">
        <f t="shared" si="56"/>
        <v/>
      </c>
      <c r="D873" s="61">
        <v>3</v>
      </c>
      <c r="E873" s="61" t="str">
        <f>IF('Section 2'!C287="","",'Section 2'!S287)</f>
        <v/>
      </c>
      <c r="F873" s="61" t="str">
        <f>IF($E873="","",'Section 2'!H287)</f>
        <v/>
      </c>
      <c r="G873" s="118" t="str">
        <f>IF($E873="","",'Section 2'!T287)</f>
        <v/>
      </c>
      <c r="H873" s="61" t="str">
        <f t="shared" si="53"/>
        <v/>
      </c>
      <c r="I873" s="61" t="str">
        <f t="shared" si="54"/>
        <v/>
      </c>
      <c r="J873" s="118" t="str">
        <f t="shared" si="55"/>
        <v/>
      </c>
      <c r="K873" s="116"/>
    </row>
    <row r="874" spans="2:11" x14ac:dyDescent="0.25">
      <c r="B874" t="str">
        <f>IF(OR(C874="",COUNTIF($C$4:C873,C874)&gt;0),"",MAX($B$4:B873)+1)</f>
        <v/>
      </c>
      <c r="C874" t="str">
        <f t="shared" si="56"/>
        <v/>
      </c>
      <c r="D874" s="61">
        <v>3</v>
      </c>
      <c r="E874" s="61" t="str">
        <f>IF('Section 2'!C288="","",'Section 2'!S288)</f>
        <v/>
      </c>
      <c r="F874" s="61" t="str">
        <f>IF($E874="","",'Section 2'!H288)</f>
        <v/>
      </c>
      <c r="G874" s="118" t="str">
        <f>IF($E874="","",'Section 2'!T288)</f>
        <v/>
      </c>
      <c r="H874" s="61" t="str">
        <f t="shared" si="53"/>
        <v/>
      </c>
      <c r="I874" s="61" t="str">
        <f t="shared" si="54"/>
        <v/>
      </c>
      <c r="J874" s="118" t="str">
        <f t="shared" si="55"/>
        <v/>
      </c>
      <c r="K874" s="116"/>
    </row>
    <row r="875" spans="2:11" x14ac:dyDescent="0.25">
      <c r="B875" t="str">
        <f>IF(OR(C875="",COUNTIF($C$4:C874,C875)&gt;0),"",MAX($B$4:B874)+1)</f>
        <v/>
      </c>
      <c r="C875" t="str">
        <f t="shared" si="56"/>
        <v/>
      </c>
      <c r="D875" s="61">
        <v>3</v>
      </c>
      <c r="E875" s="61" t="str">
        <f>IF('Section 2'!C289="","",'Section 2'!S289)</f>
        <v/>
      </c>
      <c r="F875" s="61" t="str">
        <f>IF($E875="","",'Section 2'!H289)</f>
        <v/>
      </c>
      <c r="G875" s="118" t="str">
        <f>IF($E875="","",'Section 2'!T289)</f>
        <v/>
      </c>
      <c r="H875" s="61" t="str">
        <f t="shared" si="53"/>
        <v/>
      </c>
      <c r="I875" s="61" t="str">
        <f t="shared" si="54"/>
        <v/>
      </c>
      <c r="J875" s="118" t="str">
        <f t="shared" si="55"/>
        <v/>
      </c>
      <c r="K875" s="116"/>
    </row>
    <row r="876" spans="2:11" x14ac:dyDescent="0.25">
      <c r="B876" t="str">
        <f>IF(OR(C876="",COUNTIF($C$4:C875,C876)&gt;0),"",MAX($B$4:B875)+1)</f>
        <v/>
      </c>
      <c r="C876" t="str">
        <f t="shared" si="56"/>
        <v/>
      </c>
      <c r="D876" s="61">
        <v>3</v>
      </c>
      <c r="E876" s="61" t="str">
        <f>IF('Section 2'!C290="","",'Section 2'!S290)</f>
        <v/>
      </c>
      <c r="F876" s="61" t="str">
        <f>IF($E876="","",'Section 2'!H290)</f>
        <v/>
      </c>
      <c r="G876" s="118" t="str">
        <f>IF($E876="","",'Section 2'!T290)</f>
        <v/>
      </c>
      <c r="H876" s="61" t="str">
        <f t="shared" si="53"/>
        <v/>
      </c>
      <c r="I876" s="61" t="str">
        <f t="shared" si="54"/>
        <v/>
      </c>
      <c r="J876" s="118" t="str">
        <f t="shared" si="55"/>
        <v/>
      </c>
      <c r="K876" s="116"/>
    </row>
    <row r="877" spans="2:11" x14ac:dyDescent="0.25">
      <c r="B877" t="str">
        <f>IF(OR(C877="",COUNTIF($C$4:C876,C877)&gt;0),"",MAX($B$4:B876)+1)</f>
        <v/>
      </c>
      <c r="C877" t="str">
        <f t="shared" si="56"/>
        <v/>
      </c>
      <c r="D877" s="61">
        <v>3</v>
      </c>
      <c r="E877" s="61" t="str">
        <f>IF('Section 2'!C291="","",'Section 2'!S291)</f>
        <v/>
      </c>
      <c r="F877" s="61" t="str">
        <f>IF($E877="","",'Section 2'!H291)</f>
        <v/>
      </c>
      <c r="G877" s="118" t="str">
        <f>IF($E877="","",'Section 2'!T291)</f>
        <v/>
      </c>
      <c r="H877" s="61" t="str">
        <f t="shared" si="53"/>
        <v/>
      </c>
      <c r="I877" s="61" t="str">
        <f t="shared" si="54"/>
        <v/>
      </c>
      <c r="J877" s="118" t="str">
        <f t="shared" si="55"/>
        <v/>
      </c>
      <c r="K877" s="116"/>
    </row>
    <row r="878" spans="2:11" x14ac:dyDescent="0.25">
      <c r="B878" t="str">
        <f>IF(OR(C878="",COUNTIF($C$4:C877,C878)&gt;0),"",MAX($B$4:B877)+1)</f>
        <v/>
      </c>
      <c r="C878" t="str">
        <f t="shared" si="56"/>
        <v/>
      </c>
      <c r="D878" s="61">
        <v>3</v>
      </c>
      <c r="E878" s="61" t="str">
        <f>IF('Section 2'!C292="","",'Section 2'!S292)</f>
        <v/>
      </c>
      <c r="F878" s="61" t="str">
        <f>IF($E878="","",'Section 2'!H292)</f>
        <v/>
      </c>
      <c r="G878" s="118" t="str">
        <f>IF($E878="","",'Section 2'!T292)</f>
        <v/>
      </c>
      <c r="H878" s="61" t="str">
        <f t="shared" si="53"/>
        <v/>
      </c>
      <c r="I878" s="61" t="str">
        <f t="shared" si="54"/>
        <v/>
      </c>
      <c r="J878" s="118" t="str">
        <f t="shared" si="55"/>
        <v/>
      </c>
      <c r="K878" s="116"/>
    </row>
    <row r="879" spans="2:11" x14ac:dyDescent="0.25">
      <c r="B879" t="str">
        <f>IF(OR(C879="",COUNTIF($C$4:C878,C879)&gt;0),"",MAX($B$4:B878)+1)</f>
        <v/>
      </c>
      <c r="C879" t="str">
        <f t="shared" si="56"/>
        <v/>
      </c>
      <c r="D879" s="61">
        <v>3</v>
      </c>
      <c r="E879" s="61" t="str">
        <f>IF('Section 2'!C293="","",'Section 2'!S293)</f>
        <v/>
      </c>
      <c r="F879" s="61" t="str">
        <f>IF($E879="","",'Section 2'!H293)</f>
        <v/>
      </c>
      <c r="G879" s="118" t="str">
        <f>IF($E879="","",'Section 2'!T293)</f>
        <v/>
      </c>
      <c r="H879" s="61" t="str">
        <f t="shared" si="53"/>
        <v/>
      </c>
      <c r="I879" s="61" t="str">
        <f t="shared" si="54"/>
        <v/>
      </c>
      <c r="J879" s="118" t="str">
        <f t="shared" si="55"/>
        <v/>
      </c>
      <c r="K879" s="116"/>
    </row>
    <row r="880" spans="2:11" x14ac:dyDescent="0.25">
      <c r="B880" t="str">
        <f>IF(OR(C880="",COUNTIF($C$4:C879,C880)&gt;0),"",MAX($B$4:B879)+1)</f>
        <v/>
      </c>
      <c r="C880" t="str">
        <f t="shared" si="56"/>
        <v/>
      </c>
      <c r="D880" s="61">
        <v>3</v>
      </c>
      <c r="E880" s="61" t="str">
        <f>IF('Section 2'!C294="","",'Section 2'!S294)</f>
        <v/>
      </c>
      <c r="F880" s="61" t="str">
        <f>IF($E880="","",'Section 2'!H294)</f>
        <v/>
      </c>
      <c r="G880" s="118" t="str">
        <f>IF($E880="","",'Section 2'!T294)</f>
        <v/>
      </c>
      <c r="H880" s="61" t="str">
        <f t="shared" si="53"/>
        <v/>
      </c>
      <c r="I880" s="61" t="str">
        <f t="shared" si="54"/>
        <v/>
      </c>
      <c r="J880" s="118" t="str">
        <f t="shared" si="55"/>
        <v/>
      </c>
      <c r="K880" s="116"/>
    </row>
    <row r="881" spans="2:11" x14ac:dyDescent="0.25">
      <c r="B881" t="str">
        <f>IF(OR(C881="",COUNTIF($C$4:C880,C881)&gt;0),"",MAX($B$4:B880)+1)</f>
        <v/>
      </c>
      <c r="C881" t="str">
        <f t="shared" si="56"/>
        <v/>
      </c>
      <c r="D881" s="61">
        <v>3</v>
      </c>
      <c r="E881" s="61" t="str">
        <f>IF('Section 2'!C295="","",'Section 2'!S295)</f>
        <v/>
      </c>
      <c r="F881" s="61" t="str">
        <f>IF($E881="","",'Section 2'!H295)</f>
        <v/>
      </c>
      <c r="G881" s="118" t="str">
        <f>IF($E881="","",'Section 2'!T295)</f>
        <v/>
      </c>
      <c r="H881" s="61" t="str">
        <f t="shared" si="53"/>
        <v/>
      </c>
      <c r="I881" s="61" t="str">
        <f t="shared" si="54"/>
        <v/>
      </c>
      <c r="J881" s="118" t="str">
        <f t="shared" si="55"/>
        <v/>
      </c>
      <c r="K881" s="116"/>
    </row>
    <row r="882" spans="2:11" x14ac:dyDescent="0.25">
      <c r="B882" t="str">
        <f>IF(OR(C882="",COUNTIF($C$4:C881,C882)&gt;0),"",MAX($B$4:B881)+1)</f>
        <v/>
      </c>
      <c r="C882" t="str">
        <f t="shared" si="56"/>
        <v/>
      </c>
      <c r="D882" s="61">
        <v>3</v>
      </c>
      <c r="E882" s="61" t="str">
        <f>IF('Section 2'!C296="","",'Section 2'!S296)</f>
        <v/>
      </c>
      <c r="F882" s="61" t="str">
        <f>IF($E882="","",'Section 2'!H296)</f>
        <v/>
      </c>
      <c r="G882" s="118" t="str">
        <f>IF($E882="","",'Section 2'!T296)</f>
        <v/>
      </c>
      <c r="H882" s="61" t="str">
        <f t="shared" si="53"/>
        <v/>
      </c>
      <c r="I882" s="61" t="str">
        <f t="shared" si="54"/>
        <v/>
      </c>
      <c r="J882" s="118" t="str">
        <f t="shared" si="55"/>
        <v/>
      </c>
      <c r="K882" s="116"/>
    </row>
    <row r="883" spans="2:11" x14ac:dyDescent="0.25">
      <c r="B883" t="str">
        <f>IF(OR(C883="",COUNTIF($C$4:C882,C883)&gt;0),"",MAX($B$4:B882)+1)</f>
        <v/>
      </c>
      <c r="C883" t="str">
        <f t="shared" si="56"/>
        <v/>
      </c>
      <c r="D883" s="61">
        <v>3</v>
      </c>
      <c r="E883" s="61" t="str">
        <f>IF('Section 2'!C297="","",'Section 2'!S297)</f>
        <v/>
      </c>
      <c r="F883" s="61" t="str">
        <f>IF($E883="","",'Section 2'!H297)</f>
        <v/>
      </c>
      <c r="G883" s="118" t="str">
        <f>IF($E883="","",'Section 2'!T297)</f>
        <v/>
      </c>
      <c r="H883" s="61" t="str">
        <f t="shared" si="53"/>
        <v/>
      </c>
      <c r="I883" s="61" t="str">
        <f t="shared" si="54"/>
        <v/>
      </c>
      <c r="J883" s="118" t="str">
        <f t="shared" si="55"/>
        <v/>
      </c>
      <c r="K883" s="116"/>
    </row>
    <row r="884" spans="2:11" x14ac:dyDescent="0.25">
      <c r="B884" t="str">
        <f>IF(OR(C884="",COUNTIF($C$4:C883,C884)&gt;0),"",MAX($B$4:B883)+1)</f>
        <v/>
      </c>
      <c r="C884" t="str">
        <f t="shared" si="56"/>
        <v/>
      </c>
      <c r="D884" s="61">
        <v>3</v>
      </c>
      <c r="E884" s="61" t="str">
        <f>IF('Section 2'!C298="","",'Section 2'!S298)</f>
        <v/>
      </c>
      <c r="F884" s="61" t="str">
        <f>IF($E884="","",'Section 2'!H298)</f>
        <v/>
      </c>
      <c r="G884" s="118" t="str">
        <f>IF($E884="","",'Section 2'!T298)</f>
        <v/>
      </c>
      <c r="H884" s="61" t="str">
        <f t="shared" si="53"/>
        <v/>
      </c>
      <c r="I884" s="61" t="str">
        <f t="shared" si="54"/>
        <v/>
      </c>
      <c r="J884" s="118" t="str">
        <f t="shared" si="55"/>
        <v/>
      </c>
      <c r="K884" s="116"/>
    </row>
    <row r="885" spans="2:11" x14ac:dyDescent="0.25">
      <c r="B885" t="str">
        <f>IF(OR(C885="",COUNTIF($C$4:C884,C885)&gt;0),"",MAX($B$4:B884)+1)</f>
        <v/>
      </c>
      <c r="C885" t="str">
        <f t="shared" si="56"/>
        <v/>
      </c>
      <c r="D885" s="61">
        <v>3</v>
      </c>
      <c r="E885" s="61" t="str">
        <f>IF('Section 2'!C299="","",'Section 2'!S299)</f>
        <v/>
      </c>
      <c r="F885" s="61" t="str">
        <f>IF($E885="","",'Section 2'!H299)</f>
        <v/>
      </c>
      <c r="G885" s="118" t="str">
        <f>IF($E885="","",'Section 2'!T299)</f>
        <v/>
      </c>
      <c r="H885" s="61" t="str">
        <f t="shared" si="53"/>
        <v/>
      </c>
      <c r="I885" s="61" t="str">
        <f t="shared" si="54"/>
        <v/>
      </c>
      <c r="J885" s="118" t="str">
        <f t="shared" si="55"/>
        <v/>
      </c>
      <c r="K885" s="116"/>
    </row>
    <row r="886" spans="2:11" x14ac:dyDescent="0.25">
      <c r="B886" t="str">
        <f>IF(OR(C886="",COUNTIF($C$4:C885,C886)&gt;0),"",MAX($B$4:B885)+1)</f>
        <v/>
      </c>
      <c r="C886" t="str">
        <f t="shared" si="56"/>
        <v/>
      </c>
      <c r="D886" s="61">
        <v>3</v>
      </c>
      <c r="E886" s="61" t="str">
        <f>IF('Section 2'!C300="","",'Section 2'!S300)</f>
        <v/>
      </c>
      <c r="F886" s="61" t="str">
        <f>IF($E886="","",'Section 2'!H300)</f>
        <v/>
      </c>
      <c r="G886" s="118" t="str">
        <f>IF($E886="","",'Section 2'!T300)</f>
        <v/>
      </c>
      <c r="H886" s="61" t="str">
        <f t="shared" si="53"/>
        <v/>
      </c>
      <c r="I886" s="61" t="str">
        <f t="shared" si="54"/>
        <v/>
      </c>
      <c r="J886" s="118" t="str">
        <f t="shared" si="55"/>
        <v/>
      </c>
      <c r="K886" s="116"/>
    </row>
    <row r="887" spans="2:11" x14ac:dyDescent="0.25">
      <c r="B887" t="str">
        <f>IF(OR(C887="",COUNTIF($C$4:C886,C887)&gt;0),"",MAX($B$4:B886)+1)</f>
        <v/>
      </c>
      <c r="C887" t="str">
        <f t="shared" si="56"/>
        <v/>
      </c>
      <c r="D887" s="61">
        <v>3</v>
      </c>
      <c r="E887" s="61" t="str">
        <f>IF('Section 2'!C301="","",'Section 2'!S301)</f>
        <v/>
      </c>
      <c r="F887" s="61" t="str">
        <f>IF($E887="","",'Section 2'!H301)</f>
        <v/>
      </c>
      <c r="G887" s="118" t="str">
        <f>IF($E887="","",'Section 2'!T301)</f>
        <v/>
      </c>
      <c r="H887" s="61" t="str">
        <f t="shared" si="53"/>
        <v/>
      </c>
      <c r="I887" s="61" t="str">
        <f t="shared" si="54"/>
        <v/>
      </c>
      <c r="J887" s="118" t="str">
        <f t="shared" si="55"/>
        <v/>
      </c>
      <c r="K887" s="116"/>
    </row>
    <row r="888" spans="2:11" x14ac:dyDescent="0.25">
      <c r="B888" t="str">
        <f>IF(OR(C888="",COUNTIF($C$4:C887,C888)&gt;0),"",MAX($B$4:B887)+1)</f>
        <v/>
      </c>
      <c r="C888" t="str">
        <f t="shared" si="56"/>
        <v/>
      </c>
      <c r="D888" s="61">
        <v>3</v>
      </c>
      <c r="E888" s="61" t="str">
        <f>IF('Section 2'!C302="","",'Section 2'!S302)</f>
        <v/>
      </c>
      <c r="F888" s="61" t="str">
        <f>IF($E888="","",'Section 2'!H302)</f>
        <v/>
      </c>
      <c r="G888" s="118" t="str">
        <f>IF($E888="","",'Section 2'!T302)</f>
        <v/>
      </c>
      <c r="H888" s="61" t="str">
        <f t="shared" si="53"/>
        <v/>
      </c>
      <c r="I888" s="61" t="str">
        <f t="shared" si="54"/>
        <v/>
      </c>
      <c r="J888" s="118" t="str">
        <f t="shared" si="55"/>
        <v/>
      </c>
      <c r="K888" s="116"/>
    </row>
    <row r="889" spans="2:11" x14ac:dyDescent="0.25">
      <c r="B889" t="str">
        <f>IF(OR(C889="",COUNTIF($C$4:C888,C889)&gt;0),"",MAX($B$4:B888)+1)</f>
        <v/>
      </c>
      <c r="C889" t="str">
        <f t="shared" si="56"/>
        <v/>
      </c>
      <c r="D889" s="61">
        <v>3</v>
      </c>
      <c r="E889" s="61" t="str">
        <f>IF('Section 2'!C303="","",'Section 2'!S303)</f>
        <v/>
      </c>
      <c r="F889" s="61" t="str">
        <f>IF($E889="","",'Section 2'!H303)</f>
        <v/>
      </c>
      <c r="G889" s="118" t="str">
        <f>IF($E889="","",'Section 2'!T303)</f>
        <v/>
      </c>
      <c r="H889" s="61" t="str">
        <f t="shared" si="53"/>
        <v/>
      </c>
      <c r="I889" s="61" t="str">
        <f t="shared" si="54"/>
        <v/>
      </c>
      <c r="J889" s="118" t="str">
        <f t="shared" si="55"/>
        <v/>
      </c>
      <c r="K889" s="116"/>
    </row>
    <row r="890" spans="2:11" x14ac:dyDescent="0.25">
      <c r="B890" t="str">
        <f>IF(OR(C890="",COUNTIF($C$4:C889,C890)&gt;0),"",MAX($B$4:B889)+1)</f>
        <v/>
      </c>
      <c r="C890" t="str">
        <f t="shared" si="56"/>
        <v/>
      </c>
      <c r="D890" s="61">
        <v>3</v>
      </c>
      <c r="E890" s="61" t="str">
        <f>IF('Section 2'!C304="","",'Section 2'!S304)</f>
        <v/>
      </c>
      <c r="F890" s="61" t="str">
        <f>IF($E890="","",'Section 2'!H304)</f>
        <v/>
      </c>
      <c r="G890" s="118" t="str">
        <f>IF($E890="","",'Section 2'!T304)</f>
        <v/>
      </c>
      <c r="H890" s="61" t="str">
        <f t="shared" si="53"/>
        <v/>
      </c>
      <c r="I890" s="61" t="str">
        <f t="shared" si="54"/>
        <v/>
      </c>
      <c r="J890" s="118" t="str">
        <f t="shared" si="55"/>
        <v/>
      </c>
      <c r="K890" s="116"/>
    </row>
    <row r="891" spans="2:11" x14ac:dyDescent="0.25">
      <c r="B891" t="str">
        <f>IF(OR(C891="",COUNTIF($C$4:C890,C891)&gt;0),"",MAX($B$4:B890)+1)</f>
        <v/>
      </c>
      <c r="C891" t="str">
        <f t="shared" si="56"/>
        <v/>
      </c>
      <c r="D891" s="61">
        <v>3</v>
      </c>
      <c r="E891" s="61" t="str">
        <f>IF('Section 2'!C305="","",'Section 2'!S305)</f>
        <v/>
      </c>
      <c r="F891" s="61" t="str">
        <f>IF($E891="","",'Section 2'!H305)</f>
        <v/>
      </c>
      <c r="G891" s="118" t="str">
        <f>IF($E891="","",'Section 2'!T305)</f>
        <v/>
      </c>
      <c r="H891" s="61" t="str">
        <f t="shared" si="53"/>
        <v/>
      </c>
      <c r="I891" s="61" t="str">
        <f t="shared" si="54"/>
        <v/>
      </c>
      <c r="J891" s="118" t="str">
        <f t="shared" si="55"/>
        <v/>
      </c>
      <c r="K891" s="116"/>
    </row>
    <row r="892" spans="2:11" x14ac:dyDescent="0.25">
      <c r="B892" t="str">
        <f>IF(OR(C892="",COUNTIF($C$4:C891,C892)&gt;0),"",MAX($B$4:B891)+1)</f>
        <v/>
      </c>
      <c r="C892" t="str">
        <f t="shared" si="56"/>
        <v/>
      </c>
      <c r="D892" s="61">
        <v>3</v>
      </c>
      <c r="E892" s="61" t="str">
        <f>IF('Section 2'!C306="","",'Section 2'!S306)</f>
        <v/>
      </c>
      <c r="F892" s="61" t="str">
        <f>IF($E892="","",'Section 2'!H306)</f>
        <v/>
      </c>
      <c r="G892" s="118" t="str">
        <f>IF($E892="","",'Section 2'!T306)</f>
        <v/>
      </c>
      <c r="H892" s="61" t="str">
        <f t="shared" si="53"/>
        <v/>
      </c>
      <c r="I892" s="61" t="str">
        <f t="shared" si="54"/>
        <v/>
      </c>
      <c r="J892" s="118" t="str">
        <f t="shared" si="55"/>
        <v/>
      </c>
      <c r="K892" s="116"/>
    </row>
    <row r="893" spans="2:11" x14ac:dyDescent="0.25">
      <c r="B893" t="str">
        <f>IF(OR(C893="",COUNTIF($C$4:C892,C893)&gt;0),"",MAX($B$4:B892)+1)</f>
        <v/>
      </c>
      <c r="C893" t="str">
        <f t="shared" si="56"/>
        <v/>
      </c>
      <c r="D893" s="61">
        <v>3</v>
      </c>
      <c r="E893" s="61" t="str">
        <f>IF('Section 2'!C307="","",'Section 2'!S307)</f>
        <v/>
      </c>
      <c r="F893" s="61" t="str">
        <f>IF($E893="","",'Section 2'!H307)</f>
        <v/>
      </c>
      <c r="G893" s="118" t="str">
        <f>IF($E893="","",'Section 2'!T307)</f>
        <v/>
      </c>
      <c r="H893" s="61" t="str">
        <f t="shared" si="53"/>
        <v/>
      </c>
      <c r="I893" s="61" t="str">
        <f t="shared" si="54"/>
        <v/>
      </c>
      <c r="J893" s="118" t="str">
        <f t="shared" si="55"/>
        <v/>
      </c>
      <c r="K893" s="116"/>
    </row>
    <row r="894" spans="2:11" x14ac:dyDescent="0.25">
      <c r="B894" t="str">
        <f>IF(OR(C894="",COUNTIF($C$4:C893,C894)&gt;0),"",MAX($B$4:B893)+1)</f>
        <v/>
      </c>
      <c r="C894" t="str">
        <f t="shared" si="56"/>
        <v/>
      </c>
      <c r="D894" s="61">
        <v>3</v>
      </c>
      <c r="E894" s="61" t="str">
        <f>IF('Section 2'!C308="","",'Section 2'!S308)</f>
        <v/>
      </c>
      <c r="F894" s="61" t="str">
        <f>IF($E894="","",'Section 2'!H308)</f>
        <v/>
      </c>
      <c r="G894" s="118" t="str">
        <f>IF($E894="","",'Section 2'!T308)</f>
        <v/>
      </c>
      <c r="H894" s="61" t="str">
        <f t="shared" si="53"/>
        <v/>
      </c>
      <c r="I894" s="61" t="str">
        <f t="shared" si="54"/>
        <v/>
      </c>
      <c r="J894" s="118" t="str">
        <f t="shared" si="55"/>
        <v/>
      </c>
      <c r="K894" s="116"/>
    </row>
    <row r="895" spans="2:11" x14ac:dyDescent="0.25">
      <c r="B895" t="str">
        <f>IF(OR(C895="",COUNTIF($C$4:C894,C895)&gt;0),"",MAX($B$4:B894)+1)</f>
        <v/>
      </c>
      <c r="C895" t="str">
        <f t="shared" si="56"/>
        <v/>
      </c>
      <c r="D895" s="61">
        <v>3</v>
      </c>
      <c r="E895" s="61" t="str">
        <f>IF('Section 2'!C309="","",'Section 2'!S309)</f>
        <v/>
      </c>
      <c r="F895" s="61" t="str">
        <f>IF($E895="","",'Section 2'!H309)</f>
        <v/>
      </c>
      <c r="G895" s="118" t="str">
        <f>IF($E895="","",'Section 2'!T309)</f>
        <v/>
      </c>
      <c r="H895" s="61" t="str">
        <f t="shared" si="53"/>
        <v/>
      </c>
      <c r="I895" s="61" t="str">
        <f t="shared" si="54"/>
        <v/>
      </c>
      <c r="J895" s="118" t="str">
        <f t="shared" si="55"/>
        <v/>
      </c>
      <c r="K895" s="116"/>
    </row>
    <row r="896" spans="2:11" x14ac:dyDescent="0.25">
      <c r="B896" t="str">
        <f>IF(OR(C896="",COUNTIF($C$4:C895,C896)&gt;0),"",MAX($B$4:B895)+1)</f>
        <v/>
      </c>
      <c r="C896" t="str">
        <f t="shared" si="56"/>
        <v/>
      </c>
      <c r="D896" s="61">
        <v>3</v>
      </c>
      <c r="E896" s="61" t="str">
        <f>IF('Section 2'!C310="","",'Section 2'!S310)</f>
        <v/>
      </c>
      <c r="F896" s="61" t="str">
        <f>IF($E896="","",'Section 2'!H310)</f>
        <v/>
      </c>
      <c r="G896" s="118" t="str">
        <f>IF($E896="","",'Section 2'!T310)</f>
        <v/>
      </c>
      <c r="H896" s="61" t="str">
        <f t="shared" si="53"/>
        <v/>
      </c>
      <c r="I896" s="61" t="str">
        <f t="shared" si="54"/>
        <v/>
      </c>
      <c r="J896" s="118" t="str">
        <f t="shared" si="55"/>
        <v/>
      </c>
      <c r="K896" s="116"/>
    </row>
    <row r="897" spans="2:11" x14ac:dyDescent="0.25">
      <c r="B897" t="str">
        <f>IF(OR(C897="",COUNTIF($C$4:C896,C897)&gt;0),"",MAX($B$4:B896)+1)</f>
        <v/>
      </c>
      <c r="C897" t="str">
        <f t="shared" si="56"/>
        <v/>
      </c>
      <c r="D897" s="61">
        <v>3</v>
      </c>
      <c r="E897" s="61" t="str">
        <f>IF('Section 2'!C311="","",'Section 2'!S311)</f>
        <v/>
      </c>
      <c r="F897" s="61" t="str">
        <f>IF($E897="","",'Section 2'!H311)</f>
        <v/>
      </c>
      <c r="G897" s="118" t="str">
        <f>IF($E897="","",'Section 2'!T311)</f>
        <v/>
      </c>
      <c r="H897" s="61" t="str">
        <f t="shared" si="53"/>
        <v/>
      </c>
      <c r="I897" s="61" t="str">
        <f t="shared" si="54"/>
        <v/>
      </c>
      <c r="J897" s="118" t="str">
        <f t="shared" si="55"/>
        <v/>
      </c>
      <c r="K897" s="116"/>
    </row>
    <row r="898" spans="2:11" x14ac:dyDescent="0.25">
      <c r="B898" t="str">
        <f>IF(OR(C898="",COUNTIF($C$4:C897,C898)&gt;0),"",MAX($B$4:B897)+1)</f>
        <v/>
      </c>
      <c r="C898" t="str">
        <f t="shared" si="56"/>
        <v/>
      </c>
      <c r="D898" s="61">
        <v>3</v>
      </c>
      <c r="E898" s="61" t="str">
        <f>IF('Section 2'!C312="","",'Section 2'!S312)</f>
        <v/>
      </c>
      <c r="F898" s="61" t="str">
        <f>IF($E898="","",'Section 2'!H312)</f>
        <v/>
      </c>
      <c r="G898" s="118" t="str">
        <f>IF($E898="","",'Section 2'!T312)</f>
        <v/>
      </c>
      <c r="H898" s="61" t="str">
        <f t="shared" si="53"/>
        <v/>
      </c>
      <c r="I898" s="61" t="str">
        <f t="shared" si="54"/>
        <v/>
      </c>
      <c r="J898" s="118" t="str">
        <f t="shared" si="55"/>
        <v/>
      </c>
      <c r="K898" s="116"/>
    </row>
    <row r="899" spans="2:11" x14ac:dyDescent="0.25">
      <c r="B899" t="str">
        <f>IF(OR(C899="",COUNTIF($C$4:C898,C899)&gt;0),"",MAX($B$4:B898)+1)</f>
        <v/>
      </c>
      <c r="C899" t="str">
        <f t="shared" si="56"/>
        <v/>
      </c>
      <c r="D899" s="61">
        <v>3</v>
      </c>
      <c r="E899" s="61" t="str">
        <f>IF('Section 2'!C313="","",'Section 2'!S313)</f>
        <v/>
      </c>
      <c r="F899" s="61" t="str">
        <f>IF($E899="","",'Section 2'!H313)</f>
        <v/>
      </c>
      <c r="G899" s="118" t="str">
        <f>IF($E899="","",'Section 2'!T313)</f>
        <v/>
      </c>
      <c r="H899" s="61" t="str">
        <f t="shared" si="53"/>
        <v/>
      </c>
      <c r="I899" s="61" t="str">
        <f t="shared" si="54"/>
        <v/>
      </c>
      <c r="J899" s="118" t="str">
        <f t="shared" si="55"/>
        <v/>
      </c>
      <c r="K899" s="116"/>
    </row>
    <row r="900" spans="2:11" x14ac:dyDescent="0.25">
      <c r="B900" t="str">
        <f>IF(OR(C900="",COUNTIF($C$4:C899,C900)&gt;0),"",MAX($B$4:B899)+1)</f>
        <v/>
      </c>
      <c r="C900" t="str">
        <f t="shared" si="56"/>
        <v/>
      </c>
      <c r="D900" s="61">
        <v>3</v>
      </c>
      <c r="E900" s="61" t="str">
        <f>IF('Section 2'!C314="","",'Section 2'!S314)</f>
        <v/>
      </c>
      <c r="F900" s="61" t="str">
        <f>IF($E900="","",'Section 2'!H314)</f>
        <v/>
      </c>
      <c r="G900" s="118" t="str">
        <f>IF($E900="","",'Section 2'!T314)</f>
        <v/>
      </c>
      <c r="H900" s="61" t="str">
        <f t="shared" si="53"/>
        <v/>
      </c>
      <c r="I900" s="61" t="str">
        <f t="shared" si="54"/>
        <v/>
      </c>
      <c r="J900" s="118" t="str">
        <f t="shared" si="55"/>
        <v/>
      </c>
      <c r="K900" s="116"/>
    </row>
    <row r="901" spans="2:11" x14ac:dyDescent="0.25">
      <c r="B901" t="str">
        <f>IF(OR(C901="",COUNTIF($C$4:C900,C901)&gt;0),"",MAX($B$4:B900)+1)</f>
        <v/>
      </c>
      <c r="C901" t="str">
        <f t="shared" si="56"/>
        <v/>
      </c>
      <c r="D901" s="61">
        <v>3</v>
      </c>
      <c r="E901" s="61" t="str">
        <f>IF('Section 2'!C315="","",'Section 2'!S315)</f>
        <v/>
      </c>
      <c r="F901" s="61" t="str">
        <f>IF($E901="","",'Section 2'!H315)</f>
        <v/>
      </c>
      <c r="G901" s="118" t="str">
        <f>IF($E901="","",'Section 2'!T315)</f>
        <v/>
      </c>
      <c r="H901" s="61" t="str">
        <f t="shared" si="53"/>
        <v/>
      </c>
      <c r="I901" s="61" t="str">
        <f t="shared" si="54"/>
        <v/>
      </c>
      <c r="J901" s="118" t="str">
        <f t="shared" si="55"/>
        <v/>
      </c>
      <c r="K901" s="116"/>
    </row>
    <row r="902" spans="2:11" x14ac:dyDescent="0.25">
      <c r="B902" t="str">
        <f>IF(OR(C902="",COUNTIF($C$4:C901,C902)&gt;0),"",MAX($B$4:B901)+1)</f>
        <v/>
      </c>
      <c r="C902" t="str">
        <f t="shared" si="56"/>
        <v/>
      </c>
      <c r="D902" s="61">
        <v>3</v>
      </c>
      <c r="E902" s="61" t="str">
        <f>IF('Section 2'!C316="","",'Section 2'!S316)</f>
        <v/>
      </c>
      <c r="F902" s="61" t="str">
        <f>IF($E902="","",'Section 2'!H316)</f>
        <v/>
      </c>
      <c r="G902" s="118" t="str">
        <f>IF($E902="","",'Section 2'!T316)</f>
        <v/>
      </c>
      <c r="H902" s="61" t="str">
        <f t="shared" si="53"/>
        <v/>
      </c>
      <c r="I902" s="61" t="str">
        <f t="shared" si="54"/>
        <v/>
      </c>
      <c r="J902" s="118" t="str">
        <f t="shared" si="55"/>
        <v/>
      </c>
      <c r="K902" s="116"/>
    </row>
    <row r="903" spans="2:11" x14ac:dyDescent="0.25">
      <c r="B903" t="str">
        <f>IF(OR(C903="",COUNTIF($C$4:C902,C903)&gt;0),"",MAX($B$4:B902)+1)</f>
        <v/>
      </c>
      <c r="C903" t="str">
        <f t="shared" si="56"/>
        <v/>
      </c>
      <c r="D903" s="61">
        <v>3</v>
      </c>
      <c r="E903" s="61" t="str">
        <f>IF('Section 2'!C317="","",'Section 2'!S317)</f>
        <v/>
      </c>
      <c r="F903" s="61" t="str">
        <f>IF($E903="","",'Section 2'!H317)</f>
        <v/>
      </c>
      <c r="G903" s="118" t="str">
        <f>IF($E903="","",'Section 2'!T317)</f>
        <v/>
      </c>
      <c r="H903" s="61" t="str">
        <f t="shared" si="53"/>
        <v/>
      </c>
      <c r="I903" s="61" t="str">
        <f t="shared" si="54"/>
        <v/>
      </c>
      <c r="J903" s="118" t="str">
        <f t="shared" si="55"/>
        <v/>
      </c>
      <c r="K903" s="116"/>
    </row>
    <row r="904" spans="2:11" x14ac:dyDescent="0.25">
      <c r="K904" s="116"/>
    </row>
    <row r="905" spans="2:11" x14ac:dyDescent="0.25">
      <c r="K905" s="116"/>
    </row>
    <row r="906" spans="2:11" x14ac:dyDescent="0.25">
      <c r="K906" s="116"/>
    </row>
    <row r="907" spans="2:11" x14ac:dyDescent="0.25">
      <c r="K907" s="116"/>
    </row>
    <row r="908" spans="2:11" x14ac:dyDescent="0.25">
      <c r="K908" s="116"/>
    </row>
    <row r="909" spans="2:11" x14ac:dyDescent="0.25">
      <c r="K909" s="116"/>
    </row>
    <row r="910" spans="2:11" x14ac:dyDescent="0.25">
      <c r="K910" s="116"/>
    </row>
    <row r="911" spans="2:11" x14ac:dyDescent="0.25">
      <c r="K911" s="116"/>
    </row>
    <row r="912" spans="2:11" x14ac:dyDescent="0.25">
      <c r="K912" s="116"/>
    </row>
    <row r="913" spans="11:11" x14ac:dyDescent="0.25">
      <c r="K913" s="116"/>
    </row>
    <row r="914" spans="11:11" x14ac:dyDescent="0.25">
      <c r="K914" s="116"/>
    </row>
    <row r="915" spans="11:11" x14ac:dyDescent="0.25">
      <c r="K915" s="116"/>
    </row>
    <row r="916" spans="11:11" x14ac:dyDescent="0.25">
      <c r="K916" s="116"/>
    </row>
    <row r="917" spans="11:11" x14ac:dyDescent="0.25">
      <c r="K917" s="116"/>
    </row>
    <row r="918" spans="11:11" x14ac:dyDescent="0.25">
      <c r="K918" s="116"/>
    </row>
    <row r="919" spans="11:11" x14ac:dyDescent="0.25">
      <c r="K919" s="116"/>
    </row>
    <row r="920" spans="11:11" x14ac:dyDescent="0.25">
      <c r="K920" s="116"/>
    </row>
    <row r="921" spans="11:11" x14ac:dyDescent="0.25">
      <c r="K921" s="116"/>
    </row>
    <row r="922" spans="11:11" x14ac:dyDescent="0.25">
      <c r="K922" s="116"/>
    </row>
    <row r="923" spans="11:11" x14ac:dyDescent="0.25">
      <c r="K923" s="116"/>
    </row>
    <row r="924" spans="11:11" x14ac:dyDescent="0.25">
      <c r="K924" s="116"/>
    </row>
    <row r="925" spans="11:11" x14ac:dyDescent="0.25">
      <c r="K925" s="116"/>
    </row>
    <row r="926" spans="11:11" x14ac:dyDescent="0.25">
      <c r="K926" s="116"/>
    </row>
    <row r="927" spans="11:11" x14ac:dyDescent="0.25">
      <c r="K927" s="116"/>
    </row>
    <row r="928" spans="11:11" x14ac:dyDescent="0.25">
      <c r="K928" s="116"/>
    </row>
    <row r="929" spans="11:11" x14ac:dyDescent="0.25">
      <c r="K929" s="116"/>
    </row>
    <row r="930" spans="11:11" x14ac:dyDescent="0.25">
      <c r="K930" s="116"/>
    </row>
    <row r="931" spans="11:11" x14ac:dyDescent="0.25">
      <c r="K931" s="116"/>
    </row>
    <row r="932" spans="11:11" x14ac:dyDescent="0.25">
      <c r="K932" s="116"/>
    </row>
    <row r="933" spans="11:11" x14ac:dyDescent="0.25">
      <c r="K933" s="116"/>
    </row>
    <row r="934" spans="11:11" x14ac:dyDescent="0.25">
      <c r="K934" s="116"/>
    </row>
    <row r="935" spans="11:11" x14ac:dyDescent="0.25">
      <c r="K935" s="116"/>
    </row>
    <row r="936" spans="11:11" x14ac:dyDescent="0.25">
      <c r="K936" s="116"/>
    </row>
    <row r="937" spans="11:11" x14ac:dyDescent="0.25">
      <c r="K937" s="116"/>
    </row>
    <row r="938" spans="11:11" x14ac:dyDescent="0.25">
      <c r="K938" s="116"/>
    </row>
    <row r="939" spans="11:11" x14ac:dyDescent="0.25">
      <c r="K939" s="116"/>
    </row>
    <row r="940" spans="11:11" x14ac:dyDescent="0.25">
      <c r="K940" s="116"/>
    </row>
    <row r="941" spans="11:11" x14ac:dyDescent="0.25">
      <c r="K941" s="116"/>
    </row>
    <row r="942" spans="11:11" x14ac:dyDescent="0.25">
      <c r="K942" s="116"/>
    </row>
    <row r="943" spans="11:11" x14ac:dyDescent="0.25">
      <c r="K943" s="116"/>
    </row>
    <row r="944" spans="11:11" x14ac:dyDescent="0.25">
      <c r="K944" s="116"/>
    </row>
    <row r="945" spans="11:11" x14ac:dyDescent="0.25">
      <c r="K945" s="116"/>
    </row>
    <row r="946" spans="11:11" x14ac:dyDescent="0.25">
      <c r="K946" s="116"/>
    </row>
    <row r="947" spans="11:11" x14ac:dyDescent="0.25">
      <c r="K947" s="116"/>
    </row>
    <row r="948" spans="11:11" x14ac:dyDescent="0.25">
      <c r="K948" s="116"/>
    </row>
    <row r="949" spans="11:11" x14ac:dyDescent="0.25">
      <c r="K949" s="116"/>
    </row>
    <row r="950" spans="11:11" x14ac:dyDescent="0.25">
      <c r="K950" s="116"/>
    </row>
    <row r="951" spans="11:11" x14ac:dyDescent="0.25">
      <c r="K951" s="116"/>
    </row>
    <row r="952" spans="11:11" x14ac:dyDescent="0.25">
      <c r="K952" s="116"/>
    </row>
    <row r="953" spans="11:11" x14ac:dyDescent="0.25">
      <c r="K953" s="116"/>
    </row>
    <row r="954" spans="11:11" x14ac:dyDescent="0.25">
      <c r="K954" s="116"/>
    </row>
    <row r="955" spans="11:11" x14ac:dyDescent="0.25">
      <c r="K955" s="116"/>
    </row>
    <row r="956" spans="11:11" x14ac:dyDescent="0.25">
      <c r="K956" s="116"/>
    </row>
    <row r="957" spans="11:11" x14ac:dyDescent="0.25">
      <c r="K957" s="116"/>
    </row>
    <row r="958" spans="11:11" x14ac:dyDescent="0.25">
      <c r="K958" s="116"/>
    </row>
    <row r="959" spans="11:11" x14ac:dyDescent="0.25">
      <c r="K959" s="116"/>
    </row>
    <row r="960" spans="11:11" x14ac:dyDescent="0.25">
      <c r="K960" s="116"/>
    </row>
    <row r="961" spans="11:11" x14ac:dyDescent="0.25">
      <c r="K961" s="116"/>
    </row>
    <row r="962" spans="11:11" x14ac:dyDescent="0.25">
      <c r="K962" s="116"/>
    </row>
    <row r="963" spans="11:11" x14ac:dyDescent="0.25">
      <c r="K963" s="116"/>
    </row>
    <row r="964" spans="11:11" x14ac:dyDescent="0.25">
      <c r="K964" s="116"/>
    </row>
    <row r="965" spans="11:11" x14ac:dyDescent="0.25">
      <c r="K965" s="116"/>
    </row>
    <row r="966" spans="11:11" x14ac:dyDescent="0.25">
      <c r="K966" s="116"/>
    </row>
    <row r="967" spans="11:11" x14ac:dyDescent="0.25">
      <c r="K967" s="116"/>
    </row>
    <row r="968" spans="11:11" x14ac:dyDescent="0.25">
      <c r="K968" s="116"/>
    </row>
    <row r="969" spans="11:11" x14ac:dyDescent="0.25">
      <c r="K969" s="116"/>
    </row>
    <row r="970" spans="11:11" x14ac:dyDescent="0.25">
      <c r="K970" s="116"/>
    </row>
    <row r="971" spans="11:11" x14ac:dyDescent="0.25">
      <c r="K971" s="116"/>
    </row>
    <row r="972" spans="11:11" x14ac:dyDescent="0.25">
      <c r="K972" s="116"/>
    </row>
    <row r="973" spans="11:11" x14ac:dyDescent="0.25">
      <c r="K973" s="116"/>
    </row>
    <row r="974" spans="11:11" x14ac:dyDescent="0.25">
      <c r="K974" s="116"/>
    </row>
    <row r="975" spans="11:11" x14ac:dyDescent="0.25">
      <c r="K975" s="116"/>
    </row>
    <row r="976" spans="11:11" x14ac:dyDescent="0.25">
      <c r="K976" s="116"/>
    </row>
    <row r="977" spans="11:11" x14ac:dyDescent="0.25">
      <c r="K977" s="116"/>
    </row>
    <row r="978" spans="11:11" x14ac:dyDescent="0.25">
      <c r="K978" s="116"/>
    </row>
    <row r="979" spans="11:11" x14ac:dyDescent="0.25">
      <c r="K979" s="116"/>
    </row>
    <row r="980" spans="11:11" x14ac:dyDescent="0.25">
      <c r="K980" s="116"/>
    </row>
    <row r="981" spans="11:11" x14ac:dyDescent="0.25">
      <c r="K981" s="116"/>
    </row>
    <row r="982" spans="11:11" x14ac:dyDescent="0.25">
      <c r="K982" s="116"/>
    </row>
    <row r="983" spans="11:11" x14ac:dyDescent="0.25">
      <c r="K983" s="116"/>
    </row>
    <row r="984" spans="11:11" x14ac:dyDescent="0.25">
      <c r="K984" s="116"/>
    </row>
    <row r="985" spans="11:11" x14ac:dyDescent="0.25">
      <c r="K985" s="116"/>
    </row>
    <row r="986" spans="11:11" x14ac:dyDescent="0.25">
      <c r="K986" s="116"/>
    </row>
    <row r="987" spans="11:11" x14ac:dyDescent="0.25">
      <c r="K987" s="116"/>
    </row>
    <row r="988" spans="11:11" x14ac:dyDescent="0.25">
      <c r="K988" s="116"/>
    </row>
    <row r="989" spans="11:11" x14ac:dyDescent="0.25">
      <c r="K989" s="116"/>
    </row>
    <row r="990" spans="11:11" x14ac:dyDescent="0.25">
      <c r="K990" s="116"/>
    </row>
    <row r="991" spans="11:11" x14ac:dyDescent="0.25">
      <c r="K991" s="116"/>
    </row>
    <row r="992" spans="11:11" x14ac:dyDescent="0.25">
      <c r="K992" s="116"/>
    </row>
    <row r="993" spans="11:11" x14ac:dyDescent="0.25">
      <c r="K993" s="116"/>
    </row>
    <row r="994" spans="11:11" x14ac:dyDescent="0.25">
      <c r="K994" s="116"/>
    </row>
    <row r="995" spans="11:11" x14ac:dyDescent="0.25">
      <c r="K995" s="116"/>
    </row>
    <row r="996" spans="11:11" x14ac:dyDescent="0.25">
      <c r="K996" s="116"/>
    </row>
    <row r="997" spans="11:11" x14ac:dyDescent="0.25">
      <c r="K997" s="116"/>
    </row>
    <row r="998" spans="11:11" x14ac:dyDescent="0.25">
      <c r="K998" s="116"/>
    </row>
    <row r="999" spans="11:11" x14ac:dyDescent="0.25">
      <c r="K999" s="116"/>
    </row>
    <row r="1000" spans="11:11" x14ac:dyDescent="0.25">
      <c r="K1000" s="116"/>
    </row>
    <row r="1001" spans="11:11" x14ac:dyDescent="0.25">
      <c r="K1001" s="116"/>
    </row>
    <row r="1002" spans="11:11" x14ac:dyDescent="0.25">
      <c r="K1002" s="116"/>
    </row>
    <row r="1003" spans="11:11" x14ac:dyDescent="0.25">
      <c r="K1003" s="116"/>
    </row>
  </sheetData>
  <sheetProtection algorithmName="SHA-512" hashValue="Lgj/UeXWBraOMEOji2BoYhV2pC5ZZAhAJcwUS7OOg18yQN6CRJZwGZMs0Ntjd8EMIlrMEgIDthVU26ueIC1RNw==" saltValue="CmY730FwbCpbAcyJ7xpzQw==" spinCount="100000" sheet="1" objects="1" scenarios="1"/>
  <mergeCells count="2">
    <mergeCell ref="E2:G2"/>
    <mergeCell ref="H2:J2"/>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E3:F3 H3:I3" xr:uid="{00000000-0002-0000-0800-000000000000}"/>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2" ma:contentTypeDescription="Create a new document." ma:contentTypeScope="" ma:versionID="e6fd70c8d1750bea1c11ae984cc22cca">
  <xsd:schema xmlns:xsd="http://www.w3.org/2001/XMLSchema" xmlns:xs="http://www.w3.org/2001/XMLSchema" xmlns:p="http://schemas.microsoft.com/office/2006/metadata/properties" xmlns:ns2="506e8920-8709-453c-ac34-7beb15a2da9c" targetNamespace="http://schemas.microsoft.com/office/2006/metadata/properties" ma:root="true" ma:fieldsID="ca961863a8c37400125d4e21bf0a4f31" ns2:_="">
    <xsd:import namespace="506e8920-8709-453c-ac34-7beb15a2da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E25953-0F08-49EC-92E6-9D4E7F92B907}">
  <ds:schemaRefs>
    <ds:schemaRef ds:uri="http://schemas.microsoft.com/sharepoint/v3/contenttype/forms"/>
  </ds:schemaRefs>
</ds:datastoreItem>
</file>

<file path=customXml/itemProps2.xml><?xml version="1.0" encoding="utf-8"?>
<ds:datastoreItem xmlns:ds="http://schemas.openxmlformats.org/officeDocument/2006/customXml" ds:itemID="{3B40E5AA-F074-47AE-9306-87AA2486E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1F942-A51D-41A9-BE16-979F76A93B1A}">
  <ds:schemaRefs>
    <ds:schemaRef ds:uri="http://purl.org/dc/terms/"/>
    <ds:schemaRef ds:uri="http://schemas.microsoft.com/office/2006/documentManagement/types"/>
    <ds:schemaRef ds:uri="http://purl.org/dc/dcmitype/"/>
    <ds:schemaRef ds:uri="http://schemas.microsoft.com/office/infopath/2007/PartnerControls"/>
    <ds:schemaRef ds:uri="506e8920-8709-453c-ac34-7beb15a2da9c"/>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51</vt:i4>
      </vt:variant>
    </vt:vector>
  </HeadingPairs>
  <TitlesOfParts>
    <vt:vector size="61" baseType="lpstr">
      <vt:lpstr>Instructions</vt:lpstr>
      <vt:lpstr>Section 1</vt:lpstr>
      <vt:lpstr>Section 2</vt:lpstr>
      <vt:lpstr>Summary</vt:lpstr>
      <vt:lpstr>Blend Breakout</vt:lpstr>
      <vt:lpstr>Reference List</vt:lpstr>
      <vt:lpstr>OutputForCSV</vt:lpstr>
      <vt:lpstr>Checks</vt:lpstr>
      <vt:lpstr>Data for Summary</vt:lpstr>
      <vt:lpstr>Lists</vt:lpstr>
      <vt:lpstr>A5CountryList</vt:lpstr>
      <vt:lpstr>AllError</vt:lpstr>
      <vt:lpstr>BlendBreakoutChem</vt:lpstr>
      <vt:lpstr>ChemQuantity</vt:lpstr>
      <vt:lpstr>ClassIIChemicals</vt:lpstr>
      <vt:lpstr>ClassIIFormula</vt:lpstr>
      <vt:lpstr>ClassIIOther</vt:lpstr>
      <vt:lpstr>CompName</vt:lpstr>
      <vt:lpstr>CountryName</vt:lpstr>
      <vt:lpstr>CSVDate</vt:lpstr>
      <vt:lpstr>DateCheck</vt:lpstr>
      <vt:lpstr>EINCol</vt:lpstr>
      <vt:lpstr>EINNum</vt:lpstr>
      <vt:lpstr>EndDate</vt:lpstr>
      <vt:lpstr>EndRowS2</vt:lpstr>
      <vt:lpstr>FormVersion</vt:lpstr>
      <vt:lpstr>HeelsIntendedUses</vt:lpstr>
      <vt:lpstr>LastCol</vt:lpstr>
      <vt:lpstr>LastRow</vt:lpstr>
      <vt:lpstr>LockStatus</vt:lpstr>
      <vt:lpstr>New_A5Country</vt:lpstr>
      <vt:lpstr>NewIntendedUses</vt:lpstr>
      <vt:lpstr>NotBlendBreakout</vt:lpstr>
      <vt:lpstr>OthChemCheck</vt:lpstr>
      <vt:lpstr>'Blend Breakout'!Print_Area</vt:lpstr>
      <vt:lpstr>Instructions!Print_Area</vt:lpstr>
      <vt:lpstr>'Reference List'!Print_Area</vt:lpstr>
      <vt:lpstr>'Section 1'!Print_Area</vt:lpstr>
      <vt:lpstr>Summary!Print_Area</vt:lpstr>
      <vt:lpstr>ReportingQuarter</vt:lpstr>
      <vt:lpstr>ReportingYear</vt:lpstr>
      <vt:lpstr>ReportQtr</vt:lpstr>
      <vt:lpstr>ReportType</vt:lpstr>
      <vt:lpstr>ReportYr</vt:lpstr>
      <vt:lpstr>RowComplete</vt:lpstr>
      <vt:lpstr>Sec1Status</vt:lpstr>
      <vt:lpstr>Sec2Complete</vt:lpstr>
      <vt:lpstr>Sec2Error</vt:lpstr>
      <vt:lpstr>Sec2Filled</vt:lpstr>
      <vt:lpstr>Sec2ValidA5Intended</vt:lpstr>
      <vt:lpstr>Sec2ValidChem</vt:lpstr>
      <vt:lpstr>Sec2ValidIntended</vt:lpstr>
      <vt:lpstr>Sec2ValidTransaction</vt:lpstr>
      <vt:lpstr>StartDate</vt:lpstr>
      <vt:lpstr>StartRowS2</vt:lpstr>
      <vt:lpstr>SubmissionType</vt:lpstr>
      <vt:lpstr>SubTSelection</vt:lpstr>
      <vt:lpstr>Table2</vt:lpstr>
      <vt:lpstr>TransactionType</vt:lpstr>
      <vt:lpstr>UsedIntendedUses</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Altan Gabbay</cp:lastModifiedBy>
  <cp:lastPrinted>2015-03-19T16:38:11Z</cp:lastPrinted>
  <dcterms:created xsi:type="dcterms:W3CDTF">2015-03-18T20:34:42Z</dcterms:created>
  <dcterms:modified xsi:type="dcterms:W3CDTF">2019-03-28T18:29:40Z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ies>
</file>