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I:\REGULATIONS\COVID 19\B&amp;I\Collection package Update - 0570-0069\ROCIS\"/>
    </mc:Choice>
  </mc:AlternateContent>
  <xr:revisionPtr revIDLastSave="0" documentId="13_ncr:1_{4F39E67B-223F-4C73-B8CA-D8C9B586BD01}" xr6:coauthVersionLast="44" xr6:coauthVersionMax="44" xr10:uidLastSave="{00000000-0000-0000-0000-000000000000}"/>
  <bookViews>
    <workbookView xWindow="34965" yWindow="6465" windowWidth="18615" windowHeight="9450" xr2:uid="{00000000-000D-0000-FFFF-FFFF00000000}"/>
  </bookViews>
  <sheets>
    <sheet name="Annual Burden" sheetId="1" r:id="rId1"/>
    <sheet name="Federal Co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7" i="1" l="1"/>
  <c r="H115" i="1"/>
  <c r="J117" i="1" l="1"/>
  <c r="J115" i="1"/>
  <c r="F110" i="1"/>
  <c r="H110" i="1" s="1"/>
  <c r="J110" i="1" s="1"/>
  <c r="H108" i="1"/>
  <c r="J108" i="1" s="1"/>
  <c r="F112" i="1"/>
  <c r="H112" i="1" s="1"/>
  <c r="J112" i="1" s="1"/>
  <c r="F92" i="1"/>
  <c r="H92" i="1" s="1"/>
  <c r="J92" i="1" s="1"/>
  <c r="F90" i="1"/>
  <c r="H90" i="1" s="1"/>
  <c r="J90" i="1" s="1"/>
  <c r="F88" i="1"/>
  <c r="H88" i="1" s="1"/>
  <c r="J88" i="1" s="1"/>
  <c r="F86" i="1"/>
  <c r="H86" i="1" s="1"/>
  <c r="J86" i="1" s="1"/>
  <c r="F84" i="1"/>
  <c r="H84" i="1" s="1"/>
  <c r="J84" i="1" s="1"/>
  <c r="F82" i="1"/>
  <c r="H82" i="1" s="1"/>
  <c r="J82" i="1" s="1"/>
  <c r="F80" i="1"/>
  <c r="H80" i="1" s="1"/>
  <c r="J80" i="1" s="1"/>
  <c r="F78" i="1"/>
  <c r="H78" i="1" s="1"/>
  <c r="J78" i="1" s="1"/>
  <c r="F76" i="1"/>
  <c r="H76" i="1" s="1"/>
  <c r="J76" i="1" s="1"/>
  <c r="F74" i="1"/>
  <c r="H74" i="1" s="1"/>
  <c r="J74" i="1" s="1"/>
  <c r="F72" i="1"/>
  <c r="H72" i="1" s="1"/>
  <c r="J72" i="1" s="1"/>
  <c r="F70" i="1"/>
  <c r="H70" i="1" s="1"/>
  <c r="J70" i="1" s="1"/>
  <c r="F68" i="1"/>
  <c r="H68" i="1" s="1"/>
  <c r="J68" i="1" s="1"/>
  <c r="F66" i="1"/>
  <c r="H66" i="1" s="1"/>
  <c r="J66" i="1" s="1"/>
  <c r="F64" i="1"/>
  <c r="H64" i="1" s="1"/>
  <c r="J64" i="1" s="1"/>
  <c r="F62" i="1"/>
  <c r="H62" i="1" s="1"/>
  <c r="J62" i="1" s="1"/>
  <c r="F60" i="1"/>
  <c r="H60" i="1" s="1"/>
  <c r="J60" i="1" s="1"/>
  <c r="F58" i="1"/>
  <c r="H58" i="1" s="1"/>
  <c r="J58" i="1" s="1"/>
  <c r="F56" i="1"/>
  <c r="H56" i="1" s="1"/>
  <c r="J56" i="1" s="1"/>
  <c r="F120" i="1"/>
  <c r="H120" i="1" s="1"/>
  <c r="J120" i="1" s="1"/>
  <c r="F118" i="1"/>
  <c r="H118" i="1" s="1"/>
  <c r="J118" i="1" s="1"/>
  <c r="F106" i="1"/>
  <c r="H106" i="1" s="1"/>
  <c r="J106" i="1" s="1"/>
  <c r="F104" i="1"/>
  <c r="H104" i="1" s="1"/>
  <c r="J104" i="1" s="1"/>
  <c r="F103" i="1"/>
  <c r="F102" i="1"/>
  <c r="H102" i="1" s="1"/>
  <c r="J102" i="1" s="1"/>
  <c r="F99" i="1"/>
  <c r="H99" i="1" s="1"/>
  <c r="J99" i="1" s="1"/>
  <c r="H97" i="1"/>
  <c r="J97" i="1" s="1"/>
  <c r="F96" i="1"/>
  <c r="H96" i="1" s="1"/>
  <c r="J96" i="1" s="1"/>
  <c r="F54" i="1"/>
  <c r="H54" i="1" s="1"/>
  <c r="J54" i="1" s="1"/>
  <c r="F52" i="1"/>
  <c r="H52" i="1" s="1"/>
  <c r="J52" i="1" s="1"/>
  <c r="F50" i="1"/>
  <c r="H50" i="1" s="1"/>
  <c r="J50" i="1" s="1"/>
  <c r="F48" i="1"/>
  <c r="H48" i="1" s="1"/>
  <c r="J48" i="1" s="1"/>
  <c r="F46" i="1"/>
  <c r="H46" i="1" s="1"/>
  <c r="J46" i="1" s="1"/>
  <c r="F44" i="1"/>
  <c r="H44" i="1" s="1"/>
  <c r="J44" i="1" s="1"/>
  <c r="F42" i="1"/>
  <c r="H42" i="1" s="1"/>
  <c r="J42" i="1" s="1"/>
  <c r="F40" i="1"/>
  <c r="H40" i="1" s="1"/>
  <c r="J40" i="1" s="1"/>
  <c r="F38" i="1"/>
  <c r="H38" i="1" s="1"/>
  <c r="J38" i="1" s="1"/>
  <c r="F36" i="1"/>
  <c r="H36" i="1" s="1"/>
  <c r="J36" i="1" s="1"/>
  <c r="F34" i="1"/>
  <c r="H34" i="1" s="1"/>
  <c r="J34" i="1" s="1"/>
  <c r="F32" i="1"/>
  <c r="H32" i="1" s="1"/>
  <c r="J32" i="1" s="1"/>
  <c r="F30" i="1"/>
  <c r="H30" i="1" s="1"/>
  <c r="J30" i="1" s="1"/>
  <c r="F28" i="1"/>
  <c r="H28" i="1" s="1"/>
  <c r="J28" i="1" s="1"/>
  <c r="F26" i="1"/>
  <c r="H26" i="1" s="1"/>
  <c r="J26" i="1" s="1"/>
  <c r="F24" i="1"/>
  <c r="H24" i="1" s="1"/>
  <c r="J24" i="1" s="1"/>
  <c r="F22" i="1"/>
  <c r="H22" i="1" s="1"/>
  <c r="J22" i="1" s="1"/>
  <c r="F20" i="1"/>
  <c r="H20" i="1" s="1"/>
  <c r="J20" i="1" s="1"/>
  <c r="F18" i="1"/>
  <c r="H18" i="1" s="1"/>
  <c r="J18" i="1" s="1"/>
  <c r="F16" i="1"/>
  <c r="H16" i="1" s="1"/>
  <c r="J16" i="1" s="1"/>
  <c r="F14" i="1"/>
  <c r="H14" i="1" s="1"/>
  <c r="J14" i="1" s="1"/>
  <c r="F12" i="1"/>
  <c r="H12" i="1" s="1"/>
  <c r="J12" i="1" s="1"/>
  <c r="F10" i="1"/>
  <c r="H10" i="1" s="1"/>
  <c r="J10" i="1" s="1"/>
  <c r="F8" i="1"/>
  <c r="H8" i="1" s="1"/>
  <c r="J8" i="1" s="1"/>
  <c r="F6" i="1"/>
  <c r="H6" i="1" s="1"/>
  <c r="J6" i="1" s="1"/>
  <c r="I29" i="2"/>
  <c r="I27" i="2"/>
  <c r="I31" i="2"/>
  <c r="I25" i="2"/>
  <c r="I23" i="2"/>
  <c r="I19" i="2"/>
  <c r="I17" i="2"/>
  <c r="I15" i="2"/>
  <c r="I4" i="2"/>
  <c r="I6" i="2"/>
  <c r="I8" i="2"/>
  <c r="I11" i="2"/>
  <c r="I13" i="2"/>
  <c r="I32" i="2" l="1"/>
  <c r="J122" i="1"/>
  <c r="F122" i="1"/>
  <c r="H122" i="1"/>
</calcChain>
</file>

<file path=xl/sharedStrings.xml><?xml version="1.0" encoding="utf-8"?>
<sst xmlns="http://schemas.openxmlformats.org/spreadsheetml/2006/main" count="365" uniqueCount="219">
  <si>
    <t>The GS-8 or 9 State Loan Technician typically does the data entry in the computer system.</t>
  </si>
  <si>
    <t xml:space="preserve">State Program Directors.  The loans are typically approved by the State Director.  </t>
  </si>
  <si>
    <t xml:space="preserve">The reviews are typically completed by GS-11 &amp; 12 State Loan Specialists and GS-13    </t>
  </si>
  <si>
    <t>ANNUALIZED TOTAL</t>
  </si>
  <si>
    <t>documents</t>
  </si>
  <si>
    <t xml:space="preserve">Replacement of </t>
  </si>
  <si>
    <t>activities</t>
  </si>
  <si>
    <t>Secondary Market</t>
  </si>
  <si>
    <t>monitoring</t>
  </si>
  <si>
    <t xml:space="preserve">determination, and </t>
  </si>
  <si>
    <t>Lender eligibility</t>
  </si>
  <si>
    <t>Appeals</t>
  </si>
  <si>
    <t>Exception authority</t>
  </si>
  <si>
    <t>TOTAL</t>
  </si>
  <si>
    <t>Rate</t>
  </si>
  <si>
    <t>Hours</t>
  </si>
  <si>
    <t>Number</t>
  </si>
  <si>
    <t>Activity</t>
  </si>
  <si>
    <t>COST TO THE FEDERAL GOVERNMENT</t>
  </si>
  <si>
    <t>Review preapplication</t>
  </si>
  <si>
    <t>material</t>
  </si>
  <si>
    <t>Assigning of Loan Priority</t>
  </si>
  <si>
    <t>Points</t>
  </si>
  <si>
    <t>Review application &amp;</t>
  </si>
  <si>
    <t>lender analysis; site</t>
  </si>
  <si>
    <t>visit, negotiations, &amp;</t>
  </si>
  <si>
    <t>env. assessment</t>
  </si>
  <si>
    <t>Approve loan and</t>
  </si>
  <si>
    <t>obligate funds</t>
  </si>
  <si>
    <t>Review documents and</t>
  </si>
  <si>
    <t>issue guarantee</t>
  </si>
  <si>
    <t>Financial Statement</t>
  </si>
  <si>
    <t>Review</t>
  </si>
  <si>
    <t>Servicing Actions</t>
  </si>
  <si>
    <t>Borrower/lender visits</t>
  </si>
  <si>
    <t>No. of</t>
  </si>
  <si>
    <t>REPORTING REQUIREMENTS - NO FORMS</t>
  </si>
  <si>
    <t>Form</t>
  </si>
  <si>
    <t>Estimated</t>
  </si>
  <si>
    <t>Reports</t>
  </si>
  <si>
    <t>Total</t>
  </si>
  <si>
    <t>Cost to</t>
  </si>
  <si>
    <t>Section of</t>
  </si>
  <si>
    <t>Title</t>
  </si>
  <si>
    <t>Number of</t>
  </si>
  <si>
    <t>Filed</t>
  </si>
  <si>
    <t>Annual</t>
  </si>
  <si>
    <t>Man-hours</t>
  </si>
  <si>
    <t>Wage</t>
  </si>
  <si>
    <t xml:space="preserve">the </t>
  </si>
  <si>
    <t>Regulations</t>
  </si>
  <si>
    <t>(if any)</t>
  </si>
  <si>
    <t>Respondents</t>
  </si>
  <si>
    <t>Annually</t>
  </si>
  <si>
    <t>Responses</t>
  </si>
  <si>
    <t>per response</t>
  </si>
  <si>
    <t>Class</t>
  </si>
  <si>
    <t>Public</t>
  </si>
  <si>
    <t>written</t>
  </si>
  <si>
    <t>on</t>
  </si>
  <si>
    <t>documentation</t>
  </si>
  <si>
    <t>occasion</t>
  </si>
  <si>
    <t>Eligible lenders</t>
  </si>
  <si>
    <t>Sale or assignment of</t>
  </si>
  <si>
    <t>guaranteed loan</t>
  </si>
  <si>
    <t xml:space="preserve">Repurchase from </t>
  </si>
  <si>
    <t>holder</t>
  </si>
  <si>
    <t>document</t>
  </si>
  <si>
    <t>REPORTING REQUIREMENTS - FORMS</t>
  </si>
  <si>
    <t>Assignment Guarantee</t>
  </si>
  <si>
    <t>Agreement</t>
  </si>
  <si>
    <t xml:space="preserve"> </t>
  </si>
  <si>
    <t>Loan guarantee limits</t>
  </si>
  <si>
    <t>Letter</t>
  </si>
  <si>
    <t>(a)(1)(ii)</t>
  </si>
  <si>
    <t>Loan amount</t>
  </si>
  <si>
    <t>(b)(2)</t>
  </si>
  <si>
    <t>Percentage of guarantee</t>
  </si>
  <si>
    <t>4279.125(c)</t>
  </si>
  <si>
    <t>Interest rate change</t>
  </si>
  <si>
    <t>4279.131 &amp;</t>
  </si>
  <si>
    <t>Credit quality analysis</t>
  </si>
  <si>
    <t>Written</t>
  </si>
  <si>
    <t>4279.161(b)(10)</t>
  </si>
  <si>
    <t>4279.136(a)</t>
  </si>
  <si>
    <t>Hazard insurance</t>
  </si>
  <si>
    <t>Assignment</t>
  </si>
  <si>
    <t>4279.136(b-c)</t>
  </si>
  <si>
    <t xml:space="preserve">Life and worker </t>
  </si>
  <si>
    <t>compensation  insurance</t>
  </si>
  <si>
    <t>4279.136(d-e)</t>
  </si>
  <si>
    <t xml:space="preserve">Flood and other </t>
  </si>
  <si>
    <t>insurance</t>
  </si>
  <si>
    <t>Financial statements</t>
  </si>
  <si>
    <t xml:space="preserve">on </t>
  </si>
  <si>
    <t>,4279.161(a)&amp;(b)</t>
  </si>
  <si>
    <t>report</t>
  </si>
  <si>
    <t>4279.144 &amp;</t>
  </si>
  <si>
    <t>Appraisal reports</t>
  </si>
  <si>
    <t>4279.161(b)(13)</t>
  </si>
  <si>
    <t>4279.150 &amp;</t>
  </si>
  <si>
    <t>Feasibility studies</t>
  </si>
  <si>
    <t>4279.161(b)(15)</t>
  </si>
  <si>
    <t>4279.161(a)</t>
  </si>
  <si>
    <t>Preapplication</t>
  </si>
  <si>
    <t>Letter &amp; written</t>
  </si>
  <si>
    <t>requirements</t>
  </si>
  <si>
    <t>4279.161(b) &amp; (c)</t>
  </si>
  <si>
    <t>Application</t>
  </si>
  <si>
    <t>Documents &amp;</t>
  </si>
  <si>
    <t>other evidence</t>
  </si>
  <si>
    <t>4279.167(b)</t>
  </si>
  <si>
    <t>Planning and performing</t>
  </si>
  <si>
    <t>development requirements</t>
  </si>
  <si>
    <t>4279.173(b)</t>
  </si>
  <si>
    <t>Change in conditions</t>
  </si>
  <si>
    <t>request</t>
  </si>
  <si>
    <t>4279.173(c)</t>
  </si>
  <si>
    <t>Central Contractor</t>
  </si>
  <si>
    <t>Registration requirement</t>
  </si>
  <si>
    <t>evidence</t>
  </si>
  <si>
    <t>4279.174(a-b)</t>
  </si>
  <si>
    <t>Transfer of lender</t>
  </si>
  <si>
    <t>Letter &amp;</t>
  </si>
  <si>
    <t>Changes in borrower</t>
  </si>
  <si>
    <t>4279.181(a-b)</t>
  </si>
  <si>
    <t>Conditions precedent to</t>
  </si>
  <si>
    <t>issuance of guarantee</t>
  </si>
  <si>
    <t>4279.181(c)</t>
  </si>
  <si>
    <t>Issuance of Loan Note</t>
  </si>
  <si>
    <t>Document</t>
  </si>
  <si>
    <t>Guarantee</t>
  </si>
  <si>
    <t>Refusal to execute Loan</t>
  </si>
  <si>
    <t>Letter/written</t>
  </si>
  <si>
    <t>Note Guarantee</t>
  </si>
  <si>
    <t>Unconditional Guarantee</t>
  </si>
  <si>
    <t>Form 4279-14</t>
  </si>
  <si>
    <t>4279.161(b)(1)</t>
  </si>
  <si>
    <t>Application for Loan</t>
  </si>
  <si>
    <t>Form 4279-1</t>
  </si>
  <si>
    <t>Guarantee (B&amp;I)</t>
  </si>
  <si>
    <t>4279.161(a)(3) &amp;</t>
  </si>
  <si>
    <t>Certification of Non-</t>
  </si>
  <si>
    <t>Form 4279-2</t>
  </si>
  <si>
    <t>4279.161(b)(2)</t>
  </si>
  <si>
    <t>Relocation &amp; Market</t>
  </si>
  <si>
    <t>Capacity Report</t>
  </si>
  <si>
    <t>Conditional</t>
  </si>
  <si>
    <t>Form 4279-3</t>
  </si>
  <si>
    <t>Commitment</t>
  </si>
  <si>
    <t>4279.181(a)</t>
  </si>
  <si>
    <t>Lenders Agreement</t>
  </si>
  <si>
    <t>Form 4279-4</t>
  </si>
  <si>
    <t>Form 4279-6</t>
  </si>
  <si>
    <t>4279.161(b)(3)</t>
  </si>
  <si>
    <t>Request for</t>
  </si>
  <si>
    <t>1940-20</t>
  </si>
  <si>
    <t>Environmental Review</t>
  </si>
  <si>
    <t>(0575-0094)</t>
  </si>
  <si>
    <t>Guaranteed Loan</t>
  </si>
  <si>
    <t>1980-19</t>
  </si>
  <si>
    <t>Closing Report</t>
  </si>
  <si>
    <t>(0570-0137)</t>
  </si>
  <si>
    <t>4287.107(b)</t>
  </si>
  <si>
    <t>Loan classification</t>
  </si>
  <si>
    <t>4287.107(c)</t>
  </si>
  <si>
    <t>Agency and lender</t>
  </si>
  <si>
    <t>conference</t>
  </si>
  <si>
    <t>4287.107(d)</t>
  </si>
  <si>
    <t>Financial Reports</t>
  </si>
  <si>
    <t>and analysis - annually</t>
  </si>
  <si>
    <t>4287.107(h)</t>
  </si>
  <si>
    <t>Borrower visits</t>
  </si>
  <si>
    <t>visit</t>
  </si>
  <si>
    <t>Interest rate adjustment</t>
  </si>
  <si>
    <t>Release of collateral</t>
  </si>
  <si>
    <t>Subordination of lien</t>
  </si>
  <si>
    <t>position</t>
  </si>
  <si>
    <t xml:space="preserve">Alterations of Loan </t>
  </si>
  <si>
    <t>Instuments</t>
  </si>
  <si>
    <t>Transfer and</t>
  </si>
  <si>
    <t>assumption</t>
  </si>
  <si>
    <t>4287.134(a)</t>
  </si>
  <si>
    <t>Credit reports</t>
  </si>
  <si>
    <t>4287.134(c)(g)</t>
  </si>
  <si>
    <t>Substitution of lender</t>
  </si>
  <si>
    <t>4287.145(a)</t>
  </si>
  <si>
    <t>Default by Borrower</t>
  </si>
  <si>
    <t>4287.145(b)</t>
  </si>
  <si>
    <t>Curative Actions</t>
  </si>
  <si>
    <t>Protective advances</t>
  </si>
  <si>
    <t>4287.157(d)</t>
  </si>
  <si>
    <t>Liquidation plan</t>
  </si>
  <si>
    <t>4287.157(f)</t>
  </si>
  <si>
    <t>Acceleration</t>
  </si>
  <si>
    <t>4287.157(h)</t>
  </si>
  <si>
    <t>Accounting and reports</t>
  </si>
  <si>
    <t>written report</t>
  </si>
  <si>
    <t>4287.180</t>
  </si>
  <si>
    <t xml:space="preserve">Termination of </t>
  </si>
  <si>
    <t>guarantee</t>
  </si>
  <si>
    <t>4287.107(a)</t>
  </si>
  <si>
    <t>Guaranteed Loan Status</t>
  </si>
  <si>
    <t>Form 1980-41</t>
  </si>
  <si>
    <t>Report</t>
  </si>
  <si>
    <t>Form 1980-44</t>
  </si>
  <si>
    <t>Delinquent Status Borrower</t>
  </si>
  <si>
    <t>4287.157(i)</t>
  </si>
  <si>
    <t>Lender's Guaranteed Loan Payment to USDA</t>
  </si>
  <si>
    <t>Form 1980-43</t>
  </si>
  <si>
    <t>(0575-0137)</t>
  </si>
  <si>
    <t>4287.158(c)</t>
  </si>
  <si>
    <t xml:space="preserve">Loan Note Guarantee </t>
  </si>
  <si>
    <t>Form 449-30</t>
  </si>
  <si>
    <t>Report of Loss</t>
  </si>
  <si>
    <t>B&amp;I CARES Act Gurarnteed Loan Program</t>
  </si>
  <si>
    <t>TOTAL DOCKET</t>
  </si>
  <si>
    <t>2020 Business and Industry Guaranteed Loan Program (OMB No. 0570-0069) with B&amp;I CARES Act Guaranteed Loan Progrm update</t>
  </si>
  <si>
    <t>SUBTOTAL  DOCKET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</si>
</sst>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0.0"/>
    <numFmt numFmtId="168" formatCode="&quot;$&quot;#,##0.00"/>
    <numFmt numFmtId="169" formatCode="0.000"/>
    <numFmt numFmtId="170" formatCode="&quot;$&quot;#,##0"/>
    <numFmt numFmtId="171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3">
    <xf numFmtId="0" fontId="0" fillId="0" borderId="0" xfId="0"/>
    <xf numFmtId="164" fontId="0" fillId="0" borderId="0" xfId="1" applyNumberFormat="1" applyFont="1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8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14" xfId="0" applyFont="1" applyFill="1" applyBorder="1" applyAlignment="1">
      <alignment horizontal="centerContinuous"/>
    </xf>
    <xf numFmtId="0" fontId="0" fillId="0" borderId="3" xfId="0" applyBorder="1" applyAlignment="1">
      <alignment horizontal="center"/>
    </xf>
    <xf numFmtId="166" fontId="0" fillId="0" borderId="0" xfId="1" applyNumberFormat="1" applyFont="1" applyBorder="1"/>
    <xf numFmtId="0" fontId="0" fillId="0" borderId="7" xfId="0" applyBorder="1"/>
    <xf numFmtId="164" fontId="1" fillId="0" borderId="8" xfId="1" applyNumberFormat="1" applyBorder="1"/>
    <xf numFmtId="164" fontId="1" fillId="0" borderId="0" xfId="1" applyNumberFormat="1" applyBorder="1"/>
    <xf numFmtId="0" fontId="0" fillId="2" borderId="13" xfId="0" applyFill="1" applyBorder="1" applyAlignment="1">
      <alignment horizontal="centerContinuous"/>
    </xf>
    <xf numFmtId="0" fontId="0" fillId="2" borderId="12" xfId="0" applyFill="1" applyBorder="1" applyAlignment="1">
      <alignment horizontal="centerContinuous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1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6" fontId="0" fillId="0" borderId="8" xfId="1" applyNumberFormat="1" applyFont="1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2" borderId="2" xfId="0" applyFont="1" applyFill="1" applyBorder="1" applyAlignment="1">
      <alignment horizontal="centerContinuous"/>
    </xf>
    <xf numFmtId="164" fontId="4" fillId="2" borderId="2" xfId="1" applyNumberFormat="1" applyFont="1" applyFill="1" applyBorder="1" applyAlignment="1">
      <alignment horizontal="centerContinuous"/>
    </xf>
    <xf numFmtId="166" fontId="4" fillId="2" borderId="2" xfId="1" applyNumberFormat="1" applyFont="1" applyFill="1" applyBorder="1" applyAlignment="1">
      <alignment horizontal="centerContinuous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/>
    <xf numFmtId="0" fontId="2" fillId="0" borderId="8" xfId="0" applyFont="1" applyBorder="1" applyAlignment="1">
      <alignment horizontal="left"/>
    </xf>
    <xf numFmtId="0" fontId="0" fillId="0" borderId="8" xfId="0" applyBorder="1"/>
    <xf numFmtId="0" fontId="5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9" fontId="0" fillId="0" borderId="7" xfId="0" applyNumberForma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164" fontId="2" fillId="0" borderId="8" xfId="1" applyNumberFormat="1" applyFont="1" applyBorder="1"/>
    <xf numFmtId="164" fontId="2" fillId="0" borderId="0" xfId="1" applyNumberFormat="1" applyFont="1" applyBorder="1"/>
    <xf numFmtId="0" fontId="6" fillId="2" borderId="14" xfId="0" applyFont="1" applyFill="1" applyBorder="1" applyAlignment="1">
      <alignment horizontal="centerContinuous"/>
    </xf>
    <xf numFmtId="0" fontId="6" fillId="2" borderId="13" xfId="0" applyFont="1" applyFill="1" applyBorder="1" applyAlignment="1">
      <alignment horizontal="centerContinuous"/>
    </xf>
    <xf numFmtId="0" fontId="6" fillId="2" borderId="12" xfId="0" applyFont="1" applyFill="1" applyBorder="1" applyAlignment="1">
      <alignment horizontal="centerContinuous"/>
    </xf>
    <xf numFmtId="0" fontId="7" fillId="0" borderId="11" xfId="0" applyFont="1" applyBorder="1" applyAlignment="1">
      <alignment horizontal="center"/>
    </xf>
    <xf numFmtId="0" fontId="7" fillId="2" borderId="0" xfId="0" applyFont="1" applyFill="1"/>
    <xf numFmtId="0" fontId="7" fillId="0" borderId="10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Continuous"/>
    </xf>
    <xf numFmtId="0" fontId="7" fillId="2" borderId="2" xfId="0" applyFont="1" applyFill="1" applyBorder="1" applyAlignment="1">
      <alignment horizontal="centerContinuous"/>
    </xf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2" borderId="10" xfId="0" applyFont="1" applyFill="1" applyBorder="1"/>
    <xf numFmtId="164" fontId="7" fillId="0" borderId="10" xfId="1" applyNumberFormat="1" applyFont="1" applyBorder="1"/>
    <xf numFmtId="164" fontId="7" fillId="2" borderId="10" xfId="1" applyNumberFormat="1" applyFont="1" applyFill="1" applyBorder="1"/>
    <xf numFmtId="167" fontId="7" fillId="0" borderId="10" xfId="1" applyNumberFormat="1" applyFont="1" applyBorder="1"/>
    <xf numFmtId="168" fontId="7" fillId="0" borderId="10" xfId="2" applyNumberFormat="1" applyFont="1" applyBorder="1"/>
    <xf numFmtId="165" fontId="7" fillId="2" borderId="10" xfId="2" applyNumberFormat="1" applyFont="1" applyFill="1" applyBorder="1"/>
    <xf numFmtId="5" fontId="7" fillId="0" borderId="9" xfId="2" applyNumberFormat="1" applyFont="1" applyBorder="1"/>
    <xf numFmtId="0" fontId="7" fillId="0" borderId="5" xfId="0" applyFont="1" applyBorder="1" applyAlignment="1">
      <alignment horizontal="left"/>
    </xf>
    <xf numFmtId="0" fontId="7" fillId="2" borderId="0" xfId="0" applyFont="1" applyFill="1" applyBorder="1"/>
    <xf numFmtId="164" fontId="7" fillId="0" borderId="8" xfId="1" applyNumberFormat="1" applyFont="1" applyBorder="1"/>
    <xf numFmtId="164" fontId="7" fillId="2" borderId="0" xfId="1" applyNumberFormat="1" applyFont="1" applyFill="1" applyBorder="1"/>
    <xf numFmtId="167" fontId="7" fillId="0" borderId="8" xfId="1" applyNumberFormat="1" applyFont="1" applyBorder="1"/>
    <xf numFmtId="168" fontId="7" fillId="0" borderId="8" xfId="2" applyNumberFormat="1" applyFont="1" applyBorder="1"/>
    <xf numFmtId="165" fontId="7" fillId="2" borderId="0" xfId="2" applyNumberFormat="1" applyFont="1" applyFill="1" applyBorder="1"/>
    <xf numFmtId="5" fontId="7" fillId="0" borderId="4" xfId="2" applyNumberFormat="1" applyFont="1" applyBorder="1"/>
    <xf numFmtId="0" fontId="7" fillId="0" borderId="7" xfId="0" applyFont="1" applyBorder="1" applyAlignment="1">
      <alignment horizontal="left"/>
    </xf>
    <xf numFmtId="164" fontId="7" fillId="0" borderId="0" xfId="1" applyNumberFormat="1" applyFont="1" applyBorder="1"/>
    <xf numFmtId="167" fontId="7" fillId="0" borderId="0" xfId="1" applyNumberFormat="1" applyFont="1" applyBorder="1"/>
    <xf numFmtId="168" fontId="7" fillId="0" borderId="0" xfId="2" applyNumberFormat="1" applyFont="1" applyBorder="1"/>
    <xf numFmtId="5" fontId="7" fillId="0" borderId="6" xfId="2" applyNumberFormat="1" applyFont="1" applyBorder="1"/>
    <xf numFmtId="0" fontId="7" fillId="0" borderId="7" xfId="0" applyFont="1" applyBorder="1"/>
    <xf numFmtId="166" fontId="7" fillId="0" borderId="8" xfId="1" applyNumberFormat="1" applyFont="1" applyBorder="1"/>
    <xf numFmtId="168" fontId="7" fillId="0" borderId="8" xfId="2" applyNumberFormat="1" applyFont="1" applyBorder="1" applyAlignment="1"/>
    <xf numFmtId="166" fontId="7" fillId="0" borderId="0" xfId="1" applyNumberFormat="1" applyFont="1" applyBorder="1"/>
    <xf numFmtId="168" fontId="7" fillId="0" borderId="15" xfId="2" applyNumberFormat="1" applyFont="1" applyBorder="1" applyAlignment="1"/>
    <xf numFmtId="0" fontId="7" fillId="0" borderId="5" xfId="0" applyFont="1" applyBorder="1" applyAlignment="1">
      <alignment horizontal="left" wrapText="1"/>
    </xf>
    <xf numFmtId="0" fontId="7" fillId="2" borderId="2" xfId="0" applyFont="1" applyFill="1" applyBorder="1"/>
    <xf numFmtId="165" fontId="7" fillId="2" borderId="2" xfId="2" applyNumberFormat="1" applyFont="1" applyFill="1" applyBorder="1"/>
    <xf numFmtId="5" fontId="6" fillId="0" borderId="1" xfId="2" applyNumberFormat="1" applyFont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Continuous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166" fontId="0" fillId="0" borderId="15" xfId="1" applyNumberFormat="1" applyFont="1" applyBorder="1"/>
    <xf numFmtId="0" fontId="0" fillId="0" borderId="17" xfId="0" applyBorder="1"/>
    <xf numFmtId="0" fontId="2" fillId="0" borderId="18" xfId="0" applyFont="1" applyBorder="1" applyAlignment="1">
      <alignment horizontal="left"/>
    </xf>
    <xf numFmtId="164" fontId="10" fillId="0" borderId="8" xfId="1" applyNumberFormat="1" applyFont="1" applyBorder="1"/>
    <xf numFmtId="166" fontId="10" fillId="0" borderId="8" xfId="1" applyNumberFormat="1" applyFont="1" applyBorder="1"/>
    <xf numFmtId="164" fontId="10" fillId="0" borderId="0" xfId="1" applyNumberFormat="1" applyFont="1" applyBorder="1"/>
    <xf numFmtId="166" fontId="10" fillId="0" borderId="0" xfId="1" applyNumberFormat="1" applyFont="1" applyBorder="1"/>
    <xf numFmtId="164" fontId="1" fillId="0" borderId="0" xfId="1" applyNumberFormat="1" applyBorder="1" applyAlignment="1">
      <alignment horizontal="center"/>
    </xf>
    <xf numFmtId="0" fontId="0" fillId="0" borderId="18" xfId="0" applyBorder="1"/>
    <xf numFmtId="0" fontId="0" fillId="0" borderId="15" xfId="0" applyBorder="1"/>
    <xf numFmtId="164" fontId="1" fillId="0" borderId="15" xfId="1" applyNumberFormat="1" applyBorder="1"/>
    <xf numFmtId="0" fontId="10" fillId="0" borderId="8" xfId="0" applyFont="1" applyBorder="1"/>
    <xf numFmtId="0" fontId="0" fillId="0" borderId="7" xfId="0" quotePrefix="1" applyBorder="1" applyAlignment="1">
      <alignment horizontal="left"/>
    </xf>
    <xf numFmtId="164" fontId="1" fillId="0" borderId="2" xfId="1" applyNumberFormat="1" applyBorder="1"/>
    <xf numFmtId="164" fontId="2" fillId="0" borderId="2" xfId="1" applyNumberFormat="1" applyFont="1" applyBorder="1" applyAlignment="1">
      <alignment horizontal="center"/>
    </xf>
    <xf numFmtId="164" fontId="10" fillId="0" borderId="2" xfId="1" applyNumberFormat="1" applyFont="1" applyBorder="1"/>
    <xf numFmtId="166" fontId="10" fillId="0" borderId="2" xfId="1" applyNumberFormat="1" applyFont="1" applyBorder="1"/>
    <xf numFmtId="2" fontId="10" fillId="0" borderId="8" xfId="1" applyNumberFormat="1" applyFont="1" applyBorder="1"/>
    <xf numFmtId="0" fontId="12" fillId="0" borderId="14" xfId="0" applyFont="1" applyBorder="1"/>
    <xf numFmtId="170" fontId="0" fillId="0" borderId="8" xfId="1" applyNumberFormat="1" applyFont="1" applyBorder="1"/>
    <xf numFmtId="170" fontId="0" fillId="0" borderId="0" xfId="1" applyNumberFormat="1" applyFont="1" applyBorder="1"/>
    <xf numFmtId="170" fontId="0" fillId="0" borderId="8" xfId="2" applyNumberFormat="1" applyFont="1" applyBorder="1"/>
    <xf numFmtId="170" fontId="1" fillId="0" borderId="8" xfId="1" applyNumberFormat="1" applyBorder="1"/>
    <xf numFmtId="170" fontId="1" fillId="0" borderId="0" xfId="1" applyNumberFormat="1" applyBorder="1"/>
    <xf numFmtId="170" fontId="2" fillId="0" borderId="8" xfId="1" applyNumberFormat="1" applyFont="1" applyBorder="1"/>
    <xf numFmtId="170" fontId="0" fillId="0" borderId="8" xfId="0" applyNumberFormat="1" applyBorder="1"/>
    <xf numFmtId="170" fontId="1" fillId="0" borderId="2" xfId="1" applyNumberFormat="1" applyBorder="1"/>
    <xf numFmtId="170" fontId="4" fillId="2" borderId="2" xfId="1" applyNumberFormat="1" applyFont="1" applyFill="1" applyBorder="1" applyAlignment="1">
      <alignment horizontal="centerContinuous"/>
    </xf>
    <xf numFmtId="168" fontId="0" fillId="0" borderId="6" xfId="2" applyNumberFormat="1" applyFont="1" applyBorder="1"/>
    <xf numFmtId="168" fontId="0" fillId="0" borderId="4" xfId="2" applyNumberFormat="1" applyFont="1" applyBorder="1"/>
    <xf numFmtId="168" fontId="1" fillId="0" borderId="4" xfId="2" applyNumberFormat="1" applyBorder="1"/>
    <xf numFmtId="168" fontId="1" fillId="0" borderId="6" xfId="2" applyNumberFormat="1" applyBorder="1"/>
    <xf numFmtId="168" fontId="2" fillId="0" borderId="4" xfId="2" applyNumberFormat="1" applyFont="1" applyBorder="1"/>
    <xf numFmtId="168" fontId="1" fillId="0" borderId="19" xfId="2" applyNumberFormat="1" applyBorder="1"/>
    <xf numFmtId="168" fontId="0" fillId="0" borderId="4" xfId="0" applyNumberFormat="1" applyBorder="1"/>
    <xf numFmtId="168" fontId="1" fillId="0" borderId="1" xfId="2" applyNumberFormat="1" applyBorder="1"/>
    <xf numFmtId="168" fontId="4" fillId="2" borderId="1" xfId="2" applyNumberFormat="1" applyFont="1" applyFill="1" applyBorder="1" applyAlignment="1">
      <alignment horizontal="centerContinuous"/>
    </xf>
    <xf numFmtId="168" fontId="0" fillId="0" borderId="6" xfId="1" applyNumberFormat="1" applyFont="1" applyBorder="1"/>
    <xf numFmtId="168" fontId="2" fillId="0" borderId="6" xfId="2" applyNumberFormat="1" applyFont="1" applyBorder="1"/>
    <xf numFmtId="171" fontId="0" fillId="0" borderId="0" xfId="1" applyNumberFormat="1" applyFont="1" applyBorder="1"/>
    <xf numFmtId="171" fontId="0" fillId="0" borderId="8" xfId="1" applyNumberFormat="1" applyFont="1" applyBorder="1"/>
    <xf numFmtId="171" fontId="1" fillId="0" borderId="8" xfId="1" applyNumberFormat="1" applyBorder="1"/>
    <xf numFmtId="171" fontId="1" fillId="0" borderId="0" xfId="1" applyNumberFormat="1" applyBorder="1"/>
    <xf numFmtId="171" fontId="10" fillId="0" borderId="0" xfId="1" applyNumberFormat="1" applyFont="1" applyBorder="1"/>
    <xf numFmtId="171" fontId="10" fillId="0" borderId="8" xfId="1" applyNumberFormat="1" applyFont="1" applyBorder="1"/>
    <xf numFmtId="171" fontId="10" fillId="0" borderId="15" xfId="1" applyNumberFormat="1" applyFont="1" applyBorder="1"/>
    <xf numFmtId="171" fontId="10" fillId="0" borderId="8" xfId="0" applyNumberFormat="1" applyFont="1" applyBorder="1"/>
    <xf numFmtId="171" fontId="10" fillId="0" borderId="2" xfId="1" applyNumberFormat="1" applyFont="1" applyBorder="1"/>
    <xf numFmtId="171" fontId="4" fillId="2" borderId="2" xfId="1" applyNumberFormat="1" applyFont="1" applyFill="1" applyBorder="1" applyAlignment="1">
      <alignment horizontal="centerContinuous"/>
    </xf>
    <xf numFmtId="171" fontId="2" fillId="0" borderId="8" xfId="1" applyNumberFormat="1" applyFont="1" applyBorder="1"/>
    <xf numFmtId="171" fontId="2" fillId="0" borderId="0" xfId="1" applyNumberFormat="1" applyFont="1" applyBorder="1"/>
    <xf numFmtId="171" fontId="0" fillId="0" borderId="15" xfId="1" applyNumberFormat="1" applyFont="1" applyBorder="1"/>
    <xf numFmtId="1" fontId="0" fillId="0" borderId="0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1" fontId="2" fillId="0" borderId="8" xfId="1" applyNumberFormat="1" applyFont="1" applyBorder="1" applyAlignment="1">
      <alignment horizontal="right"/>
    </xf>
    <xf numFmtId="1" fontId="0" fillId="0" borderId="15" xfId="1" applyNumberFormat="1" applyFont="1" applyBorder="1" applyAlignment="1">
      <alignment horizontal="right"/>
    </xf>
    <xf numFmtId="1" fontId="0" fillId="0" borderId="8" xfId="1" applyNumberFormat="1" applyFont="1" applyBorder="1" applyAlignment="1">
      <alignment horizontal="right"/>
    </xf>
    <xf numFmtId="3" fontId="0" fillId="0" borderId="8" xfId="1" applyNumberFormat="1" applyFont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Border="1" applyAlignment="1">
      <alignment horizontal="right"/>
    </xf>
    <xf numFmtId="3" fontId="0" fillId="0" borderId="15" xfId="1" applyNumberFormat="1" applyFont="1" applyBorder="1" applyAlignment="1">
      <alignment horizontal="right"/>
    </xf>
    <xf numFmtId="168" fontId="0" fillId="0" borderId="16" xfId="2" applyNumberFormat="1" applyFont="1" applyBorder="1"/>
    <xf numFmtId="3" fontId="10" fillId="0" borderId="0" xfId="1" applyNumberFormat="1" applyFont="1" applyBorder="1" applyAlignment="1">
      <alignment horizontal="right"/>
    </xf>
    <xf numFmtId="3" fontId="10" fillId="0" borderId="8" xfId="1" applyNumberFormat="1" applyFont="1" applyBorder="1" applyAlignment="1">
      <alignment horizontal="right"/>
    </xf>
    <xf numFmtId="0" fontId="0" fillId="0" borderId="21" xfId="0" applyBorder="1" applyAlignment="1">
      <alignment horizontal="left"/>
    </xf>
    <xf numFmtId="168" fontId="8" fillId="0" borderId="0" xfId="2" applyNumberFormat="1" applyFont="1" applyBorder="1" applyAlignment="1"/>
    <xf numFmtId="3" fontId="2" fillId="0" borderId="15" xfId="1" applyNumberFormat="1" applyFont="1" applyBorder="1" applyAlignment="1">
      <alignment horizontal="right"/>
    </xf>
    <xf numFmtId="1" fontId="2" fillId="0" borderId="15" xfId="1" applyNumberFormat="1" applyFont="1" applyBorder="1" applyAlignment="1">
      <alignment horizontal="right"/>
    </xf>
    <xf numFmtId="3" fontId="10" fillId="0" borderId="15" xfId="1" applyNumberFormat="1" applyFont="1" applyBorder="1" applyAlignment="1">
      <alignment horizontal="right"/>
    </xf>
    <xf numFmtId="167" fontId="10" fillId="0" borderId="15" xfId="1" applyNumberFormat="1" applyFont="1" applyBorder="1"/>
    <xf numFmtId="170" fontId="1" fillId="0" borderId="15" xfId="1" applyNumberFormat="1" applyBorder="1"/>
    <xf numFmtId="2" fontId="10" fillId="0" borderId="0" xfId="1" applyNumberFormat="1" applyFont="1" applyBorder="1"/>
    <xf numFmtId="164" fontId="0" fillId="0" borderId="15" xfId="1" applyNumberFormat="1" applyFont="1" applyBorder="1"/>
    <xf numFmtId="168" fontId="0" fillId="0" borderId="0" xfId="2" applyNumberFormat="1" applyFont="1" applyBorder="1"/>
    <xf numFmtId="164" fontId="2" fillId="0" borderId="15" xfId="1" applyNumberFormat="1" applyFont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168" fontId="0" fillId="0" borderId="15" xfId="2" applyNumberFormat="1" applyFont="1" applyBorder="1"/>
    <xf numFmtId="168" fontId="1" fillId="0" borderId="0" xfId="2" applyNumberFormat="1" applyBorder="1"/>
    <xf numFmtId="168" fontId="1" fillId="0" borderId="15" xfId="2" applyNumberFormat="1" applyBorder="1"/>
    <xf numFmtId="0" fontId="11" fillId="0" borderId="0" xfId="0" applyFont="1" applyBorder="1" applyAlignment="1">
      <alignment horizontal="left"/>
    </xf>
    <xf numFmtId="3" fontId="1" fillId="0" borderId="15" xfId="1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71" fontId="0" fillId="0" borderId="8" xfId="0" applyNumberFormat="1" applyBorder="1"/>
    <xf numFmtId="0" fontId="0" fillId="0" borderId="18" xfId="0" applyBorder="1" applyAlignment="1">
      <alignment horizontal="left"/>
    </xf>
    <xf numFmtId="168" fontId="0" fillId="0" borderId="8" xfId="2" applyNumberFormat="1" applyFont="1" applyBorder="1"/>
    <xf numFmtId="168" fontId="0" fillId="0" borderId="19" xfId="2" applyNumberFormat="1" applyFont="1" applyBorder="1"/>
    <xf numFmtId="168" fontId="2" fillId="0" borderId="0" xfId="2" applyNumberFormat="1" applyFont="1" applyBorder="1"/>
    <xf numFmtId="168" fontId="2" fillId="0" borderId="8" xfId="2" applyNumberFormat="1" applyFont="1" applyBorder="1"/>
    <xf numFmtId="168" fontId="1" fillId="0" borderId="8" xfId="2" applyNumberFormat="1" applyBorder="1"/>
    <xf numFmtId="2" fontId="0" fillId="0" borderId="15" xfId="1" applyNumberFormat="1" applyFont="1" applyBorder="1"/>
    <xf numFmtId="2" fontId="0" fillId="0" borderId="8" xfId="1" applyNumberFormat="1" applyFont="1" applyBorder="1"/>
    <xf numFmtId="2" fontId="10" fillId="0" borderId="0" xfId="1" applyNumberFormat="1" applyFont="1" applyBorder="1" applyAlignment="1">
      <alignment horizontal="right"/>
    </xf>
    <xf numFmtId="2" fontId="10" fillId="0" borderId="15" xfId="1" applyNumberFormat="1" applyFont="1" applyBorder="1"/>
    <xf numFmtId="7" fontId="0" fillId="0" borderId="0" xfId="1" applyNumberFormat="1" applyFont="1" applyBorder="1"/>
    <xf numFmtId="0" fontId="0" fillId="0" borderId="0" xfId="0" applyFill="1" applyBorder="1" applyAlignment="1">
      <alignment horizontal="left"/>
    </xf>
    <xf numFmtId="0" fontId="0" fillId="3" borderId="0" xfId="0" applyFill="1"/>
    <xf numFmtId="0" fontId="0" fillId="0" borderId="15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3" fontId="1" fillId="0" borderId="15" xfId="1" applyNumberFormat="1" applyFill="1" applyBorder="1" applyAlignment="1">
      <alignment horizontal="right"/>
    </xf>
    <xf numFmtId="0" fontId="0" fillId="0" borderId="8" xfId="0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3" fontId="1" fillId="0" borderId="8" xfId="1" applyNumberForma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center"/>
    </xf>
    <xf numFmtId="3" fontId="0" fillId="0" borderId="0" xfId="1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center"/>
    </xf>
    <xf numFmtId="166" fontId="0" fillId="0" borderId="0" xfId="1" applyNumberFormat="1" applyFont="1" applyFill="1" applyBorder="1"/>
    <xf numFmtId="3" fontId="0" fillId="0" borderId="8" xfId="1" applyNumberFormat="1" applyFont="1" applyFill="1" applyBorder="1" applyAlignment="1">
      <alignment horizontal="right"/>
    </xf>
    <xf numFmtId="164" fontId="0" fillId="0" borderId="8" xfId="1" applyNumberFormat="1" applyFont="1" applyFill="1" applyBorder="1" applyAlignment="1">
      <alignment horizontal="center"/>
    </xf>
    <xf numFmtId="166" fontId="0" fillId="0" borderId="8" xfId="1" applyNumberFormat="1" applyFont="1" applyFill="1" applyBorder="1"/>
    <xf numFmtId="164" fontId="1" fillId="0" borderId="8" xfId="1" applyNumberFormat="1" applyFill="1" applyBorder="1"/>
    <xf numFmtId="164" fontId="2" fillId="0" borderId="8" xfId="1" applyNumberFormat="1" applyFont="1" applyFill="1" applyBorder="1" applyAlignment="1">
      <alignment horizontal="center"/>
    </xf>
    <xf numFmtId="164" fontId="10" fillId="0" borderId="8" xfId="1" applyNumberFormat="1" applyFont="1" applyFill="1" applyBorder="1"/>
    <xf numFmtId="0" fontId="0" fillId="0" borderId="0" xfId="0" applyFill="1" applyBorder="1" applyAlignment="1">
      <alignment horizontal="center"/>
    </xf>
    <xf numFmtId="164" fontId="1" fillId="0" borderId="0" xfId="1" applyNumberFormat="1" applyFill="1" applyBorder="1"/>
    <xf numFmtId="164" fontId="2" fillId="0" borderId="0" xfId="1" applyNumberFormat="1" applyFont="1" applyFill="1" applyBorder="1" applyAlignment="1"/>
    <xf numFmtId="164" fontId="10" fillId="0" borderId="0" xfId="1" applyNumberFormat="1" applyFont="1" applyFill="1" applyBorder="1"/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3" borderId="22" xfId="0" applyFill="1" applyBorder="1"/>
    <xf numFmtId="0" fontId="0" fillId="3" borderId="23" xfId="0" applyFill="1" applyBorder="1"/>
    <xf numFmtId="0" fontId="15" fillId="0" borderId="24" xfId="0" applyFont="1" applyBorder="1" applyAlignment="1">
      <alignment horizontal="left"/>
    </xf>
    <xf numFmtId="0" fontId="16" fillId="3" borderId="22" xfId="0" applyFont="1" applyFill="1" applyBorder="1"/>
    <xf numFmtId="168" fontId="16" fillId="3" borderId="22" xfId="0" applyNumberFormat="1" applyFont="1" applyFill="1" applyBorder="1"/>
    <xf numFmtId="44" fontId="16" fillId="3" borderId="22" xfId="2" applyFont="1" applyFill="1" applyBorder="1"/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164" fontId="17" fillId="0" borderId="13" xfId="1" applyNumberFormat="1" applyFont="1" applyBorder="1"/>
    <xf numFmtId="164" fontId="12" fillId="0" borderId="13" xfId="1" applyNumberFormat="1" applyFont="1" applyBorder="1" applyAlignment="1">
      <alignment horizontal="center"/>
    </xf>
    <xf numFmtId="3" fontId="17" fillId="0" borderId="20" xfId="1" applyNumberFormat="1" applyFont="1" applyBorder="1"/>
    <xf numFmtId="166" fontId="17" fillId="0" borderId="13" xfId="1" applyNumberFormat="1" applyFont="1" applyBorder="1"/>
    <xf numFmtId="4" fontId="17" fillId="0" borderId="20" xfId="1" applyNumberFormat="1" applyFont="1" applyBorder="1"/>
    <xf numFmtId="164" fontId="12" fillId="0" borderId="13" xfId="1" applyNumberFormat="1" applyFont="1" applyBorder="1"/>
    <xf numFmtId="168" fontId="17" fillId="0" borderId="13" xfId="1" applyNumberFormat="1" applyFont="1" applyBorder="1"/>
    <xf numFmtId="0" fontId="13" fillId="3" borderId="22" xfId="0" applyFont="1" applyFill="1" applyBorder="1" applyAlignment="1">
      <alignment horizontal="left" wrapText="1"/>
    </xf>
    <xf numFmtId="3" fontId="15" fillId="3" borderId="23" xfId="0" applyNumberFormat="1" applyFont="1" applyFill="1" applyBorder="1"/>
    <xf numFmtId="0" fontId="15" fillId="3" borderId="23" xfId="0" applyFont="1" applyFill="1" applyBorder="1"/>
    <xf numFmtId="4" fontId="15" fillId="3" borderId="23" xfId="0" applyNumberFormat="1" applyFont="1" applyFill="1" applyBorder="1"/>
    <xf numFmtId="44" fontId="15" fillId="3" borderId="22" xfId="2" applyFont="1" applyFill="1" applyBorder="1"/>
    <xf numFmtId="0" fontId="1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24" xfId="0" applyFill="1" applyBorder="1"/>
    <xf numFmtId="0" fontId="0" fillId="0" borderId="0" xfId="0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6"/>
  <sheetViews>
    <sheetView tabSelected="1" topLeftCell="A118" workbookViewId="0">
      <selection activeCell="J127" sqref="J127"/>
    </sheetView>
  </sheetViews>
  <sheetFormatPr defaultRowHeight="14.5" x14ac:dyDescent="0.35"/>
  <cols>
    <col min="1" max="1" width="15.36328125" customWidth="1"/>
    <col min="2" max="2" width="26" customWidth="1"/>
    <col min="3" max="3" width="13.54296875" bestFit="1" customWidth="1"/>
    <col min="4" max="4" width="11.453125" bestFit="1" customWidth="1"/>
    <col min="6" max="6" width="12.08984375" bestFit="1" customWidth="1"/>
    <col min="7" max="7" width="11.453125" bestFit="1" customWidth="1"/>
    <col min="8" max="8" width="12.08984375" bestFit="1" customWidth="1"/>
    <col min="10" max="10" width="18" bestFit="1" customWidth="1"/>
  </cols>
  <sheetData>
    <row r="1" spans="1:11" ht="15" thickBot="1" x14ac:dyDescent="0.4">
      <c r="A1" s="239" t="s">
        <v>217</v>
      </c>
      <c r="B1" s="239"/>
      <c r="C1" s="239"/>
      <c r="D1" s="239"/>
      <c r="E1" s="239"/>
      <c r="F1" s="239"/>
      <c r="G1" s="239"/>
      <c r="H1" s="239"/>
      <c r="I1" s="240"/>
      <c r="J1" s="196"/>
    </row>
    <row r="2" spans="1:11" ht="18.5" thickBot="1" x14ac:dyDescent="0.45">
      <c r="A2" s="10" t="s">
        <v>36</v>
      </c>
      <c r="B2" s="16"/>
      <c r="C2" s="16"/>
      <c r="D2" s="16"/>
      <c r="E2" s="16"/>
      <c r="F2" s="16"/>
      <c r="G2" s="16"/>
      <c r="H2" s="16"/>
      <c r="I2" s="16"/>
      <c r="J2" s="17"/>
    </row>
    <row r="3" spans="1:11" x14ac:dyDescent="0.35">
      <c r="A3" s="9"/>
      <c r="B3" s="8"/>
      <c r="C3" s="8" t="s">
        <v>37</v>
      </c>
      <c r="D3" s="8" t="s">
        <v>38</v>
      </c>
      <c r="E3" s="8" t="s">
        <v>39</v>
      </c>
      <c r="F3" s="8" t="s">
        <v>40</v>
      </c>
      <c r="G3" s="8" t="s">
        <v>35</v>
      </c>
      <c r="H3" s="8" t="s">
        <v>38</v>
      </c>
      <c r="I3" s="8"/>
      <c r="J3" s="7" t="s">
        <v>41</v>
      </c>
    </row>
    <row r="4" spans="1:11" x14ac:dyDescent="0.35">
      <c r="A4" s="18" t="s">
        <v>42</v>
      </c>
      <c r="B4" s="19" t="s">
        <v>43</v>
      </c>
      <c r="C4" s="19" t="s">
        <v>16</v>
      </c>
      <c r="D4" s="19" t="s">
        <v>44</v>
      </c>
      <c r="E4" s="19" t="s">
        <v>45</v>
      </c>
      <c r="F4" s="19" t="s">
        <v>46</v>
      </c>
      <c r="G4" s="19" t="s">
        <v>47</v>
      </c>
      <c r="H4" s="19" t="s">
        <v>40</v>
      </c>
      <c r="I4" s="19" t="s">
        <v>48</v>
      </c>
      <c r="J4" s="20" t="s">
        <v>49</v>
      </c>
    </row>
    <row r="5" spans="1:11" ht="15" thickBot="1" x14ac:dyDescent="0.4">
      <c r="A5" s="11" t="s">
        <v>50</v>
      </c>
      <c r="B5" s="6"/>
      <c r="C5" s="6" t="s">
        <v>51</v>
      </c>
      <c r="D5" s="6" t="s">
        <v>52</v>
      </c>
      <c r="E5" s="6" t="s">
        <v>53</v>
      </c>
      <c r="F5" s="6" t="s">
        <v>54</v>
      </c>
      <c r="G5" s="6" t="s">
        <v>55</v>
      </c>
      <c r="H5" s="6" t="s">
        <v>47</v>
      </c>
      <c r="I5" s="6" t="s">
        <v>56</v>
      </c>
      <c r="J5" s="5" t="s">
        <v>57</v>
      </c>
    </row>
    <row r="6" spans="1:11" x14ac:dyDescent="0.35">
      <c r="A6" s="3">
        <v>4279.16</v>
      </c>
      <c r="B6" s="21" t="s">
        <v>11</v>
      </c>
      <c r="C6" s="19" t="s">
        <v>58</v>
      </c>
      <c r="D6" s="22">
        <v>10</v>
      </c>
      <c r="E6" s="22" t="s">
        <v>59</v>
      </c>
      <c r="F6" s="1">
        <f>D6</f>
        <v>10</v>
      </c>
      <c r="G6" s="12">
        <v>12</v>
      </c>
      <c r="H6" s="137">
        <f>F6*G6</f>
        <v>120</v>
      </c>
      <c r="I6" s="194">
        <v>47.6</v>
      </c>
      <c r="J6" s="126">
        <f>I6*H6</f>
        <v>5712</v>
      </c>
    </row>
    <row r="7" spans="1:11" x14ac:dyDescent="0.35">
      <c r="A7" s="23"/>
      <c r="B7" s="24"/>
      <c r="C7" s="25" t="s">
        <v>60</v>
      </c>
      <c r="D7" s="4"/>
      <c r="E7" s="26" t="s">
        <v>61</v>
      </c>
      <c r="F7" s="4"/>
      <c r="G7" s="27"/>
      <c r="H7" s="138"/>
      <c r="I7" s="117"/>
      <c r="J7" s="127"/>
    </row>
    <row r="8" spans="1:11" x14ac:dyDescent="0.35">
      <c r="A8" s="3">
        <v>4279.29</v>
      </c>
      <c r="B8" s="21" t="s">
        <v>62</v>
      </c>
      <c r="C8" s="19" t="s">
        <v>58</v>
      </c>
      <c r="D8" s="22">
        <v>25</v>
      </c>
      <c r="E8" s="22" t="s">
        <v>59</v>
      </c>
      <c r="F8" s="1">
        <f>D8</f>
        <v>25</v>
      </c>
      <c r="G8" s="12">
        <v>12</v>
      </c>
      <c r="H8" s="137">
        <f>F8*G8</f>
        <v>300</v>
      </c>
      <c r="I8" s="194">
        <v>47.6</v>
      </c>
      <c r="J8" s="126">
        <f>I8*H8</f>
        <v>14280</v>
      </c>
    </row>
    <row r="9" spans="1:11" x14ac:dyDescent="0.35">
      <c r="A9" s="23"/>
      <c r="B9" s="24"/>
      <c r="C9" s="25" t="s">
        <v>60</v>
      </c>
      <c r="D9" s="4"/>
      <c r="E9" s="26" t="s">
        <v>61</v>
      </c>
      <c r="F9" s="4"/>
      <c r="G9" s="27"/>
      <c r="H9" s="138"/>
      <c r="I9" s="117"/>
      <c r="J9" s="127"/>
    </row>
    <row r="10" spans="1:11" x14ac:dyDescent="0.35">
      <c r="A10" s="3">
        <v>4279.75</v>
      </c>
      <c r="B10" s="21" t="s">
        <v>63</v>
      </c>
      <c r="C10" s="19" t="s">
        <v>58</v>
      </c>
      <c r="D10" s="1">
        <v>300</v>
      </c>
      <c r="E10" s="22" t="s">
        <v>59</v>
      </c>
      <c r="F10" s="1">
        <f>D10</f>
        <v>300</v>
      </c>
      <c r="G10" s="12">
        <v>0.5</v>
      </c>
      <c r="H10" s="137">
        <f>F10*G10</f>
        <v>150</v>
      </c>
      <c r="I10" s="194">
        <v>47.6</v>
      </c>
      <c r="J10" s="126">
        <f>I10*H10</f>
        <v>7140</v>
      </c>
    </row>
    <row r="11" spans="1:11" x14ac:dyDescent="0.35">
      <c r="A11" s="2"/>
      <c r="B11" s="24" t="s">
        <v>64</v>
      </c>
      <c r="C11" s="25" t="s">
        <v>60</v>
      </c>
      <c r="D11" s="4"/>
      <c r="E11" s="26" t="s">
        <v>61</v>
      </c>
      <c r="F11" s="4"/>
      <c r="G11" s="27"/>
      <c r="H11" s="138"/>
      <c r="I11" s="117"/>
      <c r="J11" s="127"/>
    </row>
    <row r="12" spans="1:11" x14ac:dyDescent="0.35">
      <c r="A12" s="3">
        <v>4279.78</v>
      </c>
      <c r="B12" s="21" t="s">
        <v>65</v>
      </c>
      <c r="C12" s="19" t="s">
        <v>58</v>
      </c>
      <c r="D12" s="1">
        <v>100</v>
      </c>
      <c r="E12" s="22" t="s">
        <v>59</v>
      </c>
      <c r="F12" s="1">
        <f>D12</f>
        <v>100</v>
      </c>
      <c r="G12" s="12">
        <v>2.5</v>
      </c>
      <c r="H12" s="137">
        <f>F12*G12</f>
        <v>250</v>
      </c>
      <c r="I12" s="194">
        <v>47.6</v>
      </c>
      <c r="J12" s="126">
        <f>I12*H12</f>
        <v>11900</v>
      </c>
    </row>
    <row r="13" spans="1:11" x14ac:dyDescent="0.35">
      <c r="A13" s="3"/>
      <c r="B13" s="21" t="s">
        <v>66</v>
      </c>
      <c r="C13" s="19" t="s">
        <v>60</v>
      </c>
      <c r="D13" s="1"/>
      <c r="E13" s="22" t="s">
        <v>61</v>
      </c>
      <c r="F13" s="1"/>
      <c r="G13" s="12"/>
      <c r="H13" s="137"/>
      <c r="I13" s="117"/>
      <c r="J13" s="126"/>
    </row>
    <row r="14" spans="1:11" x14ac:dyDescent="0.35">
      <c r="A14" s="184">
        <v>4279.84</v>
      </c>
      <c r="B14" s="96" t="s">
        <v>5</v>
      </c>
      <c r="C14" s="97" t="s">
        <v>58</v>
      </c>
      <c r="D14" s="172">
        <v>2</v>
      </c>
      <c r="E14" s="175" t="s">
        <v>59</v>
      </c>
      <c r="F14" s="172">
        <f>D14</f>
        <v>2</v>
      </c>
      <c r="G14" s="98">
        <v>2</v>
      </c>
      <c r="H14" s="149">
        <f>F14*G14</f>
        <v>4</v>
      </c>
      <c r="I14" s="194">
        <v>47.6</v>
      </c>
      <c r="J14" s="176">
        <f>I14*H14</f>
        <v>190.4</v>
      </c>
      <c r="K14" s="13"/>
    </row>
    <row r="15" spans="1:11" x14ac:dyDescent="0.35">
      <c r="A15" s="2"/>
      <c r="B15" s="24" t="s">
        <v>67</v>
      </c>
      <c r="C15" s="25" t="s">
        <v>60</v>
      </c>
      <c r="D15" s="4"/>
      <c r="E15" s="26" t="s">
        <v>61</v>
      </c>
      <c r="F15" s="1"/>
      <c r="G15" s="27"/>
      <c r="H15" s="138"/>
      <c r="I15" s="117"/>
      <c r="J15" s="161"/>
    </row>
    <row r="16" spans="1:11" x14ac:dyDescent="0.35">
      <c r="A16" s="3">
        <v>4279.1189999999997</v>
      </c>
      <c r="B16" s="21" t="s">
        <v>72</v>
      </c>
      <c r="C16" s="19" t="s">
        <v>73</v>
      </c>
      <c r="D16" s="1">
        <v>5</v>
      </c>
      <c r="E16" s="22" t="s">
        <v>59</v>
      </c>
      <c r="F16" s="172">
        <f>D16</f>
        <v>5</v>
      </c>
      <c r="G16" s="12">
        <v>0.5</v>
      </c>
      <c r="H16" s="137">
        <f>F16*G16</f>
        <v>2.5</v>
      </c>
      <c r="I16" s="194">
        <v>47.6</v>
      </c>
      <c r="J16" s="126">
        <f>H16*I16</f>
        <v>119</v>
      </c>
    </row>
    <row r="17" spans="1:10" x14ac:dyDescent="0.35">
      <c r="A17" s="2" t="s">
        <v>74</v>
      </c>
      <c r="B17" s="24" t="s">
        <v>75</v>
      </c>
      <c r="C17" s="25"/>
      <c r="D17" s="4"/>
      <c r="E17" s="26" t="s">
        <v>61</v>
      </c>
      <c r="F17" s="4"/>
      <c r="G17" s="27"/>
      <c r="H17" s="138"/>
      <c r="I17" s="117"/>
      <c r="J17" s="127"/>
    </row>
    <row r="18" spans="1:10" x14ac:dyDescent="0.35">
      <c r="A18" s="3">
        <v>4279.1189999999997</v>
      </c>
      <c r="B18" s="21" t="s">
        <v>72</v>
      </c>
      <c r="C18" s="19" t="s">
        <v>73</v>
      </c>
      <c r="D18" s="1">
        <v>35</v>
      </c>
      <c r="E18" s="22" t="s">
        <v>59</v>
      </c>
      <c r="F18" s="1">
        <f>D18</f>
        <v>35</v>
      </c>
      <c r="G18" s="12">
        <v>0.5</v>
      </c>
      <c r="H18" s="137">
        <f>F18*G18</f>
        <v>17.5</v>
      </c>
      <c r="I18" s="194">
        <v>47.6</v>
      </c>
      <c r="J18" s="126">
        <f>H18*I18</f>
        <v>833</v>
      </c>
    </row>
    <row r="19" spans="1:10" x14ac:dyDescent="0.35">
      <c r="A19" s="2" t="s">
        <v>76</v>
      </c>
      <c r="B19" s="24" t="s">
        <v>77</v>
      </c>
      <c r="C19" s="25"/>
      <c r="D19" s="4"/>
      <c r="E19" s="26" t="s">
        <v>61</v>
      </c>
      <c r="F19" s="4"/>
      <c r="G19" s="27"/>
      <c r="H19" s="138"/>
      <c r="I19" s="117"/>
      <c r="J19" s="127"/>
    </row>
    <row r="20" spans="1:10" x14ac:dyDescent="0.35">
      <c r="A20" s="3" t="s">
        <v>78</v>
      </c>
      <c r="B20" s="21" t="s">
        <v>79</v>
      </c>
      <c r="C20" s="19" t="s">
        <v>73</v>
      </c>
      <c r="D20" s="22">
        <v>20</v>
      </c>
      <c r="E20" s="22" t="s">
        <v>59</v>
      </c>
      <c r="F20" s="1">
        <f>D20</f>
        <v>20</v>
      </c>
      <c r="G20" s="12">
        <v>0.5</v>
      </c>
      <c r="H20" s="137">
        <f>F20*G20</f>
        <v>10</v>
      </c>
      <c r="I20" s="194">
        <v>47.6</v>
      </c>
      <c r="J20" s="126">
        <f>H20*I20</f>
        <v>476</v>
      </c>
    </row>
    <row r="21" spans="1:10" x14ac:dyDescent="0.35">
      <c r="A21" s="23"/>
      <c r="B21" s="24"/>
      <c r="C21" s="25"/>
      <c r="D21" s="4"/>
      <c r="E21" s="26" t="s">
        <v>61</v>
      </c>
      <c r="F21" s="4"/>
      <c r="G21" s="27"/>
      <c r="H21" s="138"/>
      <c r="I21" s="117"/>
      <c r="J21" s="127"/>
    </row>
    <row r="22" spans="1:10" x14ac:dyDescent="0.35">
      <c r="A22" s="3" t="s">
        <v>80</v>
      </c>
      <c r="B22" s="21" t="s">
        <v>81</v>
      </c>
      <c r="C22" s="19" t="s">
        <v>82</v>
      </c>
      <c r="D22" s="1">
        <v>550</v>
      </c>
      <c r="E22" s="22" t="s">
        <v>59</v>
      </c>
      <c r="F22" s="1">
        <f>D22</f>
        <v>550</v>
      </c>
      <c r="G22" s="12">
        <v>2.5</v>
      </c>
      <c r="H22" s="137">
        <f>F22*G22</f>
        <v>1375</v>
      </c>
      <c r="I22" s="194">
        <v>47.6</v>
      </c>
      <c r="J22" s="126">
        <f>H22*I22</f>
        <v>65450</v>
      </c>
    </row>
    <row r="23" spans="1:10" x14ac:dyDescent="0.35">
      <c r="A23" s="23" t="s">
        <v>83</v>
      </c>
      <c r="B23" s="24"/>
      <c r="C23" s="25" t="s">
        <v>60</v>
      </c>
      <c r="D23" s="4"/>
      <c r="E23" s="26" t="s">
        <v>61</v>
      </c>
      <c r="F23" s="4"/>
      <c r="G23" s="27"/>
      <c r="H23" s="138"/>
      <c r="I23" s="117"/>
      <c r="J23" s="127"/>
    </row>
    <row r="24" spans="1:10" x14ac:dyDescent="0.35">
      <c r="A24" s="3" t="s">
        <v>84</v>
      </c>
      <c r="B24" s="21" t="s">
        <v>85</v>
      </c>
      <c r="C24" s="19" t="s">
        <v>86</v>
      </c>
      <c r="D24" s="1">
        <v>25</v>
      </c>
      <c r="E24" s="22" t="s">
        <v>59</v>
      </c>
      <c r="F24" s="1">
        <f>D24</f>
        <v>25</v>
      </c>
      <c r="G24" s="12">
        <v>1.5</v>
      </c>
      <c r="H24" s="137">
        <f>F24*G24</f>
        <v>37.5</v>
      </c>
      <c r="I24" s="194">
        <v>47.6</v>
      </c>
      <c r="J24" s="126">
        <f>H24*I24</f>
        <v>1785</v>
      </c>
    </row>
    <row r="25" spans="1:10" x14ac:dyDescent="0.35">
      <c r="A25" s="2"/>
      <c r="B25" s="24"/>
      <c r="C25" s="25"/>
      <c r="D25" s="4"/>
      <c r="E25" s="26" t="s">
        <v>61</v>
      </c>
      <c r="F25" s="4"/>
      <c r="G25" s="27"/>
      <c r="H25" s="138"/>
      <c r="I25" s="117"/>
      <c r="J25" s="127"/>
    </row>
    <row r="26" spans="1:10" x14ac:dyDescent="0.35">
      <c r="A26" s="3" t="s">
        <v>87</v>
      </c>
      <c r="B26" s="21" t="s">
        <v>88</v>
      </c>
      <c r="C26" s="19" t="s">
        <v>86</v>
      </c>
      <c r="D26" s="1">
        <v>100</v>
      </c>
      <c r="E26" s="22" t="s">
        <v>59</v>
      </c>
      <c r="F26" s="1">
        <f>D26</f>
        <v>100</v>
      </c>
      <c r="G26" s="12">
        <v>1.5</v>
      </c>
      <c r="H26" s="137">
        <f>F26*G26</f>
        <v>150</v>
      </c>
      <c r="I26" s="194">
        <v>47.6</v>
      </c>
      <c r="J26" s="126">
        <f>H26*I26</f>
        <v>7140</v>
      </c>
    </row>
    <row r="27" spans="1:10" x14ac:dyDescent="0.35">
      <c r="A27" s="2"/>
      <c r="B27" s="24" t="s">
        <v>89</v>
      </c>
      <c r="C27" s="25"/>
      <c r="D27" s="4"/>
      <c r="E27" s="26" t="s">
        <v>61</v>
      </c>
      <c r="F27" s="4"/>
      <c r="G27" s="27"/>
      <c r="H27" s="138"/>
      <c r="I27" s="117"/>
      <c r="J27" s="127"/>
    </row>
    <row r="28" spans="1:10" x14ac:dyDescent="0.35">
      <c r="A28" s="3" t="s">
        <v>90</v>
      </c>
      <c r="B28" s="21" t="s">
        <v>91</v>
      </c>
      <c r="C28" s="19" t="s">
        <v>86</v>
      </c>
      <c r="D28" s="1">
        <v>25</v>
      </c>
      <c r="E28" s="22" t="s">
        <v>59</v>
      </c>
      <c r="F28" s="1">
        <f>D28</f>
        <v>25</v>
      </c>
      <c r="G28" s="12">
        <v>1.5</v>
      </c>
      <c r="H28" s="137">
        <f>F28*G28</f>
        <v>37.5</v>
      </c>
      <c r="I28" s="194">
        <v>47.6</v>
      </c>
      <c r="J28" s="126">
        <f>H28*I28</f>
        <v>1785</v>
      </c>
    </row>
    <row r="29" spans="1:10" x14ac:dyDescent="0.35">
      <c r="A29" s="2"/>
      <c r="B29" s="24" t="s">
        <v>92</v>
      </c>
      <c r="C29" s="25"/>
      <c r="D29" s="4"/>
      <c r="E29" s="26" t="s">
        <v>61</v>
      </c>
      <c r="F29" s="4"/>
      <c r="G29" s="27"/>
      <c r="H29" s="138"/>
      <c r="I29" s="117"/>
      <c r="J29" s="127"/>
    </row>
    <row r="30" spans="1:10" x14ac:dyDescent="0.35">
      <c r="A30" s="3">
        <v>4279.1369999999997</v>
      </c>
      <c r="B30" s="21" t="s">
        <v>93</v>
      </c>
      <c r="C30" s="19" t="s">
        <v>82</v>
      </c>
      <c r="D30" s="1">
        <v>25</v>
      </c>
      <c r="E30" s="22" t="s">
        <v>94</v>
      </c>
      <c r="F30" s="1">
        <f>D30</f>
        <v>25</v>
      </c>
      <c r="G30" s="12">
        <v>1</v>
      </c>
      <c r="H30" s="137">
        <f>F30*G30</f>
        <v>25</v>
      </c>
      <c r="I30" s="194">
        <v>47.6</v>
      </c>
      <c r="J30" s="126">
        <f>H30*I30</f>
        <v>1190</v>
      </c>
    </row>
    <row r="31" spans="1:10" x14ac:dyDescent="0.35">
      <c r="A31" s="2" t="s">
        <v>95</v>
      </c>
      <c r="B31" s="24"/>
      <c r="C31" s="25" t="s">
        <v>96</v>
      </c>
      <c r="D31" s="4"/>
      <c r="E31" s="26" t="s">
        <v>61</v>
      </c>
      <c r="F31" s="4"/>
      <c r="G31" s="27"/>
      <c r="H31" s="138"/>
      <c r="I31" s="117"/>
      <c r="J31" s="127"/>
    </row>
    <row r="32" spans="1:10" x14ac:dyDescent="0.35">
      <c r="A32" s="33" t="s">
        <v>97</v>
      </c>
      <c r="B32" s="34" t="s">
        <v>98</v>
      </c>
      <c r="C32" s="19" t="s">
        <v>82</v>
      </c>
      <c r="D32" s="1">
        <v>50</v>
      </c>
      <c r="E32" s="22" t="s">
        <v>59</v>
      </c>
      <c r="F32" s="1">
        <f>D32</f>
        <v>50</v>
      </c>
      <c r="G32" s="12">
        <v>8</v>
      </c>
      <c r="H32" s="137">
        <f>F32*G32</f>
        <v>400</v>
      </c>
      <c r="I32" s="194">
        <v>47.6</v>
      </c>
      <c r="J32" s="126">
        <f>H32*I32</f>
        <v>19040</v>
      </c>
    </row>
    <row r="33" spans="1:10" x14ac:dyDescent="0.35">
      <c r="A33" s="23" t="s">
        <v>99</v>
      </c>
      <c r="B33" s="38"/>
      <c r="C33" s="25" t="s">
        <v>96</v>
      </c>
      <c r="D33" s="4"/>
      <c r="E33" s="26" t="s">
        <v>61</v>
      </c>
      <c r="F33" s="4"/>
      <c r="G33" s="27"/>
      <c r="H33" s="138"/>
      <c r="I33" s="117"/>
      <c r="J33" s="127"/>
    </row>
    <row r="34" spans="1:10" x14ac:dyDescent="0.35">
      <c r="A34" s="33" t="s">
        <v>100</v>
      </c>
      <c r="B34" s="34" t="s">
        <v>101</v>
      </c>
      <c r="C34" s="19" t="s">
        <v>82</v>
      </c>
      <c r="D34" s="1">
        <v>150</v>
      </c>
      <c r="E34" s="22" t="s">
        <v>59</v>
      </c>
      <c r="F34" s="1">
        <f>D34</f>
        <v>150</v>
      </c>
      <c r="G34" s="12">
        <v>24</v>
      </c>
      <c r="H34" s="137">
        <f>F34*G34</f>
        <v>3600</v>
      </c>
      <c r="I34" s="194">
        <v>47.6</v>
      </c>
      <c r="J34" s="126">
        <f>H34*I34</f>
        <v>171360</v>
      </c>
    </row>
    <row r="35" spans="1:10" x14ac:dyDescent="0.35">
      <c r="A35" s="23" t="s">
        <v>102</v>
      </c>
      <c r="B35" s="24"/>
      <c r="C35" s="25" t="s">
        <v>96</v>
      </c>
      <c r="D35" s="4"/>
      <c r="E35" s="26" t="s">
        <v>61</v>
      </c>
      <c r="F35" s="4"/>
      <c r="G35" s="27"/>
      <c r="H35" s="138"/>
      <c r="I35" s="117"/>
      <c r="J35" s="127"/>
    </row>
    <row r="36" spans="1:10" x14ac:dyDescent="0.35">
      <c r="A36" s="3" t="s">
        <v>103</v>
      </c>
      <c r="B36" s="21" t="s">
        <v>104</v>
      </c>
      <c r="C36" s="19" t="s">
        <v>105</v>
      </c>
      <c r="D36" s="1">
        <v>100</v>
      </c>
      <c r="E36" s="22" t="s">
        <v>59</v>
      </c>
      <c r="F36" s="1">
        <f>D36</f>
        <v>100</v>
      </c>
      <c r="G36" s="12">
        <v>2</v>
      </c>
      <c r="H36" s="137">
        <f>F36*G36</f>
        <v>200</v>
      </c>
      <c r="I36" s="194">
        <v>47.6</v>
      </c>
      <c r="J36" s="126">
        <f>H36*I36</f>
        <v>9520</v>
      </c>
    </row>
    <row r="37" spans="1:10" x14ac:dyDescent="0.35">
      <c r="A37" s="2"/>
      <c r="B37" s="24" t="s">
        <v>106</v>
      </c>
      <c r="C37" s="25" t="s">
        <v>60</v>
      </c>
      <c r="D37" s="4"/>
      <c r="E37" s="26" t="s">
        <v>61</v>
      </c>
      <c r="F37" s="4"/>
      <c r="G37" s="27"/>
      <c r="H37" s="138"/>
      <c r="I37" s="117"/>
      <c r="J37" s="127"/>
    </row>
    <row r="38" spans="1:10" x14ac:dyDescent="0.35">
      <c r="A38" s="3" t="s">
        <v>107</v>
      </c>
      <c r="B38" s="96" t="s">
        <v>108</v>
      </c>
      <c r="C38" s="19" t="s">
        <v>109</v>
      </c>
      <c r="D38" s="1">
        <v>550</v>
      </c>
      <c r="E38" s="22" t="s">
        <v>59</v>
      </c>
      <c r="F38" s="1">
        <f>D38</f>
        <v>550</v>
      </c>
      <c r="G38" s="12">
        <v>3.5</v>
      </c>
      <c r="H38" s="137">
        <f>F38*G38</f>
        <v>1925</v>
      </c>
      <c r="I38" s="194">
        <v>47.6</v>
      </c>
      <c r="J38" s="126">
        <f>H38*I38</f>
        <v>91630</v>
      </c>
    </row>
    <row r="39" spans="1:10" x14ac:dyDescent="0.35">
      <c r="A39" s="2"/>
      <c r="B39" s="24" t="s">
        <v>106</v>
      </c>
      <c r="C39" s="25" t="s">
        <v>110</v>
      </c>
      <c r="D39" s="4"/>
      <c r="E39" s="26" t="s">
        <v>61</v>
      </c>
      <c r="F39" s="4"/>
      <c r="G39" s="27"/>
      <c r="H39" s="138"/>
      <c r="I39" s="119"/>
      <c r="J39" s="127"/>
    </row>
    <row r="40" spans="1:10" x14ac:dyDescent="0.35">
      <c r="A40" s="3" t="s">
        <v>111</v>
      </c>
      <c r="B40" s="21" t="s">
        <v>112</v>
      </c>
      <c r="C40" s="19" t="s">
        <v>82</v>
      </c>
      <c r="D40" s="1">
        <v>150</v>
      </c>
      <c r="E40" s="22" t="s">
        <v>59</v>
      </c>
      <c r="F40" s="1">
        <f>D40</f>
        <v>150</v>
      </c>
      <c r="G40" s="12">
        <v>4</v>
      </c>
      <c r="H40" s="137">
        <f>F40*G40</f>
        <v>600</v>
      </c>
      <c r="I40" s="194">
        <v>47.6</v>
      </c>
      <c r="J40" s="126">
        <f>H40*I40</f>
        <v>28560</v>
      </c>
    </row>
    <row r="41" spans="1:10" x14ac:dyDescent="0.35">
      <c r="A41" s="2"/>
      <c r="B41" s="24" t="s">
        <v>113</v>
      </c>
      <c r="C41" s="25" t="s">
        <v>39</v>
      </c>
      <c r="D41" s="4"/>
      <c r="E41" s="26" t="s">
        <v>61</v>
      </c>
      <c r="F41" s="4"/>
      <c r="G41" s="27"/>
      <c r="H41" s="138"/>
      <c r="I41" s="119"/>
      <c r="J41" s="127"/>
    </row>
    <row r="42" spans="1:10" x14ac:dyDescent="0.35">
      <c r="A42" s="33" t="s">
        <v>114</v>
      </c>
      <c r="B42" s="34" t="s">
        <v>115</v>
      </c>
      <c r="C42" s="39" t="s">
        <v>73</v>
      </c>
      <c r="D42" s="1">
        <v>100</v>
      </c>
      <c r="E42" s="40" t="s">
        <v>59</v>
      </c>
      <c r="F42" s="1">
        <f>D42</f>
        <v>100</v>
      </c>
      <c r="G42" s="12">
        <v>1</v>
      </c>
      <c r="H42" s="137">
        <f>F42*G42</f>
        <v>100</v>
      </c>
      <c r="I42" s="194">
        <v>47.6</v>
      </c>
      <c r="J42" s="126">
        <f>H42*I42</f>
        <v>4760</v>
      </c>
    </row>
    <row r="43" spans="1:10" x14ac:dyDescent="0.35">
      <c r="A43" s="2"/>
      <c r="B43" s="36" t="s">
        <v>116</v>
      </c>
      <c r="C43" s="25"/>
      <c r="D43" s="4"/>
      <c r="E43" s="41" t="s">
        <v>61</v>
      </c>
      <c r="F43" s="4"/>
      <c r="G43" s="27"/>
      <c r="H43" s="138"/>
      <c r="I43" s="119"/>
      <c r="J43" s="127"/>
    </row>
    <row r="44" spans="1:10" x14ac:dyDescent="0.35">
      <c r="A44" s="33" t="s">
        <v>117</v>
      </c>
      <c r="B44" s="34" t="s">
        <v>118</v>
      </c>
      <c r="C44" s="39" t="s">
        <v>82</v>
      </c>
      <c r="D44" s="1">
        <v>550</v>
      </c>
      <c r="E44" s="40" t="s">
        <v>59</v>
      </c>
      <c r="F44" s="1">
        <f>D44</f>
        <v>550</v>
      </c>
      <c r="G44" s="12">
        <v>1</v>
      </c>
      <c r="H44" s="137">
        <f>F44*G44</f>
        <v>550</v>
      </c>
      <c r="I44" s="194">
        <v>47.6</v>
      </c>
      <c r="J44" s="126">
        <f>H44*I44</f>
        <v>26180</v>
      </c>
    </row>
    <row r="45" spans="1:10" x14ac:dyDescent="0.35">
      <c r="A45" s="2"/>
      <c r="B45" s="36" t="s">
        <v>119</v>
      </c>
      <c r="C45" s="42" t="s">
        <v>120</v>
      </c>
      <c r="D45" s="4"/>
      <c r="E45" s="41" t="s">
        <v>61</v>
      </c>
      <c r="F45" s="4"/>
      <c r="G45" s="27"/>
      <c r="H45" s="138"/>
      <c r="I45" s="119"/>
      <c r="J45" s="127"/>
    </row>
    <row r="46" spans="1:10" x14ac:dyDescent="0.35">
      <c r="A46" s="3" t="s">
        <v>121</v>
      </c>
      <c r="B46" s="21" t="s">
        <v>122</v>
      </c>
      <c r="C46" s="19" t="s">
        <v>123</v>
      </c>
      <c r="D46" s="1">
        <v>20</v>
      </c>
      <c r="E46" s="22" t="s">
        <v>59</v>
      </c>
      <c r="F46" s="1">
        <f>D46</f>
        <v>20</v>
      </c>
      <c r="G46" s="12">
        <v>2</v>
      </c>
      <c r="H46" s="137">
        <f>F46*G46</f>
        <v>40</v>
      </c>
      <c r="I46" s="194">
        <v>47.6</v>
      </c>
      <c r="J46" s="126">
        <f>H46*I46</f>
        <v>1904</v>
      </c>
    </row>
    <row r="47" spans="1:10" x14ac:dyDescent="0.35">
      <c r="A47" s="2"/>
      <c r="B47" s="24"/>
      <c r="C47" s="25" t="s">
        <v>120</v>
      </c>
      <c r="D47" s="4"/>
      <c r="E47" s="26" t="s">
        <v>61</v>
      </c>
      <c r="F47" s="4"/>
      <c r="G47" s="27"/>
      <c r="H47" s="138"/>
      <c r="I47" s="117"/>
      <c r="J47" s="127"/>
    </row>
    <row r="48" spans="1:10" x14ac:dyDescent="0.35">
      <c r="A48" s="43">
        <v>4279.18</v>
      </c>
      <c r="B48" s="21" t="s">
        <v>124</v>
      </c>
      <c r="C48" s="19" t="s">
        <v>123</v>
      </c>
      <c r="D48" s="1">
        <v>4</v>
      </c>
      <c r="E48" s="22" t="s">
        <v>59</v>
      </c>
      <c r="F48" s="1">
        <f>D48</f>
        <v>4</v>
      </c>
      <c r="G48" s="12">
        <v>3</v>
      </c>
      <c r="H48" s="137">
        <f>F48*G48</f>
        <v>12</v>
      </c>
      <c r="I48" s="194">
        <v>47.6</v>
      </c>
      <c r="J48" s="126">
        <f>H48*I48</f>
        <v>571.20000000000005</v>
      </c>
    </row>
    <row r="49" spans="1:11" x14ac:dyDescent="0.35">
      <c r="A49" s="2"/>
      <c r="B49" s="24"/>
      <c r="C49" s="25" t="s">
        <v>120</v>
      </c>
      <c r="D49" s="4"/>
      <c r="E49" s="26" t="s">
        <v>61</v>
      </c>
      <c r="F49" s="4"/>
      <c r="G49" s="27"/>
      <c r="H49" s="138"/>
      <c r="I49" s="117"/>
      <c r="J49" s="127"/>
    </row>
    <row r="50" spans="1:11" x14ac:dyDescent="0.35">
      <c r="A50" s="33" t="s">
        <v>125</v>
      </c>
      <c r="B50" s="21" t="s">
        <v>126</v>
      </c>
      <c r="C50" s="19" t="s">
        <v>82</v>
      </c>
      <c r="D50" s="1">
        <v>550</v>
      </c>
      <c r="E50" s="22" t="s">
        <v>59</v>
      </c>
      <c r="F50" s="1">
        <f>D50</f>
        <v>550</v>
      </c>
      <c r="G50" s="12">
        <v>2</v>
      </c>
      <c r="H50" s="137">
        <f>F50*G50</f>
        <v>1100</v>
      </c>
      <c r="I50" s="194">
        <v>47.6</v>
      </c>
      <c r="J50" s="126">
        <f>H50*I50</f>
        <v>52360</v>
      </c>
    </row>
    <row r="51" spans="1:11" x14ac:dyDescent="0.35">
      <c r="A51" s="2"/>
      <c r="B51" s="21" t="s">
        <v>127</v>
      </c>
      <c r="C51" s="39" t="s">
        <v>120</v>
      </c>
      <c r="D51" s="1"/>
      <c r="E51" s="22" t="s">
        <v>61</v>
      </c>
      <c r="F51" s="1"/>
      <c r="G51" s="12"/>
      <c r="H51" s="137"/>
      <c r="I51" s="117"/>
      <c r="J51" s="173"/>
      <c r="K51" s="13"/>
    </row>
    <row r="52" spans="1:11" x14ac:dyDescent="0.35">
      <c r="A52" s="100" t="s">
        <v>128</v>
      </c>
      <c r="B52" s="96" t="s">
        <v>129</v>
      </c>
      <c r="C52" s="97" t="s">
        <v>130</v>
      </c>
      <c r="D52" s="172">
        <v>550</v>
      </c>
      <c r="E52" s="175" t="s">
        <v>59</v>
      </c>
      <c r="F52" s="172">
        <f>D52</f>
        <v>550</v>
      </c>
      <c r="G52" s="98">
        <v>1</v>
      </c>
      <c r="H52" s="149">
        <f>F52*G52</f>
        <v>550</v>
      </c>
      <c r="I52" s="194">
        <v>47.6</v>
      </c>
      <c r="J52" s="176">
        <f>H52*I52</f>
        <v>26180</v>
      </c>
      <c r="K52" s="13"/>
    </row>
    <row r="53" spans="1:11" x14ac:dyDescent="0.35">
      <c r="A53" s="2"/>
      <c r="B53" s="24" t="s">
        <v>131</v>
      </c>
      <c r="C53" s="25"/>
      <c r="D53" s="4"/>
      <c r="E53" s="26" t="s">
        <v>61</v>
      </c>
      <c r="F53" s="4"/>
      <c r="G53" s="27"/>
      <c r="H53" s="138"/>
      <c r="I53" s="117"/>
      <c r="J53" s="185"/>
      <c r="K53" s="13"/>
    </row>
    <row r="54" spans="1:11" x14ac:dyDescent="0.35">
      <c r="A54" s="184">
        <v>4279.1869999999999</v>
      </c>
      <c r="B54" s="21" t="s">
        <v>132</v>
      </c>
      <c r="C54" s="19" t="s">
        <v>133</v>
      </c>
      <c r="D54" s="1">
        <v>10</v>
      </c>
      <c r="E54" s="22" t="s">
        <v>59</v>
      </c>
      <c r="F54" s="1">
        <f>D54</f>
        <v>10</v>
      </c>
      <c r="G54" s="12">
        <v>2</v>
      </c>
      <c r="H54" s="137">
        <f>F54*G54</f>
        <v>20</v>
      </c>
      <c r="I54" s="194">
        <v>47.6</v>
      </c>
      <c r="J54" s="173">
        <f>H54*I54</f>
        <v>952</v>
      </c>
      <c r="K54" s="13"/>
    </row>
    <row r="55" spans="1:11" x14ac:dyDescent="0.35">
      <c r="A55" s="2"/>
      <c r="B55" s="24" t="s">
        <v>134</v>
      </c>
      <c r="C55" s="25" t="s">
        <v>120</v>
      </c>
      <c r="D55" s="4"/>
      <c r="E55" s="26" t="s">
        <v>61</v>
      </c>
      <c r="F55" s="4"/>
      <c r="G55" s="27"/>
      <c r="H55" s="138"/>
      <c r="I55" s="117"/>
      <c r="J55" s="185"/>
      <c r="K55" s="13"/>
    </row>
    <row r="56" spans="1:11" x14ac:dyDescent="0.35">
      <c r="A56" s="3" t="s">
        <v>163</v>
      </c>
      <c r="B56" s="21" t="s">
        <v>164</v>
      </c>
      <c r="C56" s="19" t="s">
        <v>58</v>
      </c>
      <c r="D56" s="15">
        <v>800</v>
      </c>
      <c r="E56" s="40">
        <v>1</v>
      </c>
      <c r="F56" s="103">
        <f>D56</f>
        <v>800</v>
      </c>
      <c r="G56" s="104">
        <v>0.5</v>
      </c>
      <c r="H56" s="140">
        <f>F56*G56</f>
        <v>400</v>
      </c>
      <c r="I56" s="194">
        <v>47.6</v>
      </c>
      <c r="J56" s="129">
        <f>I56*H56</f>
        <v>19040</v>
      </c>
    </row>
    <row r="57" spans="1:11" x14ac:dyDescent="0.35">
      <c r="A57" s="2"/>
      <c r="B57" s="24"/>
      <c r="C57" s="25"/>
      <c r="D57" s="14"/>
      <c r="E57" s="41"/>
      <c r="F57" s="101"/>
      <c r="G57" s="102"/>
      <c r="H57" s="139"/>
      <c r="I57" s="120"/>
      <c r="J57" s="128"/>
    </row>
    <row r="58" spans="1:11" x14ac:dyDescent="0.35">
      <c r="A58" s="33" t="s">
        <v>165</v>
      </c>
      <c r="B58" s="21" t="s">
        <v>166</v>
      </c>
      <c r="C58" s="19" t="s">
        <v>58</v>
      </c>
      <c r="D58" s="108">
        <v>2500</v>
      </c>
      <c r="E58" s="40">
        <v>1</v>
      </c>
      <c r="F58" s="103">
        <f>D58*E58</f>
        <v>2500</v>
      </c>
      <c r="G58" s="104">
        <v>1.5</v>
      </c>
      <c r="H58" s="140">
        <f>F58*G58</f>
        <v>3750</v>
      </c>
      <c r="I58" s="194">
        <v>47.6</v>
      </c>
      <c r="J58" s="129">
        <f>I58*H58</f>
        <v>178500</v>
      </c>
    </row>
    <row r="59" spans="1:11" x14ac:dyDescent="0.35">
      <c r="A59" s="217"/>
      <c r="B59" s="200" t="s">
        <v>167</v>
      </c>
      <c r="C59" s="201"/>
      <c r="D59" s="210"/>
      <c r="E59" s="211"/>
      <c r="F59" s="101"/>
      <c r="G59" s="102"/>
      <c r="H59" s="139"/>
      <c r="I59" s="120"/>
      <c r="J59" s="128"/>
    </row>
    <row r="60" spans="1:11" x14ac:dyDescent="0.35">
      <c r="A60" s="218" t="s">
        <v>168</v>
      </c>
      <c r="B60" s="195" t="s">
        <v>169</v>
      </c>
      <c r="C60" s="213" t="s">
        <v>58</v>
      </c>
      <c r="D60" s="214">
        <v>3000</v>
      </c>
      <c r="E60" s="215">
        <v>1</v>
      </c>
      <c r="F60" s="103">
        <f>D60*E60</f>
        <v>3000</v>
      </c>
      <c r="G60" s="104">
        <v>2</v>
      </c>
      <c r="H60" s="140">
        <f>F60*G60</f>
        <v>6000</v>
      </c>
      <c r="I60" s="194">
        <v>47.6</v>
      </c>
      <c r="J60" s="129">
        <f>I60*H60</f>
        <v>285600</v>
      </c>
    </row>
    <row r="61" spans="1:11" x14ac:dyDescent="0.35">
      <c r="A61" s="217"/>
      <c r="B61" s="200" t="s">
        <v>170</v>
      </c>
      <c r="C61" s="201"/>
      <c r="D61" s="210"/>
      <c r="E61" s="211"/>
      <c r="F61" s="212"/>
      <c r="G61" s="102"/>
      <c r="H61" s="139"/>
      <c r="I61" s="120"/>
      <c r="J61" s="128"/>
    </row>
    <row r="62" spans="1:11" x14ac:dyDescent="0.35">
      <c r="A62" s="33" t="s">
        <v>171</v>
      </c>
      <c r="B62" s="195" t="s">
        <v>172</v>
      </c>
      <c r="C62" s="213" t="s">
        <v>173</v>
      </c>
      <c r="D62" s="214">
        <v>500</v>
      </c>
      <c r="E62" s="215">
        <v>1</v>
      </c>
      <c r="F62" s="216">
        <f>D62*E62</f>
        <v>500</v>
      </c>
      <c r="G62" s="104">
        <v>2</v>
      </c>
      <c r="H62" s="140">
        <f>F62*G62</f>
        <v>1000</v>
      </c>
      <c r="I62" s="194">
        <v>47.6</v>
      </c>
      <c r="J62" s="129">
        <f>I62*H62</f>
        <v>47600</v>
      </c>
    </row>
    <row r="63" spans="1:11" x14ac:dyDescent="0.35">
      <c r="A63" s="2"/>
      <c r="B63" s="24"/>
      <c r="C63" s="25"/>
      <c r="D63" s="14"/>
      <c r="E63" s="41"/>
      <c r="F63" s="101"/>
      <c r="G63" s="102"/>
      <c r="H63" s="139"/>
      <c r="I63" s="120"/>
      <c r="J63" s="128"/>
    </row>
    <row r="64" spans="1:11" x14ac:dyDescent="0.35">
      <c r="A64" s="3">
        <v>4287.1120000000001</v>
      </c>
      <c r="B64" s="21" t="s">
        <v>174</v>
      </c>
      <c r="C64" s="19" t="s">
        <v>58</v>
      </c>
      <c r="D64" s="105">
        <v>50</v>
      </c>
      <c r="E64" s="40">
        <v>1</v>
      </c>
      <c r="F64" s="103">
        <f>D64</f>
        <v>50</v>
      </c>
      <c r="G64" s="104">
        <v>0.5</v>
      </c>
      <c r="H64" s="140">
        <f>F64*G64</f>
        <v>25</v>
      </c>
      <c r="I64" s="194">
        <v>47.6</v>
      </c>
      <c r="J64" s="129">
        <f>I64*H64</f>
        <v>1190</v>
      </c>
    </row>
    <row r="65" spans="1:11" x14ac:dyDescent="0.35">
      <c r="A65" s="23"/>
      <c r="B65" s="24"/>
      <c r="C65" s="25"/>
      <c r="D65" s="14"/>
      <c r="E65" s="41"/>
      <c r="F65" s="101"/>
      <c r="G65" s="102"/>
      <c r="H65" s="139"/>
      <c r="I65" s="120"/>
      <c r="J65" s="128"/>
    </row>
    <row r="66" spans="1:11" x14ac:dyDescent="0.35">
      <c r="A66" s="3">
        <v>4287.1130000000003</v>
      </c>
      <c r="B66" s="21" t="s">
        <v>175</v>
      </c>
      <c r="C66" s="19" t="s">
        <v>58</v>
      </c>
      <c r="D66" s="15">
        <v>100</v>
      </c>
      <c r="E66" s="40">
        <v>1</v>
      </c>
      <c r="F66" s="103">
        <f>D66</f>
        <v>100</v>
      </c>
      <c r="G66" s="104">
        <v>2</v>
      </c>
      <c r="H66" s="140">
        <f>F66*G66</f>
        <v>200</v>
      </c>
      <c r="I66" s="194">
        <v>47.6</v>
      </c>
      <c r="J66" s="129">
        <f>I66*H66</f>
        <v>9520</v>
      </c>
    </row>
    <row r="67" spans="1:11" x14ac:dyDescent="0.35">
      <c r="A67" s="23"/>
      <c r="B67" s="24"/>
      <c r="C67" s="25"/>
      <c r="D67" s="14"/>
      <c r="E67" s="41"/>
      <c r="F67" s="101"/>
      <c r="G67" s="102"/>
      <c r="H67" s="139"/>
      <c r="I67" s="120"/>
      <c r="J67" s="128"/>
    </row>
    <row r="68" spans="1:11" x14ac:dyDescent="0.35">
      <c r="A68" s="3">
        <v>4287.1229999999996</v>
      </c>
      <c r="B68" s="21" t="s">
        <v>176</v>
      </c>
      <c r="C68" s="19" t="s">
        <v>58</v>
      </c>
      <c r="D68" s="15">
        <v>350</v>
      </c>
      <c r="E68" s="40">
        <v>1</v>
      </c>
      <c r="F68" s="103">
        <f>D68</f>
        <v>350</v>
      </c>
      <c r="G68" s="104">
        <v>2</v>
      </c>
      <c r="H68" s="140">
        <f>F68*G68</f>
        <v>700</v>
      </c>
      <c r="I68" s="194">
        <v>47.6</v>
      </c>
      <c r="J68" s="129">
        <f>I68*H68</f>
        <v>33320</v>
      </c>
    </row>
    <row r="69" spans="1:11" x14ac:dyDescent="0.35">
      <c r="A69" s="23"/>
      <c r="B69" s="24" t="s">
        <v>177</v>
      </c>
      <c r="C69" s="25"/>
      <c r="D69" s="14"/>
      <c r="E69" s="41"/>
      <c r="F69" s="101"/>
      <c r="G69" s="102"/>
      <c r="H69" s="139"/>
      <c r="I69" s="120"/>
      <c r="J69" s="128"/>
    </row>
    <row r="70" spans="1:11" x14ac:dyDescent="0.35">
      <c r="A70" s="3">
        <v>4287.1239999999998</v>
      </c>
      <c r="B70" s="21" t="s">
        <v>178</v>
      </c>
      <c r="C70" s="19" t="s">
        <v>58</v>
      </c>
      <c r="D70" s="15">
        <v>5</v>
      </c>
      <c r="E70" s="40">
        <v>1</v>
      </c>
      <c r="F70" s="103">
        <f>D70</f>
        <v>5</v>
      </c>
      <c r="G70" s="104">
        <v>1.5</v>
      </c>
      <c r="H70" s="140">
        <f>F70*G70</f>
        <v>7.5</v>
      </c>
      <c r="I70" s="194">
        <v>47.6</v>
      </c>
      <c r="J70" s="129">
        <f>I70*H70</f>
        <v>357</v>
      </c>
      <c r="K70" s="99"/>
    </row>
    <row r="71" spans="1:11" x14ac:dyDescent="0.35">
      <c r="A71" s="23"/>
      <c r="B71" s="24" t="s">
        <v>179</v>
      </c>
      <c r="C71" s="25"/>
      <c r="D71" s="14"/>
      <c r="E71" s="41"/>
      <c r="F71" s="101"/>
      <c r="G71" s="102"/>
      <c r="H71" s="139"/>
      <c r="I71" s="120"/>
      <c r="J71" s="128"/>
      <c r="K71" s="99"/>
    </row>
    <row r="72" spans="1:11" x14ac:dyDescent="0.35">
      <c r="A72" s="3">
        <v>4287.134</v>
      </c>
      <c r="B72" s="21" t="s">
        <v>180</v>
      </c>
      <c r="C72" s="19" t="s">
        <v>58</v>
      </c>
      <c r="D72" s="15">
        <v>25</v>
      </c>
      <c r="E72" s="40">
        <v>1</v>
      </c>
      <c r="F72" s="103">
        <f>D72</f>
        <v>25</v>
      </c>
      <c r="G72" s="104">
        <v>3.5</v>
      </c>
      <c r="H72" s="140">
        <f>F72*G72</f>
        <v>87.5</v>
      </c>
      <c r="I72" s="194">
        <v>47.6</v>
      </c>
      <c r="J72" s="129">
        <f>I72*H72</f>
        <v>4165</v>
      </c>
      <c r="K72" s="99"/>
    </row>
    <row r="73" spans="1:11" x14ac:dyDescent="0.35">
      <c r="A73" s="2"/>
      <c r="B73" s="24" t="s">
        <v>181</v>
      </c>
      <c r="C73" s="25"/>
      <c r="D73" s="14"/>
      <c r="E73" s="41"/>
      <c r="F73" s="101"/>
      <c r="G73" s="102"/>
      <c r="H73" s="139"/>
      <c r="I73" s="120"/>
      <c r="J73" s="128"/>
      <c r="K73" s="99"/>
    </row>
    <row r="74" spans="1:11" x14ac:dyDescent="0.35">
      <c r="A74" s="3" t="s">
        <v>182</v>
      </c>
      <c r="B74" s="21" t="s">
        <v>183</v>
      </c>
      <c r="C74" s="19" t="s">
        <v>58</v>
      </c>
      <c r="D74" s="15">
        <v>40</v>
      </c>
      <c r="E74" s="40">
        <v>1</v>
      </c>
      <c r="F74" s="103">
        <f>D74</f>
        <v>40</v>
      </c>
      <c r="G74" s="104">
        <v>0.5</v>
      </c>
      <c r="H74" s="140">
        <f>F74*G74</f>
        <v>20</v>
      </c>
      <c r="I74" s="194">
        <v>47.6</v>
      </c>
      <c r="J74" s="129">
        <f>I74*H74</f>
        <v>952</v>
      </c>
    </row>
    <row r="75" spans="1:11" x14ac:dyDescent="0.35">
      <c r="A75" s="2"/>
      <c r="B75" s="24"/>
      <c r="C75" s="25"/>
      <c r="D75" s="14"/>
      <c r="E75" s="41"/>
      <c r="F75" s="101"/>
      <c r="G75" s="102"/>
      <c r="H75" s="139"/>
      <c r="I75" s="120"/>
      <c r="J75" s="128"/>
    </row>
    <row r="76" spans="1:11" x14ac:dyDescent="0.35">
      <c r="A76" s="33" t="s">
        <v>184</v>
      </c>
      <c r="B76" s="21" t="s">
        <v>98</v>
      </c>
      <c r="C76" s="19" t="s">
        <v>58</v>
      </c>
      <c r="D76" s="15">
        <v>300</v>
      </c>
      <c r="E76" s="40">
        <v>1</v>
      </c>
      <c r="F76" s="103">
        <f>D76</f>
        <v>300</v>
      </c>
      <c r="G76" s="104">
        <v>1</v>
      </c>
      <c r="H76" s="140">
        <f>F76*G76</f>
        <v>300</v>
      </c>
      <c r="I76" s="194">
        <v>47.6</v>
      </c>
      <c r="J76" s="129">
        <f>I76*H76</f>
        <v>14280</v>
      </c>
    </row>
    <row r="77" spans="1:11" x14ac:dyDescent="0.35">
      <c r="A77" s="2"/>
      <c r="B77" s="24"/>
      <c r="C77" s="25"/>
      <c r="D77" s="14"/>
      <c r="E77" s="41"/>
      <c r="F77" s="101"/>
      <c r="G77" s="102"/>
      <c r="H77" s="139"/>
      <c r="I77" s="120"/>
      <c r="J77" s="128"/>
    </row>
    <row r="78" spans="1:11" x14ac:dyDescent="0.35">
      <c r="A78" s="33">
        <v>4287.1350000000002</v>
      </c>
      <c r="B78" s="34" t="s">
        <v>185</v>
      </c>
      <c r="C78" s="19" t="s">
        <v>58</v>
      </c>
      <c r="D78" s="15">
        <v>20</v>
      </c>
      <c r="E78" s="40">
        <v>1</v>
      </c>
      <c r="F78" s="103">
        <f>D78</f>
        <v>20</v>
      </c>
      <c r="G78" s="104">
        <v>1</v>
      </c>
      <c r="H78" s="140">
        <f>F78*G78</f>
        <v>20</v>
      </c>
      <c r="I78" s="194">
        <v>47.6</v>
      </c>
      <c r="J78" s="129">
        <f>I78*H78</f>
        <v>952</v>
      </c>
    </row>
    <row r="79" spans="1:11" x14ac:dyDescent="0.35">
      <c r="A79" s="23"/>
      <c r="B79" s="38"/>
      <c r="C79" s="25"/>
      <c r="D79" s="14"/>
      <c r="E79" s="41"/>
      <c r="F79" s="101"/>
      <c r="G79" s="102"/>
      <c r="H79" s="139"/>
      <c r="I79" s="120"/>
      <c r="J79" s="128"/>
    </row>
    <row r="80" spans="1:11" x14ac:dyDescent="0.35">
      <c r="A80" s="13" t="s">
        <v>186</v>
      </c>
      <c r="B80" s="34" t="s">
        <v>187</v>
      </c>
      <c r="C80" s="19" t="s">
        <v>173</v>
      </c>
      <c r="D80" s="15">
        <v>120</v>
      </c>
      <c r="E80" s="40">
        <v>1</v>
      </c>
      <c r="F80" s="103">
        <f>D80</f>
        <v>120</v>
      </c>
      <c r="G80" s="104">
        <v>1</v>
      </c>
      <c r="H80" s="141">
        <f>F80*G80</f>
        <v>120</v>
      </c>
      <c r="I80" s="194">
        <v>47.6</v>
      </c>
      <c r="J80" s="129">
        <f>I80*H80</f>
        <v>5712</v>
      </c>
    </row>
    <row r="81" spans="1:10" x14ac:dyDescent="0.35">
      <c r="A81" s="23"/>
      <c r="B81" s="38"/>
      <c r="C81" s="25"/>
      <c r="D81" s="14"/>
      <c r="E81" s="41"/>
      <c r="F81" s="101"/>
      <c r="G81" s="102"/>
      <c r="H81" s="139"/>
      <c r="I81" s="120"/>
      <c r="J81" s="128"/>
    </row>
    <row r="82" spans="1:10" x14ac:dyDescent="0.35">
      <c r="A82" s="13" t="s">
        <v>188</v>
      </c>
      <c r="B82" s="34" t="s">
        <v>189</v>
      </c>
      <c r="C82" s="19" t="s">
        <v>58</v>
      </c>
      <c r="D82" s="15">
        <v>350</v>
      </c>
      <c r="E82" s="40">
        <v>1</v>
      </c>
      <c r="F82" s="103">
        <f>D82</f>
        <v>350</v>
      </c>
      <c r="G82" s="104">
        <v>1.5</v>
      </c>
      <c r="H82" s="141">
        <f>F82*G82</f>
        <v>525</v>
      </c>
      <c r="I82" s="194">
        <v>47.6</v>
      </c>
      <c r="J82" s="129">
        <f>I82*H82</f>
        <v>24990</v>
      </c>
    </row>
    <row r="83" spans="1:10" x14ac:dyDescent="0.35">
      <c r="A83" s="23"/>
      <c r="B83" s="38"/>
      <c r="C83" s="25"/>
      <c r="D83" s="14"/>
      <c r="E83" s="41"/>
      <c r="F83" s="101"/>
      <c r="G83" s="102"/>
      <c r="H83" s="139"/>
      <c r="I83" s="120"/>
      <c r="J83" s="128"/>
    </row>
    <row r="84" spans="1:10" x14ac:dyDescent="0.35">
      <c r="A84" s="33">
        <v>4287.1559999999999</v>
      </c>
      <c r="B84" s="34" t="s">
        <v>190</v>
      </c>
      <c r="C84" s="39" t="s">
        <v>58</v>
      </c>
      <c r="D84" s="48">
        <v>120</v>
      </c>
      <c r="E84" s="40">
        <v>1</v>
      </c>
      <c r="F84" s="103">
        <f>D84</f>
        <v>120</v>
      </c>
      <c r="G84" s="104">
        <v>1</v>
      </c>
      <c r="H84" s="141">
        <f>F84*G84</f>
        <v>120</v>
      </c>
      <c r="I84" s="194">
        <v>47.6</v>
      </c>
      <c r="J84" s="129">
        <f>I84*H84</f>
        <v>5712</v>
      </c>
    </row>
    <row r="85" spans="1:10" x14ac:dyDescent="0.35">
      <c r="A85" s="35"/>
      <c r="B85" s="36"/>
      <c r="C85" s="42"/>
      <c r="D85" s="47"/>
      <c r="E85" s="41"/>
      <c r="F85" s="101"/>
      <c r="G85" s="102"/>
      <c r="H85" s="142"/>
      <c r="I85" s="122"/>
      <c r="J85" s="130"/>
    </row>
    <row r="86" spans="1:10" x14ac:dyDescent="0.35">
      <c r="A86" s="33" t="s">
        <v>191</v>
      </c>
      <c r="B86" s="34" t="s">
        <v>192</v>
      </c>
      <c r="C86" s="19" t="s">
        <v>58</v>
      </c>
      <c r="D86" s="15">
        <v>120</v>
      </c>
      <c r="E86" s="40">
        <v>1</v>
      </c>
      <c r="F86" s="103">
        <f>D86</f>
        <v>120</v>
      </c>
      <c r="G86" s="104">
        <v>6</v>
      </c>
      <c r="H86" s="141">
        <f>F86*G86</f>
        <v>720</v>
      </c>
      <c r="I86" s="194">
        <v>47.6</v>
      </c>
      <c r="J86" s="129">
        <f>I86*H86</f>
        <v>34272</v>
      </c>
    </row>
    <row r="87" spans="1:10" x14ac:dyDescent="0.35">
      <c r="A87" s="23"/>
      <c r="B87" s="24"/>
      <c r="C87" s="25" t="s">
        <v>67</v>
      </c>
      <c r="D87" s="14"/>
      <c r="E87" s="41"/>
      <c r="F87" s="101"/>
      <c r="G87" s="102"/>
      <c r="H87" s="142"/>
      <c r="I87" s="120"/>
      <c r="J87" s="128"/>
    </row>
    <row r="88" spans="1:10" x14ac:dyDescent="0.35">
      <c r="A88" s="106" t="s">
        <v>193</v>
      </c>
      <c r="B88" s="34" t="s">
        <v>194</v>
      </c>
      <c r="C88" s="39" t="s">
        <v>58</v>
      </c>
      <c r="D88" s="48">
        <v>120</v>
      </c>
      <c r="E88" s="40">
        <v>1</v>
      </c>
      <c r="F88" s="103">
        <f>D88</f>
        <v>120</v>
      </c>
      <c r="G88" s="104">
        <v>0.5</v>
      </c>
      <c r="H88" s="141">
        <f>F88*G88</f>
        <v>60</v>
      </c>
      <c r="I88" s="194">
        <v>47.6</v>
      </c>
      <c r="J88" s="129">
        <f>I88*H88</f>
        <v>2856</v>
      </c>
    </row>
    <row r="89" spans="1:10" x14ac:dyDescent="0.35">
      <c r="A89" s="13"/>
      <c r="B89" s="21"/>
      <c r="C89" s="19"/>
      <c r="D89" s="14"/>
      <c r="E89" s="40"/>
      <c r="F89" s="101"/>
      <c r="G89" s="102"/>
      <c r="H89" s="141"/>
      <c r="I89" s="120"/>
      <c r="J89" s="129"/>
    </row>
    <row r="90" spans="1:10" x14ac:dyDescent="0.35">
      <c r="A90" s="106" t="s">
        <v>195</v>
      </c>
      <c r="B90" s="107" t="s">
        <v>196</v>
      </c>
      <c r="C90" s="107" t="s">
        <v>197</v>
      </c>
      <c r="D90" s="48">
        <v>120</v>
      </c>
      <c r="E90" s="108">
        <v>4</v>
      </c>
      <c r="F90" s="103">
        <f>D90*E90</f>
        <v>480</v>
      </c>
      <c r="G90" s="104">
        <v>0.5</v>
      </c>
      <c r="H90" s="143">
        <f>F90*G90</f>
        <v>240</v>
      </c>
      <c r="I90" s="194">
        <v>47.6</v>
      </c>
      <c r="J90" s="131">
        <f>I90*H90</f>
        <v>11424</v>
      </c>
    </row>
    <row r="91" spans="1:10" x14ac:dyDescent="0.35">
      <c r="A91" s="23"/>
      <c r="B91" s="37"/>
      <c r="C91" s="37"/>
      <c r="D91" s="37"/>
      <c r="E91" s="37"/>
      <c r="F91" s="109"/>
      <c r="G91" s="109"/>
      <c r="H91" s="144"/>
      <c r="I91" s="123"/>
      <c r="J91" s="132"/>
    </row>
    <row r="92" spans="1:10" x14ac:dyDescent="0.35">
      <c r="A92" s="110" t="s">
        <v>198</v>
      </c>
      <c r="B92" s="21" t="s">
        <v>199</v>
      </c>
      <c r="C92" s="19" t="s">
        <v>58</v>
      </c>
      <c r="D92" s="15">
        <v>200</v>
      </c>
      <c r="E92" s="40">
        <v>1</v>
      </c>
      <c r="F92" s="103">
        <f>D92</f>
        <v>200</v>
      </c>
      <c r="G92" s="104">
        <v>0.5</v>
      </c>
      <c r="H92" s="141">
        <f>F92*G92</f>
        <v>100</v>
      </c>
      <c r="I92" s="194">
        <v>47.6</v>
      </c>
      <c r="J92" s="129">
        <f>I92*H92</f>
        <v>4760</v>
      </c>
    </row>
    <row r="93" spans="1:10" ht="15" thickBot="1" x14ac:dyDescent="0.4">
      <c r="A93" s="28"/>
      <c r="B93" s="29" t="s">
        <v>200</v>
      </c>
      <c r="C93" s="6"/>
      <c r="D93" s="111"/>
      <c r="E93" s="112"/>
      <c r="F93" s="113"/>
      <c r="G93" s="114"/>
      <c r="H93" s="145"/>
      <c r="I93" s="124"/>
      <c r="J93" s="133"/>
    </row>
    <row r="94" spans="1:10" ht="18.5" thickBot="1" x14ac:dyDescent="0.45">
      <c r="A94" s="10" t="s">
        <v>68</v>
      </c>
      <c r="B94" s="30"/>
      <c r="C94" s="30"/>
      <c r="D94" s="31"/>
      <c r="E94" s="31"/>
      <c r="F94" s="31"/>
      <c r="G94" s="32"/>
      <c r="H94" s="146"/>
      <c r="I94" s="125"/>
      <c r="J94" s="134"/>
    </row>
    <row r="95" spans="1:10" x14ac:dyDescent="0.35">
      <c r="A95" s="3">
        <v>4279.1319999999996</v>
      </c>
      <c r="B95" s="34" t="s">
        <v>135</v>
      </c>
      <c r="C95" s="40" t="s">
        <v>136</v>
      </c>
      <c r="D95" s="150"/>
      <c r="E95" s="22" t="s">
        <v>59</v>
      </c>
      <c r="F95" s="1"/>
      <c r="G95" s="12"/>
      <c r="H95" s="137"/>
      <c r="I95" s="118"/>
      <c r="J95" s="135"/>
    </row>
    <row r="96" spans="1:10" x14ac:dyDescent="0.35">
      <c r="A96" s="44" t="s">
        <v>71</v>
      </c>
      <c r="B96" s="45" t="s">
        <v>71</v>
      </c>
      <c r="C96" s="41" t="s">
        <v>71</v>
      </c>
      <c r="D96" s="155">
        <v>650</v>
      </c>
      <c r="E96" s="26" t="s">
        <v>61</v>
      </c>
      <c r="F96" s="155">
        <f>D96</f>
        <v>650</v>
      </c>
      <c r="G96" s="27">
        <v>0.5</v>
      </c>
      <c r="H96" s="138">
        <f>F96*G96</f>
        <v>325</v>
      </c>
      <c r="I96" s="194">
        <v>47.6</v>
      </c>
      <c r="J96" s="127">
        <f>H96*I96</f>
        <v>15470</v>
      </c>
    </row>
    <row r="97" spans="1:11" x14ac:dyDescent="0.35">
      <c r="A97" s="33" t="s">
        <v>137</v>
      </c>
      <c r="B97" s="195" t="s">
        <v>138</v>
      </c>
      <c r="C97" s="203" t="s">
        <v>139</v>
      </c>
      <c r="D97" s="204">
        <v>500</v>
      </c>
      <c r="E97" s="205" t="s">
        <v>59</v>
      </c>
      <c r="F97" s="204">
        <v>450</v>
      </c>
      <c r="G97" s="206">
        <v>4</v>
      </c>
      <c r="H97" s="137">
        <f>F97*G97</f>
        <v>1800</v>
      </c>
      <c r="I97" s="194">
        <v>47.6</v>
      </c>
      <c r="J97" s="126">
        <f>H97*I97</f>
        <v>85680</v>
      </c>
    </row>
    <row r="98" spans="1:11" x14ac:dyDescent="0.35">
      <c r="A98" s="44" t="s">
        <v>71</v>
      </c>
      <c r="B98" s="200" t="s">
        <v>140</v>
      </c>
      <c r="C98" s="201"/>
      <c r="D98" s="207"/>
      <c r="E98" s="208" t="s">
        <v>61</v>
      </c>
      <c r="F98" s="207"/>
      <c r="G98" s="209"/>
      <c r="H98" s="138"/>
      <c r="I98" s="117"/>
      <c r="J98" s="127"/>
    </row>
    <row r="99" spans="1:11" x14ac:dyDescent="0.35">
      <c r="A99" s="33" t="s">
        <v>141</v>
      </c>
      <c r="B99" s="21" t="s">
        <v>142</v>
      </c>
      <c r="C99" s="40" t="s">
        <v>143</v>
      </c>
      <c r="D99" s="156">
        <v>20</v>
      </c>
      <c r="E99" s="22" t="s">
        <v>59</v>
      </c>
      <c r="F99" s="156">
        <f>D99</f>
        <v>20</v>
      </c>
      <c r="G99" s="12">
        <v>2</v>
      </c>
      <c r="H99" s="137">
        <f>F99*G99</f>
        <v>40</v>
      </c>
      <c r="I99" s="194">
        <v>47.6</v>
      </c>
      <c r="J99" s="126">
        <f>H99*I99</f>
        <v>1904</v>
      </c>
    </row>
    <row r="100" spans="1:11" x14ac:dyDescent="0.35">
      <c r="A100" s="33" t="s">
        <v>144</v>
      </c>
      <c r="B100" s="21" t="s">
        <v>145</v>
      </c>
      <c r="C100" s="19"/>
      <c r="D100" s="156"/>
      <c r="E100" s="22" t="s">
        <v>61</v>
      </c>
      <c r="F100" s="156"/>
      <c r="G100" s="12"/>
      <c r="H100" s="137"/>
      <c r="I100" s="118"/>
      <c r="J100" s="126"/>
    </row>
    <row r="101" spans="1:11" x14ac:dyDescent="0.35">
      <c r="A101" s="44" t="s">
        <v>71</v>
      </c>
      <c r="B101" s="24" t="s">
        <v>146</v>
      </c>
      <c r="C101" s="25"/>
      <c r="D101" s="155"/>
      <c r="E101" s="26"/>
      <c r="F101" s="155"/>
      <c r="G101" s="27"/>
      <c r="H101" s="138"/>
      <c r="I101" s="117"/>
      <c r="J101" s="127"/>
    </row>
    <row r="102" spans="1:11" x14ac:dyDescent="0.35">
      <c r="A102" s="184">
        <v>4279.1729999999998</v>
      </c>
      <c r="B102" s="21" t="s">
        <v>147</v>
      </c>
      <c r="C102" s="40" t="s">
        <v>148</v>
      </c>
      <c r="D102" s="156">
        <v>575</v>
      </c>
      <c r="E102" s="22" t="s">
        <v>59</v>
      </c>
      <c r="F102" s="156">
        <f>D102</f>
        <v>575</v>
      </c>
      <c r="G102" s="12">
        <v>1.5</v>
      </c>
      <c r="H102" s="137">
        <f>F102*G102</f>
        <v>862.5</v>
      </c>
      <c r="I102" s="194">
        <v>47.6</v>
      </c>
      <c r="J102" s="126">
        <f>H102*I102</f>
        <v>41055</v>
      </c>
    </row>
    <row r="103" spans="1:11" x14ac:dyDescent="0.35">
      <c r="A103" s="46" t="s">
        <v>71</v>
      </c>
      <c r="B103" s="21" t="s">
        <v>149</v>
      </c>
      <c r="C103" s="22" t="s">
        <v>71</v>
      </c>
      <c r="D103" s="158" t="s">
        <v>71</v>
      </c>
      <c r="E103" s="22" t="s">
        <v>61</v>
      </c>
      <c r="F103" s="156" t="str">
        <f>D103</f>
        <v xml:space="preserve"> </v>
      </c>
      <c r="G103" s="12"/>
      <c r="H103" s="148" t="s">
        <v>71</v>
      </c>
      <c r="I103" s="117"/>
      <c r="J103" s="136" t="s">
        <v>71</v>
      </c>
    </row>
    <row r="104" spans="1:11" x14ac:dyDescent="0.35">
      <c r="A104" s="100" t="s">
        <v>150</v>
      </c>
      <c r="B104" s="96" t="s">
        <v>151</v>
      </c>
      <c r="C104" s="174" t="s">
        <v>152</v>
      </c>
      <c r="D104" s="160">
        <v>350</v>
      </c>
      <c r="E104" s="175" t="s">
        <v>59</v>
      </c>
      <c r="F104" s="160">
        <f>D104</f>
        <v>350</v>
      </c>
      <c r="G104" s="98">
        <v>2</v>
      </c>
      <c r="H104" s="149">
        <f>F104*G104</f>
        <v>700</v>
      </c>
      <c r="I104" s="194">
        <v>47.6</v>
      </c>
      <c r="J104" s="176">
        <f>H104*I104</f>
        <v>33320</v>
      </c>
      <c r="K104" s="13"/>
    </row>
    <row r="105" spans="1:11" x14ac:dyDescent="0.35">
      <c r="A105" s="46" t="s">
        <v>71</v>
      </c>
      <c r="B105" s="21"/>
      <c r="C105" s="40" t="s">
        <v>71</v>
      </c>
      <c r="D105" s="158" t="s">
        <v>71</v>
      </c>
      <c r="E105" s="22" t="s">
        <v>61</v>
      </c>
      <c r="F105" s="158" t="s">
        <v>71</v>
      </c>
      <c r="G105" s="12"/>
      <c r="H105" s="148" t="s">
        <v>71</v>
      </c>
      <c r="I105" s="122" t="s">
        <v>71</v>
      </c>
      <c r="J105" s="187" t="s">
        <v>71</v>
      </c>
      <c r="K105" s="13"/>
    </row>
    <row r="106" spans="1:11" x14ac:dyDescent="0.35">
      <c r="A106" s="33" t="s">
        <v>128</v>
      </c>
      <c r="B106" s="96" t="s">
        <v>69</v>
      </c>
      <c r="C106" s="174" t="s">
        <v>153</v>
      </c>
      <c r="D106" s="160">
        <v>400</v>
      </c>
      <c r="E106" s="153"/>
      <c r="F106" s="160">
        <f>D106</f>
        <v>400</v>
      </c>
      <c r="G106" s="190">
        <v>0.33</v>
      </c>
      <c r="H106" s="149">
        <f>F106*G106</f>
        <v>132</v>
      </c>
      <c r="I106" s="194">
        <v>47.6</v>
      </c>
      <c r="J106" s="176">
        <f>H106*I106</f>
        <v>6283.2</v>
      </c>
      <c r="K106" s="13"/>
    </row>
    <row r="107" spans="1:11" x14ac:dyDescent="0.35">
      <c r="A107" s="46" t="s">
        <v>71</v>
      </c>
      <c r="B107" s="24" t="s">
        <v>70</v>
      </c>
      <c r="C107" s="41" t="s">
        <v>71</v>
      </c>
      <c r="D107" s="157" t="s">
        <v>71</v>
      </c>
      <c r="E107" s="152" t="s">
        <v>71</v>
      </c>
      <c r="F107" s="157" t="s">
        <v>71</v>
      </c>
      <c r="G107" s="191"/>
      <c r="H107" s="147" t="s">
        <v>71</v>
      </c>
      <c r="I107" s="117"/>
      <c r="J107" s="188" t="s">
        <v>71</v>
      </c>
      <c r="K107" s="13"/>
    </row>
    <row r="108" spans="1:11" x14ac:dyDescent="0.35">
      <c r="A108" s="33">
        <v>4287.1329999999998</v>
      </c>
      <c r="B108" s="34" t="s">
        <v>135</v>
      </c>
      <c r="C108" s="19" t="s">
        <v>136</v>
      </c>
      <c r="D108" s="159">
        <v>25</v>
      </c>
      <c r="E108" s="151">
        <v>1</v>
      </c>
      <c r="F108" s="162">
        <v>25</v>
      </c>
      <c r="G108" s="192">
        <v>0.33</v>
      </c>
      <c r="H108" s="141">
        <f>F108*G108</f>
        <v>8.25</v>
      </c>
      <c r="I108" s="194">
        <v>47.6</v>
      </c>
      <c r="J108" s="129">
        <f>I108*H108</f>
        <v>392.7</v>
      </c>
    </row>
    <row r="109" spans="1:11" x14ac:dyDescent="0.35">
      <c r="A109" s="2" t="s">
        <v>182</v>
      </c>
      <c r="B109" s="34" t="s">
        <v>71</v>
      </c>
      <c r="C109" s="19"/>
      <c r="D109" s="159"/>
      <c r="E109" s="151"/>
      <c r="F109" s="162"/>
      <c r="G109" s="171"/>
      <c r="H109" s="141"/>
      <c r="I109" s="120"/>
      <c r="J109" s="129"/>
    </row>
    <row r="110" spans="1:11" x14ac:dyDescent="0.35">
      <c r="A110" s="184" t="s">
        <v>186</v>
      </c>
      <c r="B110" s="96" t="s">
        <v>159</v>
      </c>
      <c r="C110" s="97" t="s">
        <v>205</v>
      </c>
      <c r="D110" s="166">
        <v>250</v>
      </c>
      <c r="E110" s="167">
        <v>12</v>
      </c>
      <c r="F110" s="168">
        <f>D110*E110</f>
        <v>3000</v>
      </c>
      <c r="G110" s="193">
        <v>0.33</v>
      </c>
      <c r="H110" s="143">
        <f>F110*G110</f>
        <v>990</v>
      </c>
      <c r="I110" s="194">
        <v>47.6</v>
      </c>
      <c r="J110" s="131">
        <f>I110*H110</f>
        <v>47124</v>
      </c>
    </row>
    <row r="111" spans="1:11" x14ac:dyDescent="0.35">
      <c r="A111" s="2"/>
      <c r="B111" s="179" t="s">
        <v>206</v>
      </c>
      <c r="C111" s="19"/>
      <c r="D111" s="159"/>
      <c r="E111" s="151"/>
      <c r="F111" s="162"/>
      <c r="G111" s="171"/>
      <c r="H111" s="141"/>
      <c r="I111" s="120"/>
      <c r="J111" s="177"/>
      <c r="K111" s="13"/>
    </row>
    <row r="112" spans="1:11" x14ac:dyDescent="0.35">
      <c r="A112" s="184" t="s">
        <v>201</v>
      </c>
      <c r="B112" s="197" t="s">
        <v>202</v>
      </c>
      <c r="C112" s="198" t="s">
        <v>203</v>
      </c>
      <c r="D112" s="199">
        <v>3000</v>
      </c>
      <c r="E112" s="167">
        <v>2</v>
      </c>
      <c r="F112" s="168">
        <f>D112*E112</f>
        <v>6000</v>
      </c>
      <c r="G112" s="193">
        <v>0.33</v>
      </c>
      <c r="H112" s="143">
        <f>F112*G112</f>
        <v>1980</v>
      </c>
      <c r="I112" s="194">
        <v>47.6</v>
      </c>
      <c r="J112" s="178">
        <f>I112*H112</f>
        <v>94248</v>
      </c>
      <c r="K112" s="13"/>
    </row>
    <row r="113" spans="1:11" x14ac:dyDescent="0.35">
      <c r="A113" s="164"/>
      <c r="B113" s="200" t="s">
        <v>204</v>
      </c>
      <c r="C113" s="201"/>
      <c r="D113" s="202"/>
      <c r="E113" s="152"/>
      <c r="F113" s="163"/>
      <c r="G113" s="102"/>
      <c r="H113" s="142"/>
      <c r="I113" s="120"/>
      <c r="J113" s="189"/>
      <c r="K113" s="13"/>
    </row>
    <row r="114" spans="1:11" x14ac:dyDescent="0.35">
      <c r="A114" s="184" t="s">
        <v>207</v>
      </c>
      <c r="B114" s="242" t="s">
        <v>208</v>
      </c>
      <c r="C114" s="19" t="s">
        <v>209</v>
      </c>
      <c r="D114" s="159"/>
      <c r="E114" s="151"/>
      <c r="F114" s="162"/>
      <c r="G114" s="171"/>
      <c r="H114" s="141"/>
      <c r="I114" s="121"/>
      <c r="J114" s="129"/>
    </row>
    <row r="115" spans="1:11" x14ac:dyDescent="0.35">
      <c r="A115" s="2"/>
      <c r="B115" s="242"/>
      <c r="C115" s="19" t="s">
        <v>210</v>
      </c>
      <c r="D115" s="159">
        <v>100</v>
      </c>
      <c r="E115" s="151">
        <v>12</v>
      </c>
      <c r="F115" s="162">
        <v>1200</v>
      </c>
      <c r="G115" s="171">
        <v>0.5</v>
      </c>
      <c r="H115" s="141">
        <f>F115*G115</f>
        <v>600</v>
      </c>
      <c r="I115" s="194">
        <v>47.6</v>
      </c>
      <c r="J115" s="129">
        <f>I115*H115</f>
        <v>28560</v>
      </c>
    </row>
    <row r="116" spans="1:11" x14ac:dyDescent="0.35">
      <c r="A116" s="184" t="s">
        <v>211</v>
      </c>
      <c r="B116" s="96" t="s">
        <v>212</v>
      </c>
      <c r="C116" s="97" t="s">
        <v>213</v>
      </c>
      <c r="D116" s="180"/>
      <c r="E116" s="167"/>
      <c r="F116" s="168"/>
      <c r="G116" s="169"/>
      <c r="H116" s="143"/>
      <c r="I116" s="170"/>
      <c r="J116" s="178"/>
      <c r="K116" s="13"/>
    </row>
    <row r="117" spans="1:11" x14ac:dyDescent="0.35">
      <c r="A117" s="2"/>
      <c r="B117" s="24" t="s">
        <v>214</v>
      </c>
      <c r="C117" s="25" t="s">
        <v>210</v>
      </c>
      <c r="D117" s="181">
        <v>100</v>
      </c>
      <c r="E117" s="182">
        <v>1</v>
      </c>
      <c r="F117" s="181">
        <v>100</v>
      </c>
      <c r="G117" s="115">
        <v>25</v>
      </c>
      <c r="H117" s="183">
        <f>F117*G117</f>
        <v>2500</v>
      </c>
      <c r="I117" s="194">
        <v>47.6</v>
      </c>
      <c r="J117" s="189">
        <f>I117*H117</f>
        <v>119000</v>
      </c>
      <c r="K117" s="13"/>
    </row>
    <row r="118" spans="1:11" x14ac:dyDescent="0.35">
      <c r="A118" s="184" t="s">
        <v>154</v>
      </c>
      <c r="B118" s="21" t="s">
        <v>155</v>
      </c>
      <c r="C118" s="19" t="s">
        <v>156</v>
      </c>
      <c r="D118" s="156">
        <v>250</v>
      </c>
      <c r="E118" s="150">
        <v>1</v>
      </c>
      <c r="F118" s="156">
        <f>D118</f>
        <v>250</v>
      </c>
      <c r="G118" s="12">
        <v>6</v>
      </c>
      <c r="H118" s="137">
        <f>SUM(F118*G118)</f>
        <v>1500</v>
      </c>
      <c r="I118" s="194">
        <v>47.6</v>
      </c>
      <c r="J118" s="173">
        <f>H118*I118</f>
        <v>71400</v>
      </c>
      <c r="K118" s="13"/>
    </row>
    <row r="119" spans="1:11" x14ac:dyDescent="0.35">
      <c r="A119" s="2"/>
      <c r="B119" s="24" t="s">
        <v>157</v>
      </c>
      <c r="C119" s="25" t="s">
        <v>158</v>
      </c>
      <c r="D119" s="155"/>
      <c r="E119" s="154"/>
      <c r="F119" s="155"/>
      <c r="G119" s="27"/>
      <c r="H119" s="138"/>
      <c r="I119" s="119"/>
      <c r="J119" s="185"/>
      <c r="K119" s="13"/>
    </row>
    <row r="120" spans="1:11" x14ac:dyDescent="0.35">
      <c r="A120" s="100" t="s">
        <v>150</v>
      </c>
      <c r="B120" s="21" t="s">
        <v>159</v>
      </c>
      <c r="C120" s="19" t="s">
        <v>160</v>
      </c>
      <c r="D120" s="156">
        <v>550</v>
      </c>
      <c r="E120" s="150">
        <v>1</v>
      </c>
      <c r="F120" s="156">
        <f>D120</f>
        <v>550</v>
      </c>
      <c r="G120" s="12">
        <v>1</v>
      </c>
      <c r="H120" s="137">
        <f>SUM(F120*G120)</f>
        <v>550</v>
      </c>
      <c r="I120" s="194">
        <v>47.6</v>
      </c>
      <c r="J120" s="186">
        <f>H120*I120</f>
        <v>26180</v>
      </c>
    </row>
    <row r="121" spans="1:11" ht="15" thickBot="1" x14ac:dyDescent="0.4">
      <c r="A121" s="28"/>
      <c r="B121" s="24" t="s">
        <v>161</v>
      </c>
      <c r="C121" s="25" t="s">
        <v>162</v>
      </c>
      <c r="D121" s="155"/>
      <c r="E121" s="154"/>
      <c r="F121" s="155"/>
      <c r="G121" s="27"/>
      <c r="H121" s="138"/>
      <c r="I121" s="117"/>
      <c r="J121" s="185"/>
      <c r="K121" s="13"/>
    </row>
    <row r="122" spans="1:11" ht="16" thickBot="1" x14ac:dyDescent="0.4">
      <c r="A122" s="116" t="s">
        <v>218</v>
      </c>
      <c r="B122" s="225"/>
      <c r="C122" s="226"/>
      <c r="D122" s="227"/>
      <c r="E122" s="228"/>
      <c r="F122" s="229">
        <f>SUM(F6:F121)</f>
        <v>26776</v>
      </c>
      <c r="G122" s="230"/>
      <c r="H122" s="231">
        <f>SUM(H6:H121)</f>
        <v>37958.75</v>
      </c>
      <c r="I122" s="232"/>
      <c r="J122" s="233">
        <f>SUM(J6:J121)</f>
        <v>1806836.5</v>
      </c>
      <c r="K122" s="13"/>
    </row>
    <row r="124" spans="1:11" ht="29" x14ac:dyDescent="0.35">
      <c r="B124" s="234" t="s">
        <v>215</v>
      </c>
      <c r="C124" s="219"/>
      <c r="D124" s="222">
        <v>500</v>
      </c>
      <c r="E124" s="222">
        <v>1</v>
      </c>
      <c r="F124" s="222">
        <v>500</v>
      </c>
      <c r="G124" s="222">
        <v>1</v>
      </c>
      <c r="H124" s="222">
        <v>500</v>
      </c>
      <c r="I124" s="223">
        <v>47.6</v>
      </c>
      <c r="J124" s="224">
        <v>23800</v>
      </c>
    </row>
    <row r="126" spans="1:11" ht="15.5" x14ac:dyDescent="0.35">
      <c r="A126" s="221" t="s">
        <v>216</v>
      </c>
      <c r="B126" s="241"/>
      <c r="C126" s="241"/>
      <c r="D126" s="220"/>
      <c r="E126" s="220"/>
      <c r="F126" s="235">
        <v>27276</v>
      </c>
      <c r="G126" s="236">
        <v>9.0920000000000005</v>
      </c>
      <c r="H126" s="237">
        <v>38459</v>
      </c>
      <c r="I126" s="236"/>
      <c r="J126" s="238">
        <v>1830636.5</v>
      </c>
    </row>
  </sheetData>
  <mergeCells count="1">
    <mergeCell ref="B114:B115"/>
  </mergeCells>
  <pageMargins left="0.7" right="0.7" top="0.75" bottom="0.75" header="0.3" footer="0.3"/>
  <pageSetup scale="8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workbookViewId="0">
      <selection activeCell="J24" sqref="J24"/>
    </sheetView>
  </sheetViews>
  <sheetFormatPr defaultRowHeight="14.5" x14ac:dyDescent="0.35"/>
  <cols>
    <col min="1" max="1" width="32" customWidth="1"/>
    <col min="3" max="3" width="9" bestFit="1" customWidth="1"/>
    <col min="5" max="5" width="9" bestFit="1" customWidth="1"/>
    <col min="7" max="7" width="9" bestFit="1" customWidth="1"/>
    <col min="9" max="9" width="11.6328125" bestFit="1" customWidth="1"/>
  </cols>
  <sheetData>
    <row r="1" spans="1:9" ht="16" thickBot="1" x14ac:dyDescent="0.4">
      <c r="A1" s="49" t="s">
        <v>18</v>
      </c>
      <c r="B1" s="50"/>
      <c r="C1" s="50"/>
      <c r="D1" s="50"/>
      <c r="E1" s="50"/>
      <c r="F1" s="50"/>
      <c r="G1" s="50"/>
      <c r="H1" s="50"/>
      <c r="I1" s="51"/>
    </row>
    <row r="2" spans="1:9" ht="15.5" x14ac:dyDescent="0.35">
      <c r="A2" s="52"/>
      <c r="B2" s="53"/>
      <c r="C2" s="54"/>
      <c r="D2" s="55"/>
      <c r="E2" s="54" t="s">
        <v>35</v>
      </c>
      <c r="F2" s="55"/>
      <c r="G2" s="54"/>
      <c r="H2" s="55"/>
      <c r="I2" s="56"/>
    </row>
    <row r="3" spans="1:9" ht="16" thickBot="1" x14ac:dyDescent="0.4">
      <c r="A3" s="57" t="s">
        <v>17</v>
      </c>
      <c r="B3" s="58"/>
      <c r="C3" s="59" t="s">
        <v>16</v>
      </c>
      <c r="D3" s="60"/>
      <c r="E3" s="59" t="s">
        <v>15</v>
      </c>
      <c r="F3" s="60"/>
      <c r="G3" s="59" t="s">
        <v>14</v>
      </c>
      <c r="H3" s="60"/>
      <c r="I3" s="61" t="s">
        <v>13</v>
      </c>
    </row>
    <row r="4" spans="1:9" ht="15.5" x14ac:dyDescent="0.35">
      <c r="A4" s="62" t="s">
        <v>12</v>
      </c>
      <c r="B4" s="63"/>
      <c r="C4" s="64">
        <v>5</v>
      </c>
      <c r="D4" s="65"/>
      <c r="E4" s="66">
        <v>3</v>
      </c>
      <c r="F4" s="63"/>
      <c r="G4" s="67">
        <v>27</v>
      </c>
      <c r="H4" s="68"/>
      <c r="I4" s="69">
        <f>C4*E4*G4</f>
        <v>405</v>
      </c>
    </row>
    <row r="5" spans="1:9" ht="15.5" x14ac:dyDescent="0.35">
      <c r="A5" s="70"/>
      <c r="B5" s="71"/>
      <c r="C5" s="72"/>
      <c r="D5" s="73"/>
      <c r="E5" s="74"/>
      <c r="F5" s="71"/>
      <c r="G5" s="75"/>
      <c r="H5" s="76"/>
      <c r="I5" s="77"/>
    </row>
    <row r="6" spans="1:9" ht="15.5" x14ac:dyDescent="0.35">
      <c r="A6" s="78" t="s">
        <v>11</v>
      </c>
      <c r="B6" s="71"/>
      <c r="C6" s="79">
        <v>10</v>
      </c>
      <c r="D6" s="73"/>
      <c r="E6" s="80">
        <v>16</v>
      </c>
      <c r="F6" s="71"/>
      <c r="G6" s="81">
        <v>27</v>
      </c>
      <c r="H6" s="76"/>
      <c r="I6" s="82">
        <f>C6*E6*G6</f>
        <v>4320</v>
      </c>
    </row>
    <row r="7" spans="1:9" ht="15.5" x14ac:dyDescent="0.35">
      <c r="A7" s="70"/>
      <c r="B7" s="71"/>
      <c r="C7" s="72"/>
      <c r="D7" s="73"/>
      <c r="E7" s="74"/>
      <c r="F7" s="71"/>
      <c r="G7" s="75"/>
      <c r="H7" s="76"/>
      <c r="I7" s="77"/>
    </row>
    <row r="8" spans="1:9" ht="15.5" x14ac:dyDescent="0.35">
      <c r="A8" s="78" t="s">
        <v>10</v>
      </c>
      <c r="B8" s="71"/>
      <c r="C8" s="79">
        <v>50</v>
      </c>
      <c r="D8" s="73"/>
      <c r="E8" s="80">
        <v>4</v>
      </c>
      <c r="F8" s="71"/>
      <c r="G8" s="81">
        <v>27</v>
      </c>
      <c r="H8" s="76"/>
      <c r="I8" s="82">
        <f>C8*E8*G8</f>
        <v>5400</v>
      </c>
    </row>
    <row r="9" spans="1:9" ht="15.5" x14ac:dyDescent="0.35">
      <c r="A9" s="78" t="s">
        <v>9</v>
      </c>
      <c r="B9" s="71"/>
      <c r="C9" s="79"/>
      <c r="D9" s="73"/>
      <c r="E9" s="80"/>
      <c r="F9" s="71"/>
      <c r="G9" s="81"/>
      <c r="H9" s="76"/>
      <c r="I9" s="82"/>
    </row>
    <row r="10" spans="1:9" ht="15.5" x14ac:dyDescent="0.35">
      <c r="A10" s="70" t="s">
        <v>8</v>
      </c>
      <c r="B10" s="71"/>
      <c r="C10" s="72"/>
      <c r="D10" s="73"/>
      <c r="E10" s="74"/>
      <c r="F10" s="71"/>
      <c r="G10" s="75"/>
      <c r="H10" s="76"/>
      <c r="I10" s="77"/>
    </row>
    <row r="11" spans="1:9" ht="15.5" x14ac:dyDescent="0.35">
      <c r="A11" s="78" t="s">
        <v>7</v>
      </c>
      <c r="B11" s="71"/>
      <c r="C11" s="79">
        <v>300</v>
      </c>
      <c r="D11" s="73"/>
      <c r="E11" s="80">
        <v>1</v>
      </c>
      <c r="F11" s="71"/>
      <c r="G11" s="81">
        <v>27</v>
      </c>
      <c r="H11" s="76"/>
      <c r="I11" s="82">
        <f>C11*E11*G11</f>
        <v>8100</v>
      </c>
    </row>
    <row r="12" spans="1:9" ht="15.5" x14ac:dyDescent="0.35">
      <c r="A12" s="70" t="s">
        <v>6</v>
      </c>
      <c r="B12" s="71"/>
      <c r="C12" s="72"/>
      <c r="D12" s="73"/>
      <c r="E12" s="74"/>
      <c r="F12" s="71"/>
      <c r="G12" s="75"/>
      <c r="H12" s="76"/>
      <c r="I12" s="77"/>
    </row>
    <row r="13" spans="1:9" ht="15.5" x14ac:dyDescent="0.35">
      <c r="A13" s="78" t="s">
        <v>5</v>
      </c>
      <c r="B13" s="71"/>
      <c r="C13" s="79">
        <v>2</v>
      </c>
      <c r="D13" s="73"/>
      <c r="E13" s="80">
        <v>2</v>
      </c>
      <c r="F13" s="71"/>
      <c r="G13" s="81">
        <v>27</v>
      </c>
      <c r="H13" s="76"/>
      <c r="I13" s="82">
        <f>C13*E13*G13</f>
        <v>108</v>
      </c>
    </row>
    <row r="14" spans="1:9" ht="15.5" x14ac:dyDescent="0.35">
      <c r="A14" s="70" t="s">
        <v>4</v>
      </c>
      <c r="B14" s="71"/>
      <c r="C14" s="72"/>
      <c r="D14" s="73"/>
      <c r="E14" s="74"/>
      <c r="F14" s="71"/>
      <c r="G14" s="75"/>
      <c r="H14" s="76"/>
      <c r="I14" s="77"/>
    </row>
    <row r="15" spans="1:9" ht="15.5" x14ac:dyDescent="0.35">
      <c r="A15" s="78" t="s">
        <v>19</v>
      </c>
      <c r="B15" s="71"/>
      <c r="C15" s="79">
        <v>100</v>
      </c>
      <c r="D15" s="73"/>
      <c r="E15" s="80">
        <v>4</v>
      </c>
      <c r="F15" s="71"/>
      <c r="G15" s="81">
        <v>27</v>
      </c>
      <c r="H15" s="76"/>
      <c r="I15" s="82">
        <f>C15*E15*G15</f>
        <v>10800</v>
      </c>
    </row>
    <row r="16" spans="1:9" ht="15.5" x14ac:dyDescent="0.35">
      <c r="A16" s="70" t="s">
        <v>20</v>
      </c>
      <c r="B16" s="71"/>
      <c r="C16" s="72"/>
      <c r="D16" s="73"/>
      <c r="E16" s="74"/>
      <c r="F16" s="71"/>
      <c r="G16" s="75"/>
      <c r="H16" s="76"/>
      <c r="I16" s="77"/>
    </row>
    <row r="17" spans="1:9" ht="15.5" x14ac:dyDescent="0.35">
      <c r="A17" s="78" t="s">
        <v>21</v>
      </c>
      <c r="B17" s="71"/>
      <c r="C17" s="79">
        <v>550</v>
      </c>
      <c r="D17" s="73"/>
      <c r="E17" s="80">
        <v>0.5</v>
      </c>
      <c r="F17" s="71"/>
      <c r="G17" s="81">
        <v>27</v>
      </c>
      <c r="H17" s="76"/>
      <c r="I17" s="82">
        <f>C17*E17*G17</f>
        <v>7425</v>
      </c>
    </row>
    <row r="18" spans="1:9" ht="15.5" x14ac:dyDescent="0.35">
      <c r="A18" s="70" t="s">
        <v>22</v>
      </c>
      <c r="B18" s="71"/>
      <c r="C18" s="72"/>
      <c r="D18" s="73"/>
      <c r="E18" s="74"/>
      <c r="F18" s="71"/>
      <c r="G18" s="75"/>
      <c r="H18" s="76"/>
      <c r="I18" s="77"/>
    </row>
    <row r="19" spans="1:9" ht="15.5" x14ac:dyDescent="0.35">
      <c r="A19" s="78" t="s">
        <v>23</v>
      </c>
      <c r="B19" s="71"/>
      <c r="C19" s="79">
        <v>550</v>
      </c>
      <c r="D19" s="73"/>
      <c r="E19" s="80">
        <v>20</v>
      </c>
      <c r="F19" s="71"/>
      <c r="G19" s="81">
        <v>27</v>
      </c>
      <c r="H19" s="76"/>
      <c r="I19" s="82">
        <f>C19*E19*G19</f>
        <v>297000</v>
      </c>
    </row>
    <row r="20" spans="1:9" ht="15.5" x14ac:dyDescent="0.35">
      <c r="A20" s="83" t="s">
        <v>24</v>
      </c>
      <c r="B20" s="71"/>
      <c r="C20" s="79"/>
      <c r="D20" s="73"/>
      <c r="E20" s="80"/>
      <c r="F20" s="71"/>
      <c r="G20" s="81"/>
      <c r="H20" s="76"/>
      <c r="I20" s="82"/>
    </row>
    <row r="21" spans="1:9" ht="15.5" x14ac:dyDescent="0.35">
      <c r="A21" s="83" t="s">
        <v>25</v>
      </c>
      <c r="B21" s="71"/>
      <c r="C21" s="79"/>
      <c r="D21" s="73"/>
      <c r="E21" s="80"/>
      <c r="F21" s="71"/>
      <c r="G21" s="81"/>
      <c r="H21" s="76"/>
      <c r="I21" s="82"/>
    </row>
    <row r="22" spans="1:9" ht="15.5" x14ac:dyDescent="0.35">
      <c r="A22" s="70" t="s">
        <v>26</v>
      </c>
      <c r="B22" s="71"/>
      <c r="C22" s="72"/>
      <c r="D22" s="73"/>
      <c r="E22" s="74"/>
      <c r="F22" s="71"/>
      <c r="G22" s="75"/>
      <c r="H22" s="76"/>
      <c r="I22" s="77"/>
    </row>
    <row r="23" spans="1:9" ht="15.5" x14ac:dyDescent="0.35">
      <c r="A23" s="78" t="s">
        <v>27</v>
      </c>
      <c r="B23" s="71"/>
      <c r="C23" s="79">
        <v>575</v>
      </c>
      <c r="D23" s="73"/>
      <c r="E23" s="80">
        <v>2</v>
      </c>
      <c r="F23" s="71"/>
      <c r="G23" s="81">
        <v>27</v>
      </c>
      <c r="H23" s="76"/>
      <c r="I23" s="82">
        <f>C23*E23*G23</f>
        <v>31050</v>
      </c>
    </row>
    <row r="24" spans="1:9" ht="15.5" x14ac:dyDescent="0.35">
      <c r="A24" s="70" t="s">
        <v>28</v>
      </c>
      <c r="B24" s="71"/>
      <c r="C24" s="72"/>
      <c r="D24" s="73"/>
      <c r="E24" s="74"/>
      <c r="F24" s="71"/>
      <c r="G24" s="75"/>
      <c r="H24" s="76"/>
      <c r="I24" s="77"/>
    </row>
    <row r="25" spans="1:9" ht="15.5" x14ac:dyDescent="0.35">
      <c r="A25" s="78" t="s">
        <v>29</v>
      </c>
      <c r="B25" s="71"/>
      <c r="C25" s="79">
        <v>550</v>
      </c>
      <c r="D25" s="73"/>
      <c r="E25" s="80">
        <v>4</v>
      </c>
      <c r="F25" s="71"/>
      <c r="G25" s="81">
        <v>27</v>
      </c>
      <c r="H25" s="76"/>
      <c r="I25" s="82">
        <f>C25*E25*G25</f>
        <v>59400</v>
      </c>
    </row>
    <row r="26" spans="1:9" ht="15.5" x14ac:dyDescent="0.35">
      <c r="A26" s="70" t="s">
        <v>30</v>
      </c>
      <c r="B26" s="71"/>
      <c r="C26" s="72"/>
      <c r="D26" s="73"/>
      <c r="E26" s="72"/>
      <c r="F26" s="71"/>
      <c r="G26" s="75"/>
      <c r="H26" s="76"/>
      <c r="I26" s="77"/>
    </row>
    <row r="27" spans="1:9" ht="15.5" x14ac:dyDescent="0.35">
      <c r="A27" s="78" t="s">
        <v>31</v>
      </c>
      <c r="B27" s="71"/>
      <c r="C27" s="79">
        <v>3000</v>
      </c>
      <c r="D27" s="73"/>
      <c r="E27" s="86">
        <v>3</v>
      </c>
      <c r="F27" s="71"/>
      <c r="G27" s="165">
        <v>27</v>
      </c>
      <c r="H27" s="76"/>
      <c r="I27" s="82">
        <f>C27*E27*G27</f>
        <v>243000</v>
      </c>
    </row>
    <row r="28" spans="1:9" ht="15.5" x14ac:dyDescent="0.35">
      <c r="A28" s="70" t="s">
        <v>32</v>
      </c>
      <c r="B28" s="71"/>
      <c r="C28" s="72"/>
      <c r="D28" s="73"/>
      <c r="E28" s="84"/>
      <c r="F28" s="71"/>
      <c r="G28" s="85"/>
      <c r="H28" s="76"/>
      <c r="I28" s="77"/>
    </row>
    <row r="29" spans="1:9" ht="15.5" x14ac:dyDescent="0.35">
      <c r="A29" s="78" t="s">
        <v>33</v>
      </c>
      <c r="B29" s="71"/>
      <c r="C29" s="79">
        <v>1560</v>
      </c>
      <c r="D29" s="73"/>
      <c r="E29" s="86">
        <v>4</v>
      </c>
      <c r="F29" s="71"/>
      <c r="G29" s="87">
        <v>27</v>
      </c>
      <c r="H29" s="76"/>
      <c r="I29" s="82">
        <f>C29*E29*G29</f>
        <v>168480</v>
      </c>
    </row>
    <row r="30" spans="1:9" ht="15.5" x14ac:dyDescent="0.35">
      <c r="A30" s="70"/>
      <c r="B30" s="71"/>
      <c r="C30" s="72"/>
      <c r="D30" s="73"/>
      <c r="E30" s="84"/>
      <c r="F30" s="71"/>
      <c r="G30" s="85"/>
      <c r="H30" s="76"/>
      <c r="I30" s="77"/>
    </row>
    <row r="31" spans="1:9" ht="15.5" x14ac:dyDescent="0.35">
      <c r="A31" s="88" t="s">
        <v>34</v>
      </c>
      <c r="B31" s="71"/>
      <c r="C31" s="72">
        <v>3500</v>
      </c>
      <c r="D31" s="73"/>
      <c r="E31" s="84">
        <v>3</v>
      </c>
      <c r="F31" s="71"/>
      <c r="G31" s="85">
        <v>27</v>
      </c>
      <c r="H31" s="76"/>
      <c r="I31" s="77">
        <f>C31*E31*G31</f>
        <v>283500</v>
      </c>
    </row>
    <row r="32" spans="1:9" ht="16" thickBot="1" x14ac:dyDescent="0.4">
      <c r="A32" s="95" t="s">
        <v>3</v>
      </c>
      <c r="B32" s="58"/>
      <c r="C32" s="89"/>
      <c r="D32" s="89"/>
      <c r="E32" s="89"/>
      <c r="F32" s="89"/>
      <c r="G32" s="90"/>
      <c r="H32" s="90"/>
      <c r="I32" s="91">
        <f>SUM(I4:I31)</f>
        <v>1118988</v>
      </c>
    </row>
    <row r="33" spans="1:9" ht="15.5" x14ac:dyDescent="0.35">
      <c r="A33" s="92"/>
      <c r="B33" s="92"/>
      <c r="C33" s="92"/>
      <c r="D33" s="92"/>
      <c r="E33" s="92"/>
      <c r="F33" s="92"/>
      <c r="G33" s="92"/>
      <c r="H33" s="92"/>
      <c r="I33" s="92"/>
    </row>
    <row r="34" spans="1:9" ht="15.5" x14ac:dyDescent="0.35">
      <c r="A34" s="92" t="s">
        <v>2</v>
      </c>
      <c r="B34" s="92"/>
      <c r="C34" s="92"/>
      <c r="D34" s="92"/>
      <c r="E34" s="92"/>
      <c r="F34" s="92"/>
      <c r="G34" s="92"/>
      <c r="H34" s="92"/>
      <c r="I34" s="92"/>
    </row>
    <row r="35" spans="1:9" ht="15.5" x14ac:dyDescent="0.35">
      <c r="A35" s="92" t="s">
        <v>1</v>
      </c>
      <c r="B35" s="93"/>
      <c r="C35" s="79"/>
      <c r="D35" s="93"/>
      <c r="E35" s="92"/>
      <c r="F35" s="92"/>
      <c r="G35" s="92"/>
      <c r="H35" s="92"/>
      <c r="I35" s="94"/>
    </row>
    <row r="36" spans="1:9" ht="15.5" x14ac:dyDescent="0.35">
      <c r="A36" s="92" t="s">
        <v>0</v>
      </c>
      <c r="B36" s="93"/>
      <c r="C36" s="79"/>
      <c r="D36" s="93"/>
      <c r="E36" s="92"/>
      <c r="F36" s="92"/>
      <c r="G36" s="92"/>
      <c r="H36" s="92"/>
      <c r="I36" s="94"/>
    </row>
  </sheetData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Burden</vt:lpstr>
      <vt:lpstr>Federal Cost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Jacobs, Jeanne - RD, Washington, DC</dc:creator>
  <cp:lastModifiedBy>Daskal, MaryPat - RD, Washington, DC</cp:lastModifiedBy>
  <cp:lastPrinted>2016-06-09T11:36:30Z</cp:lastPrinted>
  <dcterms:created xsi:type="dcterms:W3CDTF">2014-08-27T11:31:14Z</dcterms:created>
  <dcterms:modified xsi:type="dcterms:W3CDTF">2020-04-23T17:17:59Z</dcterms:modified>
</cp:coreProperties>
</file>