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na.Sandberg\Documents\FNS Information Collection Needs due to COVID-19\"/>
    </mc:Choice>
  </mc:AlternateContent>
  <bookViews>
    <workbookView xWindow="120" yWindow="20" windowWidth="19080" windowHeight="8550"/>
  </bookViews>
  <sheets>
    <sheet name="Sample Burden Table - Studies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15" i="1" l="1"/>
  <c r="J14" i="1"/>
  <c r="J13" i="1"/>
  <c r="J12" i="1"/>
  <c r="J11" i="1"/>
  <c r="J10" i="1"/>
  <c r="J9" i="1"/>
  <c r="J8" i="1"/>
  <c r="J7" i="1"/>
  <c r="J6" i="1"/>
  <c r="J5" i="1"/>
  <c r="J4" i="1"/>
  <c r="J3" i="1"/>
  <c r="G16" i="1" l="1"/>
  <c r="E16" i="1"/>
  <c r="F12" i="1"/>
  <c r="G19" i="1" l="1"/>
  <c r="J20" i="1"/>
  <c r="J21" i="1" s="1"/>
  <c r="G11" i="1"/>
  <c r="I11" i="1" s="1"/>
  <c r="G10" i="1"/>
  <c r="I10" i="1" s="1"/>
  <c r="G8" i="1"/>
  <c r="I8" i="1" s="1"/>
  <c r="G7" i="1"/>
  <c r="I7" i="1" s="1"/>
  <c r="K7" i="1" s="1"/>
  <c r="G6" i="1"/>
  <c r="I6" i="1" s="1"/>
  <c r="G15" i="1"/>
  <c r="I15" i="1" s="1"/>
  <c r="G14" i="1"/>
  <c r="I14" i="1" s="1"/>
  <c r="G12" i="1"/>
  <c r="I12" i="1" s="1"/>
  <c r="G9" i="1"/>
  <c r="I9" i="1" s="1"/>
  <c r="G5" i="1"/>
  <c r="I5" i="1" s="1"/>
  <c r="K5" i="1" s="1"/>
  <c r="G4" i="1"/>
  <c r="I4" i="1" s="1"/>
  <c r="K4" i="1" s="1"/>
  <c r="G20" i="1" l="1"/>
  <c r="G21" i="1"/>
  <c r="I21" i="1" s="1"/>
  <c r="K21" i="1" s="1"/>
  <c r="I20" i="1"/>
  <c r="K20" i="1" s="1"/>
  <c r="K15" i="1"/>
  <c r="K10" i="1"/>
  <c r="K9" i="1"/>
  <c r="K12" i="1"/>
  <c r="K11" i="1"/>
  <c r="K8" i="1"/>
  <c r="K14" i="1"/>
  <c r="K6" i="1"/>
  <c r="G3" i="1" l="1"/>
  <c r="F16" i="1" l="1"/>
  <c r="I19" i="1"/>
  <c r="K19" i="1" s="1"/>
  <c r="I3" i="1"/>
  <c r="K3" i="1" l="1"/>
  <c r="I16" i="1"/>
  <c r="H16" i="1" s="1"/>
  <c r="K16" i="1" l="1"/>
  <c r="K18" i="1"/>
  <c r="K22" i="1" s="1"/>
</calcChain>
</file>

<file path=xl/sharedStrings.xml><?xml version="1.0" encoding="utf-8"?>
<sst xmlns="http://schemas.openxmlformats.org/spreadsheetml/2006/main" count="43" uniqueCount="35">
  <si>
    <t>TOTAL</t>
  </si>
  <si>
    <t>Number of respondents</t>
  </si>
  <si>
    <t>Frequency of response</t>
  </si>
  <si>
    <t>Total Annual responses</t>
  </si>
  <si>
    <t>Hours per response</t>
  </si>
  <si>
    <t>Annual burden (hours)</t>
  </si>
  <si>
    <t>Respondent Category</t>
  </si>
  <si>
    <t>Hourly Wage Rate</t>
  </si>
  <si>
    <t>Total Annualized Cost of Respondent Burden</t>
  </si>
  <si>
    <t>State Government</t>
  </si>
  <si>
    <t>Instruments</t>
  </si>
  <si>
    <t>Form</t>
  </si>
  <si>
    <t>Type of respondents (optional)</t>
  </si>
  <si>
    <t>Local Government</t>
  </si>
  <si>
    <t>SNAP State Program Staff</t>
  </si>
  <si>
    <t>WIC State Program Staff</t>
  </si>
  <si>
    <t>CN State Program Staff</t>
  </si>
  <si>
    <t>WIC Local Agency Program Staff</t>
  </si>
  <si>
    <t>Waiver</t>
  </si>
  <si>
    <t xml:space="preserve"> </t>
  </si>
  <si>
    <t>FMNP State Program Staff</t>
  </si>
  <si>
    <t>Form: FNS10</t>
  </si>
  <si>
    <t>Form: FNS44</t>
  </si>
  <si>
    <t>Form: FNS418</t>
  </si>
  <si>
    <t>Form: FNS292A</t>
  </si>
  <si>
    <t>Food Dist. State Program Staff</t>
  </si>
  <si>
    <t>Respondent</t>
  </si>
  <si>
    <t>Federal Cost</t>
  </si>
  <si>
    <t>SNAP Administrative Cost Sharing</t>
  </si>
  <si>
    <t xml:space="preserve">Waiver Request </t>
  </si>
  <si>
    <t>Review FNS292A</t>
  </si>
  <si>
    <t>Total</t>
  </si>
  <si>
    <t>Federal Worker, GS13 Step 1</t>
  </si>
  <si>
    <t>Report to State</t>
  </si>
  <si>
    <t>Evaluation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</si>
</sst>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0.00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 readingOrder="1"/>
    </xf>
    <xf numFmtId="0" fontId="2" fillId="0" borderId="3" xfId="0" applyFont="1" applyFill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 readingOrder="1"/>
    </xf>
    <xf numFmtId="0" fontId="2" fillId="0" borderId="4" xfId="0" applyFont="1" applyFill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wrapText="1"/>
    </xf>
    <xf numFmtId="3" fontId="2" fillId="0" borderId="8" xfId="0" applyNumberFormat="1" applyFont="1" applyFill="1" applyBorder="1" applyAlignment="1">
      <alignment wrapText="1"/>
    </xf>
    <xf numFmtId="164" fontId="2" fillId="0" borderId="6" xfId="0" applyNumberFormat="1" applyFont="1" applyFill="1" applyBorder="1" applyAlignment="1">
      <alignment horizontal="center" wrapText="1"/>
    </xf>
    <xf numFmtId="3" fontId="2" fillId="0" borderId="7" xfId="0" applyNumberFormat="1" applyFont="1" applyFill="1" applyBorder="1" applyAlignment="1">
      <alignment wrapText="1"/>
    </xf>
    <xf numFmtId="44" fontId="2" fillId="0" borderId="9" xfId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>
      <alignment horizontal="right" wrapText="1"/>
    </xf>
    <xf numFmtId="44" fontId="3" fillId="0" borderId="1" xfId="1" applyFont="1" applyFill="1" applyBorder="1" applyAlignment="1"/>
    <xf numFmtId="44" fontId="3" fillId="0" borderId="1" xfId="0" applyNumberFormat="1" applyFont="1" applyFill="1" applyBorder="1" applyAlignment="1"/>
    <xf numFmtId="44" fontId="3" fillId="0" borderId="1" xfId="1" applyFont="1" applyBorder="1" applyAlignment="1">
      <alignment horizontal="center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44" fontId="2" fillId="0" borderId="0" xfId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/>
    <xf numFmtId="44" fontId="2" fillId="0" borderId="1" xfId="0" applyNumberFormat="1" applyFont="1" applyFill="1" applyBorder="1" applyAlignment="1"/>
    <xf numFmtId="166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>
      <alignment horizontal="right" wrapText="1"/>
    </xf>
    <xf numFmtId="44" fontId="3" fillId="0" borderId="1" xfId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Layout" topLeftCell="B1" zoomScaleNormal="80" workbookViewId="0">
      <selection activeCell="J29" sqref="J29"/>
    </sheetView>
  </sheetViews>
  <sheetFormatPr defaultColWidth="9.1796875" defaultRowHeight="13" x14ac:dyDescent="0.3"/>
  <cols>
    <col min="1" max="1" width="13.1796875" style="36" customWidth="1"/>
    <col min="2" max="2" width="26.36328125" style="36" customWidth="1"/>
    <col min="3" max="3" width="14.7265625" style="36" customWidth="1"/>
    <col min="4" max="4" width="10.1796875" style="36" customWidth="1"/>
    <col min="5" max="5" width="12.453125" style="36" customWidth="1"/>
    <col min="6" max="6" width="19.26953125" style="36" customWidth="1"/>
    <col min="7" max="7" width="10.81640625" style="36" customWidth="1"/>
    <col min="8" max="8" width="14.1796875" style="36" customWidth="1"/>
    <col min="9" max="9" width="9.1796875" style="36"/>
    <col min="10" max="10" width="10.453125" style="36" customWidth="1"/>
    <col min="11" max="12" width="12.1796875" style="36" bestFit="1" customWidth="1"/>
    <col min="13" max="16384" width="9.1796875" style="36"/>
  </cols>
  <sheetData>
    <row r="1" spans="1:12" ht="65.5" thickBot="1" x14ac:dyDescent="0.35">
      <c r="A1" s="5" t="s">
        <v>6</v>
      </c>
      <c r="B1" s="6" t="s">
        <v>12</v>
      </c>
      <c r="C1" s="6" t="s">
        <v>10</v>
      </c>
      <c r="D1" s="9" t="s">
        <v>11</v>
      </c>
      <c r="E1" s="8" t="s">
        <v>1</v>
      </c>
      <c r="F1" s="6" t="s">
        <v>2</v>
      </c>
      <c r="G1" s="6" t="s">
        <v>3</v>
      </c>
      <c r="H1" s="6" t="s">
        <v>4</v>
      </c>
      <c r="I1" s="9" t="s">
        <v>5</v>
      </c>
      <c r="J1" s="10" t="s">
        <v>7</v>
      </c>
      <c r="K1" s="7" t="s">
        <v>8</v>
      </c>
    </row>
    <row r="2" spans="1:12" s="37" customFormat="1" ht="26.25" customHeight="1" x14ac:dyDescent="0.3">
      <c r="A2" s="18"/>
      <c r="B2" s="1"/>
      <c r="C2" s="1"/>
      <c r="D2" s="19"/>
      <c r="E2" s="20"/>
      <c r="F2" s="2"/>
      <c r="G2" s="4"/>
      <c r="H2" s="3"/>
      <c r="I2" s="21"/>
      <c r="J2" s="22"/>
      <c r="K2" s="23"/>
    </row>
    <row r="3" spans="1:12" s="37" customFormat="1" ht="26" x14ac:dyDescent="0.3">
      <c r="A3" s="2" t="s">
        <v>9</v>
      </c>
      <c r="B3" s="1" t="s">
        <v>14</v>
      </c>
      <c r="C3" s="1" t="s">
        <v>18</v>
      </c>
      <c r="D3" s="19"/>
      <c r="E3" s="1">
        <v>53</v>
      </c>
      <c r="F3" s="2">
        <v>5</v>
      </c>
      <c r="G3" s="1">
        <f>+E3*F3</f>
        <v>265</v>
      </c>
      <c r="H3" s="3">
        <v>0.25</v>
      </c>
      <c r="I3" s="3">
        <f t="shared" ref="I3" si="0">+G3*H3</f>
        <v>66.25</v>
      </c>
      <c r="J3" s="24">
        <f>17.53</f>
        <v>17.53</v>
      </c>
      <c r="K3" s="23">
        <f>+J3*I3</f>
        <v>1161.3625000000002</v>
      </c>
    </row>
    <row r="4" spans="1:12" s="37" customFormat="1" x14ac:dyDescent="0.3">
      <c r="A4" s="2"/>
      <c r="B4" s="1" t="s">
        <v>14</v>
      </c>
      <c r="C4" s="1" t="s">
        <v>34</v>
      </c>
      <c r="D4" s="19"/>
      <c r="E4" s="1">
        <v>53</v>
      </c>
      <c r="F4" s="2">
        <v>1</v>
      </c>
      <c r="G4" s="1">
        <f t="shared" ref="G4:G15" si="1">+E4*F4</f>
        <v>53</v>
      </c>
      <c r="H4" s="3">
        <v>3</v>
      </c>
      <c r="I4" s="3">
        <f>+G4*H4</f>
        <v>159</v>
      </c>
      <c r="J4" s="24">
        <f>17.53</f>
        <v>17.53</v>
      </c>
      <c r="K4" s="23">
        <f t="shared" ref="K4:K15" si="2">+J4*I4</f>
        <v>2787.27</v>
      </c>
    </row>
    <row r="5" spans="1:12" s="37" customFormat="1" x14ac:dyDescent="0.3">
      <c r="A5" s="2"/>
      <c r="B5" s="1" t="s">
        <v>15</v>
      </c>
      <c r="C5" s="1" t="s">
        <v>18</v>
      </c>
      <c r="D5" s="19"/>
      <c r="E5" s="1">
        <v>89</v>
      </c>
      <c r="F5" s="2">
        <v>10</v>
      </c>
      <c r="G5" s="1">
        <f t="shared" si="1"/>
        <v>890</v>
      </c>
      <c r="H5" s="3">
        <v>0.25</v>
      </c>
      <c r="I5" s="3">
        <f t="shared" ref="I5:I15" si="3">+G5*H5</f>
        <v>222.5</v>
      </c>
      <c r="J5" s="24">
        <f t="shared" ref="J5:J15" si="4">35.05</f>
        <v>35.049999999999997</v>
      </c>
      <c r="K5" s="23">
        <f t="shared" si="2"/>
        <v>7798.6249999999991</v>
      </c>
    </row>
    <row r="6" spans="1:12" s="37" customFormat="1" x14ac:dyDescent="0.3">
      <c r="A6" s="2"/>
      <c r="B6" s="1" t="s">
        <v>15</v>
      </c>
      <c r="C6" s="1" t="s">
        <v>34</v>
      </c>
      <c r="D6" s="19"/>
      <c r="E6" s="1">
        <v>89</v>
      </c>
      <c r="F6" s="2">
        <v>1</v>
      </c>
      <c r="G6" s="1">
        <f t="shared" ref="G6:G8" si="5">+E6*F6</f>
        <v>89</v>
      </c>
      <c r="H6" s="3">
        <v>3</v>
      </c>
      <c r="I6" s="3">
        <f t="shared" ref="I6:I8" si="6">+G6*H6</f>
        <v>267</v>
      </c>
      <c r="J6" s="24">
        <f t="shared" si="4"/>
        <v>35.049999999999997</v>
      </c>
      <c r="K6" s="23">
        <f t="shared" ref="K6" si="7">+J6*I6</f>
        <v>9358.3499999999985</v>
      </c>
    </row>
    <row r="7" spans="1:12" s="37" customFormat="1" x14ac:dyDescent="0.3">
      <c r="A7" s="2"/>
      <c r="B7" s="1" t="s">
        <v>20</v>
      </c>
      <c r="C7" s="1" t="s">
        <v>18</v>
      </c>
      <c r="D7" s="19"/>
      <c r="E7" s="1">
        <v>49</v>
      </c>
      <c r="F7" s="2">
        <v>4</v>
      </c>
      <c r="G7" s="1">
        <f t="shared" si="5"/>
        <v>196</v>
      </c>
      <c r="H7" s="3">
        <v>0.25</v>
      </c>
      <c r="I7" s="3">
        <f t="shared" si="6"/>
        <v>49</v>
      </c>
      <c r="J7" s="24">
        <f t="shared" si="4"/>
        <v>35.049999999999997</v>
      </c>
      <c r="K7" s="23">
        <f t="shared" ref="K7:K8" si="8">+J7*I7</f>
        <v>1717.4499999999998</v>
      </c>
    </row>
    <row r="8" spans="1:12" s="37" customFormat="1" x14ac:dyDescent="0.3">
      <c r="A8" s="2"/>
      <c r="B8" s="1" t="s">
        <v>20</v>
      </c>
      <c r="C8" s="1" t="s">
        <v>34</v>
      </c>
      <c r="D8" s="19"/>
      <c r="E8" s="1">
        <v>49</v>
      </c>
      <c r="F8" s="2">
        <v>1</v>
      </c>
      <c r="G8" s="1">
        <f t="shared" si="5"/>
        <v>49</v>
      </c>
      <c r="H8" s="3">
        <v>3</v>
      </c>
      <c r="I8" s="3">
        <f t="shared" si="6"/>
        <v>147</v>
      </c>
      <c r="J8" s="24">
        <f t="shared" si="4"/>
        <v>35.049999999999997</v>
      </c>
      <c r="K8" s="23">
        <f t="shared" si="8"/>
        <v>5152.3499999999995</v>
      </c>
    </row>
    <row r="9" spans="1:12" s="37" customFormat="1" x14ac:dyDescent="0.3">
      <c r="A9" s="2"/>
      <c r="B9" s="1" t="s">
        <v>16</v>
      </c>
      <c r="C9" s="1" t="s">
        <v>21</v>
      </c>
      <c r="D9" s="19"/>
      <c r="E9" s="1">
        <v>53</v>
      </c>
      <c r="F9" s="2">
        <v>6</v>
      </c>
      <c r="G9" s="1">
        <f t="shared" si="1"/>
        <v>318</v>
      </c>
      <c r="H9" s="3">
        <v>0.25</v>
      </c>
      <c r="I9" s="3">
        <f t="shared" si="3"/>
        <v>79.5</v>
      </c>
      <c r="J9" s="24">
        <f t="shared" si="4"/>
        <v>35.049999999999997</v>
      </c>
      <c r="K9" s="23">
        <f t="shared" si="2"/>
        <v>2786.4749999999999</v>
      </c>
    </row>
    <row r="10" spans="1:12" s="37" customFormat="1" x14ac:dyDescent="0.3">
      <c r="A10" s="2"/>
      <c r="B10" s="1"/>
      <c r="C10" s="1" t="s">
        <v>22</v>
      </c>
      <c r="D10" s="19"/>
      <c r="E10" s="1">
        <v>53</v>
      </c>
      <c r="F10" s="2">
        <v>6</v>
      </c>
      <c r="G10" s="1">
        <f t="shared" si="1"/>
        <v>318</v>
      </c>
      <c r="H10" s="3">
        <v>0.25</v>
      </c>
      <c r="I10" s="3">
        <f t="shared" si="3"/>
        <v>79.5</v>
      </c>
      <c r="J10" s="24">
        <f t="shared" si="4"/>
        <v>35.049999999999997</v>
      </c>
      <c r="K10" s="23">
        <f t="shared" si="2"/>
        <v>2786.4749999999999</v>
      </c>
    </row>
    <row r="11" spans="1:12" s="37" customFormat="1" x14ac:dyDescent="0.3">
      <c r="A11" s="2"/>
      <c r="C11" s="1" t="s">
        <v>23</v>
      </c>
      <c r="D11" s="19"/>
      <c r="E11" s="1">
        <v>53</v>
      </c>
      <c r="F11" s="2">
        <v>6</v>
      </c>
      <c r="G11" s="1">
        <f t="shared" si="1"/>
        <v>318</v>
      </c>
      <c r="H11" s="3">
        <v>0.25</v>
      </c>
      <c r="I11" s="3">
        <f t="shared" si="3"/>
        <v>79.5</v>
      </c>
      <c r="J11" s="24">
        <f t="shared" si="4"/>
        <v>35.049999999999997</v>
      </c>
      <c r="K11" s="23">
        <f t="shared" si="2"/>
        <v>2786.4749999999999</v>
      </c>
    </row>
    <row r="12" spans="1:12" s="37" customFormat="1" x14ac:dyDescent="0.3">
      <c r="A12" s="2"/>
      <c r="B12" s="1" t="s">
        <v>25</v>
      </c>
      <c r="C12" s="1" t="s">
        <v>24</v>
      </c>
      <c r="D12" s="19"/>
      <c r="E12" s="1">
        <v>65</v>
      </c>
      <c r="F12" s="2">
        <f>52/2</f>
        <v>26</v>
      </c>
      <c r="G12" s="1">
        <f t="shared" si="1"/>
        <v>1690</v>
      </c>
      <c r="H12" s="3">
        <v>0.25</v>
      </c>
      <c r="I12" s="3">
        <f t="shared" si="3"/>
        <v>422.5</v>
      </c>
      <c r="J12" s="24">
        <f t="shared" si="4"/>
        <v>35.049999999999997</v>
      </c>
      <c r="K12" s="23">
        <f t="shared" si="2"/>
        <v>14808.624999999998</v>
      </c>
    </row>
    <row r="13" spans="1:12" s="37" customFormat="1" x14ac:dyDescent="0.3">
      <c r="A13" s="2"/>
      <c r="C13" s="1"/>
      <c r="D13" s="19"/>
      <c r="E13" s="1"/>
      <c r="F13" s="2"/>
      <c r="G13" s="1"/>
      <c r="H13" s="3"/>
      <c r="I13" s="3"/>
      <c r="J13" s="24">
        <f t="shared" si="4"/>
        <v>35.049999999999997</v>
      </c>
      <c r="K13" s="23"/>
    </row>
    <row r="14" spans="1:12" s="37" customFormat="1" ht="26" x14ac:dyDescent="0.3">
      <c r="A14" s="2" t="s">
        <v>13</v>
      </c>
      <c r="B14" s="1" t="s">
        <v>17</v>
      </c>
      <c r="C14" s="1" t="s">
        <v>33</v>
      </c>
      <c r="D14" s="19"/>
      <c r="E14" s="1">
        <v>1808</v>
      </c>
      <c r="F14" s="2">
        <v>1</v>
      </c>
      <c r="G14" s="1">
        <f t="shared" si="1"/>
        <v>1808</v>
      </c>
      <c r="H14" s="3">
        <v>3</v>
      </c>
      <c r="I14" s="3">
        <f t="shared" si="3"/>
        <v>5424</v>
      </c>
      <c r="J14" s="24">
        <f t="shared" si="4"/>
        <v>35.049999999999997</v>
      </c>
      <c r="K14" s="23">
        <f t="shared" si="2"/>
        <v>190111.19999999998</v>
      </c>
      <c r="L14" s="23"/>
    </row>
    <row r="15" spans="1:12" s="37" customFormat="1" x14ac:dyDescent="0.3">
      <c r="A15" s="2"/>
      <c r="B15" s="1"/>
      <c r="C15" s="1"/>
      <c r="D15" s="19"/>
      <c r="E15" s="1"/>
      <c r="F15" s="2"/>
      <c r="G15" s="1">
        <f t="shared" si="1"/>
        <v>0</v>
      </c>
      <c r="H15" s="3">
        <v>0.25</v>
      </c>
      <c r="I15" s="3">
        <f t="shared" si="3"/>
        <v>0</v>
      </c>
      <c r="J15" s="24">
        <f t="shared" si="4"/>
        <v>35.049999999999997</v>
      </c>
      <c r="K15" s="23">
        <f t="shared" si="2"/>
        <v>0</v>
      </c>
    </row>
    <row r="16" spans="1:12" ht="13.5" thickBot="1" x14ac:dyDescent="0.35">
      <c r="A16" s="25" t="s">
        <v>26</v>
      </c>
      <c r="B16" s="11" t="s">
        <v>0</v>
      </c>
      <c r="C16" s="12"/>
      <c r="D16" s="13"/>
      <c r="E16" s="14">
        <f>E3+E5+E9+E12+E14</f>
        <v>2068</v>
      </c>
      <c r="F16" s="15">
        <f>+G16/E16</f>
        <v>2.8984526112185685</v>
      </c>
      <c r="G16" s="16">
        <f>SUM(G2:G15)</f>
        <v>5994</v>
      </c>
      <c r="H16" s="15">
        <f>+I16/G16</f>
        <v>1.1671254587921254</v>
      </c>
      <c r="I16" s="16">
        <f>SUM(I2:I15)</f>
        <v>6995.75</v>
      </c>
      <c r="J16" s="38"/>
      <c r="K16" s="17">
        <f>SUM(K2:K15)</f>
        <v>241254.65749999997</v>
      </c>
    </row>
    <row r="17" spans="1:11" x14ac:dyDescent="0.3">
      <c r="A17" s="26"/>
      <c r="B17" s="26"/>
      <c r="C17" s="27"/>
      <c r="D17" s="26"/>
      <c r="E17" s="28"/>
      <c r="F17" s="29"/>
      <c r="G17" s="28"/>
      <c r="H17" s="29"/>
      <c r="I17" s="28"/>
      <c r="J17" s="39"/>
      <c r="K17" s="30"/>
    </row>
    <row r="18" spans="1:11" x14ac:dyDescent="0.3">
      <c r="A18" s="31" t="s">
        <v>27</v>
      </c>
      <c r="B18" s="37" t="s">
        <v>28</v>
      </c>
      <c r="C18" s="32"/>
      <c r="D18" s="31"/>
      <c r="E18" s="33"/>
      <c r="F18" s="34"/>
      <c r="G18" s="33"/>
      <c r="H18" s="34"/>
      <c r="I18" s="33"/>
      <c r="J18" s="37"/>
      <c r="K18" s="44">
        <f>K3+K4</f>
        <v>3948.6325000000002</v>
      </c>
    </row>
    <row r="19" spans="1:11" x14ac:dyDescent="0.3">
      <c r="A19" s="31"/>
      <c r="B19" s="1" t="s">
        <v>32</v>
      </c>
      <c r="C19" s="35" t="s">
        <v>29</v>
      </c>
      <c r="D19" s="31"/>
      <c r="E19" s="20">
        <v>1</v>
      </c>
      <c r="F19" s="34"/>
      <c r="G19" s="20">
        <f>G3+G5+G7</f>
        <v>1351</v>
      </c>
      <c r="H19" s="43">
        <v>0.25</v>
      </c>
      <c r="I19" s="3">
        <f t="shared" ref="I19" si="9">+G19*H19</f>
        <v>337.75</v>
      </c>
      <c r="J19" s="24">
        <v>49.19</v>
      </c>
      <c r="K19" s="23">
        <f t="shared" ref="K19" si="10">+J19*I19</f>
        <v>16613.922500000001</v>
      </c>
    </row>
    <row r="20" spans="1:11" x14ac:dyDescent="0.3">
      <c r="A20" s="37"/>
      <c r="B20" s="37"/>
      <c r="C20" s="1" t="s">
        <v>34</v>
      </c>
      <c r="D20" s="37"/>
      <c r="E20" s="37">
        <v>1</v>
      </c>
      <c r="F20" s="37"/>
      <c r="G20" s="37">
        <f>G4+G6+G8+G9+G10+G11</f>
        <v>1145</v>
      </c>
      <c r="H20" s="42">
        <v>0.5</v>
      </c>
      <c r="I20" s="3">
        <f t="shared" ref="I20" si="11">+G20*H20</f>
        <v>572.5</v>
      </c>
      <c r="J20" s="24">
        <f>J19</f>
        <v>49.19</v>
      </c>
      <c r="K20" s="23">
        <f t="shared" ref="K20" si="12">+J20*I20</f>
        <v>28161.274999999998</v>
      </c>
    </row>
    <row r="21" spans="1:11" x14ac:dyDescent="0.3">
      <c r="A21" s="37"/>
      <c r="B21" s="37"/>
      <c r="C21" s="37" t="s">
        <v>30</v>
      </c>
      <c r="D21" s="37"/>
      <c r="E21" s="37">
        <v>1</v>
      </c>
      <c r="F21" s="37"/>
      <c r="G21" s="37">
        <f>G12</f>
        <v>1690</v>
      </c>
      <c r="H21" s="37">
        <v>0.25</v>
      </c>
      <c r="I21" s="3">
        <f t="shared" ref="I21" si="13">+G21*H21</f>
        <v>422.5</v>
      </c>
      <c r="J21" s="24">
        <f>J20</f>
        <v>49.19</v>
      </c>
      <c r="K21" s="23">
        <f t="shared" ref="K21" si="14">+J21*I21</f>
        <v>20782.774999999998</v>
      </c>
    </row>
    <row r="22" spans="1:11" x14ac:dyDescent="0.3">
      <c r="A22" s="40"/>
      <c r="B22" s="40" t="s">
        <v>31</v>
      </c>
      <c r="C22" s="40"/>
      <c r="D22" s="40"/>
      <c r="E22" s="40"/>
      <c r="F22" s="40"/>
      <c r="G22" s="40"/>
      <c r="H22" s="40"/>
      <c r="I22" s="40"/>
      <c r="J22" s="40"/>
      <c r="K22" s="41">
        <f>SUM(K18:K21)</f>
        <v>69506.604999999996</v>
      </c>
    </row>
    <row r="23" spans="1:11" x14ac:dyDescent="0.3">
      <c r="I23" s="36" t="s">
        <v>19</v>
      </c>
    </row>
  </sheetData>
  <pageMargins left="0.7" right="0.7" top="0.75" bottom="0.75" header="0.3" footer="0.3"/>
  <pageSetup scale="74" fitToHeight="0" orientation="landscape" r:id="rId1"/>
  <headerFooter>
    <oddHeader>&amp;CAttachment A Burden Table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29365155E8DD45B86265C8C7B61D5E" ma:contentTypeVersion="4" ma:contentTypeDescription="Create a new document." ma:contentTypeScope="" ma:versionID="45e5ccd965349e686fdc65e2e873d70f">
  <xsd:schema xmlns:xsd="http://www.w3.org/2001/XMLSchema" xmlns:xs="http://www.w3.org/2001/XMLSchema" xmlns:p="http://schemas.microsoft.com/office/2006/metadata/properties" xmlns:ns2="e7af00a0-4db2-4e43-90e3-8e4b091aeec2" xmlns:ns3="a962400d-f753-4618-8b3a-acffb4d00039" targetNamespace="http://schemas.microsoft.com/office/2006/metadata/properties" ma:root="true" ma:fieldsID="038b491394e2cdf87fa31e26de55a789" ns2:_="" ns3:_="">
    <xsd:import namespace="e7af00a0-4db2-4e43-90e3-8e4b091aeec2"/>
    <xsd:import namespace="a962400d-f753-4618-8b3a-acffb4d00039"/>
    <xsd:element name="properties">
      <xsd:complexType>
        <xsd:sequence>
          <xsd:element name="documentManagement">
            <xsd:complexType>
              <xsd:all>
                <xsd:element ref="ns2:Rank" minOccurs="0"/>
                <xsd:element ref="ns2:Description0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f00a0-4db2-4e43-90e3-8e4b091aeec2" elementFormDefault="qualified">
    <xsd:import namespace="http://schemas.microsoft.com/office/2006/documentManagement/types"/>
    <xsd:import namespace="http://schemas.microsoft.com/office/infopath/2007/PartnerControls"/>
    <xsd:element name="Rank" ma:index="8" nillable="true" ma:displayName="Rank" ma:internalName="Rank">
      <xsd:simpleType>
        <xsd:restriction base="dms:Number"/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2400d-f753-4618-8b3a-acffb4d00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Rank xmlns="e7af00a0-4db2-4e43-90e3-8e4b091aeec2">5</Rank>
    <Description0 xmlns="e7af00a0-4db2-4e43-90e3-8e4b091aeec2">Standard Burden Table</Description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2700B2C9-C734-4382-B4BC-35ACC74FA0E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D40D8F4-80B9-4FF5-870D-206C1584F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f00a0-4db2-4e43-90e3-8e4b091aeec2"/>
    <ds:schemaRef ds:uri="a962400d-f753-4618-8b3a-acffb4d00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0E0E67-CA88-4439-9995-1BD02DF171E2}">
  <ds:schemaRefs>
    <ds:schemaRef ds:uri="http://purl.org/dc/elements/1.1/"/>
    <ds:schemaRef ds:uri="http://schemas.microsoft.com/office/2006/metadata/properties"/>
    <ds:schemaRef ds:uri="http://purl.org/dc/terms/"/>
    <ds:schemaRef ds:uri="e7af00a0-4db2-4e43-90e3-8e4b091aeec2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962400d-f753-4618-8b3a-acffb4d0003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C35B21A-079E-4704-B46D-031E7ACA787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86B366A-CECF-4249-BFA6-5713D425C3CB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Burden Table - Studies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lywilliams</dc:creator>
  <cp:lastModifiedBy>Sandberg, Christina - FNS</cp:lastModifiedBy>
  <cp:lastPrinted>2014-09-30T16:28:08Z</cp:lastPrinted>
  <dcterms:created xsi:type="dcterms:W3CDTF">2013-01-08T21:49:18Z</dcterms:created>
  <dcterms:modified xsi:type="dcterms:W3CDTF">2020-04-30T16:41:45Z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0x010100F629365155E8DD45B86265C8C7B61D5E</vt:lpwstr>
  </property>
  <property fmtid="{D5CDD505-2E9C-101B-9397-08002B2CF9AE}" pid="3" name="Order">
    <vt:r8>400</vt:r8>
  </property>
  <property fmtid="{D5CDD505-2E9C-101B-9397-08002B2CF9AE}" pid="4" name="xd_ProgID">
    <vt:lpwstr/>
  </property>
  <property fmtid="{D5CDD505-2E9C-101B-9397-08002B2CF9AE}" pid="5" name="_dlc_DocId">
    <vt:lpwstr>PAT56XDWNNC6-1500440792-4</vt:lpwstr>
  </property>
  <property fmtid="{D5CDD505-2E9C-101B-9397-08002B2CF9AE}" pid="6" name="_dlc_DocIdUrl">
    <vt:lpwstr>https://fncspro.usda.net/offices/ops/prao/_layouts/15/DocIdRedir.aspx?ID=PAT56XDWNNC6-1500440792-4, PAT56XDWNNC6-1500440792-4</vt:lpwstr>
  </property>
  <property fmtid="{D5CDD505-2E9C-101B-9397-08002B2CF9AE}" pid="7" name="TemplateUrl">
    <vt:lpwstr/>
  </property>
  <property fmtid="{D5CDD505-2E9C-101B-9397-08002B2CF9AE}" pid="8" name="_dlc_DocIdItemGuid">
    <vt:lpwstr>6f7a8186-86dd-4396-921e-535d9f4e8142</vt:lpwstr>
  </property>
</Properties>
</file>