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BRS- ICs\0471 (PR 340 rule 2016)\Final Rule\IMB\"/>
    </mc:Choice>
  </mc:AlternateContent>
  <bookViews>
    <workbookView xWindow="360" yWindow="90" windowWidth="11340" windowHeight="6795"/>
  </bookViews>
  <sheets>
    <sheet name="APHIS Form 79" sheetId="2" r:id="rId1"/>
  </sheets>
  <definedNames>
    <definedName name="_xlnm.Print_Area" localSheetId="0">'APHIS Form 79'!$A$1:$J$30</definedName>
    <definedName name="_xlnm.Print_Titles" localSheetId="0">'APHIS Form 79'!$1:$4</definedName>
  </definedNames>
  <calcPr calcId="152511"/>
</workbook>
</file>

<file path=xl/calcChain.xml><?xml version="1.0" encoding="utf-8"?>
<calcChain xmlns="http://schemas.openxmlformats.org/spreadsheetml/2006/main">
  <c r="D6" i="2" l="1"/>
  <c r="G6" i="2" s="1"/>
  <c r="D7" i="2"/>
  <c r="G7" i="2" s="1"/>
  <c r="D8" i="2"/>
  <c r="G8" i="2" s="1"/>
  <c r="D9" i="2"/>
  <c r="G9" i="2" s="1"/>
  <c r="D10" i="2"/>
  <c r="G10" i="2" s="1"/>
  <c r="D11" i="2"/>
  <c r="G11" i="2" s="1"/>
  <c r="D12" i="2"/>
  <c r="G12" i="2" s="1"/>
  <c r="D23" i="2"/>
  <c r="G23" i="2" s="1"/>
  <c r="D24" i="2"/>
  <c r="G24" i="2" s="1"/>
  <c r="D25" i="2"/>
  <c r="G25" i="2" s="1"/>
  <c r="D26" i="2"/>
  <c r="G26" i="2" s="1"/>
  <c r="D27" i="2"/>
  <c r="G27" i="2" s="1"/>
  <c r="D28" i="2"/>
  <c r="G28" i="2" s="1"/>
  <c r="D13" i="2"/>
  <c r="G13" i="2" s="1"/>
  <c r="D14" i="2"/>
  <c r="G14" i="2" s="1"/>
  <c r="D15" i="2"/>
  <c r="G15" i="2" s="1"/>
  <c r="D16" i="2"/>
  <c r="G16" i="2" s="1"/>
  <c r="D17" i="2"/>
  <c r="G17" i="2" s="1"/>
  <c r="D18" i="2"/>
  <c r="G18" i="2" s="1"/>
  <c r="D19" i="2"/>
  <c r="G19" i="2" s="1"/>
  <c r="D20" i="2"/>
  <c r="G20" i="2" s="1"/>
  <c r="D21" i="2"/>
  <c r="G21" i="2" s="1"/>
  <c r="D22" i="2"/>
  <c r="G22" i="2" s="1"/>
  <c r="D5" i="2"/>
  <c r="G5" i="2" s="1"/>
  <c r="H21" i="2" l="1"/>
  <c r="I21" i="2"/>
  <c r="H5" i="2"/>
  <c r="I5" i="2"/>
  <c r="H6" i="2"/>
  <c r="H8" i="2"/>
  <c r="H9" i="2"/>
  <c r="H11" i="2"/>
  <c r="H12" i="2"/>
  <c r="H23" i="2"/>
  <c r="H24" i="2"/>
  <c r="J24" i="2" s="1"/>
  <c r="H25" i="2"/>
  <c r="H26" i="2"/>
  <c r="H27" i="2"/>
  <c r="H28" i="2"/>
  <c r="J28" i="2" s="1"/>
  <c r="H13" i="2"/>
  <c r="H14" i="2"/>
  <c r="H15" i="2"/>
  <c r="H16" i="2"/>
  <c r="J16" i="2" s="1"/>
  <c r="H17" i="2"/>
  <c r="H18" i="2"/>
  <c r="H19" i="2"/>
  <c r="J19" i="2" s="1"/>
  <c r="H20" i="2"/>
  <c r="J20" i="2" s="1"/>
  <c r="H7" i="2"/>
  <c r="H10" i="2"/>
  <c r="I6" i="2"/>
  <c r="I7" i="2"/>
  <c r="I8" i="2"/>
  <c r="I9" i="2"/>
  <c r="I10" i="2"/>
  <c r="I11" i="2"/>
  <c r="I12" i="2"/>
  <c r="I23" i="2"/>
  <c r="I24" i="2"/>
  <c r="I25" i="2"/>
  <c r="I26" i="2"/>
  <c r="I27" i="2"/>
  <c r="I28" i="2"/>
  <c r="I13" i="2"/>
  <c r="I14" i="2"/>
  <c r="I15" i="2"/>
  <c r="I16" i="2"/>
  <c r="I17" i="2"/>
  <c r="I18" i="2"/>
  <c r="I19" i="2"/>
  <c r="I20" i="2"/>
  <c r="I22" i="2"/>
  <c r="H22" i="2"/>
  <c r="J17" i="2" l="1"/>
  <c r="J11" i="2"/>
  <c r="J13" i="2"/>
  <c r="J18" i="2"/>
  <c r="J14" i="2"/>
  <c r="J26" i="2"/>
  <c r="J12" i="2"/>
  <c r="J21" i="2"/>
  <c r="J15" i="2"/>
  <c r="J27" i="2"/>
  <c r="J23" i="2"/>
  <c r="J6" i="2"/>
  <c r="J10" i="2"/>
  <c r="J22" i="2"/>
  <c r="J25" i="2"/>
  <c r="J7" i="2"/>
  <c r="J9" i="2"/>
  <c r="J8" i="2"/>
  <c r="J5" i="2"/>
  <c r="J30" i="2" l="1"/>
</calcChain>
</file>

<file path=xl/sharedStrings.xml><?xml version="1.0" encoding="utf-8"?>
<sst xmlns="http://schemas.openxmlformats.org/spreadsheetml/2006/main" count="76" uniqueCount="57">
  <si>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</si>
  <si>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</si>
  <si>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</si>
  <si>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</si>
  <si>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</si>
  <si>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</si>
  <si>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</si>
  <si>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</si>
  <si>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</si>
  <si>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</si>
  <si>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</si>
  <si>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</si>
  <si>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</si>
  <si>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</si>
  <si>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</si>
  <si>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</si>
  <si>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</si>
  <si>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</si>
  <si>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</si>
  <si>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</si>
  <si>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</si>
  <si>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</si>
  <si>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</si>
  <si>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</si>
  <si>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Federal Employee</t>
  </si>
  <si>
    <t>Wage (Step 4)</t>
  </si>
  <si>
    <t>(F x 0.613)</t>
  </si>
  <si>
    <t>0579-0471, Movement of Certain Genetically Engineered Organisms</t>
  </si>
  <si>
    <t>GS 14</t>
  </si>
  <si>
    <t>Procedure for Permits (Program Specialist)</t>
  </si>
  <si>
    <t>GS 12</t>
  </si>
  <si>
    <t>Procedure for Permits (Biotechnologist)</t>
  </si>
  <si>
    <t>GS 13</t>
  </si>
  <si>
    <t>Procedure for Permits (Branch Chief)</t>
  </si>
  <si>
    <t>Procedure for Permit Appeal (Branch Chief)</t>
  </si>
  <si>
    <t>Procedure for Permit Appeal (Division Director)</t>
  </si>
  <si>
    <t>GS 15</t>
  </si>
  <si>
    <t>Procedure for State/Tribal Review (State and Tribal Liaison)</t>
  </si>
  <si>
    <t>Procedure for Regulatory Status Review</t>
  </si>
  <si>
    <t>GS14</t>
  </si>
  <si>
    <t>Procedure for Reconsider Regulatory Status Review 
(Inquiry Intake and CBI Analysis)</t>
  </si>
  <si>
    <t>Procedure for Reconsider Regulatory Status Review                (Policy Analysis &amp; Technical Analysis)</t>
  </si>
  <si>
    <t>Procedure for Reconsider Regulatory Status Review              (Program Directors Meeting)</t>
  </si>
  <si>
    <t>Procedure for Reconsider Regulatory Status Review
(Office of Deputy Administrator)</t>
  </si>
  <si>
    <t>GS-13</t>
  </si>
  <si>
    <t>GS-14</t>
  </si>
  <si>
    <t>GS-9</t>
  </si>
  <si>
    <t>GS-12</t>
  </si>
  <si>
    <t>GS-15</t>
  </si>
  <si>
    <t>Procedure for Confirmation Letters &amp; Expanded Exemption Requests (Biotechnologist)</t>
  </si>
  <si>
    <t>Procedure for Confirmation Letters &amp; Expanded Exemption Requests (BRAP Branch Chief)</t>
  </si>
  <si>
    <t xml:space="preserve">Procedure for Confirmation Letters &amp; Expanded Exemption Requests (Coordinator) </t>
  </si>
  <si>
    <t>Procedure for Confirmation Letters &amp; Expanded Exemption Requests (Communications Team Lead)</t>
  </si>
  <si>
    <t>Procedure for Confirmation Letters &amp; Expanded Exemption Requests (Management Analyst)</t>
  </si>
  <si>
    <t>Procedure for Confirmation Letters &amp; Expanded Exemption Requests (Program Specialist)</t>
  </si>
  <si>
    <t>Procedure for Confirmation Letters &amp; Expanded Exemption Requests (Policy Branch Chief)</t>
  </si>
  <si>
    <t>Procedure for Confirmation Letters &amp; Expanded Exemption Requests (Office of the Deputy Administrator)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</si>
</sst>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67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66" fontId="5" fillId="0" borderId="0" xfId="0" applyNumberFormat="1" applyFont="1"/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7" fontId="2" fillId="0" borderId="0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1" xfId="1" applyNumberFormat="1" applyFont="1" applyFill="1" applyBorder="1" applyAlignment="1">
      <alignment horizontal="right" vertical="center"/>
    </xf>
    <xf numFmtId="41" fontId="2" fillId="0" borderId="1" xfId="0" applyNumberFormat="1" applyFont="1" applyFill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Border="1" applyAlignment="1">
      <alignment vertical="center"/>
    </xf>
    <xf numFmtId="1" fontId="2" fillId="0" borderId="2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1" fontId="7" fillId="0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4" zoomScaleNormal="100" zoomScaleSheetLayoutView="100" workbookViewId="0">
      <selection activeCell="B14" sqref="B14"/>
    </sheetView>
  </sheetViews>
  <sheetFormatPr defaultRowHeight="12" x14ac:dyDescent="0.2"/>
  <cols>
    <col min="1" max="1" width="41.140625" style="21" customWidth="1"/>
    <col min="2" max="2" width="10.7109375" style="21" customWidth="1"/>
    <col min="3" max="3" width="10.7109375" style="24" customWidth="1"/>
    <col min="4" max="4" width="9.7109375" style="25" customWidth="1"/>
    <col min="5" max="5" width="7.140625" style="26" customWidth="1"/>
    <col min="6" max="6" width="7.140625" style="27" customWidth="1"/>
    <col min="7" max="8" width="10.42578125" style="25" customWidth="1"/>
    <col min="9" max="9" width="10.42578125" style="28" customWidth="1"/>
    <col min="10" max="10" width="12.140625" style="28" customWidth="1"/>
    <col min="11" max="16384" width="9.140625" style="21"/>
  </cols>
  <sheetData>
    <row r="1" spans="1:10" s="20" customFormat="1" ht="17.25" customHeight="1" x14ac:dyDescent="0.2">
      <c r="A1" s="58" t="s">
        <v>27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4" customHeight="1" x14ac:dyDescent="0.2">
      <c r="A2" s="1" t="s">
        <v>17</v>
      </c>
      <c r="B2" s="1" t="s">
        <v>0</v>
      </c>
      <c r="C2" s="2" t="s">
        <v>16</v>
      </c>
      <c r="D2" s="3" t="s">
        <v>13</v>
      </c>
      <c r="E2" s="57" t="s">
        <v>24</v>
      </c>
      <c r="F2" s="57"/>
      <c r="G2" s="3" t="s">
        <v>23</v>
      </c>
      <c r="H2" s="3" t="s">
        <v>19</v>
      </c>
      <c r="I2" s="5" t="s">
        <v>14</v>
      </c>
      <c r="J2" s="5" t="s">
        <v>15</v>
      </c>
    </row>
    <row r="3" spans="1:10" ht="24.95" customHeight="1" x14ac:dyDescent="0.2">
      <c r="A3" s="6"/>
      <c r="B3" s="6"/>
      <c r="C3" s="7"/>
      <c r="D3" s="8" t="s">
        <v>12</v>
      </c>
      <c r="E3" s="9" t="s">
        <v>20</v>
      </c>
      <c r="F3" s="4" t="s">
        <v>25</v>
      </c>
      <c r="G3" s="8" t="s">
        <v>11</v>
      </c>
      <c r="H3" s="8" t="s">
        <v>26</v>
      </c>
      <c r="I3" s="10" t="s">
        <v>10</v>
      </c>
      <c r="J3" s="10" t="s">
        <v>22</v>
      </c>
    </row>
    <row r="4" spans="1:10" s="22" customFormat="1" ht="15" customHeight="1" x14ac:dyDescent="0.2">
      <c r="A4" s="11" t="s">
        <v>1</v>
      </c>
      <c r="B4" s="11" t="s">
        <v>2</v>
      </c>
      <c r="C4" s="12" t="s">
        <v>3</v>
      </c>
      <c r="D4" s="13" t="s">
        <v>4</v>
      </c>
      <c r="E4" s="14" t="s">
        <v>8</v>
      </c>
      <c r="F4" s="12" t="s">
        <v>9</v>
      </c>
      <c r="G4" s="13" t="s">
        <v>5</v>
      </c>
      <c r="H4" s="13" t="s">
        <v>6</v>
      </c>
      <c r="I4" s="15" t="s">
        <v>7</v>
      </c>
      <c r="J4" s="15" t="s">
        <v>21</v>
      </c>
    </row>
    <row r="5" spans="1:10" s="22" customFormat="1" ht="20.85" customHeight="1" x14ac:dyDescent="0.2">
      <c r="A5" s="33" t="s">
        <v>49</v>
      </c>
      <c r="B5" s="60">
        <v>440</v>
      </c>
      <c r="C5" s="53">
        <v>26</v>
      </c>
      <c r="D5" s="17">
        <f>B5*C5</f>
        <v>11440</v>
      </c>
      <c r="E5" s="19" t="s">
        <v>28</v>
      </c>
      <c r="F5" s="32">
        <v>63.94</v>
      </c>
      <c r="G5" s="32">
        <f>D5*F5</f>
        <v>731473.6</v>
      </c>
      <c r="H5" s="32">
        <f>G5*0.613</f>
        <v>448393.31679999997</v>
      </c>
      <c r="I5" s="32">
        <f>G5*0.139</f>
        <v>101674.83040000001</v>
      </c>
      <c r="J5" s="32">
        <f>SUM(G5:I5)</f>
        <v>1281541.7472000001</v>
      </c>
    </row>
    <row r="6" spans="1:10" s="22" customFormat="1" ht="20.85" customHeight="1" x14ac:dyDescent="0.2">
      <c r="A6" s="33" t="s">
        <v>50</v>
      </c>
      <c r="B6" s="60">
        <v>440</v>
      </c>
      <c r="C6" s="53">
        <v>4</v>
      </c>
      <c r="D6" s="17">
        <f t="shared" ref="D6:D28" si="0">B6*C6</f>
        <v>1760</v>
      </c>
      <c r="E6" s="19" t="s">
        <v>28</v>
      </c>
      <c r="F6" s="32">
        <v>63.94</v>
      </c>
      <c r="G6" s="32">
        <f t="shared" ref="G6:G28" si="1">D6*F6</f>
        <v>112534.39999999999</v>
      </c>
      <c r="H6" s="32">
        <f t="shared" ref="H6:H28" si="2">G6*0.613</f>
        <v>68983.587199999994</v>
      </c>
      <c r="I6" s="32">
        <f t="shared" ref="I6:I28" si="3">G6*0.139</f>
        <v>15642.2816</v>
      </c>
      <c r="J6" s="32">
        <f t="shared" ref="J6:J28" si="4">SUM(G6:I6)</f>
        <v>197160.26879999996</v>
      </c>
    </row>
    <row r="7" spans="1:10" s="22" customFormat="1" ht="20.85" customHeight="1" x14ac:dyDescent="0.2">
      <c r="A7" s="33" t="s">
        <v>51</v>
      </c>
      <c r="B7" s="60">
        <v>440</v>
      </c>
      <c r="C7" s="53">
        <v>5</v>
      </c>
      <c r="D7" s="17">
        <f t="shared" si="0"/>
        <v>2200</v>
      </c>
      <c r="E7" s="19" t="s">
        <v>44</v>
      </c>
      <c r="F7" s="32">
        <v>54.11</v>
      </c>
      <c r="G7" s="32">
        <f t="shared" si="1"/>
        <v>119042</v>
      </c>
      <c r="H7" s="32">
        <f t="shared" si="2"/>
        <v>72972.745999999999</v>
      </c>
      <c r="I7" s="32">
        <f t="shared" si="3"/>
        <v>16546.838</v>
      </c>
      <c r="J7" s="32">
        <f t="shared" si="4"/>
        <v>208561.58399999997</v>
      </c>
    </row>
    <row r="8" spans="1:10" s="22" customFormat="1" ht="20.85" customHeight="1" x14ac:dyDescent="0.2">
      <c r="A8" s="33" t="s">
        <v>52</v>
      </c>
      <c r="B8" s="60">
        <v>440</v>
      </c>
      <c r="C8" s="53">
        <v>1</v>
      </c>
      <c r="D8" s="17">
        <f t="shared" si="0"/>
        <v>440</v>
      </c>
      <c r="E8" s="19" t="s">
        <v>45</v>
      </c>
      <c r="F8" s="32">
        <v>63.94</v>
      </c>
      <c r="G8" s="32">
        <f t="shared" si="1"/>
        <v>28133.599999999999</v>
      </c>
      <c r="H8" s="32">
        <f t="shared" si="2"/>
        <v>17245.896799999999</v>
      </c>
      <c r="I8" s="32">
        <f t="shared" si="3"/>
        <v>3910.5704000000001</v>
      </c>
      <c r="J8" s="32">
        <f t="shared" si="4"/>
        <v>49290.06719999999</v>
      </c>
    </row>
    <row r="9" spans="1:10" s="22" customFormat="1" ht="20.85" customHeight="1" x14ac:dyDescent="0.2">
      <c r="A9" s="33" t="s">
        <v>53</v>
      </c>
      <c r="B9" s="60">
        <v>440</v>
      </c>
      <c r="C9" s="53">
        <v>2</v>
      </c>
      <c r="D9" s="17">
        <f t="shared" si="0"/>
        <v>880</v>
      </c>
      <c r="E9" s="19" t="s">
        <v>46</v>
      </c>
      <c r="F9" s="32">
        <v>31.38</v>
      </c>
      <c r="G9" s="32">
        <f t="shared" si="1"/>
        <v>27614.399999999998</v>
      </c>
      <c r="H9" s="32">
        <f t="shared" si="2"/>
        <v>16927.627199999999</v>
      </c>
      <c r="I9" s="32">
        <f t="shared" si="3"/>
        <v>3838.4016000000001</v>
      </c>
      <c r="J9" s="32">
        <f t="shared" si="4"/>
        <v>48380.428799999994</v>
      </c>
    </row>
    <row r="10" spans="1:10" s="22" customFormat="1" ht="20.85" customHeight="1" x14ac:dyDescent="0.2">
      <c r="A10" s="33" t="s">
        <v>54</v>
      </c>
      <c r="B10" s="60">
        <v>440</v>
      </c>
      <c r="C10" s="53">
        <v>2</v>
      </c>
      <c r="D10" s="17">
        <f t="shared" si="0"/>
        <v>880</v>
      </c>
      <c r="E10" s="19" t="s">
        <v>47</v>
      </c>
      <c r="F10" s="32">
        <v>45.51</v>
      </c>
      <c r="G10" s="32">
        <f t="shared" si="1"/>
        <v>40048.799999999996</v>
      </c>
      <c r="H10" s="32">
        <f t="shared" si="2"/>
        <v>24549.914399999998</v>
      </c>
      <c r="I10" s="32">
        <f t="shared" si="3"/>
        <v>5566.7831999999999</v>
      </c>
      <c r="J10" s="32">
        <f t="shared" si="4"/>
        <v>70165.497600000002</v>
      </c>
    </row>
    <row r="11" spans="1:10" s="22" customFormat="1" ht="20.85" customHeight="1" x14ac:dyDescent="0.2">
      <c r="A11" s="33" t="s">
        <v>55</v>
      </c>
      <c r="B11" s="60">
        <v>440</v>
      </c>
      <c r="C11" s="53">
        <v>5</v>
      </c>
      <c r="D11" s="17">
        <f t="shared" si="0"/>
        <v>2200</v>
      </c>
      <c r="E11" s="19" t="s">
        <v>45</v>
      </c>
      <c r="F11" s="32">
        <v>63.94</v>
      </c>
      <c r="G11" s="32">
        <f t="shared" si="1"/>
        <v>140668</v>
      </c>
      <c r="H11" s="32">
        <f t="shared" si="2"/>
        <v>86229.483999999997</v>
      </c>
      <c r="I11" s="32">
        <f t="shared" si="3"/>
        <v>19552.852000000003</v>
      </c>
      <c r="J11" s="32">
        <f t="shared" si="4"/>
        <v>246450.33600000001</v>
      </c>
    </row>
    <row r="12" spans="1:10" s="22" customFormat="1" ht="20.85" customHeight="1" x14ac:dyDescent="0.2">
      <c r="A12" s="33" t="s">
        <v>56</v>
      </c>
      <c r="B12" s="60">
        <v>440</v>
      </c>
      <c r="C12" s="53">
        <v>2</v>
      </c>
      <c r="D12" s="17">
        <f t="shared" si="0"/>
        <v>880</v>
      </c>
      <c r="E12" s="19" t="s">
        <v>48</v>
      </c>
      <c r="F12" s="32">
        <v>75.209999999999994</v>
      </c>
      <c r="G12" s="32">
        <f t="shared" si="1"/>
        <v>66184.799999999988</v>
      </c>
      <c r="H12" s="32">
        <f t="shared" si="2"/>
        <v>40571.282399999989</v>
      </c>
      <c r="I12" s="32">
        <f t="shared" si="3"/>
        <v>9199.6871999999985</v>
      </c>
      <c r="J12" s="32">
        <f t="shared" si="4"/>
        <v>115955.76959999999</v>
      </c>
    </row>
    <row r="13" spans="1:10" s="22" customFormat="1" ht="20.85" customHeight="1" x14ac:dyDescent="0.2">
      <c r="A13" s="36" t="s">
        <v>38</v>
      </c>
      <c r="B13" s="51">
        <v>300</v>
      </c>
      <c r="C13" s="55">
        <v>6</v>
      </c>
      <c r="D13" s="17">
        <f t="shared" ref="D13:D20" si="5">B13*C13</f>
        <v>1800</v>
      </c>
      <c r="E13" s="29" t="s">
        <v>39</v>
      </c>
      <c r="F13" s="32">
        <v>63.94</v>
      </c>
      <c r="G13" s="32">
        <f t="shared" ref="G13:G20" si="6">D13*F13</f>
        <v>115092</v>
      </c>
      <c r="H13" s="32">
        <f t="shared" ref="H13:H20" si="7">G13*0.613</f>
        <v>70551.395999999993</v>
      </c>
      <c r="I13" s="32">
        <f t="shared" ref="I13:I20" si="8">G13*0.139</f>
        <v>15997.788000000002</v>
      </c>
      <c r="J13" s="32">
        <f t="shared" ref="J13:J20" si="9">SUM(G13:I13)</f>
        <v>201641.18400000001</v>
      </c>
    </row>
    <row r="14" spans="1:10" s="23" customFormat="1" ht="20.85" customHeight="1" x14ac:dyDescent="0.2">
      <c r="A14" s="34" t="s">
        <v>38</v>
      </c>
      <c r="B14" s="50">
        <v>300</v>
      </c>
      <c r="C14" s="53">
        <v>16</v>
      </c>
      <c r="D14" s="17">
        <f t="shared" si="5"/>
        <v>4800</v>
      </c>
      <c r="E14" s="30" t="s">
        <v>28</v>
      </c>
      <c r="F14" s="32">
        <v>63.94</v>
      </c>
      <c r="G14" s="32">
        <f t="shared" si="6"/>
        <v>306912</v>
      </c>
      <c r="H14" s="32">
        <f t="shared" si="7"/>
        <v>188137.05599999998</v>
      </c>
      <c r="I14" s="32">
        <f t="shared" si="8"/>
        <v>42660.768000000004</v>
      </c>
      <c r="J14" s="32">
        <f t="shared" si="9"/>
        <v>537709.82400000002</v>
      </c>
    </row>
    <row r="15" spans="1:10" s="23" customFormat="1" ht="20.85" customHeight="1" x14ac:dyDescent="0.2">
      <c r="A15" s="36" t="s">
        <v>38</v>
      </c>
      <c r="B15" s="51">
        <v>300</v>
      </c>
      <c r="C15" s="55">
        <v>2</v>
      </c>
      <c r="D15" s="17">
        <f t="shared" si="5"/>
        <v>600</v>
      </c>
      <c r="E15" s="29" t="s">
        <v>28</v>
      </c>
      <c r="F15" s="32">
        <v>63.94</v>
      </c>
      <c r="G15" s="32">
        <f t="shared" si="6"/>
        <v>38364</v>
      </c>
      <c r="H15" s="32">
        <f t="shared" si="7"/>
        <v>23517.131999999998</v>
      </c>
      <c r="I15" s="32">
        <f t="shared" si="8"/>
        <v>5332.5960000000005</v>
      </c>
      <c r="J15" s="32">
        <f t="shared" si="9"/>
        <v>67213.728000000003</v>
      </c>
    </row>
    <row r="16" spans="1:10" s="23" customFormat="1" ht="20.85" customHeight="1" x14ac:dyDescent="0.2">
      <c r="A16" s="36" t="s">
        <v>38</v>
      </c>
      <c r="B16" s="51">
        <v>300</v>
      </c>
      <c r="C16" s="55">
        <v>2</v>
      </c>
      <c r="D16" s="17">
        <f t="shared" si="5"/>
        <v>600</v>
      </c>
      <c r="E16" s="29" t="s">
        <v>36</v>
      </c>
      <c r="F16" s="32">
        <v>75.209999999999994</v>
      </c>
      <c r="G16" s="32">
        <f t="shared" si="6"/>
        <v>45125.999999999993</v>
      </c>
      <c r="H16" s="32">
        <f t="shared" si="7"/>
        <v>27662.237999999994</v>
      </c>
      <c r="I16" s="32">
        <f t="shared" si="8"/>
        <v>6272.5139999999992</v>
      </c>
      <c r="J16" s="32">
        <f t="shared" si="9"/>
        <v>79060.751999999979</v>
      </c>
    </row>
    <row r="17" spans="1:10" s="23" customFormat="1" ht="20.85" customHeight="1" x14ac:dyDescent="0.2">
      <c r="A17" s="36" t="s">
        <v>38</v>
      </c>
      <c r="B17" s="51">
        <v>300</v>
      </c>
      <c r="C17" s="55">
        <v>2</v>
      </c>
      <c r="D17" s="17">
        <f t="shared" si="5"/>
        <v>600</v>
      </c>
      <c r="E17" s="29" t="s">
        <v>36</v>
      </c>
      <c r="F17" s="32">
        <v>75.209999999999994</v>
      </c>
      <c r="G17" s="32">
        <f t="shared" si="6"/>
        <v>45125.999999999993</v>
      </c>
      <c r="H17" s="32">
        <f t="shared" si="7"/>
        <v>27662.237999999994</v>
      </c>
      <c r="I17" s="32">
        <f t="shared" si="8"/>
        <v>6272.5139999999992</v>
      </c>
      <c r="J17" s="32">
        <f t="shared" si="9"/>
        <v>79060.751999999979</v>
      </c>
    </row>
    <row r="18" spans="1:10" s="23" customFormat="1" ht="20.85" customHeight="1" x14ac:dyDescent="0.2">
      <c r="A18" s="34" t="s">
        <v>38</v>
      </c>
      <c r="B18" s="50">
        <v>300</v>
      </c>
      <c r="C18" s="53">
        <v>6</v>
      </c>
      <c r="D18" s="17">
        <f t="shared" si="5"/>
        <v>1800</v>
      </c>
      <c r="E18" s="30" t="s">
        <v>28</v>
      </c>
      <c r="F18" s="32">
        <v>63.94</v>
      </c>
      <c r="G18" s="32">
        <f t="shared" si="6"/>
        <v>115092</v>
      </c>
      <c r="H18" s="32">
        <f t="shared" si="7"/>
        <v>70551.395999999993</v>
      </c>
      <c r="I18" s="32">
        <f t="shared" si="8"/>
        <v>15997.788000000002</v>
      </c>
      <c r="J18" s="32">
        <f t="shared" si="9"/>
        <v>201641.18400000001</v>
      </c>
    </row>
    <row r="19" spans="1:10" s="22" customFormat="1" ht="24.75" customHeight="1" x14ac:dyDescent="0.2">
      <c r="A19" s="34" t="s">
        <v>40</v>
      </c>
      <c r="B19" s="52">
        <v>5</v>
      </c>
      <c r="C19" s="56">
        <v>32</v>
      </c>
      <c r="D19" s="17">
        <f t="shared" si="5"/>
        <v>160</v>
      </c>
      <c r="E19" s="31" t="s">
        <v>28</v>
      </c>
      <c r="F19" s="32">
        <v>63.94</v>
      </c>
      <c r="G19" s="32">
        <f t="shared" si="6"/>
        <v>10230.4</v>
      </c>
      <c r="H19" s="32">
        <f t="shared" si="7"/>
        <v>6271.2352000000001</v>
      </c>
      <c r="I19" s="32">
        <f t="shared" si="8"/>
        <v>1422.0256000000002</v>
      </c>
      <c r="J19" s="32">
        <f t="shared" si="9"/>
        <v>17923.660800000001</v>
      </c>
    </row>
    <row r="20" spans="1:10" s="23" customFormat="1" ht="29.25" customHeight="1" x14ac:dyDescent="0.2">
      <c r="A20" s="36" t="s">
        <v>41</v>
      </c>
      <c r="B20" s="51">
        <v>5</v>
      </c>
      <c r="C20" s="55">
        <v>4</v>
      </c>
      <c r="D20" s="17">
        <f t="shared" si="5"/>
        <v>20</v>
      </c>
      <c r="E20" s="29" t="s">
        <v>28</v>
      </c>
      <c r="F20" s="32">
        <v>63.94</v>
      </c>
      <c r="G20" s="32">
        <f t="shared" si="6"/>
        <v>1278.8</v>
      </c>
      <c r="H20" s="32">
        <f t="shared" si="7"/>
        <v>783.90440000000001</v>
      </c>
      <c r="I20" s="32">
        <f t="shared" si="8"/>
        <v>177.75320000000002</v>
      </c>
      <c r="J20" s="32">
        <f t="shared" si="9"/>
        <v>2240.4576000000002</v>
      </c>
    </row>
    <row r="21" spans="1:10" s="22" customFormat="1" ht="29.25" customHeight="1" x14ac:dyDescent="0.2">
      <c r="A21" s="36" t="s">
        <v>42</v>
      </c>
      <c r="B21" s="51">
        <v>5</v>
      </c>
      <c r="C21" s="55">
        <v>4</v>
      </c>
      <c r="D21" s="17">
        <f t="shared" ref="D21:D22" si="10">B21*C21</f>
        <v>20</v>
      </c>
      <c r="E21" s="29" t="s">
        <v>36</v>
      </c>
      <c r="F21" s="32">
        <v>75.209999999999994</v>
      </c>
      <c r="G21" s="32">
        <f t="shared" ref="G21:G22" si="11">D21*F21</f>
        <v>1504.1999999999998</v>
      </c>
      <c r="H21" s="32">
        <f t="shared" ref="H21:H22" si="12">G21*0.613</f>
        <v>922.07459999999992</v>
      </c>
      <c r="I21" s="32">
        <f t="shared" ref="I21:I22" si="13">G21*0.139</f>
        <v>209.0838</v>
      </c>
      <c r="J21" s="32">
        <f t="shared" ref="J21:J22" si="14">SUM(G21:I21)</f>
        <v>2635.3583999999996</v>
      </c>
    </row>
    <row r="22" spans="1:10" s="22" customFormat="1" ht="29.25" customHeight="1" x14ac:dyDescent="0.2">
      <c r="A22" s="34" t="s">
        <v>43</v>
      </c>
      <c r="B22" s="51">
        <v>5</v>
      </c>
      <c r="C22" s="55">
        <v>4</v>
      </c>
      <c r="D22" s="17">
        <f t="shared" si="10"/>
        <v>20</v>
      </c>
      <c r="E22" s="30" t="s">
        <v>36</v>
      </c>
      <c r="F22" s="16">
        <v>75.209999999999994</v>
      </c>
      <c r="G22" s="32">
        <f t="shared" si="11"/>
        <v>1504.1999999999998</v>
      </c>
      <c r="H22" s="32">
        <f t="shared" si="12"/>
        <v>922.07459999999992</v>
      </c>
      <c r="I22" s="32">
        <f t="shared" si="13"/>
        <v>209.0838</v>
      </c>
      <c r="J22" s="32">
        <f t="shared" si="14"/>
        <v>2635.3583999999996</v>
      </c>
    </row>
    <row r="23" spans="1:10" s="22" customFormat="1" ht="20.85" customHeight="1" x14ac:dyDescent="0.2">
      <c r="A23" s="33" t="s">
        <v>29</v>
      </c>
      <c r="B23" s="48">
        <v>10</v>
      </c>
      <c r="C23" s="53">
        <v>2</v>
      </c>
      <c r="D23" s="17">
        <f t="shared" si="0"/>
        <v>20</v>
      </c>
      <c r="E23" s="19" t="s">
        <v>30</v>
      </c>
      <c r="F23" s="32">
        <v>45.51</v>
      </c>
      <c r="G23" s="32">
        <f t="shared" si="1"/>
        <v>910.19999999999993</v>
      </c>
      <c r="H23" s="32">
        <f t="shared" si="2"/>
        <v>557.95259999999996</v>
      </c>
      <c r="I23" s="32">
        <f t="shared" si="3"/>
        <v>126.51780000000001</v>
      </c>
      <c r="J23" s="32">
        <f t="shared" si="4"/>
        <v>1594.6704</v>
      </c>
    </row>
    <row r="24" spans="1:10" s="22" customFormat="1" ht="20.85" customHeight="1" x14ac:dyDescent="0.2">
      <c r="A24" s="33" t="s">
        <v>31</v>
      </c>
      <c r="B24" s="48">
        <v>10</v>
      </c>
      <c r="C24" s="53">
        <v>2</v>
      </c>
      <c r="D24" s="17">
        <f t="shared" si="0"/>
        <v>20</v>
      </c>
      <c r="E24" s="19" t="s">
        <v>32</v>
      </c>
      <c r="F24" s="32">
        <v>54.11</v>
      </c>
      <c r="G24" s="32">
        <f t="shared" si="1"/>
        <v>1082.2</v>
      </c>
      <c r="H24" s="32">
        <f t="shared" si="2"/>
        <v>663.3886</v>
      </c>
      <c r="I24" s="32">
        <f t="shared" si="3"/>
        <v>150.42580000000001</v>
      </c>
      <c r="J24" s="32">
        <f t="shared" si="4"/>
        <v>1896.0144</v>
      </c>
    </row>
    <row r="25" spans="1:10" s="22" customFormat="1" ht="20.85" customHeight="1" x14ac:dyDescent="0.2">
      <c r="A25" s="33" t="s">
        <v>33</v>
      </c>
      <c r="B25" s="48">
        <v>10</v>
      </c>
      <c r="C25" s="18">
        <v>0.25</v>
      </c>
      <c r="D25" s="17">
        <f t="shared" si="0"/>
        <v>2.5</v>
      </c>
      <c r="E25" s="19" t="s">
        <v>28</v>
      </c>
      <c r="F25" s="32">
        <v>63.94</v>
      </c>
      <c r="G25" s="32">
        <f t="shared" si="1"/>
        <v>159.85</v>
      </c>
      <c r="H25" s="32">
        <f t="shared" si="2"/>
        <v>97.988050000000001</v>
      </c>
      <c r="I25" s="32">
        <f t="shared" si="3"/>
        <v>22.219150000000003</v>
      </c>
      <c r="J25" s="32">
        <f t="shared" si="4"/>
        <v>280.05720000000002</v>
      </c>
    </row>
    <row r="26" spans="1:10" s="22" customFormat="1" ht="20.85" customHeight="1" x14ac:dyDescent="0.2">
      <c r="A26" s="34" t="s">
        <v>34</v>
      </c>
      <c r="B26" s="49">
        <v>5</v>
      </c>
      <c r="C26" s="54">
        <v>4</v>
      </c>
      <c r="D26" s="17">
        <f t="shared" si="0"/>
        <v>20</v>
      </c>
      <c r="E26" s="35" t="s">
        <v>28</v>
      </c>
      <c r="F26" s="32">
        <v>63.94</v>
      </c>
      <c r="G26" s="32">
        <f t="shared" si="1"/>
        <v>1278.8</v>
      </c>
      <c r="H26" s="32">
        <f t="shared" si="2"/>
        <v>783.90440000000001</v>
      </c>
      <c r="I26" s="32">
        <f t="shared" si="3"/>
        <v>177.75320000000002</v>
      </c>
      <c r="J26" s="32">
        <f t="shared" si="4"/>
        <v>2240.4576000000002</v>
      </c>
    </row>
    <row r="27" spans="1:10" s="22" customFormat="1" ht="20.85" customHeight="1" x14ac:dyDescent="0.2">
      <c r="A27" s="34" t="s">
        <v>35</v>
      </c>
      <c r="B27" s="49">
        <v>5</v>
      </c>
      <c r="C27" s="54">
        <v>1</v>
      </c>
      <c r="D27" s="17">
        <f t="shared" si="0"/>
        <v>5</v>
      </c>
      <c r="E27" s="35" t="s">
        <v>36</v>
      </c>
      <c r="F27" s="16">
        <v>75.209999999999994</v>
      </c>
      <c r="G27" s="32">
        <f t="shared" si="1"/>
        <v>376.04999999999995</v>
      </c>
      <c r="H27" s="32">
        <f t="shared" si="2"/>
        <v>230.51864999999998</v>
      </c>
      <c r="I27" s="32">
        <f t="shared" si="3"/>
        <v>52.270949999999999</v>
      </c>
      <c r="J27" s="32">
        <f t="shared" si="4"/>
        <v>658.8395999999999</v>
      </c>
    </row>
    <row r="28" spans="1:10" s="22" customFormat="1" ht="20.85" customHeight="1" x14ac:dyDescent="0.2">
      <c r="A28" s="34" t="s">
        <v>37</v>
      </c>
      <c r="B28" s="50">
        <v>1</v>
      </c>
      <c r="C28" s="53">
        <v>1</v>
      </c>
      <c r="D28" s="17">
        <f t="shared" si="0"/>
        <v>1</v>
      </c>
      <c r="E28" s="30" t="s">
        <v>28</v>
      </c>
      <c r="F28" s="32">
        <v>63.94</v>
      </c>
      <c r="G28" s="32">
        <f t="shared" si="1"/>
        <v>63.94</v>
      </c>
      <c r="H28" s="32">
        <f t="shared" si="2"/>
        <v>39.195219999999999</v>
      </c>
      <c r="I28" s="32">
        <f t="shared" si="3"/>
        <v>8.8876600000000003</v>
      </c>
      <c r="J28" s="32">
        <f t="shared" si="4"/>
        <v>112.02288</v>
      </c>
    </row>
    <row r="29" spans="1:10" s="22" customFormat="1" ht="20.85" customHeight="1" x14ac:dyDescent="0.2">
      <c r="A29" s="37"/>
      <c r="B29" s="38"/>
      <c r="C29" s="39"/>
      <c r="D29" s="38"/>
      <c r="E29" s="40"/>
      <c r="F29" s="41"/>
      <c r="G29" s="41"/>
      <c r="H29" s="41"/>
      <c r="I29" s="41"/>
      <c r="J29" s="41"/>
    </row>
    <row r="30" spans="1:10" s="22" customFormat="1" ht="18" customHeight="1" x14ac:dyDescent="0.2">
      <c r="A30" s="42" t="s">
        <v>18</v>
      </c>
      <c r="B30" s="43"/>
      <c r="C30" s="44"/>
      <c r="D30" s="43"/>
      <c r="E30" s="45"/>
      <c r="F30" s="46"/>
      <c r="G30" s="47"/>
      <c r="H30" s="47"/>
      <c r="I30" s="47"/>
      <c r="J30" s="47">
        <f>SUM(J5:J29)</f>
        <v>3416050.0204799995</v>
      </c>
    </row>
  </sheetData>
  <mergeCells count="2">
    <mergeCell ref="E2:F2"/>
    <mergeCell ref="A1:J1"/>
  </mergeCells>
  <phoneticPr fontId="0" type="noConversion"/>
  <pageMargins left="0.5" right="0.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Moxey, Joseph  - APHIS</cp:lastModifiedBy>
  <cp:lastPrinted>2019-03-12T18:43:44Z</cp:lastPrinted>
  <dcterms:created xsi:type="dcterms:W3CDTF">2001-05-15T11:23:39Z</dcterms:created>
  <dcterms:modified xsi:type="dcterms:W3CDTF">2020-05-14T20:15:39Z</dcterms:modified>
</cp:coreProperties>
</file>