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rebecca.kantsiper\Documents\Tribal\Tribal Budget PRA\Budget Templates\"/>
    </mc:Choice>
  </mc:AlternateContent>
  <bookViews>
    <workbookView xWindow="0" yWindow="0" windowWidth="25200" windowHeight="11160" tabRatio="932"/>
  </bookViews>
  <sheets>
    <sheet name="TAB-1_INSTRUCTIONS" sheetId="19" r:id="rId1"/>
    <sheet name="TAB-2_BUDGET BASICS" sheetId="21" r:id="rId2"/>
    <sheet name="TAB-3_CHECKLIST" sheetId="17" r:id="rId3"/>
    <sheet name="TAB-4_SAMPLE BUDGET WORKSHEET" sheetId="18" r:id="rId4"/>
    <sheet name="TAB-5_BUDGET WORKSHEET" sheetId="15" r:id="rId5"/>
    <sheet name="TAB-6_BUDGET AT-A-GLANCE" sheetId="13" r:id="rId6"/>
    <sheet name="TAB-7_SF-424A" sheetId="16" r:id="rId7"/>
  </sheets>
  <definedNames>
    <definedName name="_xlnm.Print_Area" localSheetId="0">'TAB-1_INSTRUCTIONS'!$A$1:$J$34</definedName>
    <definedName name="_xlnm.Print_Area" localSheetId="1">'TAB-2_BUDGET BASICS'!$A$1:$K$25</definedName>
    <definedName name="_xlnm.Print_Area" localSheetId="3">'TAB-4_SAMPLE BUDGET WORKSHEET'!$A$1:$L$168</definedName>
    <definedName name="_xlnm.Print_Area" localSheetId="4">'TAB-5_BUDGET WORKSHEET'!$A$1:$L$279</definedName>
    <definedName name="_xlnm.Print_Area" localSheetId="5">'TAB-6_BUDGET AT-A-GLANCE'!$A$1:$F$45</definedName>
  </definedNames>
  <calcPr calcId="162913"/>
</workbook>
</file>

<file path=xl/calcChain.xml><?xml version="1.0" encoding="utf-8"?>
<calcChain xmlns="http://schemas.openxmlformats.org/spreadsheetml/2006/main">
  <c r="G16" i="13" l="1"/>
  <c r="G15" i="13"/>
  <c r="G14" i="13"/>
  <c r="G13" i="13"/>
  <c r="G12" i="13"/>
  <c r="G10" i="13"/>
  <c r="D16" i="13"/>
  <c r="D15" i="13"/>
  <c r="D14" i="13"/>
  <c r="D13" i="13"/>
  <c r="D12" i="13"/>
  <c r="D10" i="13"/>
  <c r="B10" i="13" l="1"/>
  <c r="I115" i="18" l="1"/>
  <c r="I112" i="18"/>
  <c r="H253" i="15" l="1"/>
  <c r="G19" i="16" l="1"/>
  <c r="L253" i="15"/>
  <c r="F16" i="13" s="1"/>
  <c r="K253" i="15"/>
  <c r="E16" i="13" s="1"/>
  <c r="G253" i="15"/>
  <c r="F253" i="15"/>
  <c r="E253" i="15"/>
  <c r="L231" i="15"/>
  <c r="K231" i="15"/>
  <c r="H231" i="15"/>
  <c r="G231" i="15"/>
  <c r="F231" i="15"/>
  <c r="E231" i="15"/>
  <c r="E213" i="15"/>
  <c r="L200" i="15"/>
  <c r="K200" i="15"/>
  <c r="H200" i="15"/>
  <c r="G200" i="15"/>
  <c r="F200" i="15"/>
  <c r="E200" i="15"/>
  <c r="I197" i="15"/>
  <c r="I194" i="15"/>
  <c r="I191" i="15"/>
  <c r="D10" i="15"/>
  <c r="D11" i="15"/>
  <c r="D12" i="15"/>
  <c r="D13" i="15"/>
  <c r="D14" i="15"/>
  <c r="D15" i="15"/>
  <c r="D16" i="15"/>
  <c r="D17" i="15"/>
  <c r="D18" i="15"/>
  <c r="D19" i="15"/>
  <c r="D20" i="15"/>
  <c r="D21" i="15"/>
  <c r="D22" i="15"/>
  <c r="D23" i="15"/>
  <c r="D24" i="15"/>
  <c r="D25" i="15"/>
  <c r="D26" i="15"/>
  <c r="D27" i="15"/>
  <c r="D28" i="15"/>
  <c r="D9" i="15"/>
  <c r="I200" i="15" l="1"/>
  <c r="I99" i="18"/>
  <c r="I103" i="18"/>
  <c r="I91" i="18"/>
  <c r="I95" i="18"/>
  <c r="I203" i="15"/>
  <c r="H188" i="15"/>
  <c r="G188" i="15"/>
  <c r="F188" i="15"/>
  <c r="E188" i="15"/>
  <c r="L213" i="15"/>
  <c r="K213" i="15"/>
  <c r="H213" i="15"/>
  <c r="G213" i="15"/>
  <c r="F213" i="15"/>
  <c r="L188" i="15"/>
  <c r="L257" i="15" s="1"/>
  <c r="K188" i="15"/>
  <c r="L30" i="15"/>
  <c r="K30" i="15"/>
  <c r="D30" i="15"/>
  <c r="G25" i="16" l="1"/>
  <c r="B29" i="15" l="1"/>
  <c r="F121" i="15" l="1"/>
  <c r="A57" i="18" l="1"/>
  <c r="A53" i="18"/>
  <c r="A49" i="18"/>
  <c r="A45" i="18"/>
  <c r="A41" i="18"/>
  <c r="A37" i="18"/>
  <c r="A33" i="18"/>
  <c r="A29" i="18"/>
  <c r="A25" i="18"/>
  <c r="I181" i="15" l="1"/>
  <c r="F34" i="16" l="1"/>
  <c r="E34" i="16"/>
  <c r="G33" i="16"/>
  <c r="G32" i="16"/>
  <c r="G30" i="16"/>
  <c r="B1" i="13" l="1"/>
  <c r="K143" i="18" l="1"/>
  <c r="E143" i="18"/>
  <c r="L143" i="18" l="1"/>
  <c r="I142" i="18"/>
  <c r="H152" i="18" l="1"/>
  <c r="H151" i="18"/>
  <c r="H143" i="18"/>
  <c r="G143" i="18"/>
  <c r="F143" i="18"/>
  <c r="I141" i="18"/>
  <c r="I140" i="18"/>
  <c r="I139" i="18"/>
  <c r="I138" i="18"/>
  <c r="I137" i="18"/>
  <c r="I136" i="18"/>
  <c r="L133" i="18"/>
  <c r="K133" i="18"/>
  <c r="H133" i="18"/>
  <c r="G133" i="18"/>
  <c r="F133" i="18"/>
  <c r="E133" i="18"/>
  <c r="I130" i="18"/>
  <c r="I127" i="18"/>
  <c r="L124" i="18"/>
  <c r="K124" i="18"/>
  <c r="H124" i="18"/>
  <c r="G124" i="18"/>
  <c r="F124" i="18"/>
  <c r="E124" i="18"/>
  <c r="I123" i="18"/>
  <c r="I122" i="18"/>
  <c r="I121" i="18"/>
  <c r="I120" i="18"/>
  <c r="I119" i="18"/>
  <c r="I118" i="18"/>
  <c r="L115" i="18"/>
  <c r="K115" i="18"/>
  <c r="H115" i="18"/>
  <c r="G115" i="18"/>
  <c r="F115" i="18"/>
  <c r="E115" i="18"/>
  <c r="I109" i="18"/>
  <c r="L106" i="18"/>
  <c r="K106" i="18"/>
  <c r="H106" i="18"/>
  <c r="G106" i="18"/>
  <c r="F106" i="18"/>
  <c r="E106" i="18"/>
  <c r="I87" i="18"/>
  <c r="I83" i="18"/>
  <c r="I79" i="18"/>
  <c r="H73" i="18"/>
  <c r="G73" i="18"/>
  <c r="F73" i="18"/>
  <c r="E73" i="18"/>
  <c r="H72" i="18"/>
  <c r="G72" i="18"/>
  <c r="F72" i="18"/>
  <c r="E72" i="18"/>
  <c r="H71" i="18"/>
  <c r="G71" i="18"/>
  <c r="F71" i="18"/>
  <c r="E71" i="18"/>
  <c r="H70" i="18"/>
  <c r="G70" i="18"/>
  <c r="F70" i="18"/>
  <c r="E70" i="18"/>
  <c r="L20" i="18"/>
  <c r="B19" i="18"/>
  <c r="D18" i="18"/>
  <c r="H18" i="18" s="1"/>
  <c r="D17" i="18"/>
  <c r="H17" i="18" s="1"/>
  <c r="D16" i="18"/>
  <c r="G16" i="18" s="1"/>
  <c r="D15" i="18"/>
  <c r="H15" i="18" s="1"/>
  <c r="D14" i="18"/>
  <c r="G14" i="18" s="1"/>
  <c r="D13" i="18"/>
  <c r="H13" i="18" s="1"/>
  <c r="D12" i="18"/>
  <c r="G12" i="18" s="1"/>
  <c r="D11" i="18"/>
  <c r="H11" i="18" s="1"/>
  <c r="D10" i="18"/>
  <c r="G10" i="18" s="1"/>
  <c r="D9" i="18"/>
  <c r="G9" i="18" s="1"/>
  <c r="L147" i="18" l="1"/>
  <c r="L148" i="18"/>
  <c r="I133" i="18"/>
  <c r="I143" i="18"/>
  <c r="F15" i="18"/>
  <c r="E17" i="18"/>
  <c r="G13" i="18"/>
  <c r="G15" i="18"/>
  <c r="E9" i="18"/>
  <c r="G18" i="18"/>
  <c r="F9" i="18"/>
  <c r="I70" i="18"/>
  <c r="I71" i="18"/>
  <c r="I72" i="18"/>
  <c r="I73" i="18"/>
  <c r="E11" i="18"/>
  <c r="I124" i="18"/>
  <c r="F11" i="18"/>
  <c r="E13" i="18"/>
  <c r="E18" i="18"/>
  <c r="I106" i="18"/>
  <c r="D20" i="18"/>
  <c r="G11" i="18"/>
  <c r="F13" i="18"/>
  <c r="E15" i="18"/>
  <c r="F18" i="18"/>
  <c r="H10" i="18"/>
  <c r="H16" i="18"/>
  <c r="E10" i="18"/>
  <c r="E12" i="18"/>
  <c r="E14" i="18"/>
  <c r="E16" i="18"/>
  <c r="F17" i="18"/>
  <c r="H9" i="18"/>
  <c r="F10" i="18"/>
  <c r="F12" i="18"/>
  <c r="F14" i="18"/>
  <c r="F16" i="18"/>
  <c r="G17" i="18"/>
  <c r="L149" i="18"/>
  <c r="H12" i="18"/>
  <c r="H14" i="18"/>
  <c r="I13" i="18" l="1"/>
  <c r="I18" i="18"/>
  <c r="K18" i="18" s="1"/>
  <c r="I15" i="18"/>
  <c r="F20" i="18"/>
  <c r="I11" i="18"/>
  <c r="I17" i="18"/>
  <c r="K17" i="18" s="1"/>
  <c r="G20" i="18"/>
  <c r="F68" i="18"/>
  <c r="H20" i="18"/>
  <c r="I14" i="18"/>
  <c r="I12" i="18"/>
  <c r="I10" i="18"/>
  <c r="I9" i="18"/>
  <c r="I16" i="18"/>
  <c r="K16" i="18" s="1"/>
  <c r="K20" i="18" s="1"/>
  <c r="E20" i="18"/>
  <c r="E63" i="18" l="1"/>
  <c r="K63" i="18"/>
  <c r="K148" i="18"/>
  <c r="H63" i="18"/>
  <c r="F64" i="18"/>
  <c r="F63" i="18"/>
  <c r="G65" i="18"/>
  <c r="G63" i="18"/>
  <c r="G66" i="18"/>
  <c r="G67" i="18"/>
  <c r="F66" i="18"/>
  <c r="I20" i="18"/>
  <c r="F67" i="18"/>
  <c r="F65" i="18"/>
  <c r="G68" i="18"/>
  <c r="G64" i="18"/>
  <c r="H66" i="18"/>
  <c r="H67" i="18"/>
  <c r="H68" i="18"/>
  <c r="H64" i="18"/>
  <c r="H65" i="18"/>
  <c r="E67" i="18"/>
  <c r="E66" i="18"/>
  <c r="E68" i="18"/>
  <c r="E64" i="18"/>
  <c r="E65" i="18"/>
  <c r="K64" i="18"/>
  <c r="K67" i="18"/>
  <c r="K65" i="18"/>
  <c r="K66" i="18"/>
  <c r="I63" i="18" l="1"/>
  <c r="F74" i="18"/>
  <c r="F147" i="18" s="1"/>
  <c r="I67" i="18"/>
  <c r="G74" i="18"/>
  <c r="G147" i="18" s="1"/>
  <c r="I66" i="18"/>
  <c r="I64" i="18"/>
  <c r="E74" i="18"/>
  <c r="E147" i="18" s="1"/>
  <c r="I68" i="18"/>
  <c r="K74" i="18"/>
  <c r="K147" i="18" s="1"/>
  <c r="K149" i="18" s="1"/>
  <c r="I65" i="18"/>
  <c r="H74" i="18"/>
  <c r="H147" i="18" s="1"/>
  <c r="K152" i="18" l="1"/>
  <c r="I74" i="18"/>
  <c r="I147" i="18" s="1"/>
  <c r="F148" i="18" l="1"/>
  <c r="F149" i="18" s="1"/>
  <c r="G148" i="18"/>
  <c r="G149" i="18" s="1"/>
  <c r="E148" i="18"/>
  <c r="H148" i="18"/>
  <c r="H149" i="18" s="1"/>
  <c r="I250" i="15"/>
  <c r="I249" i="15"/>
  <c r="I248" i="15"/>
  <c r="I247" i="15"/>
  <c r="I246" i="15"/>
  <c r="I245" i="15"/>
  <c r="I244" i="15"/>
  <c r="I243" i="15"/>
  <c r="I242" i="15"/>
  <c r="I241" i="15"/>
  <c r="I240" i="15"/>
  <c r="I239" i="15"/>
  <c r="I216" i="15"/>
  <c r="I222" i="15"/>
  <c r="I225" i="15"/>
  <c r="I219" i="15"/>
  <c r="I209" i="15"/>
  <c r="I208" i="15"/>
  <c r="I207" i="15"/>
  <c r="I206" i="15"/>
  <c r="I177" i="15"/>
  <c r="I173" i="15"/>
  <c r="I169" i="15"/>
  <c r="I165" i="15"/>
  <c r="I161" i="15"/>
  <c r="I148" i="18" l="1"/>
  <c r="I149" i="18" s="1"/>
  <c r="E149" i="18"/>
  <c r="A107" i="15"/>
  <c r="A103" i="15"/>
  <c r="A99" i="15"/>
  <c r="A95" i="15"/>
  <c r="A91" i="15"/>
  <c r="A87" i="15"/>
  <c r="A83" i="15"/>
  <c r="A79" i="15"/>
  <c r="A75" i="15"/>
  <c r="A71" i="15"/>
  <c r="A67" i="15"/>
  <c r="A63" i="15"/>
  <c r="A59" i="15"/>
  <c r="A55" i="15"/>
  <c r="K113" i="15"/>
  <c r="H23" i="15"/>
  <c r="H22" i="15"/>
  <c r="H21" i="15"/>
  <c r="H20" i="15"/>
  <c r="G19" i="15"/>
  <c r="H18" i="15"/>
  <c r="H17" i="15"/>
  <c r="H16" i="15"/>
  <c r="I151" i="18" l="1"/>
  <c r="I152" i="18"/>
  <c r="G17" i="15"/>
  <c r="F20" i="15"/>
  <c r="G16" i="15"/>
  <c r="G18" i="15"/>
  <c r="G20" i="15"/>
  <c r="G23" i="15"/>
  <c r="E16" i="15"/>
  <c r="E17" i="15"/>
  <c r="E18" i="15"/>
  <c r="E23" i="15"/>
  <c r="F16" i="15"/>
  <c r="F17" i="15"/>
  <c r="F18" i="15"/>
  <c r="E20" i="15"/>
  <c r="E21" i="15"/>
  <c r="F23" i="15"/>
  <c r="E22" i="15"/>
  <c r="F22" i="15"/>
  <c r="G22" i="15"/>
  <c r="F21" i="15"/>
  <c r="G21" i="15"/>
  <c r="H19" i="15"/>
  <c r="E19" i="15"/>
  <c r="F19" i="15"/>
  <c r="A51" i="15"/>
  <c r="A47" i="15"/>
  <c r="A43" i="15"/>
  <c r="A39" i="15"/>
  <c r="A35" i="15"/>
  <c r="I157" i="15"/>
  <c r="I153" i="15"/>
  <c r="I153" i="18" l="1"/>
  <c r="I18" i="15"/>
  <c r="I17" i="15"/>
  <c r="I20" i="15"/>
  <c r="I23" i="15"/>
  <c r="I21" i="15"/>
  <c r="I16" i="15"/>
  <c r="I19" i="15"/>
  <c r="I22" i="15"/>
  <c r="B4" i="13"/>
  <c r="H24" i="15"/>
  <c r="E24" i="15" l="1"/>
  <c r="F24" i="15"/>
  <c r="G24" i="15"/>
  <c r="I24" i="15" l="1"/>
  <c r="F10" i="15"/>
  <c r="G10" i="15" l="1"/>
  <c r="H10" i="15"/>
  <c r="E10" i="15"/>
  <c r="I10" i="15" l="1"/>
  <c r="A31" i="15" l="1"/>
  <c r="B3" i="13" l="1"/>
  <c r="B2" i="13"/>
  <c r="I238" i="15"/>
  <c r="H262" i="15"/>
  <c r="H261" i="15"/>
  <c r="I237" i="15"/>
  <c r="I236" i="15"/>
  <c r="I235" i="15"/>
  <c r="I234" i="15"/>
  <c r="E15" i="13"/>
  <c r="I228" i="15"/>
  <c r="I231" i="15" s="1"/>
  <c r="F14" i="13"/>
  <c r="I212" i="15"/>
  <c r="I211" i="15"/>
  <c r="I210" i="15"/>
  <c r="I205" i="15"/>
  <c r="I204" i="15"/>
  <c r="E13" i="13"/>
  <c r="F12" i="13"/>
  <c r="I185" i="15"/>
  <c r="I149" i="15"/>
  <c r="I145" i="15"/>
  <c r="I141" i="15"/>
  <c r="I137" i="15"/>
  <c r="I133" i="15"/>
  <c r="I129" i="15"/>
  <c r="H123" i="15"/>
  <c r="G123" i="15"/>
  <c r="F123" i="15"/>
  <c r="E123" i="15"/>
  <c r="H122" i="15"/>
  <c r="G122" i="15"/>
  <c r="F122" i="15"/>
  <c r="E122" i="15"/>
  <c r="H121" i="15"/>
  <c r="G121" i="15"/>
  <c r="E121" i="15"/>
  <c r="H120" i="15"/>
  <c r="G120" i="15"/>
  <c r="F120" i="15"/>
  <c r="E120" i="15"/>
  <c r="E28" i="15"/>
  <c r="H27" i="15"/>
  <c r="G26" i="15"/>
  <c r="E25" i="15"/>
  <c r="G15" i="15"/>
  <c r="G13" i="15"/>
  <c r="E12" i="15"/>
  <c r="G11" i="15"/>
  <c r="I213" i="15" l="1"/>
  <c r="I253" i="15"/>
  <c r="D20" i="16"/>
  <c r="I188" i="15"/>
  <c r="E14" i="15"/>
  <c r="G14" i="15"/>
  <c r="F15" i="13"/>
  <c r="D18" i="16" s="1"/>
  <c r="B13" i="13"/>
  <c r="F13" i="13"/>
  <c r="D16" i="16" s="1"/>
  <c r="E14" i="13"/>
  <c r="E12" i="13"/>
  <c r="E9" i="15"/>
  <c r="F10" i="13"/>
  <c r="E27" i="15"/>
  <c r="G25" i="15"/>
  <c r="F27" i="15"/>
  <c r="I123" i="15"/>
  <c r="I122" i="15"/>
  <c r="I121" i="15"/>
  <c r="I120" i="15"/>
  <c r="F28" i="15"/>
  <c r="G28" i="15"/>
  <c r="G27" i="15"/>
  <c r="F14" i="15"/>
  <c r="F12" i="15"/>
  <c r="G12" i="15"/>
  <c r="G9" i="15"/>
  <c r="F25" i="15"/>
  <c r="F9" i="15"/>
  <c r="H11" i="15"/>
  <c r="H15" i="15"/>
  <c r="E15" i="15"/>
  <c r="E26" i="15"/>
  <c r="F11" i="15"/>
  <c r="H12" i="15"/>
  <c r="H14" i="15"/>
  <c r="F15" i="15"/>
  <c r="H25" i="15"/>
  <c r="F26" i="15"/>
  <c r="H28" i="15"/>
  <c r="H13" i="15"/>
  <c r="H26" i="15"/>
  <c r="E11" i="15"/>
  <c r="E13" i="15"/>
  <c r="H9" i="15"/>
  <c r="F13" i="15"/>
  <c r="C13" i="13" l="1"/>
  <c r="D15" i="16"/>
  <c r="C16" i="16"/>
  <c r="G16" i="16" s="1"/>
  <c r="D17" i="16"/>
  <c r="E30" i="15"/>
  <c r="E113" i="15" s="1"/>
  <c r="G30" i="15"/>
  <c r="H30" i="15"/>
  <c r="H113" i="15" s="1"/>
  <c r="F30" i="15"/>
  <c r="I11" i="15"/>
  <c r="I9" i="15"/>
  <c r="F116" i="15"/>
  <c r="B15" i="13"/>
  <c r="I27" i="15"/>
  <c r="B16" i="13"/>
  <c r="C16" i="13" s="1"/>
  <c r="B12" i="13"/>
  <c r="B14" i="13"/>
  <c r="I12" i="15"/>
  <c r="I28" i="15"/>
  <c r="I14" i="15"/>
  <c r="I25" i="15"/>
  <c r="I15" i="15"/>
  <c r="I13" i="15"/>
  <c r="I26" i="15"/>
  <c r="C18" i="16" l="1"/>
  <c r="G18" i="16" s="1"/>
  <c r="C15" i="13"/>
  <c r="C15" i="16"/>
  <c r="G15" i="16" s="1"/>
  <c r="C12" i="13"/>
  <c r="C17" i="16"/>
  <c r="G17" i="16" s="1"/>
  <c r="C14" i="13"/>
  <c r="C20" i="16"/>
  <c r="G20" i="16" s="1"/>
  <c r="I30" i="15"/>
  <c r="L258" i="15"/>
  <c r="L259" i="15" s="1"/>
  <c r="G114" i="15"/>
  <c r="G113" i="15"/>
  <c r="F113" i="15"/>
  <c r="F11" i="13"/>
  <c r="F18" i="13" s="1"/>
  <c r="G118" i="15"/>
  <c r="G117" i="15"/>
  <c r="G116" i="15"/>
  <c r="G115" i="15"/>
  <c r="F115" i="15"/>
  <c r="F114" i="15"/>
  <c r="F118" i="15"/>
  <c r="F117" i="15"/>
  <c r="E115" i="15"/>
  <c r="E117" i="15"/>
  <c r="E118" i="15"/>
  <c r="E114" i="15"/>
  <c r="E116" i="15"/>
  <c r="H118" i="15"/>
  <c r="H114" i="15"/>
  <c r="H115" i="15"/>
  <c r="H116" i="15"/>
  <c r="H117" i="15"/>
  <c r="H124" i="15" l="1"/>
  <c r="H257" i="15" s="1"/>
  <c r="E124" i="15"/>
  <c r="E257" i="15" s="1"/>
  <c r="F124" i="15"/>
  <c r="F257" i="15" s="1"/>
  <c r="G124" i="15"/>
  <c r="G257" i="15" s="1"/>
  <c r="F19" i="13"/>
  <c r="I113" i="15"/>
  <c r="K117" i="15"/>
  <c r="E10" i="13"/>
  <c r="C10" i="13" s="1"/>
  <c r="K115" i="15"/>
  <c r="K118" i="15"/>
  <c r="K116" i="15"/>
  <c r="K114" i="15"/>
  <c r="I117" i="15"/>
  <c r="I116" i="15"/>
  <c r="I114" i="15"/>
  <c r="I115" i="15"/>
  <c r="I118" i="15"/>
  <c r="C13" i="16" l="1"/>
  <c r="K124" i="15"/>
  <c r="K257" i="15" s="1"/>
  <c r="I124" i="15"/>
  <c r="I257" i="15" s="1"/>
  <c r="D13" i="16"/>
  <c r="G13" i="16" l="1"/>
  <c r="K258" i="15"/>
  <c r="K259" i="15" s="1"/>
  <c r="E258" i="15"/>
  <c r="E259" i="15" s="1"/>
  <c r="E11" i="13"/>
  <c r="B11" i="13"/>
  <c r="G11" i="13" l="1"/>
  <c r="C14" i="16"/>
  <c r="C11" i="13"/>
  <c r="D11" i="13" s="1"/>
  <c r="E18" i="13"/>
  <c r="D21" i="16" s="1"/>
  <c r="D37" i="16"/>
  <c r="B18" i="13"/>
  <c r="D14" i="16"/>
  <c r="G258" i="15"/>
  <c r="H258" i="15"/>
  <c r="H259" i="15" s="1"/>
  <c r="F258" i="15"/>
  <c r="F259" i="15" s="1"/>
  <c r="G14" i="16" l="1"/>
  <c r="C21" i="16"/>
  <c r="G21" i="16" s="1"/>
  <c r="G259" i="15"/>
  <c r="C18" i="13"/>
  <c r="E19" i="13"/>
  <c r="K262" i="15"/>
  <c r="B25" i="13" s="1"/>
  <c r="I258" i="15"/>
  <c r="I259" i="15" s="1"/>
  <c r="G37" i="16"/>
  <c r="D38" i="16"/>
  <c r="D39" i="16" s="1"/>
  <c r="I261" i="15" l="1"/>
  <c r="B21" i="13"/>
  <c r="F37" i="16"/>
  <c r="E37" i="16"/>
  <c r="D22" i="16"/>
  <c r="D23" i="16" s="1"/>
  <c r="E21" i="13"/>
  <c r="G21" i="13" s="1"/>
  <c r="G38" i="16"/>
  <c r="G39" i="16" s="1"/>
  <c r="E38" i="16"/>
  <c r="F38" i="16"/>
  <c r="B19" i="13"/>
  <c r="G19" i="13" s="1"/>
  <c r="C22" i="16" l="1"/>
  <c r="G22" i="16" s="1"/>
  <c r="C19" i="13"/>
  <c r="D19" i="13" s="1"/>
  <c r="F39" i="16"/>
  <c r="C37" i="16"/>
  <c r="E39" i="16"/>
  <c r="C38" i="16"/>
  <c r="I262" i="15"/>
  <c r="B24" i="13" s="1"/>
  <c r="B23" i="13"/>
  <c r="D31" i="16"/>
  <c r="C39" i="16" l="1"/>
  <c r="E5" i="16"/>
  <c r="E9" i="16" s="1"/>
  <c r="C21" i="13"/>
  <c r="D21" i="13" s="1"/>
  <c r="D34" i="16"/>
  <c r="G31" i="16"/>
  <c r="G34" i="16" s="1"/>
  <c r="I263" i="15"/>
  <c r="B27" i="13" s="1"/>
  <c r="C23" i="16" l="1"/>
  <c r="G23" i="16" s="1"/>
  <c r="B26" i="13"/>
  <c r="F6" i="16"/>
  <c r="F9" i="16" s="1"/>
  <c r="G5" i="16"/>
  <c r="G6" i="16" l="1"/>
  <c r="G9" i="16" s="1"/>
</calcChain>
</file>

<file path=xl/comments1.xml><?xml version="1.0" encoding="utf-8"?>
<comments xmlns="http://schemas.openxmlformats.org/spreadsheetml/2006/main">
  <authors>
    <author>Tami Masuca</author>
  </authors>
  <commentList>
    <comment ref="B4" authorId="0" shapeId="0">
      <text>
        <r>
          <rPr>
            <b/>
            <sz val="9"/>
            <color indexed="81"/>
            <rFont val="Tahoma"/>
            <family val="2"/>
          </rPr>
          <t>INSTRUCTIONS:</t>
        </r>
        <r>
          <rPr>
            <sz val="9"/>
            <color indexed="81"/>
            <rFont val="Tahoma"/>
            <family val="2"/>
          </rPr>
          <t xml:space="preserve">
Enter the Federal Fiscal Year in this cell.</t>
        </r>
      </text>
    </comment>
    <comment ref="E4" authorId="0" shapeId="0">
      <text>
        <r>
          <rPr>
            <b/>
            <sz val="9"/>
            <color indexed="81"/>
            <rFont val="Tahoma"/>
            <family val="2"/>
          </rPr>
          <t>INSTRUCTIONS:</t>
        </r>
        <r>
          <rPr>
            <sz val="9"/>
            <color indexed="81"/>
            <rFont val="Tahoma"/>
            <family val="2"/>
          </rPr>
          <t xml:space="preserve">
Enter the current federal match rate in this cell.</t>
        </r>
      </text>
    </comment>
    <comment ref="G4" authorId="0" shapeId="0">
      <text>
        <r>
          <rPr>
            <b/>
            <sz val="9"/>
            <color indexed="81"/>
            <rFont val="Tahoma"/>
            <family val="2"/>
          </rPr>
          <t>INSTRUCTIONS:</t>
        </r>
        <r>
          <rPr>
            <sz val="9"/>
            <color indexed="81"/>
            <rFont val="Tahoma"/>
            <family val="2"/>
          </rPr>
          <t xml:space="preserve">
Enter the current Tribal match rate in this cell.</t>
        </r>
      </text>
    </comment>
    <comment ref="K5" authorId="0" shapeId="0">
      <text>
        <r>
          <rPr>
            <b/>
            <sz val="9"/>
            <color indexed="81"/>
            <rFont val="Tahoma"/>
            <family val="2"/>
          </rPr>
          <t>DEFINITION:</t>
        </r>
        <r>
          <rPr>
            <sz val="9"/>
            <color indexed="81"/>
            <rFont val="Tahoma"/>
            <family val="2"/>
          </rPr>
          <t xml:space="preserve">
§ 309.130 How will Tribal IV–D programs
be funded and what forms are required?
(d) Non-Federal share of program expenditures. Each Tribe or Tribal organization that operates a child support enforcement program under
title IV–D and § 309.65(a), unless the Secretary has granted a waiver pursuant to § 309.130(e), must provide the non-Federal share of funding, equal to:
(1) 10 percent of approved and allowable expenditures during the 3-year period specified in paragraph (c)(2) of this section or;
(2) 20 percent of approved and allowable expenditures during the subsequent periods specified in paragraph (c)(3) of this section.
</t>
        </r>
        <r>
          <rPr>
            <b/>
            <sz val="9"/>
            <color indexed="10"/>
            <rFont val="Tahoma"/>
            <family val="2"/>
          </rPr>
          <t>(3) The non-Federal share of program
expenditures must be provided either with cash or with in-kind contributions and must meet the requirements found in 45 CFR 74.23.</t>
        </r>
        <r>
          <rPr>
            <sz val="9"/>
            <color indexed="81"/>
            <rFont val="Tahoma"/>
            <family val="2"/>
          </rPr>
          <t xml:space="preserve">
</t>
        </r>
      </text>
    </comment>
    <comment ref="K6" authorId="0" shapeId="0">
      <text>
        <r>
          <rPr>
            <b/>
            <sz val="9"/>
            <color indexed="81"/>
            <rFont val="Tahoma"/>
            <family val="2"/>
          </rPr>
          <t>DEFINITION:</t>
        </r>
        <r>
          <rPr>
            <sz val="9"/>
            <color indexed="81"/>
            <rFont val="Tahoma"/>
            <family val="2"/>
          </rPr>
          <t xml:space="preserve">
</t>
        </r>
        <r>
          <rPr>
            <b/>
            <sz val="9"/>
            <color indexed="81"/>
            <rFont val="Tahoma"/>
            <family val="2"/>
          </rPr>
          <t>45 CFR Part 75.2</t>
        </r>
        <r>
          <rPr>
            <sz val="9"/>
            <color indexed="81"/>
            <rFont val="Tahoma"/>
            <family val="2"/>
          </rPr>
          <t xml:space="preserve">
Cost sharing or matching means the portion of project costs not paid by Federal funds (unless otherwise authorized by Federal statute). This may include the value of allowable third party in-kind contributions, as well as expenditures by the recipient. See also §75.306.</t>
        </r>
      </text>
    </comment>
    <comment ref="A9" authorId="0" shapeId="0">
      <text>
        <r>
          <rPr>
            <b/>
            <sz val="9"/>
            <color indexed="81"/>
            <rFont val="Tahoma"/>
            <family val="2"/>
          </rPr>
          <t>INSTRUCTIONS:</t>
        </r>
        <r>
          <rPr>
            <sz val="9"/>
            <color indexed="81"/>
            <rFont val="Tahoma"/>
            <family val="2"/>
          </rPr>
          <t xml:space="preserve">
List all the personnel positions in this column;
inlcuding those that will be used to meet the non-federal share.</t>
        </r>
      </text>
    </comment>
    <comment ref="B9" authorId="0" shapeId="0">
      <text>
        <r>
          <rPr>
            <b/>
            <sz val="9"/>
            <color indexed="81"/>
            <rFont val="Tahoma"/>
            <family val="2"/>
          </rPr>
          <t>INSTRUCTIONS:</t>
        </r>
        <r>
          <rPr>
            <sz val="9"/>
            <color indexed="81"/>
            <rFont val="Tahoma"/>
            <family val="2"/>
          </rPr>
          <t xml:space="preserve">
Enter the total annual hours that will be worked for each position in this column; inlcuding those that will be used to meet the non-federal share.</t>
        </r>
      </text>
    </comment>
    <comment ref="C9" authorId="0" shapeId="0">
      <text>
        <r>
          <rPr>
            <b/>
            <sz val="9"/>
            <color indexed="81"/>
            <rFont val="Tahoma"/>
            <family val="2"/>
          </rPr>
          <t>INSTRUCTIONS:</t>
        </r>
        <r>
          <rPr>
            <sz val="9"/>
            <color indexed="81"/>
            <rFont val="Tahoma"/>
            <family val="2"/>
          </rPr>
          <t xml:space="preserve">
Enter the hourly wage amount for each position in this column; inlcuding those that will be used to meet the non-federal share.
If a position is salaried, you must convert the annual salary amount to an hourly amount by dividing the annual salary by 2080 hours. Then enter that hourly amount in this column.</t>
        </r>
      </text>
    </comment>
    <comment ref="K9" authorId="0" shapeId="0">
      <text>
        <r>
          <rPr>
            <b/>
            <sz val="9"/>
            <color indexed="81"/>
            <rFont val="Tahoma"/>
            <family val="2"/>
          </rPr>
          <t>INSTRUCTIONS:</t>
        </r>
        <r>
          <rPr>
            <sz val="9"/>
            <color indexed="81"/>
            <rFont val="Tahoma"/>
            <family val="2"/>
          </rPr>
          <t xml:space="preserve">
Enter the cash amounts of wages for each applicable personnel position that will be paid for by the tribe and contributed to this budget.
</t>
        </r>
        <r>
          <rPr>
            <b/>
            <sz val="9"/>
            <color indexed="81"/>
            <rFont val="Tahoma"/>
            <family val="2"/>
          </rPr>
          <t>You MUST have an amount in Column I of which you can use all or part of the amount to meet the cash non-federal share.</t>
        </r>
      </text>
    </comment>
    <comment ref="L9" authorId="0" shapeId="0">
      <text>
        <r>
          <rPr>
            <b/>
            <sz val="9"/>
            <color indexed="81"/>
            <rFont val="Tahoma"/>
            <family val="2"/>
          </rPr>
          <t>INSTRUCTIONS:</t>
        </r>
        <r>
          <rPr>
            <sz val="9"/>
            <color indexed="81"/>
            <rFont val="Tahoma"/>
            <family val="2"/>
          </rPr>
          <t xml:space="preserve">
Enter the amount of wages for each applicable position that will be donated to this budget.
</t>
        </r>
        <r>
          <rPr>
            <b/>
            <sz val="9"/>
            <color indexed="81"/>
            <rFont val="Tahoma"/>
            <family val="2"/>
          </rPr>
          <t>You MUST have an amount in Column I of which you can use all or part of the amount to meet the in-kind non-federal share.</t>
        </r>
      </text>
    </comment>
    <comment ref="B21" authorId="0" shapeId="0">
      <text>
        <r>
          <rPr>
            <b/>
            <sz val="9"/>
            <color indexed="81"/>
            <rFont val="Tahoma"/>
            <family val="2"/>
          </rPr>
          <t>INSTRUCTIONS:</t>
        </r>
        <r>
          <rPr>
            <sz val="9"/>
            <color indexed="81"/>
            <rFont val="Tahoma"/>
            <family val="2"/>
          </rPr>
          <t xml:space="preserve">
Enter text to briefly describe the roles and responsibilities for each position listed.</t>
        </r>
      </text>
    </comment>
    <comment ref="A63" authorId="0" shapeId="0">
      <text>
        <r>
          <rPr>
            <b/>
            <sz val="9"/>
            <color indexed="81"/>
            <rFont val="Tahoma"/>
            <family val="2"/>
          </rPr>
          <t xml:space="preserve">INSTRUCTONS:
</t>
        </r>
        <r>
          <rPr>
            <sz val="9"/>
            <color indexed="81"/>
            <rFont val="Tahoma"/>
            <family val="2"/>
          </rPr>
          <t xml:space="preserve">Please use this row if your tribe uses a lump-sum percentage for calculating Fringe. Then leave the following rows blank. </t>
        </r>
      </text>
    </comment>
    <comment ref="B63" authorId="0" shapeId="0">
      <text>
        <r>
          <rPr>
            <b/>
            <sz val="9"/>
            <color indexed="81"/>
            <rFont val="Tahoma"/>
            <family val="2"/>
          </rPr>
          <t>INSTRUCTIONS:</t>
        </r>
        <r>
          <rPr>
            <sz val="9"/>
            <color indexed="81"/>
            <rFont val="Tahoma"/>
            <family val="2"/>
          </rPr>
          <t xml:space="preserve">
Enter the lump-sum percentage amount, in this cell, that your tribe uses to calcuate Fringe. </t>
        </r>
      </text>
    </comment>
    <comment ref="L63" authorId="0" shapeId="0">
      <text>
        <r>
          <rPr>
            <b/>
            <sz val="9"/>
            <color indexed="81"/>
            <rFont val="Tahoma"/>
            <family val="2"/>
          </rPr>
          <t xml:space="preserve">INSTRUCTIONS:
</t>
        </r>
        <r>
          <rPr>
            <sz val="9"/>
            <color indexed="81"/>
            <rFont val="Tahoma"/>
            <family val="2"/>
          </rPr>
          <t>When a person donates their time (above) to be used as an in-kind donated contribution, you cannot charge fringe.</t>
        </r>
        <r>
          <rPr>
            <sz val="9"/>
            <color indexed="81"/>
            <rFont val="Tahoma"/>
            <family val="2"/>
          </rPr>
          <t xml:space="preserve">
</t>
        </r>
      </text>
    </comment>
    <comment ref="B64" authorId="0" shapeId="0">
      <text>
        <r>
          <rPr>
            <b/>
            <sz val="9"/>
            <color indexed="81"/>
            <rFont val="Tahoma"/>
            <family val="2"/>
          </rPr>
          <t xml:space="preserve">INSTRUCTIONS:
</t>
        </r>
        <r>
          <rPr>
            <sz val="9"/>
            <color indexed="81"/>
            <rFont val="Tahoma"/>
            <family val="2"/>
          </rPr>
          <t xml:space="preserve">Enter the percentage amount your tribe uses for FICA in this cell
</t>
        </r>
      </text>
    </comment>
    <comment ref="L64" authorId="0" shapeId="0">
      <text>
        <r>
          <rPr>
            <b/>
            <sz val="9"/>
            <color indexed="81"/>
            <rFont val="Tahoma"/>
            <family val="2"/>
          </rPr>
          <t>INSTRUCTIONS:
When a person donates their time (above) to be used as an in-kind donated contribution, you cannot charge fringe.</t>
        </r>
        <r>
          <rPr>
            <sz val="9"/>
            <color indexed="81"/>
            <rFont val="Tahoma"/>
            <family val="2"/>
          </rPr>
          <t xml:space="preserve">
</t>
        </r>
      </text>
    </comment>
    <comment ref="B65" authorId="0" shapeId="0">
      <text>
        <r>
          <rPr>
            <b/>
            <sz val="9"/>
            <color indexed="81"/>
            <rFont val="Tahoma"/>
            <family val="2"/>
          </rPr>
          <t xml:space="preserve">INSTRUCTIONS:
</t>
        </r>
        <r>
          <rPr>
            <sz val="9"/>
            <color indexed="81"/>
            <rFont val="Tahoma"/>
            <family val="2"/>
          </rPr>
          <t>Enter the percentage amount your tribe uses for SUTA in this cell</t>
        </r>
      </text>
    </comment>
    <comment ref="B66" authorId="0" shapeId="0">
      <text>
        <r>
          <rPr>
            <b/>
            <sz val="9"/>
            <color indexed="81"/>
            <rFont val="Tahoma"/>
            <family val="2"/>
          </rPr>
          <t>INSTRUCTIONS:</t>
        </r>
        <r>
          <rPr>
            <sz val="9"/>
            <color indexed="81"/>
            <rFont val="Tahoma"/>
            <family val="2"/>
          </rPr>
          <t xml:space="preserve">
Enter the percentage amount your tribe uses for Medicare in this cell</t>
        </r>
      </text>
    </comment>
    <comment ref="B67" authorId="0" shapeId="0">
      <text>
        <r>
          <rPr>
            <b/>
            <sz val="9"/>
            <color indexed="81"/>
            <rFont val="Tahoma"/>
            <family val="2"/>
          </rPr>
          <t xml:space="preserve">INSTRUCTIONS:
</t>
        </r>
        <r>
          <rPr>
            <sz val="9"/>
            <color indexed="81"/>
            <rFont val="Tahoma"/>
            <family val="2"/>
          </rPr>
          <t xml:space="preserve">Enter the percentage amount your tribe uses for Workmans's Comp in this cell
</t>
        </r>
      </text>
    </comment>
    <comment ref="B68" authorId="0" shapeId="0">
      <text>
        <r>
          <rPr>
            <b/>
            <sz val="9"/>
            <color indexed="81"/>
            <rFont val="Tahoma"/>
            <family val="2"/>
          </rPr>
          <t>INSTRUCTIONS:</t>
        </r>
        <r>
          <rPr>
            <sz val="9"/>
            <color indexed="81"/>
            <rFont val="Tahoma"/>
            <family val="2"/>
          </rPr>
          <t xml:space="preserve">
Enter the percentage amount your tribe uses for retirement/401Ks in this cell</t>
        </r>
      </text>
    </comment>
    <comment ref="B70" authorId="0" shapeId="0">
      <text>
        <r>
          <rPr>
            <b/>
            <sz val="9"/>
            <color indexed="81"/>
            <rFont val="Tahoma"/>
            <family val="2"/>
          </rPr>
          <t>INSTRUCTIONS:</t>
        </r>
        <r>
          <rPr>
            <sz val="9"/>
            <color indexed="81"/>
            <rFont val="Tahoma"/>
            <family val="2"/>
          </rPr>
          <t xml:space="preserve">
Enter the annual amount for Single Health insurance for 1 person in this cell.</t>
        </r>
      </text>
    </comment>
    <comment ref="C70" authorId="0" shapeId="0">
      <text>
        <r>
          <rPr>
            <b/>
            <sz val="9"/>
            <color indexed="81"/>
            <rFont val="Tahoma"/>
            <family val="2"/>
          </rPr>
          <t xml:space="preserve">INSTRUCTIONS:
</t>
        </r>
        <r>
          <rPr>
            <sz val="9"/>
            <color indexed="81"/>
            <rFont val="Tahoma"/>
            <family val="2"/>
          </rPr>
          <t>Enter the number of FTE's for each benefit received in this column.</t>
        </r>
        <r>
          <rPr>
            <sz val="9"/>
            <color indexed="81"/>
            <rFont val="Tahoma"/>
            <family val="2"/>
          </rPr>
          <t xml:space="preserve">
</t>
        </r>
      </text>
    </comment>
    <comment ref="K70" authorId="0" shapeId="0">
      <text>
        <r>
          <rPr>
            <b/>
            <sz val="9"/>
            <color indexed="81"/>
            <rFont val="Tahoma"/>
            <family val="2"/>
          </rPr>
          <t>INSTRUCTIONS:</t>
        </r>
        <r>
          <rPr>
            <sz val="9"/>
            <color indexed="81"/>
            <rFont val="Tahoma"/>
            <family val="2"/>
          </rPr>
          <t xml:space="preserve">
If applicable, enter the appropriate amounts for each fringe category for each postion identified in the Personnel lines above that will be used as non-federal share.</t>
        </r>
      </text>
    </comment>
    <comment ref="B71" authorId="0" shapeId="0">
      <text>
        <r>
          <rPr>
            <b/>
            <sz val="9"/>
            <color indexed="81"/>
            <rFont val="Tahoma"/>
            <family val="2"/>
          </rPr>
          <t>INSTRUCTIONS:</t>
        </r>
        <r>
          <rPr>
            <sz val="9"/>
            <color indexed="81"/>
            <rFont val="Tahoma"/>
            <family val="2"/>
          </rPr>
          <t xml:space="preserve">
Enter the annual amount for Family Health insurance for 1 person in this cell.</t>
        </r>
      </text>
    </comment>
    <comment ref="B72" authorId="0" shapeId="0">
      <text>
        <r>
          <rPr>
            <b/>
            <sz val="9"/>
            <color indexed="81"/>
            <rFont val="Tahoma"/>
            <family val="2"/>
          </rPr>
          <t>INSTRUCTIONS:</t>
        </r>
        <r>
          <rPr>
            <sz val="9"/>
            <color indexed="81"/>
            <rFont val="Tahoma"/>
            <family val="2"/>
          </rPr>
          <t xml:space="preserve">
Enter the annual amount for Life insurance for 1 person in this cell.</t>
        </r>
      </text>
    </comment>
    <comment ref="B73" authorId="0" shapeId="0">
      <text>
        <r>
          <rPr>
            <b/>
            <sz val="9"/>
            <color indexed="81"/>
            <rFont val="Tahoma"/>
            <family val="2"/>
          </rPr>
          <t>INSTRUCTIONS:</t>
        </r>
        <r>
          <rPr>
            <sz val="9"/>
            <color indexed="81"/>
            <rFont val="Tahoma"/>
            <family val="2"/>
          </rPr>
          <t xml:space="preserve">
Enter the annual amount for Disability insurance for 1 person in this cell.</t>
        </r>
      </text>
    </comment>
    <comment ref="A77" authorId="0" shapeId="0">
      <text>
        <r>
          <rPr>
            <b/>
            <sz val="9"/>
            <color indexed="81"/>
            <rFont val="Tahoma"/>
            <family val="2"/>
          </rPr>
          <t>INSTRUCTIONS:</t>
        </r>
        <r>
          <rPr>
            <sz val="9"/>
            <color indexed="81"/>
            <rFont val="Tahoma"/>
            <family val="2"/>
          </rPr>
          <t xml:space="preserve">
Enter text to indicate the source of the travel estaimate calculations. (i.e., Airline websites, Travelocity, Kayak, etc.)</t>
        </r>
      </text>
    </comment>
    <comment ref="A79" authorId="0" shapeId="0">
      <text>
        <r>
          <rPr>
            <b/>
            <sz val="9"/>
            <color indexed="81"/>
            <rFont val="Tahoma"/>
            <family val="2"/>
          </rPr>
          <t>INSTRUCTIONS:</t>
        </r>
        <r>
          <rPr>
            <sz val="9"/>
            <color indexed="81"/>
            <rFont val="Tahoma"/>
            <family val="2"/>
          </rPr>
          <t xml:space="preserve">
Enter the name of each conference, meeting or event to be attended in the high-lighted cells in column A.</t>
        </r>
      </text>
    </comment>
    <comment ref="B79"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E79" authorId="0" shapeId="0">
      <text>
        <r>
          <rPr>
            <b/>
            <sz val="9"/>
            <color indexed="81"/>
            <rFont val="Tahoma"/>
            <family val="2"/>
          </rPr>
          <t>INSTRUCTIONS:</t>
        </r>
        <r>
          <rPr>
            <sz val="9"/>
            <color indexed="81"/>
            <rFont val="Tahoma"/>
            <family val="2"/>
          </rPr>
          <t xml:space="preserve">
Enter the cost of the total estimated travel for each event in the cell under the quarter that the travel will occur. </t>
        </r>
      </text>
    </comment>
    <comment ref="K79" authorId="0" shapeId="0">
      <text>
        <r>
          <rPr>
            <b/>
            <sz val="9"/>
            <color indexed="81"/>
            <rFont val="Tahoma"/>
            <family val="2"/>
          </rPr>
          <t>INSTRUCTIONS:</t>
        </r>
        <r>
          <rPr>
            <sz val="9"/>
            <color indexed="81"/>
            <rFont val="Tahoma"/>
            <family val="2"/>
          </rPr>
          <t xml:space="preserve">
If applicable, enter the amount of cash that the Tribe is paying towards the cost of personnel attending this event.</t>
        </r>
      </text>
    </comment>
    <comment ref="L79" authorId="0" shapeId="0">
      <text>
        <r>
          <rPr>
            <b/>
            <sz val="9"/>
            <color indexed="81"/>
            <rFont val="Tahoma"/>
            <family val="2"/>
          </rPr>
          <t>INSTRUCTIONS:</t>
        </r>
        <r>
          <rPr>
            <sz val="9"/>
            <color indexed="81"/>
            <rFont val="Tahoma"/>
            <family val="2"/>
          </rPr>
          <t xml:space="preserve">
If applicable, enter the fair-market value cost of whatever is being donated, by a third party, toward the cost of travel. (i.e., donated airfare, comped hotel rooms, etc.) </t>
        </r>
      </text>
    </comment>
    <comment ref="A80" authorId="0" shapeId="0">
      <text>
        <r>
          <rPr>
            <b/>
            <sz val="9"/>
            <color indexed="81"/>
            <rFont val="Tahoma"/>
            <family val="2"/>
          </rPr>
          <t xml:space="preserve">INSTRUCTIONS:
</t>
        </r>
        <r>
          <rPr>
            <sz val="9"/>
            <color indexed="81"/>
            <rFont val="Tahoma"/>
            <family val="2"/>
          </rPr>
          <t>Enter the location of the conference, meeting or event in this cell.</t>
        </r>
      </text>
    </comment>
    <comment ref="A81" authorId="0" shapeId="0">
      <text>
        <r>
          <rPr>
            <b/>
            <sz val="9"/>
            <color indexed="81"/>
            <rFont val="Tahoma"/>
            <family val="2"/>
          </rPr>
          <t xml:space="preserve">INSTRUCTIONS:
</t>
        </r>
        <r>
          <rPr>
            <sz val="9"/>
            <color indexed="81"/>
            <rFont val="Tahoma"/>
            <family val="2"/>
          </rPr>
          <t xml:space="preserve">Enter the date(s) of the conference, meeting or event in this cell.
</t>
        </r>
      </text>
    </comment>
    <comment ref="A83" authorId="0" shapeId="0">
      <text>
        <r>
          <rPr>
            <b/>
            <sz val="9"/>
            <color indexed="81"/>
            <rFont val="Tahoma"/>
            <family val="2"/>
          </rPr>
          <t>INSTRUCTIONS:</t>
        </r>
        <r>
          <rPr>
            <sz val="9"/>
            <color indexed="81"/>
            <rFont val="Tahoma"/>
            <family val="2"/>
          </rPr>
          <t xml:space="preserve">
Enter the name of the conference, meeting or event in this cell.</t>
        </r>
      </text>
    </comment>
    <comment ref="A84"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85" authorId="0" shapeId="0">
      <text>
        <r>
          <rPr>
            <b/>
            <sz val="9"/>
            <color indexed="81"/>
            <rFont val="Tahoma"/>
            <family val="2"/>
          </rPr>
          <t>INSTRUCTIONS:</t>
        </r>
        <r>
          <rPr>
            <sz val="9"/>
            <color indexed="81"/>
            <rFont val="Tahoma"/>
            <family val="2"/>
          </rPr>
          <t xml:space="preserve">
Enter the date(s) of the conference, meeting or event in this cell.</t>
        </r>
      </text>
    </comment>
    <comment ref="A87" authorId="0" shapeId="0">
      <text>
        <r>
          <rPr>
            <b/>
            <sz val="9"/>
            <color indexed="81"/>
            <rFont val="Tahoma"/>
            <family val="2"/>
          </rPr>
          <t>INSTRUCTIONS:</t>
        </r>
        <r>
          <rPr>
            <sz val="9"/>
            <color indexed="81"/>
            <rFont val="Tahoma"/>
            <family val="2"/>
          </rPr>
          <t xml:space="preserve">
Enter the name of the conference, meeting or event in this cell.</t>
        </r>
      </text>
    </comment>
    <comment ref="A89" authorId="0" shapeId="0">
      <text>
        <r>
          <rPr>
            <b/>
            <sz val="9"/>
            <color indexed="81"/>
            <rFont val="Tahoma"/>
            <family val="2"/>
          </rPr>
          <t>INSTRUCTIONS:</t>
        </r>
        <r>
          <rPr>
            <sz val="9"/>
            <color indexed="81"/>
            <rFont val="Tahoma"/>
            <family val="2"/>
          </rPr>
          <t xml:space="preserve">
Enter the date(s) of the conference, meeting or event in this cell.</t>
        </r>
      </text>
    </comment>
    <comment ref="A91" authorId="0" shapeId="0">
      <text>
        <r>
          <rPr>
            <b/>
            <sz val="9"/>
            <color indexed="81"/>
            <rFont val="Tahoma"/>
            <family val="2"/>
          </rPr>
          <t>INSTRUCTIONS:</t>
        </r>
        <r>
          <rPr>
            <sz val="9"/>
            <color indexed="81"/>
            <rFont val="Tahoma"/>
            <family val="2"/>
          </rPr>
          <t xml:space="preserve">
Enter the name of the conference, meeting or event in this cell.</t>
        </r>
      </text>
    </comment>
    <comment ref="A93" authorId="0" shapeId="0">
      <text>
        <r>
          <rPr>
            <b/>
            <sz val="9"/>
            <color indexed="81"/>
            <rFont val="Tahoma"/>
            <family val="2"/>
          </rPr>
          <t>INSTRUCTIONS:</t>
        </r>
        <r>
          <rPr>
            <sz val="9"/>
            <color indexed="81"/>
            <rFont val="Tahoma"/>
            <family val="2"/>
          </rPr>
          <t xml:space="preserve">
Enter the date(s) of the conference, meeting or event in this cell.</t>
        </r>
      </text>
    </comment>
    <comment ref="A95" authorId="0" shapeId="0">
      <text>
        <r>
          <rPr>
            <b/>
            <sz val="9"/>
            <color indexed="81"/>
            <rFont val="Tahoma"/>
            <family val="2"/>
          </rPr>
          <t>INSTRUCTIONS:</t>
        </r>
        <r>
          <rPr>
            <sz val="9"/>
            <color indexed="81"/>
            <rFont val="Tahoma"/>
            <family val="2"/>
          </rPr>
          <t xml:space="preserve">
Enter the name of the conference, meeting or event in this cell.</t>
        </r>
      </text>
    </comment>
    <comment ref="A96"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97" authorId="0" shapeId="0">
      <text>
        <r>
          <rPr>
            <b/>
            <sz val="9"/>
            <color indexed="81"/>
            <rFont val="Tahoma"/>
            <family val="2"/>
          </rPr>
          <t>INSTRUCTIONS:</t>
        </r>
        <r>
          <rPr>
            <sz val="9"/>
            <color indexed="81"/>
            <rFont val="Tahoma"/>
            <family val="2"/>
          </rPr>
          <t xml:space="preserve">
Enter the date(s) of the conference, meeting or event in this cell.</t>
        </r>
      </text>
    </comment>
    <comment ref="A99" authorId="0" shapeId="0">
      <text>
        <r>
          <rPr>
            <b/>
            <sz val="9"/>
            <color indexed="81"/>
            <rFont val="Tahoma"/>
            <family val="2"/>
          </rPr>
          <t>INSTRUCTIONS:</t>
        </r>
        <r>
          <rPr>
            <sz val="9"/>
            <color indexed="81"/>
            <rFont val="Tahoma"/>
            <family val="2"/>
          </rPr>
          <t xml:space="preserve">
Enter the name of the conference, meeting or event in this cell.</t>
        </r>
      </text>
    </comment>
    <comment ref="A100"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01"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03" authorId="0" shapeId="0">
      <text>
        <r>
          <rPr>
            <b/>
            <sz val="9"/>
            <color indexed="81"/>
            <rFont val="Tahoma"/>
            <family val="2"/>
          </rPr>
          <t>INSTRUCTIONS:</t>
        </r>
        <r>
          <rPr>
            <sz val="9"/>
            <color indexed="81"/>
            <rFont val="Tahoma"/>
            <family val="2"/>
          </rPr>
          <t xml:space="preserve">
Enter the name of the conference, meeting or event in this cell.</t>
        </r>
      </text>
    </comment>
    <comment ref="A104"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05"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09" authorId="0" shapeId="0">
      <text>
        <r>
          <rPr>
            <b/>
            <sz val="9"/>
            <color indexed="81"/>
            <rFont val="Tahoma"/>
            <family val="2"/>
          </rPr>
          <t>INSTRUCTIONS:</t>
        </r>
        <r>
          <rPr>
            <sz val="9"/>
            <color indexed="81"/>
            <rFont val="Tahoma"/>
            <family val="2"/>
          </rPr>
          <t xml:space="preserve">
Enter the type of equipment to be purchased in the high-lighted cells in column A.</t>
        </r>
      </text>
    </comment>
    <comment ref="K109" authorId="0" shapeId="0">
      <text>
        <r>
          <rPr>
            <b/>
            <sz val="9"/>
            <color indexed="81"/>
            <rFont val="Tahoma"/>
            <family val="2"/>
          </rPr>
          <t>INSTRUCTIONS:</t>
        </r>
        <r>
          <rPr>
            <sz val="9"/>
            <color indexed="81"/>
            <rFont val="Tahoma"/>
            <family val="2"/>
          </rPr>
          <t xml:space="preserve">
If applicable, enter the cash match that will be used to purchase this piece of equipment.</t>
        </r>
      </text>
    </comment>
    <comment ref="L109" authorId="0" shapeId="0">
      <text>
        <r>
          <rPr>
            <b/>
            <sz val="9"/>
            <color indexed="81"/>
            <rFont val="Tahoma"/>
            <family val="2"/>
          </rPr>
          <t>INSTRUCTIONS:</t>
        </r>
        <r>
          <rPr>
            <sz val="9"/>
            <color indexed="81"/>
            <rFont val="Tahoma"/>
            <family val="2"/>
          </rPr>
          <t xml:space="preserve">
If applicable, enter the market value of the piece of equipment that is donated.</t>
        </r>
      </text>
    </comment>
    <comment ref="A118" authorId="0" shapeId="0">
      <text>
        <r>
          <rPr>
            <b/>
            <sz val="9"/>
            <color indexed="81"/>
            <rFont val="Tahoma"/>
            <family val="2"/>
          </rPr>
          <t>INSTRUCTIONS:</t>
        </r>
        <r>
          <rPr>
            <sz val="9"/>
            <color indexed="81"/>
            <rFont val="Tahoma"/>
            <family val="2"/>
          </rPr>
          <t xml:space="preserve">
If applicable, list the type of supplies to be purchased in column A.</t>
        </r>
      </text>
    </comment>
    <comment ref="B118" authorId="0" shapeId="0">
      <text>
        <r>
          <rPr>
            <b/>
            <sz val="9"/>
            <color indexed="81"/>
            <rFont val="Tahoma"/>
            <family val="2"/>
          </rPr>
          <t>INSTRUCTIONS:</t>
        </r>
        <r>
          <rPr>
            <sz val="9"/>
            <color indexed="81"/>
            <rFont val="Tahoma"/>
            <family val="2"/>
          </rPr>
          <t xml:space="preserve">
Enter a brief description of how costs are calculated, if applicable.</t>
        </r>
      </text>
    </comment>
    <comment ref="E118" authorId="0" shapeId="0">
      <text>
        <r>
          <rPr>
            <b/>
            <sz val="9"/>
            <color indexed="81"/>
            <rFont val="Tahoma"/>
            <family val="2"/>
          </rPr>
          <t>INSTRUCTIONS:</t>
        </r>
        <r>
          <rPr>
            <sz val="9"/>
            <color indexed="81"/>
            <rFont val="Tahoma"/>
            <family val="2"/>
          </rPr>
          <t xml:space="preserve">
Enter the estimated costs per Quarter in the appropriate cells for each cost listed.</t>
        </r>
      </text>
    </comment>
    <comment ref="K118" authorId="0" shapeId="0">
      <text>
        <r>
          <rPr>
            <b/>
            <sz val="9"/>
            <color indexed="81"/>
            <rFont val="Tahoma"/>
            <family val="2"/>
          </rPr>
          <t>INSTRUCTIONS:</t>
        </r>
        <r>
          <rPr>
            <sz val="9"/>
            <color indexed="81"/>
            <rFont val="Tahoma"/>
            <family val="2"/>
          </rPr>
          <t xml:space="preserve">
Enter the amount of cash that the Tribe is paying for any applicable supply items in this column.</t>
        </r>
      </text>
    </comment>
    <comment ref="L118" authorId="0" shapeId="0">
      <text>
        <r>
          <rPr>
            <b/>
            <sz val="9"/>
            <color indexed="81"/>
            <rFont val="Tahoma"/>
            <family val="2"/>
          </rPr>
          <t>INSTRUCTIONS:</t>
        </r>
        <r>
          <rPr>
            <sz val="9"/>
            <color indexed="81"/>
            <rFont val="Tahoma"/>
            <family val="2"/>
          </rPr>
          <t xml:space="preserve">
Enter the fair market value amount for supplies that are being donated by a third party for each applicable supply listed.</t>
        </r>
      </text>
    </comment>
    <comment ref="A127" authorId="0" shapeId="0">
      <text>
        <r>
          <rPr>
            <b/>
            <sz val="9"/>
            <color indexed="81"/>
            <rFont val="Tahoma"/>
            <family val="2"/>
          </rPr>
          <t>INSTRUCTIONS:</t>
        </r>
        <r>
          <rPr>
            <sz val="9"/>
            <color indexed="81"/>
            <rFont val="Tahoma"/>
            <family val="2"/>
          </rPr>
          <t xml:space="preserve">
List titles of all contracts in the high-lighted cells in column A.</t>
        </r>
      </text>
    </comment>
    <comment ref="B127" authorId="0" shapeId="0">
      <text>
        <r>
          <rPr>
            <b/>
            <sz val="9"/>
            <color indexed="81"/>
            <rFont val="Tahoma"/>
            <family val="2"/>
          </rPr>
          <t xml:space="preserve">NSTRUCTIONS:
</t>
        </r>
        <r>
          <rPr>
            <sz val="9"/>
            <color indexed="81"/>
            <rFont val="Tahoma"/>
            <family val="2"/>
          </rPr>
          <t>Enter a brief description of how costs are calculated, if applicable.
You must include a copy of the signed contract. Indicate the number/letter of the attachment in this space also.</t>
        </r>
      </text>
    </comment>
    <comment ref="E127" authorId="0" shapeId="0">
      <text>
        <r>
          <rPr>
            <b/>
            <sz val="9"/>
            <color indexed="81"/>
            <rFont val="Tahoma"/>
            <family val="2"/>
          </rPr>
          <t xml:space="preserve">INSTRUCTIONS:
</t>
        </r>
        <r>
          <rPr>
            <sz val="9"/>
            <color indexed="81"/>
            <rFont val="Tahoma"/>
            <family val="2"/>
          </rPr>
          <t xml:space="preserve">Enter the estimated costs per Quarter in the appropriate cells for each cost listed.
</t>
        </r>
      </text>
    </comment>
    <comment ref="K127" authorId="0" shapeId="0">
      <text>
        <r>
          <rPr>
            <b/>
            <sz val="9"/>
            <color indexed="81"/>
            <rFont val="Tahoma"/>
            <family val="2"/>
          </rPr>
          <t>INSTRUCTIONS:</t>
        </r>
        <r>
          <rPr>
            <sz val="9"/>
            <color indexed="81"/>
            <rFont val="Tahoma"/>
            <family val="2"/>
          </rPr>
          <t xml:space="preserve">
Enter the cash amount that is being contributed to the cost of this contract by the tribe in this column.</t>
        </r>
      </text>
    </comment>
    <comment ref="L127" authorId="0" shapeId="0">
      <text>
        <r>
          <rPr>
            <b/>
            <sz val="9"/>
            <color indexed="81"/>
            <rFont val="Tahoma"/>
            <family val="2"/>
          </rPr>
          <t>INSTRUCTIONS:</t>
        </r>
        <r>
          <rPr>
            <sz val="9"/>
            <color indexed="81"/>
            <rFont val="Tahoma"/>
            <family val="2"/>
          </rPr>
          <t xml:space="preserve">
Enter the fair market value amount for services that are being donated by a third party in this column for each contract listed.</t>
        </r>
      </text>
    </comment>
    <comment ref="A136" authorId="0" shapeId="0">
      <text>
        <r>
          <rPr>
            <b/>
            <sz val="9"/>
            <color indexed="81"/>
            <rFont val="Tahoma"/>
            <family val="2"/>
          </rPr>
          <t>INSTRUCTIONS:</t>
        </r>
        <r>
          <rPr>
            <sz val="9"/>
            <color indexed="81"/>
            <rFont val="Tahoma"/>
            <family val="2"/>
          </rPr>
          <t xml:space="preserve">
List all "Other" anticipated expenses in the highlighted cells in column A.</t>
        </r>
      </text>
    </comment>
    <comment ref="B136" authorId="0" shapeId="0">
      <text>
        <r>
          <rPr>
            <b/>
            <sz val="9"/>
            <color indexed="81"/>
            <rFont val="Tahoma"/>
            <family val="2"/>
          </rPr>
          <t>INSTRUCTIONS:</t>
        </r>
        <r>
          <rPr>
            <sz val="9"/>
            <color indexed="81"/>
            <rFont val="Tahoma"/>
            <family val="2"/>
          </rPr>
          <t xml:space="preserve">
Enter a brief description of how costs were calculated.</t>
        </r>
      </text>
    </comment>
    <comment ref="E136" authorId="0" shapeId="0">
      <text>
        <r>
          <rPr>
            <b/>
            <sz val="9"/>
            <color indexed="81"/>
            <rFont val="Tahoma"/>
            <family val="2"/>
          </rPr>
          <t xml:space="preserve">INSTRUCTIONS:
</t>
        </r>
        <r>
          <rPr>
            <sz val="9"/>
            <color indexed="81"/>
            <rFont val="Tahoma"/>
            <family val="2"/>
          </rPr>
          <t>Enter the estimated costs per Quarter in the appropriate cells for each cost listed.</t>
        </r>
      </text>
    </comment>
    <comment ref="K136" authorId="0" shapeId="0">
      <text>
        <r>
          <rPr>
            <b/>
            <sz val="9"/>
            <color indexed="81"/>
            <rFont val="Tahoma"/>
            <family val="2"/>
          </rPr>
          <t xml:space="preserve">INSTRUCTIONS:
</t>
        </r>
        <r>
          <rPr>
            <sz val="9"/>
            <color indexed="81"/>
            <rFont val="Tahoma"/>
            <family val="2"/>
          </rPr>
          <t xml:space="preserve">Enter the cash amount, in this column, that is being contributed by the tribe  to each applicable expense listed in Column A
</t>
        </r>
      </text>
    </comment>
    <comment ref="L136" authorId="0" shapeId="0">
      <text>
        <r>
          <rPr>
            <b/>
            <sz val="9"/>
            <color indexed="81"/>
            <rFont val="Tahoma"/>
            <family val="2"/>
          </rPr>
          <t xml:space="preserve">INSTRUCTIONS:
</t>
        </r>
        <r>
          <rPr>
            <sz val="9"/>
            <color indexed="81"/>
            <rFont val="Tahoma"/>
            <family val="2"/>
          </rPr>
          <t>Enter the fair market value amounts in this column that is being donated by a third party for each applicable expense listed in column A.</t>
        </r>
      </text>
    </comment>
    <comment ref="H144" authorId="0" shapeId="0">
      <text>
        <r>
          <rPr>
            <b/>
            <sz val="9"/>
            <color indexed="81"/>
            <rFont val="Tahoma"/>
            <family val="2"/>
          </rPr>
          <t>INSTRUCTIONS:</t>
        </r>
        <r>
          <rPr>
            <sz val="9"/>
            <color indexed="81"/>
            <rFont val="Tahoma"/>
            <family val="2"/>
          </rPr>
          <t xml:space="preserve">
Enter the total dollar amount in this cell that your Tribe is contributing to meet the non-federal share. Then distribute this amount in column K.</t>
        </r>
      </text>
    </comment>
    <comment ref="B148" authorId="0" shapeId="0">
      <text>
        <r>
          <rPr>
            <b/>
            <sz val="9"/>
            <color indexed="81"/>
            <rFont val="Tahoma"/>
            <family val="2"/>
          </rPr>
          <t>INSTRUCTIONS:</t>
        </r>
        <r>
          <rPr>
            <sz val="9"/>
            <color indexed="81"/>
            <rFont val="Tahoma"/>
            <family val="2"/>
          </rPr>
          <t xml:space="preserve">
Enter the approved IDC rate in the high-lighted cell in column B.</t>
        </r>
      </text>
    </comment>
    <comment ref="C148" authorId="0" shapeId="0">
      <text>
        <r>
          <rPr>
            <b/>
            <sz val="9"/>
            <color indexed="81"/>
            <rFont val="Tahoma"/>
            <family val="2"/>
          </rPr>
          <t>INSTRUCTIONS:</t>
        </r>
        <r>
          <rPr>
            <sz val="9"/>
            <color indexed="81"/>
            <rFont val="Tahoma"/>
            <family val="2"/>
          </rPr>
          <t xml:space="preserve">
</t>
        </r>
        <r>
          <rPr>
            <b/>
            <sz val="9"/>
            <color indexed="10"/>
            <rFont val="Tahoma"/>
            <family val="2"/>
          </rPr>
          <t>The IDC rate in this worksheet is calculated on a percentage of salaries only.</t>
        </r>
        <r>
          <rPr>
            <sz val="9"/>
            <color indexed="81"/>
            <rFont val="Tahoma"/>
            <family val="2"/>
          </rPr>
          <t xml:space="preserve">
If your IDC rate is calculated differently, you MUST change the formula. 
Please contact your Program Specialist if you need technical assistance to re-formulate.</t>
        </r>
      </text>
    </comment>
    <comment ref="K148" authorId="0" shapeId="0">
      <text>
        <r>
          <rPr>
            <b/>
            <sz val="9"/>
            <color indexed="10"/>
            <rFont val="Tahoma"/>
            <family val="2"/>
          </rPr>
          <t>CAUTION:
If you choose to use an Indirect Cost rate as part of your non-federal share, either cash or in-kind, it will reduce the IDC rate for ALL tribal programs in the current year and beyond. Please use with descretion!</t>
        </r>
        <r>
          <rPr>
            <sz val="9"/>
            <color indexed="81"/>
            <rFont val="Tahoma"/>
            <family val="2"/>
          </rPr>
          <t xml:space="preserve">
</t>
        </r>
      </text>
    </comment>
    <comment ref="G151" authorId="0" shapeId="0">
      <text>
        <r>
          <rPr>
            <b/>
            <sz val="9"/>
            <color indexed="81"/>
            <rFont val="Tahoma"/>
            <family val="2"/>
          </rPr>
          <t>DEFINITION:
45 CFR Part 75.2</t>
        </r>
        <r>
          <rPr>
            <sz val="9"/>
            <color indexed="81"/>
            <rFont val="Tahoma"/>
            <family val="2"/>
          </rPr>
          <t xml:space="preserve">
Federal share means the portion of total project costs that are paid by Federal funds.</t>
        </r>
      </text>
    </comment>
    <comment ref="I151" authorId="0" shapeId="0">
      <text>
        <r>
          <rPr>
            <b/>
            <sz val="9"/>
            <color indexed="81"/>
            <rFont val="Tahoma"/>
            <family val="2"/>
          </rPr>
          <t>INSTRUCTIONS:</t>
        </r>
        <r>
          <rPr>
            <sz val="9"/>
            <color indexed="81"/>
            <rFont val="Tahoma"/>
            <family val="2"/>
          </rPr>
          <t xml:space="preserve">
THIS IS THE TOTAL AMOUNT OF FEDERAL FUNDS BEING REQUESTED.</t>
        </r>
      </text>
    </comment>
    <comment ref="G152" authorId="0" shapeId="0">
      <text>
        <r>
          <rPr>
            <b/>
            <sz val="9"/>
            <color indexed="81"/>
            <rFont val="Tahoma"/>
            <family val="2"/>
          </rPr>
          <t>DEFINITION:</t>
        </r>
        <r>
          <rPr>
            <sz val="9"/>
            <color indexed="81"/>
            <rFont val="Tahoma"/>
            <family val="2"/>
          </rPr>
          <t xml:space="preserve">
Please refer to 45 CFR 75.306 for specific information about Non-Federal Share.
</t>
        </r>
      </text>
    </comment>
    <comment ref="I152" authorId="0" shapeId="0">
      <text>
        <r>
          <rPr>
            <b/>
            <sz val="9"/>
            <color indexed="81"/>
            <rFont val="Tahoma"/>
            <family val="2"/>
          </rPr>
          <t>INSTRUCTIONS:</t>
        </r>
        <r>
          <rPr>
            <sz val="9"/>
            <color indexed="81"/>
            <rFont val="Tahoma"/>
            <family val="2"/>
          </rPr>
          <t xml:space="preserve">
THIS IS THE TOTAL AMOUNT OF NON-FEDERAL MATCH REQUIRED.</t>
        </r>
      </text>
    </comment>
    <comment ref="K152" authorId="0" shapeId="0">
      <text>
        <r>
          <rPr>
            <b/>
            <sz val="9"/>
            <color indexed="81"/>
            <rFont val="Tahoma"/>
            <family val="2"/>
          </rPr>
          <t>INSTRUCTIONS:</t>
        </r>
        <r>
          <rPr>
            <sz val="9"/>
            <color indexed="81"/>
            <rFont val="Tahoma"/>
            <family val="2"/>
          </rPr>
          <t xml:space="preserve">
THIS IS THE TOTAL AMOUNT OF NON-FEDERAL MATCH IDENTIFIED.</t>
        </r>
      </text>
    </comment>
    <comment ref="I153" authorId="0" shapeId="0">
      <text>
        <r>
          <rPr>
            <b/>
            <sz val="9"/>
            <color indexed="81"/>
            <rFont val="Tahoma"/>
            <family val="2"/>
          </rPr>
          <t>INSTRUCTIONS:</t>
        </r>
        <r>
          <rPr>
            <sz val="9"/>
            <color indexed="81"/>
            <rFont val="Tahoma"/>
            <family val="2"/>
          </rPr>
          <t xml:space="preserve">
This is the TOTAL PROPOSED BUDGET AMOUNT.</t>
        </r>
      </text>
    </comment>
  </commentList>
</comments>
</file>

<file path=xl/comments2.xml><?xml version="1.0" encoding="utf-8"?>
<comments xmlns="http://schemas.openxmlformats.org/spreadsheetml/2006/main">
  <authors>
    <author>Tami Masuca</author>
    <author>Monica Adams</author>
  </authors>
  <commentList>
    <comment ref="B3" authorId="0" shapeId="0">
      <text>
        <r>
          <rPr>
            <b/>
            <sz val="9"/>
            <color indexed="81"/>
            <rFont val="Tahoma"/>
            <family val="2"/>
          </rPr>
          <t>INSTRUCTIONS:</t>
        </r>
        <r>
          <rPr>
            <sz val="9"/>
            <color indexed="81"/>
            <rFont val="Tahoma"/>
            <family val="2"/>
          </rPr>
          <t xml:space="preserve">
Enter the name of the Tribal program in this cell.</t>
        </r>
      </text>
    </comment>
    <comment ref="B4" authorId="0" shapeId="0">
      <text>
        <r>
          <rPr>
            <b/>
            <sz val="9"/>
            <color indexed="81"/>
            <rFont val="Tahoma"/>
            <family val="2"/>
          </rPr>
          <t>INSTRUCTIONS:</t>
        </r>
        <r>
          <rPr>
            <sz val="9"/>
            <color indexed="81"/>
            <rFont val="Tahoma"/>
            <family val="2"/>
          </rPr>
          <t xml:space="preserve">
Enter the Federal Fiscal Year in this cell.</t>
        </r>
      </text>
    </comment>
    <comment ref="E4" authorId="0" shapeId="0">
      <text>
        <r>
          <rPr>
            <b/>
            <sz val="9"/>
            <color indexed="81"/>
            <rFont val="Tahoma"/>
            <family val="2"/>
          </rPr>
          <t>INSTRUCTIONS:</t>
        </r>
        <r>
          <rPr>
            <sz val="9"/>
            <color indexed="81"/>
            <rFont val="Tahoma"/>
            <family val="2"/>
          </rPr>
          <t xml:space="preserve">
Enter the current federal match rate in this cell.</t>
        </r>
      </text>
    </comment>
    <comment ref="G4" authorId="0" shapeId="0">
      <text>
        <r>
          <rPr>
            <b/>
            <sz val="9"/>
            <color indexed="81"/>
            <rFont val="Tahoma"/>
            <family val="2"/>
          </rPr>
          <t>INSTRUCTIONS:</t>
        </r>
        <r>
          <rPr>
            <sz val="9"/>
            <color indexed="81"/>
            <rFont val="Tahoma"/>
            <family val="2"/>
          </rPr>
          <t xml:space="preserve">
Enter the current Tribal match rate in this cell.</t>
        </r>
      </text>
    </comment>
    <comment ref="K5" authorId="0" shapeId="0">
      <text>
        <r>
          <rPr>
            <b/>
            <sz val="9"/>
            <color indexed="81"/>
            <rFont val="Tahoma"/>
            <family val="2"/>
          </rPr>
          <t>DEFINITION:</t>
        </r>
        <r>
          <rPr>
            <sz val="9"/>
            <color indexed="81"/>
            <rFont val="Tahoma"/>
            <family val="2"/>
          </rPr>
          <t xml:space="preserve">
§ 309.130 How will Tribal IV–D programs
be funded and what forms are required?
(d) Non-federal share of program expenditures. Each Tribe or Tribal organization that operates a child support enforcement program under
title IV–D and § 309.65(a), unless the Secretary has granted a waiver pursuant to § 309.130(e), must provide the non-federal share of funding, equal to:
(1) 10 percent of approved and allowable expenditures during the 3-year period specified in paragraph (c)(2) of this section or;
(2) 20 percent of approved and allowable expenditures during the subsequent periods specified in paragraph (c)(3) of this section.
</t>
        </r>
        <r>
          <rPr>
            <b/>
            <sz val="9"/>
            <color indexed="10"/>
            <rFont val="Tahoma"/>
            <family val="2"/>
          </rPr>
          <t>(3) The non-federal share of program expenditures must be provided either with cash or with in-kind contributions and must meet the requirements found in 45 CFR 74.23.</t>
        </r>
        <r>
          <rPr>
            <sz val="9"/>
            <color indexed="81"/>
            <rFont val="Tahoma"/>
            <family val="2"/>
          </rPr>
          <t xml:space="preserve">
</t>
        </r>
        <r>
          <rPr>
            <b/>
            <sz val="10"/>
            <color indexed="10"/>
            <rFont val="Tahoma"/>
            <family val="2"/>
          </rPr>
          <t>NOTE: You MUST have an amount in Column I, and in Column J and K list the amount, in part or in full, that you will use toward your non-federal share. Please refer to TAB_2_SAMPLE BUDGET WORKSHEET for examples.</t>
        </r>
        <r>
          <rPr>
            <sz val="9"/>
            <color indexed="81"/>
            <rFont val="Tahoma"/>
            <family val="2"/>
          </rPr>
          <t xml:space="preserve">
</t>
        </r>
      </text>
    </comment>
    <comment ref="K6" authorId="0" shapeId="0">
      <text>
        <r>
          <rPr>
            <b/>
            <sz val="9"/>
            <color indexed="81"/>
            <rFont val="Tahoma"/>
            <family val="2"/>
          </rPr>
          <t>DEFINITION:</t>
        </r>
        <r>
          <rPr>
            <sz val="9"/>
            <color indexed="81"/>
            <rFont val="Tahoma"/>
            <family val="2"/>
          </rPr>
          <t xml:space="preserve">
</t>
        </r>
        <r>
          <rPr>
            <b/>
            <sz val="9"/>
            <color indexed="81"/>
            <rFont val="Tahoma"/>
            <family val="2"/>
          </rPr>
          <t>45 CFR Part 75.2</t>
        </r>
        <r>
          <rPr>
            <sz val="9"/>
            <color indexed="81"/>
            <rFont val="Tahoma"/>
            <family val="2"/>
          </rPr>
          <t xml:space="preserve">
Cost sharing or matching means the portion of project costs not paid by Federal funds (unless otherwise authorized by Federal statute). This may include the value of allowable third party in-kind contributions, as well as expenditures by the recipient. See also §75.306.</t>
        </r>
      </text>
    </comment>
    <comment ref="A9" authorId="0" shapeId="0">
      <text>
        <r>
          <rPr>
            <b/>
            <sz val="9"/>
            <color indexed="81"/>
            <rFont val="Tahoma"/>
            <family val="2"/>
          </rPr>
          <t>INSTRUCTIONS:</t>
        </r>
        <r>
          <rPr>
            <sz val="9"/>
            <color indexed="81"/>
            <rFont val="Tahoma"/>
            <family val="2"/>
          </rPr>
          <t xml:space="preserve">
List all the personnel positions in this column, inlcuding those that will be used to meet the non-federal share.</t>
        </r>
      </text>
    </comment>
    <comment ref="B9" authorId="0" shapeId="0">
      <text>
        <r>
          <rPr>
            <b/>
            <sz val="9"/>
            <color indexed="81"/>
            <rFont val="Tahoma"/>
            <family val="2"/>
          </rPr>
          <t>INSTRUCTIONS:</t>
        </r>
        <r>
          <rPr>
            <sz val="9"/>
            <color indexed="81"/>
            <rFont val="Tahoma"/>
            <family val="2"/>
          </rPr>
          <t xml:space="preserve">
Enter the total annual hours that will be worked for each position in this column; inlcuding those that will be used as non-federal share.</t>
        </r>
      </text>
    </comment>
    <comment ref="C9" authorId="0" shapeId="0">
      <text>
        <r>
          <rPr>
            <b/>
            <sz val="9"/>
            <color indexed="81"/>
            <rFont val="Tahoma"/>
            <family val="2"/>
          </rPr>
          <t>INSTRUCTIONS:</t>
        </r>
        <r>
          <rPr>
            <sz val="9"/>
            <color indexed="81"/>
            <rFont val="Tahoma"/>
            <family val="2"/>
          </rPr>
          <t xml:space="preserve">
Enter the hourly wage amount for each position in this column including those that will be used for non-federal share.
If a position is salaried, you must convert the annual salary amount to an hourly amount by dividing the annual salary by 2080 hours. Then enter that hourly amount in this column.</t>
        </r>
      </text>
    </comment>
    <comment ref="K9" authorId="0" shapeId="0">
      <text>
        <r>
          <rPr>
            <b/>
            <sz val="9"/>
            <color indexed="81"/>
            <rFont val="Tahoma"/>
            <family val="2"/>
          </rPr>
          <t>INSTRUCTIONS:</t>
        </r>
        <r>
          <rPr>
            <sz val="9"/>
            <color indexed="81"/>
            <rFont val="Tahoma"/>
            <family val="2"/>
          </rPr>
          <t xml:space="preserve">
Enter the cash amounts of wages for each applicable personnel position that will be paid for by the tribe and contributed to this budget.
</t>
        </r>
        <r>
          <rPr>
            <b/>
            <sz val="9"/>
            <color indexed="81"/>
            <rFont val="Tahoma"/>
            <family val="2"/>
          </rPr>
          <t>You MUST have an amount in Column I of which you can use all or part of the amount to meet the cash non-federal share.</t>
        </r>
      </text>
    </comment>
    <comment ref="L9" authorId="0" shapeId="0">
      <text>
        <r>
          <rPr>
            <b/>
            <sz val="9"/>
            <color indexed="81"/>
            <rFont val="Tahoma"/>
            <family val="2"/>
          </rPr>
          <t>INSTRUCTIONS:</t>
        </r>
        <r>
          <rPr>
            <sz val="9"/>
            <color indexed="81"/>
            <rFont val="Tahoma"/>
            <family val="2"/>
          </rPr>
          <t xml:space="preserve">
Enter the amount of wages for each applicable position that will be </t>
        </r>
        <r>
          <rPr>
            <b/>
            <sz val="9"/>
            <color indexed="81"/>
            <rFont val="Tahoma"/>
            <family val="2"/>
          </rPr>
          <t>donated</t>
        </r>
        <r>
          <rPr>
            <sz val="9"/>
            <color indexed="81"/>
            <rFont val="Tahoma"/>
            <family val="2"/>
          </rPr>
          <t xml:space="preserve"> to this budget.
</t>
        </r>
        <r>
          <rPr>
            <b/>
            <sz val="9"/>
            <color indexed="81"/>
            <rFont val="Tahoma"/>
            <family val="2"/>
          </rPr>
          <t>You MUST have an amount in Column I of which you can use all or part of the amount to meet the in-kind non-federal share.</t>
        </r>
      </text>
    </comment>
    <comment ref="B31" authorId="0" shapeId="0">
      <text>
        <r>
          <rPr>
            <b/>
            <sz val="9"/>
            <color indexed="81"/>
            <rFont val="Tahoma"/>
            <family val="2"/>
          </rPr>
          <t>INSTRUCTIONS:</t>
        </r>
        <r>
          <rPr>
            <sz val="9"/>
            <color indexed="81"/>
            <rFont val="Tahoma"/>
            <family val="2"/>
          </rPr>
          <t xml:space="preserve">
Enter text to briefly describe the roles and responsibilities for each position listed.</t>
        </r>
      </text>
    </comment>
    <comment ref="A113" authorId="0" shapeId="0">
      <text>
        <r>
          <rPr>
            <b/>
            <sz val="9"/>
            <color indexed="81"/>
            <rFont val="Tahoma"/>
            <family val="2"/>
          </rPr>
          <t xml:space="preserve">INSTRUCTIONS:
</t>
        </r>
        <r>
          <rPr>
            <sz val="9"/>
            <color indexed="81"/>
            <rFont val="Tahoma"/>
            <family val="2"/>
          </rPr>
          <t xml:space="preserve">Please use this row if your tribe uses a lump-sum percentage for calculating Fringe. Then leave the following rows blank. </t>
        </r>
      </text>
    </comment>
    <comment ref="B113" authorId="0" shapeId="0">
      <text>
        <r>
          <rPr>
            <b/>
            <sz val="9"/>
            <color indexed="81"/>
            <rFont val="Tahoma"/>
            <family val="2"/>
          </rPr>
          <t>INSTRUCTIONS:</t>
        </r>
        <r>
          <rPr>
            <sz val="9"/>
            <color indexed="81"/>
            <rFont val="Tahoma"/>
            <family val="2"/>
          </rPr>
          <t xml:space="preserve">
Enter the lump-sum percentage amount, in this cell, that your tribe uses to calcuate Fringe. </t>
        </r>
      </text>
    </comment>
    <comment ref="L113" authorId="0" shapeId="0">
      <text>
        <r>
          <rPr>
            <b/>
            <sz val="9"/>
            <color indexed="81"/>
            <rFont val="Tahoma"/>
            <family val="2"/>
          </rPr>
          <t xml:space="preserve">INSTRUCTIONS:
</t>
        </r>
        <r>
          <rPr>
            <sz val="9"/>
            <color indexed="81"/>
            <rFont val="Tahoma"/>
            <family val="2"/>
          </rPr>
          <t>When a person donates their time (above) to be used as an in-kind donated contribution, you cannot charge fringe.</t>
        </r>
        <r>
          <rPr>
            <sz val="9"/>
            <color indexed="81"/>
            <rFont val="Tahoma"/>
            <family val="2"/>
          </rPr>
          <t xml:space="preserve">
</t>
        </r>
      </text>
    </comment>
    <comment ref="B114" authorId="0" shapeId="0">
      <text>
        <r>
          <rPr>
            <b/>
            <sz val="9"/>
            <color indexed="81"/>
            <rFont val="Tahoma"/>
            <family val="2"/>
          </rPr>
          <t xml:space="preserve">INSTRUCTIONS:
</t>
        </r>
        <r>
          <rPr>
            <sz val="9"/>
            <color indexed="81"/>
            <rFont val="Tahoma"/>
            <family val="2"/>
          </rPr>
          <t xml:space="preserve">Enter the percentage amount your tribe uses for FICA in this cell
</t>
        </r>
      </text>
    </comment>
    <comment ref="B115" authorId="0" shapeId="0">
      <text>
        <r>
          <rPr>
            <b/>
            <sz val="9"/>
            <color indexed="81"/>
            <rFont val="Tahoma"/>
            <family val="2"/>
          </rPr>
          <t xml:space="preserve">INSTRUCTIONS:
</t>
        </r>
        <r>
          <rPr>
            <sz val="9"/>
            <color indexed="81"/>
            <rFont val="Tahoma"/>
            <family val="2"/>
          </rPr>
          <t>Enter the percentage amount your tribe uses for SUTA in this cell</t>
        </r>
      </text>
    </comment>
    <comment ref="B116" authorId="0" shapeId="0">
      <text>
        <r>
          <rPr>
            <b/>
            <sz val="9"/>
            <color indexed="81"/>
            <rFont val="Tahoma"/>
            <family val="2"/>
          </rPr>
          <t>INSTRUCTIONS:</t>
        </r>
        <r>
          <rPr>
            <sz val="9"/>
            <color indexed="81"/>
            <rFont val="Tahoma"/>
            <family val="2"/>
          </rPr>
          <t xml:space="preserve">
Enter the percentage amount your tribe uses for Medicare in this cell</t>
        </r>
      </text>
    </comment>
    <comment ref="B117" authorId="0" shapeId="0">
      <text>
        <r>
          <rPr>
            <b/>
            <sz val="9"/>
            <color indexed="81"/>
            <rFont val="Tahoma"/>
            <family val="2"/>
          </rPr>
          <t xml:space="preserve">INSTRUCTIONS:
</t>
        </r>
        <r>
          <rPr>
            <sz val="9"/>
            <color indexed="81"/>
            <rFont val="Tahoma"/>
            <family val="2"/>
          </rPr>
          <t xml:space="preserve">Enter the percentage amount your tribe uses for Workmans's Comp in this cell
</t>
        </r>
      </text>
    </comment>
    <comment ref="B118" authorId="0" shapeId="0">
      <text>
        <r>
          <rPr>
            <b/>
            <sz val="9"/>
            <color indexed="81"/>
            <rFont val="Tahoma"/>
            <family val="2"/>
          </rPr>
          <t>INSTRUCTIONS:</t>
        </r>
        <r>
          <rPr>
            <sz val="9"/>
            <color indexed="81"/>
            <rFont val="Tahoma"/>
            <family val="2"/>
          </rPr>
          <t xml:space="preserve">
Enter the percentage amount your tribe uses for retirement/401Ks in this cell</t>
        </r>
      </text>
    </comment>
    <comment ref="B120" authorId="0" shapeId="0">
      <text>
        <r>
          <rPr>
            <b/>
            <sz val="9"/>
            <color indexed="81"/>
            <rFont val="Tahoma"/>
            <family val="2"/>
          </rPr>
          <t>INSTRUCTIONS:</t>
        </r>
        <r>
          <rPr>
            <sz val="9"/>
            <color indexed="81"/>
            <rFont val="Tahoma"/>
            <family val="2"/>
          </rPr>
          <t xml:space="preserve">
Enter the annual amount for Single Health insurance for 1 person in this cell.</t>
        </r>
      </text>
    </comment>
    <comment ref="C120" authorId="0" shapeId="0">
      <text>
        <r>
          <rPr>
            <b/>
            <sz val="9"/>
            <color indexed="81"/>
            <rFont val="Tahoma"/>
            <family val="2"/>
          </rPr>
          <t>INSTRUCTIONS:</t>
        </r>
        <r>
          <rPr>
            <sz val="9"/>
            <color indexed="81"/>
            <rFont val="Tahoma"/>
            <family val="2"/>
          </rPr>
          <t xml:space="preserve">
Enter the number of FTE's for each benefit received in this column.</t>
        </r>
      </text>
    </comment>
    <comment ref="K120" authorId="0" shapeId="0">
      <text>
        <r>
          <rPr>
            <b/>
            <sz val="9"/>
            <color indexed="81"/>
            <rFont val="Tahoma"/>
            <family val="2"/>
          </rPr>
          <t>INSTRUCTIONS:</t>
        </r>
        <r>
          <rPr>
            <sz val="9"/>
            <color indexed="81"/>
            <rFont val="Tahoma"/>
            <family val="2"/>
          </rPr>
          <t xml:space="preserve">
If applicable, enter the appropriate amounts for each fringe category for each postion identified in the Personnel lines above that will be used as non-federal share.</t>
        </r>
      </text>
    </comment>
    <comment ref="B121" authorId="0" shapeId="0">
      <text>
        <r>
          <rPr>
            <b/>
            <sz val="9"/>
            <color indexed="81"/>
            <rFont val="Tahoma"/>
            <family val="2"/>
          </rPr>
          <t>INSTRUCTIONS:</t>
        </r>
        <r>
          <rPr>
            <sz val="9"/>
            <color indexed="81"/>
            <rFont val="Tahoma"/>
            <family val="2"/>
          </rPr>
          <t xml:space="preserve">
Enter the annual amount for Family Health insurance for 1 person in this cell.</t>
        </r>
      </text>
    </comment>
    <comment ref="B122" authorId="0" shapeId="0">
      <text>
        <r>
          <rPr>
            <b/>
            <sz val="9"/>
            <color indexed="81"/>
            <rFont val="Tahoma"/>
            <family val="2"/>
          </rPr>
          <t>INSTRUCTIONS:</t>
        </r>
        <r>
          <rPr>
            <sz val="9"/>
            <color indexed="81"/>
            <rFont val="Tahoma"/>
            <family val="2"/>
          </rPr>
          <t xml:space="preserve">
Enter the annual amount for life insurance for 1 person in this cell.</t>
        </r>
      </text>
    </comment>
    <comment ref="B123" authorId="0" shapeId="0">
      <text>
        <r>
          <rPr>
            <b/>
            <sz val="9"/>
            <color indexed="81"/>
            <rFont val="Tahoma"/>
            <family val="2"/>
          </rPr>
          <t>INSTRUCTIONS:</t>
        </r>
        <r>
          <rPr>
            <sz val="9"/>
            <color indexed="81"/>
            <rFont val="Tahoma"/>
            <family val="2"/>
          </rPr>
          <t xml:space="preserve">
Enter the annual amount for disability insurance for 1 person in this cell.</t>
        </r>
      </text>
    </comment>
    <comment ref="A127" authorId="0" shapeId="0">
      <text>
        <r>
          <rPr>
            <b/>
            <sz val="9"/>
            <color indexed="81"/>
            <rFont val="Tahoma"/>
            <family val="2"/>
          </rPr>
          <t>INSTRUCTIONS:</t>
        </r>
        <r>
          <rPr>
            <sz val="9"/>
            <color indexed="81"/>
            <rFont val="Tahoma"/>
            <family val="2"/>
          </rPr>
          <t xml:space="preserve">
Enter text to indicate the source of the calculations (i.e., Airline websites, Travelocity, Kayak, etc.).</t>
        </r>
      </text>
    </comment>
    <comment ref="A129" authorId="0" shapeId="0">
      <text>
        <r>
          <rPr>
            <b/>
            <sz val="9"/>
            <color indexed="81"/>
            <rFont val="Tahoma"/>
            <family val="2"/>
          </rPr>
          <t>INSTRUCTIONS:</t>
        </r>
        <r>
          <rPr>
            <sz val="9"/>
            <color indexed="81"/>
            <rFont val="Tahoma"/>
            <family val="2"/>
          </rPr>
          <t xml:space="preserve">
Enter the name of the conference, meeting or event in this cell.</t>
        </r>
      </text>
    </comment>
    <comment ref="B129"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E129" authorId="0" shapeId="0">
      <text>
        <r>
          <rPr>
            <b/>
            <sz val="9"/>
            <color indexed="81"/>
            <rFont val="Tahoma"/>
            <family val="2"/>
          </rPr>
          <t>INSTRUCTIONS:</t>
        </r>
        <r>
          <rPr>
            <sz val="9"/>
            <color indexed="81"/>
            <rFont val="Tahoma"/>
            <family val="2"/>
          </rPr>
          <t xml:space="preserve">
Enter the cost of the total estimated travel for each event in the cell under the quarter that the travel will occur. </t>
        </r>
      </text>
    </comment>
    <comment ref="K129" authorId="0" shapeId="0">
      <text>
        <r>
          <rPr>
            <b/>
            <sz val="9"/>
            <color indexed="81"/>
            <rFont val="Tahoma"/>
            <family val="2"/>
          </rPr>
          <t>INSTRUCTIONS:</t>
        </r>
        <r>
          <rPr>
            <sz val="9"/>
            <color indexed="81"/>
            <rFont val="Tahoma"/>
            <family val="2"/>
          </rPr>
          <t xml:space="preserve">
If applicable, enter the cash amount that the Tribe is paying towards the cost of personnel attending this event.</t>
        </r>
      </text>
    </comment>
    <comment ref="L129" authorId="0" shapeId="0">
      <text>
        <r>
          <rPr>
            <b/>
            <sz val="9"/>
            <color indexed="81"/>
            <rFont val="Tahoma"/>
            <family val="2"/>
          </rPr>
          <t>INSTRUCTIONS:</t>
        </r>
        <r>
          <rPr>
            <sz val="9"/>
            <color indexed="81"/>
            <rFont val="Tahoma"/>
            <family val="2"/>
          </rPr>
          <t xml:space="preserve">
If applicable, enter the fair-market value cost of whatever is being donated, by a third party, toward the cost of travel. (i.e., donated airfare, comped hotel rooms, etc.) 
</t>
        </r>
      </text>
    </comment>
    <comment ref="A130"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B130" authorId="0" shapeId="0">
      <text>
        <r>
          <rPr>
            <b/>
            <sz val="9"/>
            <color indexed="81"/>
            <rFont val="Tahoma"/>
            <family val="2"/>
          </rPr>
          <t>INSTRUCTIONS:</t>
        </r>
        <r>
          <rPr>
            <sz val="9"/>
            <color indexed="81"/>
            <rFont val="Tahoma"/>
            <family val="2"/>
          </rPr>
          <t xml:space="preserve">
Enter the justification narrative for this travel in this section.</t>
        </r>
      </text>
    </comment>
    <comment ref="A131"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33" authorId="0" shapeId="0">
      <text>
        <r>
          <rPr>
            <b/>
            <sz val="9"/>
            <color indexed="81"/>
            <rFont val="Tahoma"/>
            <family val="2"/>
          </rPr>
          <t>INSTRUCTIONS:</t>
        </r>
        <r>
          <rPr>
            <sz val="9"/>
            <color indexed="81"/>
            <rFont val="Tahoma"/>
            <family val="2"/>
          </rPr>
          <t xml:space="preserve">
Enter the name of the conference, meeting or event in this cell.</t>
        </r>
      </text>
    </comment>
    <comment ref="B133"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35"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37" authorId="0" shapeId="0">
      <text>
        <r>
          <rPr>
            <b/>
            <sz val="9"/>
            <color indexed="81"/>
            <rFont val="Tahoma"/>
            <family val="2"/>
          </rPr>
          <t>INSTRUCTIONS:</t>
        </r>
        <r>
          <rPr>
            <sz val="9"/>
            <color indexed="81"/>
            <rFont val="Tahoma"/>
            <family val="2"/>
          </rPr>
          <t xml:space="preserve">
Enter the name of the conference, meeting or event in this cell.</t>
        </r>
      </text>
    </comment>
    <comment ref="B137"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39"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41" authorId="0" shapeId="0">
      <text>
        <r>
          <rPr>
            <b/>
            <sz val="9"/>
            <color indexed="81"/>
            <rFont val="Tahoma"/>
            <family val="2"/>
          </rPr>
          <t>INSTRUCTIONS:</t>
        </r>
        <r>
          <rPr>
            <sz val="9"/>
            <color indexed="81"/>
            <rFont val="Tahoma"/>
            <family val="2"/>
          </rPr>
          <t xml:space="preserve">
Enter the name of the conference, meeting or event in this cell.</t>
        </r>
      </text>
    </comment>
    <comment ref="B141"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42"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43"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45" authorId="0" shapeId="0">
      <text>
        <r>
          <rPr>
            <b/>
            <sz val="9"/>
            <color indexed="81"/>
            <rFont val="Tahoma"/>
            <family val="2"/>
          </rPr>
          <t>INSTRUCTIONS:</t>
        </r>
        <r>
          <rPr>
            <sz val="9"/>
            <color indexed="81"/>
            <rFont val="Tahoma"/>
            <family val="2"/>
          </rPr>
          <t xml:space="preserve">
Enter the name of the conference, meeting or event in this cell.</t>
        </r>
      </text>
    </comment>
    <comment ref="B145"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46"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47"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49" authorId="0" shapeId="0">
      <text>
        <r>
          <rPr>
            <b/>
            <sz val="9"/>
            <color indexed="81"/>
            <rFont val="Tahoma"/>
            <family val="2"/>
          </rPr>
          <t>INSTRUCTIONS:</t>
        </r>
        <r>
          <rPr>
            <sz val="9"/>
            <color indexed="81"/>
            <rFont val="Tahoma"/>
            <family val="2"/>
          </rPr>
          <t xml:space="preserve">
Enter the name of the conference, meeting or event in this cell.</t>
        </r>
      </text>
    </comment>
    <comment ref="B149"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50"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51"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53" authorId="0" shapeId="0">
      <text>
        <r>
          <rPr>
            <b/>
            <sz val="9"/>
            <color indexed="81"/>
            <rFont val="Tahoma"/>
            <family val="2"/>
          </rPr>
          <t>INSTRUCTIONS:</t>
        </r>
        <r>
          <rPr>
            <sz val="9"/>
            <color indexed="81"/>
            <rFont val="Tahoma"/>
            <family val="2"/>
          </rPr>
          <t xml:space="preserve">
Enter the name of the conference, meeting or event in this cell.</t>
        </r>
      </text>
    </comment>
    <comment ref="B153"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54"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55"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57" authorId="0" shapeId="0">
      <text>
        <r>
          <rPr>
            <b/>
            <sz val="9"/>
            <color indexed="81"/>
            <rFont val="Tahoma"/>
            <family val="2"/>
          </rPr>
          <t>INSTRUCTIONS:</t>
        </r>
        <r>
          <rPr>
            <sz val="9"/>
            <color indexed="81"/>
            <rFont val="Tahoma"/>
            <family val="2"/>
          </rPr>
          <t xml:space="preserve">
Enter the name of the conference, meeting or event in this cell.</t>
        </r>
      </text>
    </comment>
    <comment ref="B157"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58"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59"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61" authorId="0" shapeId="0">
      <text>
        <r>
          <rPr>
            <b/>
            <sz val="9"/>
            <color indexed="81"/>
            <rFont val="Tahoma"/>
            <family val="2"/>
          </rPr>
          <t>INSTRUCTIONS:</t>
        </r>
        <r>
          <rPr>
            <sz val="9"/>
            <color indexed="81"/>
            <rFont val="Tahoma"/>
            <family val="2"/>
          </rPr>
          <t xml:space="preserve">
Enter the name of the conference, meeting or event in this cell.</t>
        </r>
      </text>
    </comment>
    <comment ref="B161"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62"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63"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65" authorId="0" shapeId="0">
      <text>
        <r>
          <rPr>
            <b/>
            <sz val="9"/>
            <color indexed="81"/>
            <rFont val="Tahoma"/>
            <family val="2"/>
          </rPr>
          <t>INSTRUCTIONS:</t>
        </r>
        <r>
          <rPr>
            <sz val="9"/>
            <color indexed="81"/>
            <rFont val="Tahoma"/>
            <family val="2"/>
          </rPr>
          <t xml:space="preserve">
Enter the name of the conference, meeting or event in this cell.</t>
        </r>
      </text>
    </comment>
    <comment ref="B165"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66"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67"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69" authorId="0" shapeId="0">
      <text>
        <r>
          <rPr>
            <b/>
            <sz val="9"/>
            <color indexed="81"/>
            <rFont val="Tahoma"/>
            <family val="2"/>
          </rPr>
          <t>INSTRUCTIONS:</t>
        </r>
        <r>
          <rPr>
            <sz val="9"/>
            <color indexed="81"/>
            <rFont val="Tahoma"/>
            <family val="2"/>
          </rPr>
          <t xml:space="preserve">
Enter the name of the conference, meeting or event in this cell.</t>
        </r>
      </text>
    </comment>
    <comment ref="B169"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70"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71"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73" authorId="0" shapeId="0">
      <text>
        <r>
          <rPr>
            <b/>
            <sz val="9"/>
            <color indexed="81"/>
            <rFont val="Tahoma"/>
            <family val="2"/>
          </rPr>
          <t>INSTRUCTIONS:</t>
        </r>
        <r>
          <rPr>
            <sz val="9"/>
            <color indexed="81"/>
            <rFont val="Tahoma"/>
            <family val="2"/>
          </rPr>
          <t xml:space="preserve">
Enter the name of the conference, meeting or event in this cell.</t>
        </r>
      </text>
    </comment>
    <comment ref="B173"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74"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75"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77" authorId="0" shapeId="0">
      <text>
        <r>
          <rPr>
            <b/>
            <sz val="9"/>
            <color indexed="81"/>
            <rFont val="Tahoma"/>
            <family val="2"/>
          </rPr>
          <t>INSTRUCTIONS:</t>
        </r>
        <r>
          <rPr>
            <sz val="9"/>
            <color indexed="81"/>
            <rFont val="Tahoma"/>
            <family val="2"/>
          </rPr>
          <t xml:space="preserve">
Enter the name of the conference, meeting or event in this cell.</t>
        </r>
      </text>
    </comment>
    <comment ref="B177"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78"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79"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81" authorId="0" shapeId="0">
      <text>
        <r>
          <rPr>
            <b/>
            <sz val="9"/>
            <color indexed="81"/>
            <rFont val="Tahoma"/>
            <family val="2"/>
          </rPr>
          <t>INSTRUCTIONS:</t>
        </r>
        <r>
          <rPr>
            <sz val="9"/>
            <color indexed="81"/>
            <rFont val="Tahoma"/>
            <family val="2"/>
          </rPr>
          <t xml:space="preserve">
Enter the name of the conference, meeting or event in this cell.</t>
        </r>
      </text>
    </comment>
    <comment ref="B181"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82"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83"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85" authorId="0" shapeId="0">
      <text>
        <r>
          <rPr>
            <b/>
            <sz val="9"/>
            <color indexed="81"/>
            <rFont val="Tahoma"/>
            <family val="2"/>
          </rPr>
          <t>INSTRUCTIONS:</t>
        </r>
        <r>
          <rPr>
            <sz val="9"/>
            <color indexed="81"/>
            <rFont val="Tahoma"/>
            <family val="2"/>
          </rPr>
          <t xml:space="preserve">
Enter the name of the conference, meeting or event in this cell.</t>
        </r>
      </text>
    </comment>
    <comment ref="B185" authorId="0" shapeId="0">
      <text>
        <r>
          <rPr>
            <b/>
            <sz val="9"/>
            <color indexed="81"/>
            <rFont val="Tahoma"/>
            <family val="2"/>
          </rPr>
          <t>INSTRUCTIONS:</t>
        </r>
        <r>
          <rPr>
            <sz val="9"/>
            <color indexed="81"/>
            <rFont val="Tahoma"/>
            <family val="2"/>
          </rPr>
          <t xml:space="preserve">
Enter the number of staff attending and what costs will be incurred (i.e., lodging, airfare, per diem, rental cars, etc.)</t>
        </r>
      </text>
    </comment>
    <comment ref="A186" authorId="0" shapeId="0">
      <text>
        <r>
          <rPr>
            <b/>
            <sz val="9"/>
            <color indexed="81"/>
            <rFont val="Tahoma"/>
            <family val="2"/>
          </rPr>
          <t>INSTRUCTONS:</t>
        </r>
        <r>
          <rPr>
            <sz val="9"/>
            <color indexed="81"/>
            <rFont val="Tahoma"/>
            <family val="2"/>
          </rPr>
          <t xml:space="preserve">
Enter the location of the conference, meeting or event in this cell.</t>
        </r>
      </text>
    </comment>
    <comment ref="A187" authorId="0" shapeId="0">
      <text>
        <r>
          <rPr>
            <b/>
            <sz val="9"/>
            <color indexed="81"/>
            <rFont val="Tahoma"/>
            <family val="2"/>
          </rPr>
          <t>INSTRUCTIONS:</t>
        </r>
        <r>
          <rPr>
            <sz val="9"/>
            <color indexed="81"/>
            <rFont val="Tahoma"/>
            <family val="2"/>
          </rPr>
          <t xml:space="preserve">
Enter the date(s) of the conference, meeting or event in this cell.</t>
        </r>
      </text>
    </comment>
    <comment ref="A191" authorId="0" shapeId="0">
      <text>
        <r>
          <rPr>
            <b/>
            <sz val="9"/>
            <color indexed="81"/>
            <rFont val="Tahoma"/>
            <family val="2"/>
          </rPr>
          <t>INSTRUCTIONS:</t>
        </r>
        <r>
          <rPr>
            <sz val="9"/>
            <color indexed="81"/>
            <rFont val="Tahoma"/>
            <family val="2"/>
          </rPr>
          <t xml:space="preserve">
Enter the type of equipment to be purchased in the highlighted cells in column A.</t>
        </r>
      </text>
    </comment>
    <comment ref="K191" authorId="0" shapeId="0">
      <text>
        <r>
          <rPr>
            <b/>
            <sz val="9"/>
            <color indexed="81"/>
            <rFont val="Tahoma"/>
            <family val="2"/>
          </rPr>
          <t>INSTRUCTIONS:</t>
        </r>
        <r>
          <rPr>
            <sz val="9"/>
            <color indexed="81"/>
            <rFont val="Tahoma"/>
            <family val="2"/>
          </rPr>
          <t xml:space="preserve">
If applicable, enter the cash match that will be used to purchase this piece of equipment.</t>
        </r>
      </text>
    </comment>
    <comment ref="L191" authorId="0" shapeId="0">
      <text>
        <r>
          <rPr>
            <b/>
            <sz val="9"/>
            <color indexed="81"/>
            <rFont val="Tahoma"/>
            <family val="2"/>
          </rPr>
          <t>INSTRUCTIONS:</t>
        </r>
        <r>
          <rPr>
            <sz val="9"/>
            <color indexed="81"/>
            <rFont val="Tahoma"/>
            <family val="2"/>
          </rPr>
          <t xml:space="preserve">
If applicable, enter the fair market value of the piece of equipment that is donated.</t>
        </r>
      </text>
    </comment>
    <comment ref="B192" authorId="0" shapeId="0">
      <text>
        <r>
          <rPr>
            <b/>
            <sz val="9"/>
            <color indexed="81"/>
            <rFont val="Tahoma"/>
            <family val="2"/>
          </rPr>
          <t>INSTRUCTIONS:</t>
        </r>
        <r>
          <rPr>
            <sz val="9"/>
            <color indexed="81"/>
            <rFont val="Tahoma"/>
            <family val="2"/>
          </rPr>
          <t xml:space="preserve">
Enter a brief justification narrative in this section.</t>
        </r>
      </text>
    </comment>
    <comment ref="A203" authorId="0" shapeId="0">
      <text>
        <r>
          <rPr>
            <b/>
            <sz val="9"/>
            <color indexed="81"/>
            <rFont val="Tahoma"/>
            <family val="2"/>
          </rPr>
          <t>INSTRUCTIONS:</t>
        </r>
        <r>
          <rPr>
            <sz val="9"/>
            <color indexed="81"/>
            <rFont val="Tahoma"/>
            <family val="2"/>
          </rPr>
          <t xml:space="preserve">
If applicable, list the type of supplies to be purchased in column A.</t>
        </r>
      </text>
    </comment>
    <comment ref="B203" authorId="0" shapeId="0">
      <text>
        <r>
          <rPr>
            <b/>
            <sz val="9"/>
            <color indexed="81"/>
            <rFont val="Tahoma"/>
            <family val="2"/>
          </rPr>
          <t>INSTRUCTIONS:</t>
        </r>
        <r>
          <rPr>
            <sz val="9"/>
            <color indexed="81"/>
            <rFont val="Tahoma"/>
            <family val="2"/>
          </rPr>
          <t xml:space="preserve">
Enter a brief description of how costs are calculated, if applicable.</t>
        </r>
      </text>
    </comment>
    <comment ref="E203" authorId="0" shapeId="0">
      <text>
        <r>
          <rPr>
            <b/>
            <sz val="9"/>
            <color indexed="81"/>
            <rFont val="Tahoma"/>
            <family val="2"/>
          </rPr>
          <t>INSTRUCTIONS:</t>
        </r>
        <r>
          <rPr>
            <sz val="9"/>
            <color indexed="81"/>
            <rFont val="Tahoma"/>
            <family val="2"/>
          </rPr>
          <t xml:space="preserve">
Enter the estimated costs per quarter in the appropriate cells for each cost listed.</t>
        </r>
      </text>
    </comment>
    <comment ref="K203" authorId="0" shapeId="0">
      <text>
        <r>
          <rPr>
            <b/>
            <sz val="9"/>
            <color indexed="81"/>
            <rFont val="Tahoma"/>
            <family val="2"/>
          </rPr>
          <t>INSTRUCTIONS:</t>
        </r>
        <r>
          <rPr>
            <sz val="9"/>
            <color indexed="81"/>
            <rFont val="Tahoma"/>
            <family val="2"/>
          </rPr>
          <t xml:space="preserve">
Enter the amount of cash that the Tribe is paying for any applicable supply items in this column.</t>
        </r>
      </text>
    </comment>
    <comment ref="L203" authorId="0" shapeId="0">
      <text>
        <r>
          <rPr>
            <b/>
            <sz val="9"/>
            <color indexed="81"/>
            <rFont val="Tahoma"/>
            <family val="2"/>
          </rPr>
          <t>INSTRUCTIONS:</t>
        </r>
        <r>
          <rPr>
            <sz val="9"/>
            <color indexed="81"/>
            <rFont val="Tahoma"/>
            <family val="2"/>
          </rPr>
          <t xml:space="preserve">
Enter the fair market value amount for supplies that are being donated by  a third party in this column for each applicable supply listed.</t>
        </r>
      </text>
    </comment>
    <comment ref="A216" authorId="0" shapeId="0">
      <text>
        <r>
          <rPr>
            <b/>
            <sz val="9"/>
            <color indexed="81"/>
            <rFont val="Tahoma"/>
            <family val="2"/>
          </rPr>
          <t>INSTRUCTIONS:</t>
        </r>
        <r>
          <rPr>
            <sz val="9"/>
            <color indexed="81"/>
            <rFont val="Tahoma"/>
            <family val="2"/>
          </rPr>
          <t xml:space="preserve">
List titles of all contracts in the highlighted cells in column A.</t>
        </r>
      </text>
    </comment>
    <comment ref="B216" authorId="0" shapeId="0">
      <text>
        <r>
          <rPr>
            <b/>
            <sz val="9"/>
            <color indexed="81"/>
            <rFont val="Tahoma"/>
            <family val="2"/>
          </rPr>
          <t xml:space="preserve">NSTRUCTIONS:
</t>
        </r>
        <r>
          <rPr>
            <sz val="9"/>
            <color indexed="81"/>
            <rFont val="Tahoma"/>
            <family val="2"/>
          </rPr>
          <t xml:space="preserve">Enter a brief description of how costs are calculated, if applicable.
</t>
        </r>
      </text>
    </comment>
    <comment ref="E216" authorId="0" shapeId="0">
      <text>
        <r>
          <rPr>
            <b/>
            <sz val="9"/>
            <color indexed="81"/>
            <rFont val="Tahoma"/>
            <family val="2"/>
          </rPr>
          <t xml:space="preserve">INSTRUCTIONS:
</t>
        </r>
        <r>
          <rPr>
            <sz val="9"/>
            <color indexed="81"/>
            <rFont val="Tahoma"/>
            <family val="2"/>
          </rPr>
          <t xml:space="preserve">Enter the estimated costs per quarter in the appropriate cells for each cost listed.
</t>
        </r>
      </text>
    </comment>
    <comment ref="K216" authorId="0" shapeId="0">
      <text>
        <r>
          <rPr>
            <b/>
            <sz val="9"/>
            <color indexed="81"/>
            <rFont val="Tahoma"/>
            <family val="2"/>
          </rPr>
          <t>INSTRUCTIONS:</t>
        </r>
        <r>
          <rPr>
            <sz val="9"/>
            <color indexed="81"/>
            <rFont val="Tahoma"/>
            <family val="2"/>
          </rPr>
          <t xml:space="preserve">
Enter the cash amount that is being contributed to the cost of this contract by the Tribe in this column.</t>
        </r>
      </text>
    </comment>
    <comment ref="L216" authorId="0" shapeId="0">
      <text>
        <r>
          <rPr>
            <b/>
            <sz val="9"/>
            <color indexed="81"/>
            <rFont val="Tahoma"/>
            <family val="2"/>
          </rPr>
          <t>INSTRUCTIONS:</t>
        </r>
        <r>
          <rPr>
            <sz val="9"/>
            <color indexed="81"/>
            <rFont val="Tahoma"/>
            <family val="2"/>
          </rPr>
          <t xml:space="preserve">
Enter the fair market value amount for services that are being donated by a third party in this column for each contract listed.</t>
        </r>
      </text>
    </comment>
    <comment ref="B217" authorId="0" shapeId="0">
      <text>
        <r>
          <rPr>
            <b/>
            <sz val="9"/>
            <color indexed="81"/>
            <rFont val="Tahoma"/>
            <family val="2"/>
          </rPr>
          <t>INSTRUCTIONS:</t>
        </r>
        <r>
          <rPr>
            <sz val="9"/>
            <color indexed="81"/>
            <rFont val="Tahoma"/>
            <family val="2"/>
          </rPr>
          <t xml:space="preserve">
Enter the justification narrative in this section.</t>
        </r>
      </text>
    </comment>
    <comment ref="A234" authorId="0" shapeId="0">
      <text>
        <r>
          <rPr>
            <b/>
            <sz val="9"/>
            <color indexed="81"/>
            <rFont val="Tahoma"/>
            <family val="2"/>
          </rPr>
          <t>INSTRUCTIONS:</t>
        </r>
        <r>
          <rPr>
            <sz val="9"/>
            <color indexed="81"/>
            <rFont val="Tahoma"/>
            <family val="2"/>
          </rPr>
          <t xml:space="preserve">
List all "Other" anticipated expenses in the highlighed cells in column A.</t>
        </r>
      </text>
    </comment>
    <comment ref="B234" authorId="0" shapeId="0">
      <text>
        <r>
          <rPr>
            <b/>
            <sz val="9"/>
            <color indexed="81"/>
            <rFont val="Tahoma"/>
            <family val="2"/>
          </rPr>
          <t>INSTRUCTIONS:</t>
        </r>
        <r>
          <rPr>
            <sz val="9"/>
            <color indexed="81"/>
            <rFont val="Tahoma"/>
            <family val="2"/>
          </rPr>
          <t xml:space="preserve">
Enter a brief description of how costs were calculated.</t>
        </r>
      </text>
    </comment>
    <comment ref="E234" authorId="0" shapeId="0">
      <text>
        <r>
          <rPr>
            <b/>
            <sz val="9"/>
            <color indexed="81"/>
            <rFont val="Tahoma"/>
            <family val="2"/>
          </rPr>
          <t xml:space="preserve">INSTRUCTIONS:
</t>
        </r>
        <r>
          <rPr>
            <sz val="9"/>
            <color indexed="81"/>
            <rFont val="Tahoma"/>
            <family val="2"/>
          </rPr>
          <t>Enter the estimated costs per quarter in the appropriate cells for each cost listed.</t>
        </r>
      </text>
    </comment>
    <comment ref="K234" authorId="0" shapeId="0">
      <text>
        <r>
          <rPr>
            <b/>
            <sz val="9"/>
            <color indexed="81"/>
            <rFont val="Tahoma"/>
            <family val="2"/>
          </rPr>
          <t xml:space="preserve">INSTRUCTIONS:
</t>
        </r>
        <r>
          <rPr>
            <sz val="9"/>
            <color indexed="81"/>
            <rFont val="Tahoma"/>
            <family val="2"/>
          </rPr>
          <t xml:space="preserve">Enter the cash amount that is being contributed by the Tribe  for each applicable expense listed in Column A.
</t>
        </r>
      </text>
    </comment>
    <comment ref="L234" authorId="0" shapeId="0">
      <text>
        <r>
          <rPr>
            <b/>
            <sz val="9"/>
            <color indexed="81"/>
            <rFont val="Tahoma"/>
            <family val="2"/>
          </rPr>
          <t xml:space="preserve">INSTRUCTIONS:
</t>
        </r>
        <r>
          <rPr>
            <sz val="9"/>
            <color indexed="81"/>
            <rFont val="Tahoma"/>
            <family val="2"/>
          </rPr>
          <t>Enter the fair market value amounts in this column that are being donated by a third party for each applicable expense listed in column A.</t>
        </r>
      </text>
    </comment>
    <comment ref="H254" authorId="0" shapeId="0">
      <text>
        <r>
          <rPr>
            <b/>
            <sz val="9"/>
            <color indexed="81"/>
            <rFont val="Tahoma"/>
            <family val="2"/>
          </rPr>
          <t>INSTRUCTIONS:</t>
        </r>
        <r>
          <rPr>
            <sz val="9"/>
            <color indexed="81"/>
            <rFont val="Tahoma"/>
            <family val="2"/>
          </rPr>
          <t xml:space="preserve">
Enter the total dollar amount in this cell that your Tribe is contributing to meet the non-federal share. Then distribute this amount in column K.</t>
        </r>
      </text>
    </comment>
    <comment ref="B258" authorId="0" shapeId="0">
      <text>
        <r>
          <rPr>
            <b/>
            <sz val="9"/>
            <color indexed="81"/>
            <rFont val="Tahoma"/>
            <family val="2"/>
          </rPr>
          <t>INSTRUCTIONS:</t>
        </r>
        <r>
          <rPr>
            <sz val="9"/>
            <color indexed="81"/>
            <rFont val="Tahoma"/>
            <family val="2"/>
          </rPr>
          <t xml:space="preserve">
Enter the approved IDC rate in the highlighted cell in column B.</t>
        </r>
      </text>
    </comment>
    <comment ref="C258" authorId="0" shapeId="0">
      <text>
        <r>
          <rPr>
            <b/>
            <sz val="9"/>
            <color indexed="81"/>
            <rFont val="Tahoma"/>
            <family val="2"/>
          </rPr>
          <t>INSTRUCTIONS:</t>
        </r>
        <r>
          <rPr>
            <sz val="9"/>
            <color indexed="81"/>
            <rFont val="Tahoma"/>
            <family val="2"/>
          </rPr>
          <t xml:space="preserve">
</t>
        </r>
        <r>
          <rPr>
            <b/>
            <sz val="9"/>
            <color indexed="10"/>
            <rFont val="Tahoma"/>
            <family val="2"/>
          </rPr>
          <t>The IDC rate in this worksheet is calculated on a percentage of TOTAL BUDGET MINUS CONTRACTUAL.</t>
        </r>
        <r>
          <rPr>
            <sz val="9"/>
            <color indexed="81"/>
            <rFont val="Tahoma"/>
            <family val="2"/>
          </rPr>
          <t xml:space="preserve">
If your IDC rate is calculated differently, you MUST change the formula. 
Please contact your Program Specialist if you need technical assistance to re-formulate.</t>
        </r>
      </text>
    </comment>
    <comment ref="K258" authorId="1" shapeId="0">
      <text>
        <r>
          <rPr>
            <b/>
            <sz val="9"/>
            <color indexed="10"/>
            <rFont val="Tahoma"/>
            <family val="2"/>
          </rPr>
          <t>If you choose to use an Indirect Cost rate as part of your non-federal share, either cash or in-kind, it will reduce the IDC rate for ALL tribal programs in future budget years. Please use with discretion!</t>
        </r>
        <r>
          <rPr>
            <sz val="9"/>
            <color indexed="81"/>
            <rFont val="Tahoma"/>
            <family val="2"/>
          </rPr>
          <t xml:space="preserve">
</t>
        </r>
      </text>
    </comment>
    <comment ref="G261" authorId="0" shapeId="0">
      <text>
        <r>
          <rPr>
            <b/>
            <sz val="9"/>
            <color indexed="81"/>
            <rFont val="Tahoma"/>
            <family val="2"/>
          </rPr>
          <t>DEFINITION:
45 CFR Part 75.2</t>
        </r>
        <r>
          <rPr>
            <sz val="9"/>
            <color indexed="81"/>
            <rFont val="Tahoma"/>
            <family val="2"/>
          </rPr>
          <t xml:space="preserve">
Federal share means the portion of total project costs that are paid by Federal funds.</t>
        </r>
      </text>
    </comment>
    <comment ref="I261" authorId="0" shapeId="0">
      <text>
        <r>
          <rPr>
            <b/>
            <sz val="9"/>
            <color indexed="81"/>
            <rFont val="Tahoma"/>
            <family val="2"/>
          </rPr>
          <t>INSTRUCTIONS: Cell I245</t>
        </r>
        <r>
          <rPr>
            <sz val="9"/>
            <color indexed="81"/>
            <rFont val="Tahoma"/>
            <family val="2"/>
          </rPr>
          <t xml:space="preserve">
THIS IS THE TOTAL AMOUNT OF FEDERAL FUNDS BEING REQUESTED.</t>
        </r>
      </text>
    </comment>
    <comment ref="G262" authorId="0" shapeId="0">
      <text>
        <r>
          <rPr>
            <b/>
            <sz val="9"/>
            <color indexed="81"/>
            <rFont val="Tahoma"/>
            <family val="2"/>
          </rPr>
          <t xml:space="preserve">DEFINITION:
</t>
        </r>
        <r>
          <rPr>
            <sz val="9"/>
            <color indexed="81"/>
            <rFont val="Tahoma"/>
            <family val="2"/>
          </rPr>
          <t>Please refer to 45 CFR 75.306 for specific information about Non-Federal Share.</t>
        </r>
        <r>
          <rPr>
            <sz val="9"/>
            <color indexed="81"/>
            <rFont val="Tahoma"/>
            <family val="2"/>
          </rPr>
          <t xml:space="preserve">
</t>
        </r>
      </text>
    </comment>
    <comment ref="I262" authorId="0" shapeId="0">
      <text>
        <r>
          <rPr>
            <b/>
            <sz val="9"/>
            <color indexed="81"/>
            <rFont val="Tahoma"/>
            <family val="2"/>
          </rPr>
          <t>INSTRUCTIONS: Cell I246</t>
        </r>
        <r>
          <rPr>
            <sz val="9"/>
            <color indexed="81"/>
            <rFont val="Tahoma"/>
            <family val="2"/>
          </rPr>
          <t xml:space="preserve">
THIS IS THE TOTAL AMOUNT OF</t>
        </r>
        <r>
          <rPr>
            <b/>
            <sz val="9"/>
            <color indexed="81"/>
            <rFont val="Tahoma"/>
            <family val="2"/>
          </rPr>
          <t xml:space="preserve"> NON-FEDERAL SHARE THAT IS REQUIRED.</t>
        </r>
      </text>
    </comment>
    <comment ref="K262" authorId="0" shapeId="0">
      <text>
        <r>
          <rPr>
            <b/>
            <sz val="9"/>
            <color indexed="81"/>
            <rFont val="Tahoma"/>
            <family val="2"/>
          </rPr>
          <t>INSTRUCTIONS: Cell J/K246</t>
        </r>
        <r>
          <rPr>
            <sz val="9"/>
            <color indexed="81"/>
            <rFont val="Tahoma"/>
            <family val="2"/>
          </rPr>
          <t xml:space="preserve">
THIS IS THE TOTAL AMOUNT OF </t>
        </r>
        <r>
          <rPr>
            <b/>
            <sz val="9"/>
            <color indexed="81"/>
            <rFont val="Tahoma"/>
            <family val="2"/>
          </rPr>
          <t>NON-FEDERAL SHARE THAT YOU HAVE IDENTIFIED.</t>
        </r>
      </text>
    </comment>
    <comment ref="I263" authorId="0" shapeId="0">
      <text>
        <r>
          <rPr>
            <b/>
            <sz val="9"/>
            <color indexed="81"/>
            <rFont val="Tahoma"/>
            <family val="2"/>
          </rPr>
          <t>INSTRUCTIONS:</t>
        </r>
        <r>
          <rPr>
            <sz val="9"/>
            <color indexed="81"/>
            <rFont val="Tahoma"/>
            <family val="2"/>
          </rPr>
          <t xml:space="preserve">
This is the TOTAL PROPOSED BUDGET AMOUNT.</t>
        </r>
      </text>
    </comment>
  </commentList>
</comments>
</file>

<file path=xl/comments3.xml><?xml version="1.0" encoding="utf-8"?>
<comments xmlns="http://schemas.openxmlformats.org/spreadsheetml/2006/main">
  <authors>
    <author>Tami Masuca</author>
  </authors>
  <commentList>
    <comment ref="A24" authorId="0" shapeId="0">
      <text>
        <r>
          <rPr>
            <b/>
            <sz val="9"/>
            <color indexed="81"/>
            <rFont val="Tahoma"/>
            <family val="2"/>
          </rPr>
          <t>DESCRIPTION:</t>
        </r>
        <r>
          <rPr>
            <sz val="9"/>
            <color indexed="81"/>
            <rFont val="Tahoma"/>
            <family val="2"/>
          </rPr>
          <t xml:space="preserve">
This is the non-federal share you need to meet.</t>
        </r>
      </text>
    </comment>
    <comment ref="A25" authorId="0" shapeId="0">
      <text>
        <r>
          <rPr>
            <b/>
            <sz val="9"/>
            <color indexed="81"/>
            <rFont val="Tahoma"/>
            <family val="2"/>
          </rPr>
          <t>DESCRIPTION:</t>
        </r>
        <r>
          <rPr>
            <sz val="9"/>
            <color indexed="81"/>
            <rFont val="Tahoma"/>
            <family val="2"/>
          </rPr>
          <t xml:space="preserve">
This is the non-federal share you identified in your budget in Tab 5.</t>
        </r>
      </text>
    </comment>
    <comment ref="B26" authorId="0" shapeId="0">
      <text>
        <r>
          <rPr>
            <b/>
            <sz val="9"/>
            <color indexed="81"/>
            <rFont val="Tahoma"/>
            <family val="2"/>
          </rPr>
          <t xml:space="preserve">DESCRIPTION:
</t>
        </r>
        <r>
          <rPr>
            <b/>
            <sz val="9"/>
            <color indexed="10"/>
            <rFont val="Tahoma"/>
            <family val="2"/>
          </rPr>
          <t>THE AMOUNT IN THIS CELL MUST BE $ -0- TO AVOID RECEIVING AN ERROR MESSAGE IN GRANTSOLUTIONS.</t>
        </r>
        <r>
          <rPr>
            <b/>
            <sz val="9"/>
            <color indexed="81"/>
            <rFont val="Tahoma"/>
            <family val="2"/>
          </rPr>
          <t xml:space="preserve">
IF THE AMOUNT IN THIS CELL APPEARS IN BRACKETS (  ) IT MEANS YOU ARE LACKING THAT AMOUNT OF NON-FEDERAL SHARE. 
IF THE AMOUNT IS </t>
        </r>
        <r>
          <rPr>
            <b/>
            <u/>
            <sz val="9"/>
            <color indexed="81"/>
            <rFont val="Tahoma"/>
            <family val="2"/>
          </rPr>
          <t>NOT</t>
        </r>
        <r>
          <rPr>
            <b/>
            <sz val="9"/>
            <color indexed="81"/>
            <rFont val="Tahoma"/>
            <family val="2"/>
          </rPr>
          <t xml:space="preserve"> IN BRACKETS, IT MEANS THE NON-FEDERAL SHARE AMOUNT IDENTIFIED IS MORE THAN WHAT IS NEEDED.
</t>
        </r>
        <r>
          <rPr>
            <b/>
            <sz val="9"/>
            <color indexed="10"/>
            <rFont val="Tahoma"/>
            <family val="2"/>
          </rPr>
          <t>YOU MUST ADJUST YOUR EXPENSES OR NON-FEDERAL SHARE AMOUNTS IN THE TAB-5_BUDGET WORKSHEET UNTIL THE DIFFERENCE BETWEEN THE NON-FEDERAL SHARE REQUIRED AND THE NON-FEDERAL SHARE IDENTIFIED IS -0- (ZERO).</t>
        </r>
        <r>
          <rPr>
            <sz val="9"/>
            <color indexed="81"/>
            <rFont val="Tahoma"/>
            <family val="2"/>
          </rPr>
          <t xml:space="preserve">
</t>
        </r>
      </text>
    </comment>
  </commentList>
</comments>
</file>

<file path=xl/comments4.xml><?xml version="1.0" encoding="utf-8"?>
<comments xmlns="http://schemas.openxmlformats.org/spreadsheetml/2006/main">
  <authors>
    <author>Tami Masuca</author>
  </authors>
  <commentList>
    <comment ref="A1" authorId="0" shapeId="0">
      <text>
        <r>
          <rPr>
            <b/>
            <sz val="9"/>
            <color indexed="81"/>
            <rFont val="Tahoma"/>
            <family val="2"/>
          </rPr>
          <t xml:space="preserve">INSTRUCTIONS:
PLEASE REVIEW THE SF 424A INSTRUCTIONS AS YOU COMPLETE THE FORM IN GRANTSOLUTIONS.
A LINK IS LOCATED AT THE BOTTOM OF THIS SHEET.
</t>
        </r>
        <r>
          <rPr>
            <sz val="9"/>
            <color indexed="81"/>
            <rFont val="Tahoma"/>
            <family val="2"/>
          </rPr>
          <t xml:space="preserve">
</t>
        </r>
      </text>
    </comment>
    <comment ref="A2" authorId="0" shapeId="0">
      <text>
        <r>
          <rPr>
            <b/>
            <sz val="9"/>
            <color indexed="81"/>
            <rFont val="Tahoma"/>
            <family val="2"/>
          </rPr>
          <t>DESCRIPTION:</t>
        </r>
        <r>
          <rPr>
            <sz val="9"/>
            <color indexed="81"/>
            <rFont val="Tahoma"/>
            <family val="2"/>
          </rPr>
          <t xml:space="preserve">
This reproduction of SF-424A was designed to auto-populate based on the information the User enters into the workbook in Tab-5_Budget Worksheet.
For complete instructions for completing the SF- 424A, please refer to the Intructions for the SF-424A published by OMB and available on the OCSE website.
</t>
        </r>
      </text>
    </comment>
    <comment ref="E4" authorId="0" shapeId="0">
      <text>
        <r>
          <rPr>
            <b/>
            <sz val="9"/>
            <color indexed="81"/>
            <rFont val="Tahoma"/>
            <family val="2"/>
          </rPr>
          <t xml:space="preserve">DESCRIPTION:
</t>
        </r>
        <r>
          <rPr>
            <sz val="9"/>
            <color indexed="81"/>
            <rFont val="Tahoma"/>
            <family val="2"/>
          </rPr>
          <t>This cell auto-populates the federal share based on the percentage of the Total Budget from Tab-5_Budget Worksheet.</t>
        </r>
        <r>
          <rPr>
            <sz val="9"/>
            <color indexed="81"/>
            <rFont val="Tahoma"/>
            <family val="2"/>
          </rPr>
          <t xml:space="preserve">
</t>
        </r>
      </text>
    </comment>
    <comment ref="F4" authorId="0" shapeId="0">
      <text>
        <r>
          <rPr>
            <b/>
            <sz val="9"/>
            <color indexed="81"/>
            <rFont val="Tahoma"/>
            <family val="2"/>
          </rPr>
          <t>DESCRIPTION:</t>
        </r>
        <r>
          <rPr>
            <sz val="9"/>
            <color indexed="81"/>
            <rFont val="Tahoma"/>
            <family val="2"/>
          </rPr>
          <t xml:space="preserve">
This cell auto-populates the Non-Federal share REQUIRED based on the percentage you entered for the Total Budget in Tab-5_Budget Worksheet. </t>
        </r>
      </text>
    </comment>
    <comment ref="B6" authorId="0" shapeId="0">
      <text>
        <r>
          <rPr>
            <b/>
            <sz val="9"/>
            <color indexed="81"/>
            <rFont val="Tahoma"/>
            <family val="2"/>
          </rPr>
          <t xml:space="preserve">INSTRUCTIONS:
</t>
        </r>
        <r>
          <rPr>
            <sz val="9"/>
            <color indexed="81"/>
            <rFont val="Tahoma"/>
            <family val="2"/>
          </rPr>
          <t>You must enter this number into the correlating cell in GrantSolutions.</t>
        </r>
        <r>
          <rPr>
            <sz val="9"/>
            <color indexed="81"/>
            <rFont val="Tahoma"/>
            <family val="2"/>
          </rPr>
          <t xml:space="preserve">
</t>
        </r>
      </text>
    </comment>
    <comment ref="G11" authorId="0" shapeId="0">
      <text>
        <r>
          <rPr>
            <b/>
            <sz val="9"/>
            <color indexed="81"/>
            <rFont val="Tahoma"/>
            <family val="2"/>
          </rPr>
          <t>DESCRIPTION:</t>
        </r>
        <r>
          <rPr>
            <sz val="9"/>
            <color indexed="81"/>
            <rFont val="Tahoma"/>
            <family val="2"/>
          </rPr>
          <t xml:space="preserve">
This column displays the TOTAL of each Object Class Category of the budget.
It is NOT a total of columns (1) plus (2) across.</t>
        </r>
      </text>
    </comment>
    <comment ref="C12" authorId="0" shapeId="0">
      <text>
        <r>
          <rPr>
            <b/>
            <sz val="9"/>
            <color indexed="81"/>
            <rFont val="Tahoma"/>
            <family val="2"/>
          </rPr>
          <t>DESCRIPTION:</t>
        </r>
        <r>
          <rPr>
            <sz val="9"/>
            <color indexed="81"/>
            <rFont val="Tahoma"/>
            <family val="2"/>
          </rPr>
          <t xml:space="preserve">
This column auto-populates the percentage of the federal share for each Object Class Category entered in Tab-5_Budget Worksheet.</t>
        </r>
      </text>
    </comment>
    <comment ref="D12" authorId="0" shapeId="0">
      <text>
        <r>
          <rPr>
            <b/>
            <sz val="9"/>
            <color indexed="81"/>
            <rFont val="Tahoma"/>
            <family val="2"/>
          </rPr>
          <t>DESCRIPTION:</t>
        </r>
        <r>
          <rPr>
            <sz val="9"/>
            <color indexed="81"/>
            <rFont val="Tahoma"/>
            <family val="2"/>
          </rPr>
          <t xml:space="preserve">
This column auto-populates with the non-federal share IDENTIFIED for each Object Class Category entered in Tab-5_Budget Worksheet. </t>
        </r>
      </text>
    </comment>
    <comment ref="D23" authorId="0" shapeId="0">
      <text>
        <r>
          <rPr>
            <b/>
            <sz val="9"/>
            <color indexed="81"/>
            <rFont val="Tahoma"/>
            <family val="2"/>
          </rPr>
          <t>INSTRUCTIONS:
This is the total Non-Federal Share IDENTIFIED in Tab-5_Budget Worksheet. It MUST match the total Non-Federal Share NEEDED that is auto-populated in Cell F-6 above in Section A.</t>
        </r>
      </text>
    </comment>
    <comment ref="A25" authorId="0" shapeId="0">
      <text>
        <r>
          <rPr>
            <b/>
            <sz val="9"/>
            <color indexed="81"/>
            <rFont val="Tahoma"/>
            <family val="2"/>
          </rPr>
          <t>INSTRUCTIONS:</t>
        </r>
        <r>
          <rPr>
            <sz val="9"/>
            <color indexed="81"/>
            <rFont val="Tahoma"/>
            <family val="2"/>
          </rPr>
          <t xml:space="preserve">
Enter the estimated amount of income, if any, expected to be generated from this project. Do not add or subtract this amount from the total project amount. Show under the program narrative statement the nature and source of income. The estimated amount of program income may be considered by the Federal grantor agency in determining the total amount of the grant.</t>
        </r>
      </text>
    </comment>
    <comment ref="D29" authorId="0" shapeId="0">
      <text>
        <r>
          <rPr>
            <b/>
            <sz val="9"/>
            <color indexed="81"/>
            <rFont val="Tahoma"/>
            <family val="2"/>
          </rPr>
          <t>DESCRIPTION:</t>
        </r>
        <r>
          <rPr>
            <sz val="9"/>
            <color indexed="81"/>
            <rFont val="Tahoma"/>
            <family val="2"/>
          </rPr>
          <t xml:space="preserve">
This cell auto-populates the total non-federal share IDENTIFIED in Tab-5_Budget Worksheet. 
This amount MUST match the non-federal share REQUIRED that is displayed above in Section A, Cell F-6.</t>
        </r>
      </text>
    </comment>
    <comment ref="A35" authorId="0" shapeId="0">
      <text>
        <r>
          <rPr>
            <b/>
            <sz val="9"/>
            <color indexed="81"/>
            <rFont val="Tahoma"/>
            <family val="2"/>
          </rPr>
          <t>DESCRIPTION:</t>
        </r>
        <r>
          <rPr>
            <sz val="9"/>
            <color indexed="81"/>
            <rFont val="Tahoma"/>
            <family val="2"/>
          </rPr>
          <t xml:space="preserve">
This section auto-populates with information entered IN Tab-5_Budget Worksheet.
Pursuant to 45 CFR 309.130(b)(2)(i).</t>
        </r>
      </text>
    </comment>
    <comment ref="D36" authorId="0" shapeId="0">
      <text>
        <r>
          <rPr>
            <b/>
            <sz val="9"/>
            <color indexed="81"/>
            <rFont val="Tahoma"/>
            <family val="2"/>
          </rPr>
          <t>INSTRUCTIONS:
If you are using GrantSolutions, it will auto-populate the amounts for each of theses quarters by "quartering" the amount you enter in the "Total for 1st Year" column. User can override the numbers and enter the actual numbers from this worksheet.</t>
        </r>
        <r>
          <rPr>
            <sz val="9"/>
            <color indexed="81"/>
            <rFont val="Tahoma"/>
            <family val="2"/>
          </rPr>
          <t xml:space="preserve">
</t>
        </r>
      </text>
    </comment>
    <comment ref="A40" authorId="0" shapeId="0">
      <text>
        <r>
          <rPr>
            <b/>
            <sz val="9"/>
            <color indexed="81"/>
            <rFont val="Tahoma"/>
            <family val="2"/>
          </rPr>
          <t>DESCRIPTION:</t>
        </r>
        <r>
          <rPr>
            <sz val="9"/>
            <color indexed="81"/>
            <rFont val="Tahoma"/>
            <family val="2"/>
          </rPr>
          <t xml:space="preserve">
OGM does not require you to complete Section E unless your budget is a Year-1 Budget for a Start-Up program. </t>
        </r>
      </text>
    </comment>
    <comment ref="B49" authorId="0" shapeId="0">
      <text>
        <r>
          <rPr>
            <b/>
            <sz val="9"/>
            <color indexed="81"/>
            <rFont val="Tahoma"/>
            <family val="2"/>
          </rPr>
          <t>INSTRUCTIONS:</t>
        </r>
        <r>
          <rPr>
            <sz val="9"/>
            <color indexed="81"/>
            <rFont val="Tahoma"/>
            <family val="2"/>
          </rPr>
          <t xml:space="preserve">
Use this free-form text box to explain amounts for individual direct Object Class Categories that may appear to be out of the ordinary or to explain the details as required by the Federal grantor agency.</t>
        </r>
      </text>
    </comment>
    <comment ref="D49" authorId="0" shapeId="0">
      <text>
        <r>
          <rPr>
            <b/>
            <sz val="9"/>
            <color indexed="81"/>
            <rFont val="Tahoma"/>
            <family val="2"/>
          </rPr>
          <t>INSTRUCTIONS:</t>
        </r>
        <r>
          <rPr>
            <sz val="9"/>
            <color indexed="81"/>
            <rFont val="Tahoma"/>
            <family val="2"/>
          </rPr>
          <t xml:space="preserve">
Use this free-form text box to enter the type of indirect cost rate (provisional, predetermined, final or fixed) that will be in effect during the funding period, the estimated amount of the base to which the rate is applied, and the total indirect expense.</t>
        </r>
      </text>
    </comment>
    <comment ref="B50" authorId="0" shapeId="0">
      <text>
        <r>
          <rPr>
            <b/>
            <sz val="9"/>
            <color indexed="81"/>
            <rFont val="Tahoma"/>
            <family val="2"/>
          </rPr>
          <t>INSTRUCTIONS:</t>
        </r>
        <r>
          <rPr>
            <sz val="9"/>
            <color indexed="81"/>
            <rFont val="Tahoma"/>
            <family val="2"/>
          </rPr>
          <t xml:space="preserve">
Provide any other explanations or comments you deem necessary in this free-form text box.
</t>
        </r>
      </text>
    </comment>
  </commentList>
</comments>
</file>

<file path=xl/sharedStrings.xml><?xml version="1.0" encoding="utf-8"?>
<sst xmlns="http://schemas.openxmlformats.org/spreadsheetml/2006/main" count="430" uniqueCount="265">
  <si>
    <t>LINE ITEMS</t>
  </si>
  <si>
    <t>QTR 1</t>
  </si>
  <si>
    <t>QTR 2</t>
  </si>
  <si>
    <t>QTR 3</t>
  </si>
  <si>
    <t>QTR 4</t>
  </si>
  <si>
    <t>TOTAL</t>
  </si>
  <si>
    <t>CONTRACTUAL</t>
  </si>
  <si>
    <t>TOTAL DIRECT COSTS</t>
  </si>
  <si>
    <t>INDIRECT COSTS</t>
  </si>
  <si>
    <t>(Calculations)</t>
  </si>
  <si>
    <t>PERSONNEL:</t>
  </si>
  <si>
    <t>Annual Hours</t>
  </si>
  <si>
    <t>Wage/ Hour</t>
  </si>
  <si>
    <t>Total Salary</t>
  </si>
  <si>
    <t>TOTAL PERSONNEL:</t>
  </si>
  <si>
    <t>FRINGE:</t>
  </si>
  <si>
    <t>FICA</t>
  </si>
  <si>
    <t>SUTA</t>
  </si>
  <si>
    <t>Medicare</t>
  </si>
  <si>
    <t>Workman's Comp</t>
  </si>
  <si>
    <t>Retirement/401K</t>
  </si>
  <si>
    <t>Amt/Yr</t>
  </si>
  <si>
    <t># of staff</t>
  </si>
  <si>
    <t>Health Insur/Single</t>
  </si>
  <si>
    <t>Health Insur/Family</t>
  </si>
  <si>
    <t>TOTAL FRINGE:</t>
  </si>
  <si>
    <t>TRAVEL:</t>
  </si>
  <si>
    <t>TOTAL TRAVEL:</t>
  </si>
  <si>
    <t>EQUIPMENT:</t>
  </si>
  <si>
    <t>TOTAL EQUIPMENT</t>
  </si>
  <si>
    <t>TOTAL SUPPLIES:</t>
  </si>
  <si>
    <t>TOTAL CONTRACTUAL:</t>
  </si>
  <si>
    <t>OTHER:</t>
  </si>
  <si>
    <t>TOTAL OTHER:</t>
  </si>
  <si>
    <t>Total Budget:</t>
  </si>
  <si>
    <t>Total FTEs</t>
  </si>
  <si>
    <t>Postage</t>
  </si>
  <si>
    <t>TOTALS:</t>
  </si>
  <si>
    <t>BUDGET WORKSHEET &amp; JUSTIFICATION NARRATIVE (START-UP OR COMPREHENSIVE)</t>
  </si>
  <si>
    <t>CASH</t>
  </si>
  <si>
    <t>IN-KIND</t>
  </si>
  <si>
    <t>Federal Fiscal Year:</t>
  </si>
  <si>
    <t>Federal Match Rate:</t>
  </si>
  <si>
    <t>Tribal Match Rate:</t>
  </si>
  <si>
    <t>SUPPLIES: (Consumable Office Supplies)</t>
  </si>
  <si>
    <t>TOTAL BUDGET</t>
  </si>
  <si>
    <t>Non-Federal Share</t>
  </si>
  <si>
    <t>Federal Share:</t>
  </si>
  <si>
    <t>Non-Federal Share:</t>
  </si>
  <si>
    <t>Non-Federal Share Identified</t>
  </si>
  <si>
    <t>Cash</t>
  </si>
  <si>
    <t>In-Kind</t>
  </si>
  <si>
    <t>PERSONNEL</t>
  </si>
  <si>
    <t>FRINGE</t>
  </si>
  <si>
    <t>TRAVEL</t>
  </si>
  <si>
    <t>EQUIPMENT</t>
  </si>
  <si>
    <t>SUPPLIES</t>
  </si>
  <si>
    <t>OTHER</t>
  </si>
  <si>
    <t>TOTALS DIRECT CHARGES:</t>
  </si>
  <si>
    <t>BUDGET AT-A-GLANCE</t>
  </si>
  <si>
    <t xml:space="preserve">Object Class Categories </t>
  </si>
  <si>
    <t>Program Name:</t>
  </si>
  <si>
    <t>Non-Federal Share Needed:</t>
  </si>
  <si>
    <t>Lump Sum of Fringe:</t>
  </si>
  <si>
    <t>of salaries</t>
  </si>
  <si>
    <t xml:space="preserve">                            BUDGET INFORMATION - Non-Construction Programs</t>
  </si>
  <si>
    <t>OMB Approval No. 0348-0044</t>
  </si>
  <si>
    <t>SECTION A  - BUDGET SUMMARY</t>
  </si>
  <si>
    <t>Grant Program Function or Activity
(a)</t>
  </si>
  <si>
    <t>Catalog of Federal Domestic Assistance Number
(b)</t>
  </si>
  <si>
    <t>Estimated Unobligated Funds</t>
  </si>
  <si>
    <t>New or Revised Budget</t>
  </si>
  <si>
    <t xml:space="preserve">Federal
(c) </t>
  </si>
  <si>
    <t>Non-Federal 
(d)</t>
  </si>
  <si>
    <t>Federal
(e)</t>
  </si>
  <si>
    <t>Non-Federal
(f)</t>
  </si>
  <si>
    <t>Total
(g)</t>
  </si>
  <si>
    <t>3.</t>
  </si>
  <si>
    <t>4.</t>
  </si>
  <si>
    <t>5.     Totals</t>
  </si>
  <si>
    <t>SECTION B - BUDGET CATEGORIES</t>
  </si>
  <si>
    <t xml:space="preserve">6. Object Class Categories
</t>
  </si>
  <si>
    <t>GRANT PROGRAM, FUNCTION OR ACTIVITY</t>
  </si>
  <si>
    <t>Total
(5)</t>
  </si>
  <si>
    <t>(3)</t>
  </si>
  <si>
    <t xml:space="preserve">          a. Personnel</t>
  </si>
  <si>
    <t xml:space="preserve">          b. Fringe Benefits</t>
  </si>
  <si>
    <t xml:space="preserve">          c. Travel</t>
  </si>
  <si>
    <t xml:space="preserve">          d. Equipment</t>
  </si>
  <si>
    <t xml:space="preserve">          e. Supplies</t>
  </si>
  <si>
    <t xml:space="preserve">          f. Contractual</t>
  </si>
  <si>
    <t xml:space="preserve">          g. Construction</t>
  </si>
  <si>
    <t xml:space="preserve">          h. Other</t>
  </si>
  <si>
    <r>
      <t xml:space="preserve">          i. Total Direct Charges </t>
    </r>
    <r>
      <rPr>
        <i/>
        <sz val="11"/>
        <color theme="1"/>
        <rFont val="Calibri"/>
        <family val="2"/>
        <scheme val="minor"/>
      </rPr>
      <t>(sum of 6a-6h)</t>
    </r>
  </si>
  <si>
    <r>
      <t xml:space="preserve">          k. TOTALS </t>
    </r>
    <r>
      <rPr>
        <i/>
        <sz val="11"/>
        <color theme="1"/>
        <rFont val="Calibri"/>
        <family val="2"/>
        <scheme val="minor"/>
      </rPr>
      <t>(sum of 6i and 6j)</t>
    </r>
  </si>
  <si>
    <t>7. Program Income</t>
  </si>
  <si>
    <t xml:space="preserve">                                                                                                                                 Authorized for Local Reproduction</t>
  </si>
  <si>
    <t>Previous Edition Usable</t>
  </si>
  <si>
    <t>Prescribed by OMB Circular A-102</t>
  </si>
  <si>
    <t>SECTION C - NON-FEDERAL RESOURCES</t>
  </si>
  <si>
    <t>(a) Grant Program</t>
  </si>
  <si>
    <t>(b) Applicant</t>
  </si>
  <si>
    <t>(c) State</t>
  </si>
  <si>
    <t>(d) Other Sources</t>
  </si>
  <si>
    <t>(e) TOTALS</t>
  </si>
  <si>
    <t>10.</t>
  </si>
  <si>
    <t>11.</t>
  </si>
  <si>
    <r>
      <t xml:space="preserve">12. TOTAL </t>
    </r>
    <r>
      <rPr>
        <i/>
        <sz val="11"/>
        <color theme="1"/>
        <rFont val="Calibri"/>
        <family val="2"/>
        <scheme val="minor"/>
      </rPr>
      <t>(sum of lines 8 - 11)</t>
    </r>
  </si>
  <si>
    <t>SECTION D - FORECASTED CASH NEEDS</t>
  </si>
  <si>
    <t>13. Federal</t>
  </si>
  <si>
    <t>Total for 1st Year</t>
  </si>
  <si>
    <t>1st Quarter</t>
  </si>
  <si>
    <t>2nd Quarter</t>
  </si>
  <si>
    <t>3rd Quarter</t>
  </si>
  <si>
    <t>4th Quarter</t>
  </si>
  <si>
    <t>14. Non-Federal</t>
  </si>
  <si>
    <r>
      <t xml:space="preserve">15. TOTAL </t>
    </r>
    <r>
      <rPr>
        <i/>
        <sz val="11"/>
        <color theme="1"/>
        <rFont val="Calibri"/>
        <family val="2"/>
        <scheme val="minor"/>
      </rPr>
      <t>(sum of lines 13 and 14)</t>
    </r>
  </si>
  <si>
    <t>SECTION E - BUDGET ESTIMATES OF FEDERAL FUNDS NEEDED FOR BALANCE OF PROJECT</t>
  </si>
  <si>
    <t xml:space="preserve">a) Grant Program
</t>
  </si>
  <si>
    <t>FUTURE FUNDING PERIODS (Years)</t>
  </si>
  <si>
    <t>(b) First</t>
  </si>
  <si>
    <t>(c) Second</t>
  </si>
  <si>
    <t>(d) Third</t>
  </si>
  <si>
    <t>(e) Fourth</t>
  </si>
  <si>
    <r>
      <t xml:space="preserve">20. TOTAL </t>
    </r>
    <r>
      <rPr>
        <i/>
        <sz val="11"/>
        <color theme="1"/>
        <rFont val="Calibri"/>
        <family val="2"/>
        <scheme val="minor"/>
      </rPr>
      <t>(sum of lines 16 - 19)</t>
    </r>
  </si>
  <si>
    <t>SECTION F - OTHER BUDGET INFORMATION</t>
  </si>
  <si>
    <t xml:space="preserve">21. Direct Charges:
</t>
  </si>
  <si>
    <t xml:space="preserve">22. Indirect Charges:
</t>
  </si>
  <si>
    <t xml:space="preserve">23. Remarks:
</t>
  </si>
  <si>
    <t xml:space="preserve">                                                                                                                               Authorized for Local Reproduction</t>
  </si>
  <si>
    <t>Standard Form 424A (Rev. 7-97) Page 2</t>
  </si>
  <si>
    <t xml:space="preserve">                                                                 Standard Form 424A (Rev. 7-97)</t>
  </si>
  <si>
    <t xml:space="preserve">          j. Indirect Charges</t>
  </si>
  <si>
    <t>DIFFERENCE:</t>
  </si>
  <si>
    <t>OF TOTAL DIRECT COSTS MINUS CONTRACTUAL</t>
  </si>
  <si>
    <t>Total Non-Federal Share Identified</t>
  </si>
  <si>
    <t>THIS IS YOUR TOTAL BUDGET</t>
  </si>
  <si>
    <t>TRIBAL IV-D BUDGET DEVELOPMENT</t>
  </si>
  <si>
    <r>
      <rPr>
        <b/>
        <sz val="11"/>
        <color rgb="FFFF0000"/>
        <rFont val="Calibri"/>
        <family val="2"/>
        <scheme val="minor"/>
      </rPr>
      <t xml:space="preserve">SAMPLE: </t>
    </r>
    <r>
      <rPr>
        <b/>
        <sz val="11"/>
        <color theme="1"/>
        <rFont val="Calibri"/>
        <family val="2"/>
        <scheme val="minor"/>
      </rPr>
      <t>BUDGET WORKSHEET &amp; JUSTIFICATION NARRATIVE (START-UP OR COMPREHENSIVE)</t>
    </r>
  </si>
  <si>
    <t>Tribe Name:</t>
  </si>
  <si>
    <t>IV-D Director</t>
  </si>
  <si>
    <t>Admin Asst</t>
  </si>
  <si>
    <t>Financial Specialist</t>
  </si>
  <si>
    <t>CS Attorney</t>
  </si>
  <si>
    <t>Chief Judge</t>
  </si>
  <si>
    <t>Assc. Judge</t>
  </si>
  <si>
    <t>Clerk of Court</t>
  </si>
  <si>
    <t>Tribal Administrator</t>
  </si>
  <si>
    <t>of salary</t>
  </si>
  <si>
    <t>6 staff x lodging, airfare &amp; per diem</t>
  </si>
  <si>
    <t>Tulalip, WA</t>
  </si>
  <si>
    <t>June 26 - 29, 2016</t>
  </si>
  <si>
    <t>Server</t>
  </si>
  <si>
    <t>General Office Supplies</t>
  </si>
  <si>
    <t>Toner</t>
  </si>
  <si>
    <t>Computer Ink</t>
  </si>
  <si>
    <t>DNA Contract</t>
  </si>
  <si>
    <t>Phones</t>
  </si>
  <si>
    <t>5 phones x $60/mo x 12 mo = $3,600</t>
  </si>
  <si>
    <t>Fax</t>
  </si>
  <si>
    <t>1 fax x $60/mo x 12 mo = $720</t>
  </si>
  <si>
    <t>MTS maintenance</t>
  </si>
  <si>
    <t>Tribal Process Server</t>
  </si>
  <si>
    <t>Filing Fees/Tribal Court</t>
  </si>
  <si>
    <t>Maintenance</t>
  </si>
  <si>
    <t>Due to lack of cash and in-kind contributions in the budget, the Tribe will contribute the remaining amount of cash needed to meet the non-federal share.</t>
  </si>
  <si>
    <t>SF 424A &amp; INSTRUCTIONS</t>
  </si>
  <si>
    <t xml:space="preserve">8.  </t>
  </si>
  <si>
    <r>
      <rPr>
        <b/>
        <sz val="11"/>
        <color theme="1"/>
        <rFont val="Calibri"/>
        <family val="2"/>
        <scheme val="minor"/>
      </rPr>
      <t>STEP 2</t>
    </r>
    <r>
      <rPr>
        <sz val="11"/>
        <color theme="1"/>
        <rFont val="Calibri"/>
        <family val="2"/>
        <scheme val="minor"/>
      </rPr>
      <t>: Update each expense and justification as needed. For example, you can update the wage for a particular staff position without having to change anything else, like the narrative, thus saving a lot of time.</t>
    </r>
  </si>
  <si>
    <t>CONTRACTUAL:</t>
  </si>
  <si>
    <t>TOTAL BUDGET:</t>
  </si>
  <si>
    <t>TRIBAL NATION NAME</t>
  </si>
  <si>
    <t>6. Non-Federal Share Definitions:</t>
  </si>
  <si>
    <t>OCSE’s Tribal Budget Toolbox</t>
  </si>
  <si>
    <t>Tribal Child Support Budget Packet</t>
  </si>
  <si>
    <t>Tribal Child Support Directors Resource Guide</t>
  </si>
  <si>
    <t>7. BUDGET JUSTIFICATION NARRATIVE</t>
  </si>
  <si>
    <t>f. Other documentation as applicable</t>
  </si>
  <si>
    <r>
      <rPr>
        <b/>
        <sz val="11"/>
        <color theme="1"/>
        <rFont val="Calibri"/>
        <family val="2"/>
        <scheme val="minor"/>
      </rPr>
      <t>2. COVER SHEET</t>
    </r>
    <r>
      <rPr>
        <sz val="11"/>
        <color theme="1"/>
        <rFont val="Calibri"/>
        <family val="2"/>
        <scheme val="minor"/>
      </rPr>
      <t xml:space="preserve"> (OPTIONAL)</t>
    </r>
  </si>
  <si>
    <r>
      <rPr>
        <b/>
        <sz val="11"/>
        <color theme="1"/>
        <rFont val="Calibri"/>
        <family val="2"/>
        <scheme val="minor"/>
      </rPr>
      <t>3. TABLE OF CONTENTS</t>
    </r>
    <r>
      <rPr>
        <sz val="11"/>
        <color theme="1"/>
        <rFont val="Calibri"/>
        <family val="2"/>
        <scheme val="minor"/>
      </rPr>
      <t xml:space="preserve"> (OPTIONAL)</t>
    </r>
  </si>
  <si>
    <r>
      <rPr>
        <b/>
        <sz val="11"/>
        <color theme="1"/>
        <rFont val="Calibri"/>
        <family val="2"/>
        <scheme val="minor"/>
      </rPr>
      <t>8. SUPPORTING DOCUMENTATION</t>
    </r>
    <r>
      <rPr>
        <sz val="11"/>
        <color theme="1"/>
        <rFont val="Calibri"/>
        <family val="2"/>
        <scheme val="minor"/>
      </rPr>
      <t xml:space="preserve"> INCLUDED AS ATTACHMENTS:</t>
    </r>
  </si>
  <si>
    <t>BUDGET BASICS</t>
  </si>
  <si>
    <t>ANNUAL BUDGET CHECKLIST</t>
  </si>
  <si>
    <t>INSTRUCTIONS FOR USING THE WORKSHEETS</t>
  </si>
  <si>
    <r>
      <rPr>
        <b/>
        <sz val="11"/>
        <rFont val="Calibri"/>
        <family val="2"/>
        <scheme val="minor"/>
      </rPr>
      <t>2. Review Each Worksheet.</t>
    </r>
    <r>
      <rPr>
        <sz val="11"/>
        <rFont val="Calibri"/>
        <family val="2"/>
        <scheme val="minor"/>
      </rPr>
      <t xml:space="preserve"> This workbook was designed to give you an easy format to develop your budget.
Please read the information in each tab before you begin completing this workbook.</t>
    </r>
  </si>
  <si>
    <r>
      <rPr>
        <b/>
        <sz val="11"/>
        <color theme="1"/>
        <rFont val="Calibri"/>
        <family val="2"/>
        <scheme val="minor"/>
      </rPr>
      <t>Tab-5_Budget Worksheet:</t>
    </r>
    <r>
      <rPr>
        <sz val="11"/>
        <color theme="1"/>
        <rFont val="Calibri"/>
        <family val="2"/>
        <scheme val="minor"/>
      </rPr>
      <t xml:space="preserve">
- Cells highlighted in light yellow are unprotected to allow you to enter your information and tab through the worksheet.
- The worksheet includes free-form text areas where you can enter your justification narratives. This eliminates the need to create a separate justification narrative in a Word document.
- Many cells include formulas that will calculate amounts for you. This reduces errors because if you change an amount in one cell, all connected cells and worksheets will update also.
- All line items are in order to coincide with the SF-424A.</t>
    </r>
  </si>
  <si>
    <r>
      <rPr>
        <b/>
        <sz val="11"/>
        <color rgb="FFFF0000"/>
        <rFont val="Calibri"/>
        <family val="2"/>
        <scheme val="minor"/>
      </rPr>
      <t>6. Budget Submission:
Your budget submssion to OCSE must include Tab-5_Budget Worksheet, Tab-6_Budget-At-A-Glance, and Tab-7_SF-424A.
If you are using GrantSolutions, please delete all other tabs (Tab-1, Tab-2, Tab-3 and Tab-4) and upload the revised workbook into GrantSolutions. (To delete tabs, place your curser on the tab name, right click, and click delete).
If you are not using GrantSolutions, please print the worksheets in Tab-5, Tab-6 and Tab-7 to include in your budget packet.</t>
    </r>
    <r>
      <rPr>
        <sz val="11"/>
        <color rgb="FFFF0000"/>
        <rFont val="Calibri"/>
        <family val="2"/>
        <scheme val="minor"/>
      </rPr>
      <t/>
    </r>
  </si>
  <si>
    <r>
      <rPr>
        <b/>
        <sz val="11"/>
        <color theme="1"/>
        <rFont val="Calibri"/>
        <family val="2"/>
        <scheme val="minor"/>
      </rPr>
      <t xml:space="preserve">7. Subsequent Budgets. </t>
    </r>
    <r>
      <rPr>
        <sz val="11"/>
        <color theme="1"/>
        <rFont val="Calibri"/>
        <family val="2"/>
        <scheme val="minor"/>
      </rPr>
      <t>After you have developed an initial budget using this Excel workbook, you can simply update it each consecutive year, saving you a lot of time. Using a standard naming format each year will allow you to create a library of budget files that will be easy to find when needed for future reference. (i.e., FFY14_Start-Up Budget_Year 1; FFY15_Start-Up Budget_Year2; FFY16_Budget; FFY16_Budget_Revision;  etc.).</t>
    </r>
  </si>
  <si>
    <r>
      <rPr>
        <b/>
        <sz val="11"/>
        <color theme="1"/>
        <rFont val="Calibri"/>
        <family val="2"/>
        <scheme val="minor"/>
      </rPr>
      <t>3. Start-Up Budgets:</t>
    </r>
    <r>
      <rPr>
        <sz val="11"/>
        <color theme="1"/>
        <rFont val="Calibri"/>
        <family val="2"/>
        <scheme val="minor"/>
      </rPr>
      <t xml:space="preserve"> Start-Up Applications can be submitted at any time during the year. Your initial budget should be calculated beginning with the first day of the month in the quarter for which you anticipate being awarded funding and ending on the last day of the 12th month.</t>
    </r>
  </si>
  <si>
    <r>
      <rPr>
        <b/>
        <sz val="11"/>
        <color theme="1"/>
        <rFont val="Calibri"/>
        <family val="2"/>
        <scheme val="minor"/>
      </rPr>
      <t>Cash Contribution:</t>
    </r>
    <r>
      <rPr>
        <sz val="11"/>
        <color theme="1"/>
        <rFont val="Calibri"/>
        <family val="2"/>
        <scheme val="minor"/>
      </rPr>
      <t xml:space="preserve"> Any expense for goods or services allocated to, and necessary for, the operation of the child support program that the tribe, or other third party, pays for with non-federal resources (unless otherwise allowed) is considered a cash contribution. List all cash contributions in the Non-Federal Share - Cash column in the Tab-5_Budget Worksheet.</t>
    </r>
  </si>
  <si>
    <r>
      <rPr>
        <b/>
        <sz val="11"/>
        <color theme="1"/>
        <rFont val="Calibri"/>
        <family val="2"/>
        <scheme val="minor"/>
      </rPr>
      <t>7. Detailed Information</t>
    </r>
    <r>
      <rPr>
        <sz val="11"/>
        <color theme="1"/>
        <rFont val="Calibri"/>
        <family val="2"/>
        <scheme val="minor"/>
      </rPr>
      <t xml:space="preserve"> is available within the following Tribal Budget Toolbox resources on OCSE's website:</t>
    </r>
  </si>
  <si>
    <t xml:space="preserve">a. Current Indirect Cost Agreement </t>
  </si>
  <si>
    <t xml:space="preserve">c. Contracts </t>
  </si>
  <si>
    <t>CS Specialist</t>
  </si>
  <si>
    <t>The IV-D Director is responsible for the day-to-day operations of the child support program. Duties include, but are not limited to: supervision and training of staff; coordinating the collection and reporting of all child support data for federal and tribal reports; development and submission of program budgets; and representing the program at various meetings and conferences.</t>
  </si>
  <si>
    <t>Life Insurance</t>
  </si>
  <si>
    <t>Disability Insurance</t>
  </si>
  <si>
    <t>The NTCSA Annual conference will be in Tulalip, WA June 26-30, 2016. 5 child support staff plus the asscociate judge will attend this important training event to learn new child support information and skills.</t>
  </si>
  <si>
    <t>Estmiated postage for mailing letters. All postage is paid by the tribe's general account.</t>
  </si>
  <si>
    <t>We have an intra-agency agreement with the tribal IT dept. to do routine maintenance on our MTS.</t>
  </si>
  <si>
    <t>50 cases x $40 per service = $2,000</t>
  </si>
  <si>
    <t>General cleaning &amp; maintenance will be paid from general funds &amp; used to meet some of our non-federal share.</t>
  </si>
  <si>
    <t>8 paternity cases x 3 participants x $35 per participant = $840
Draft (Signed) contract is in Attachment A.</t>
  </si>
  <si>
    <r>
      <rPr>
        <b/>
        <sz val="11"/>
        <color theme="1"/>
        <rFont val="Calibri"/>
        <family val="2"/>
        <scheme val="minor"/>
      </rPr>
      <t>STEP 4:</t>
    </r>
    <r>
      <rPr>
        <sz val="11"/>
        <color theme="1"/>
        <rFont val="Calibri"/>
        <family val="2"/>
        <scheme val="minor"/>
      </rPr>
      <t xml:space="preserve"> Once you complete the budget in Tab-5_Budget Worksheet, review Tab-6_Budget At-A-Glance to ensure all the numbers appear correct.
- </t>
    </r>
    <r>
      <rPr>
        <b/>
        <sz val="11"/>
        <color rgb="FFFF0000"/>
        <rFont val="Calibri"/>
        <family val="2"/>
        <scheme val="minor"/>
      </rPr>
      <t>The amount in Row 25, Column B MUST be -0- (zero)</t>
    </r>
    <r>
      <rPr>
        <sz val="11"/>
        <color rgb="FFC00000"/>
        <rFont val="Calibri"/>
        <family val="2"/>
        <scheme val="minor"/>
      </rPr>
      <t xml:space="preserve"> </t>
    </r>
    <r>
      <rPr>
        <sz val="11"/>
        <color theme="1"/>
        <rFont val="Calibri"/>
        <family val="2"/>
        <scheme val="minor"/>
      </rPr>
      <t>or you will receive an error message when entering your information into GrantSolutions. If the amount is not -0- (zero) you must go back to Tab-5_Budget Worksheet and adjust expenses or the non-federal share amounts until you reach a -0- (zero) difference.
- If you are not using GrantSolutions, OCSE will enter the information into GrantSolutions for you. If the amount in Row 25, Column B is not -0- (zero) your budget submission may be rejected and sent back to you for corrections.</t>
    </r>
  </si>
  <si>
    <r>
      <rPr>
        <b/>
        <sz val="11"/>
        <color theme="1"/>
        <rFont val="Calibri"/>
        <family val="2"/>
        <scheme val="minor"/>
      </rPr>
      <t>In-Kind Contribution:</t>
    </r>
    <r>
      <rPr>
        <sz val="11"/>
        <color theme="1"/>
        <rFont val="Calibri"/>
        <family val="2"/>
        <scheme val="minor"/>
      </rPr>
      <t xml:space="preserve"> A donation of goods or services, allocated to, and necessary for, the operation of the child support program made by a third party wherein no money is exchanged. List all in-kind contributions in the Non-Federal Share - In-Kind column in the Tab-5_Budget Worksheet.</t>
    </r>
  </si>
  <si>
    <t>100 case/yr x $45/case =$4,500
These fees will be waived by the tribal court and used to meet some of our non-federal share.</t>
  </si>
  <si>
    <r>
      <rPr>
        <b/>
        <sz val="11"/>
        <rFont val="Calibri"/>
        <family val="2"/>
        <scheme val="minor"/>
      </rPr>
      <t>1. Use Complete and Accurate Calculations:</t>
    </r>
    <r>
      <rPr>
        <sz val="11"/>
        <rFont val="Calibri"/>
        <family val="2"/>
        <scheme val="minor"/>
      </rPr>
      <t xml:space="preserve"> Gather all the necessary information you'll need prior to starting work on the budget (i.e., positions, wages, fringe calculations, supplies needed, etc. Refer to Tab-4_Sample Budget for examples).</t>
    </r>
  </si>
  <si>
    <r>
      <rPr>
        <b/>
        <sz val="11"/>
        <color theme="1"/>
        <rFont val="Calibri"/>
        <family val="2"/>
        <scheme val="minor"/>
      </rPr>
      <t>3. Budget Workbook Template:</t>
    </r>
    <r>
      <rPr>
        <sz val="11"/>
        <color theme="1"/>
        <rFont val="Calibri"/>
        <family val="2"/>
        <scheme val="minor"/>
      </rPr>
      <t xml:space="preserve"> 
In addition to this tab, the workbook includes the following tabs:
- Tab-2_Budget Basics has helpful information for budget preparation.
- Tab-3_Checklist is a tool to ensure you have all the required documents for your budget submission. Check items off as you complete them.
- Tab-4_Sample Budget Worksheet gives you examples of how your budget line items should look.
- Tab-5_Budget Worksheet is the worksheet you can use to develop your annual budget.
- Tab-6_Budget-At-A-Glance auto-populates with the data you entered into Tab-5. It is designed to give you an overall summary of your budget.
- Tab-7_SF-424A auto-populates with the data you entered into Tab-5 .
</t>
    </r>
    <r>
      <rPr>
        <b/>
        <sz val="11"/>
        <color rgb="FFFF0000"/>
        <rFont val="Calibri"/>
        <family val="2"/>
        <scheme val="minor"/>
      </rPr>
      <t>Each worksheet is locked to reduce errors in calculations. The password to un-protect each worksheet is: 12345</t>
    </r>
    <r>
      <rPr>
        <sz val="11"/>
        <color theme="1"/>
        <rFont val="Calibri"/>
        <family val="2"/>
        <scheme val="minor"/>
      </rPr>
      <t xml:space="preserve">
</t>
    </r>
  </si>
  <si>
    <r>
      <rPr>
        <b/>
        <sz val="11"/>
        <color theme="1"/>
        <rFont val="Calibri"/>
        <family val="2"/>
        <scheme val="minor"/>
      </rPr>
      <t>4. Initial Budget.</t>
    </r>
    <r>
      <rPr>
        <sz val="11"/>
        <color theme="1"/>
        <rFont val="Calibri"/>
        <family val="2"/>
        <scheme val="minor"/>
      </rPr>
      <t xml:space="preserve"> Download the Tribal Budget Excel Workbook from the Tribal Budget Toolbox on the OCSE website and "Save As" TRIBAL BUDGET TEMPLATE. Open the file and do another "Save As" this time saving it as FFY(budget year)_BUDGET. Create your budget in the Tab-5_Budget Worksheet. </t>
    </r>
  </si>
  <si>
    <r>
      <rPr>
        <b/>
        <sz val="11"/>
        <color theme="1"/>
        <rFont val="Calibri"/>
        <family val="2"/>
        <scheme val="minor"/>
      </rPr>
      <t>8. Comment Box Instructions:</t>
    </r>
    <r>
      <rPr>
        <sz val="11"/>
        <color theme="1"/>
        <rFont val="Calibri"/>
        <family val="2"/>
        <scheme val="minor"/>
      </rPr>
      <t xml:space="preserve"> Throughout the workbook are comment boxes that include additional directions for your convenience. Cells that have a small red triangle in the corner indicate there is a comment box attached. Hover your curser over the cell to see the comment.</t>
    </r>
  </si>
  <si>
    <r>
      <rPr>
        <b/>
        <sz val="11"/>
        <color theme="1"/>
        <rFont val="Calibri"/>
        <family val="2"/>
        <scheme val="minor"/>
      </rPr>
      <t>a. 100% Federal Funding:</t>
    </r>
    <r>
      <rPr>
        <sz val="11"/>
        <color theme="1"/>
        <rFont val="Calibri"/>
        <family val="2"/>
        <scheme val="minor"/>
      </rPr>
      <t xml:space="preserve"> Start-Up programs are awarded 100% federal funding for the two-year project period.
</t>
    </r>
  </si>
  <si>
    <r>
      <rPr>
        <b/>
        <sz val="11"/>
        <color theme="1"/>
        <rFont val="Calibri"/>
        <family val="2"/>
        <scheme val="minor"/>
      </rPr>
      <t>b. Start-Up Budget up to $500,000:</t>
    </r>
    <r>
      <rPr>
        <sz val="11"/>
        <color theme="1"/>
        <rFont val="Calibri"/>
        <family val="2"/>
        <scheme val="minor"/>
      </rPr>
      <t xml:space="preserve"> Start-Up program budgets cannot exceed $500,000 for two years. </t>
    </r>
    <r>
      <rPr>
        <b/>
        <sz val="11"/>
        <color theme="1"/>
        <rFont val="Calibri"/>
        <family val="2"/>
        <scheme val="minor"/>
      </rPr>
      <t>Note:</t>
    </r>
    <r>
      <rPr>
        <sz val="11"/>
        <color theme="1"/>
        <rFont val="Calibri"/>
        <family val="2"/>
        <scheme val="minor"/>
      </rPr>
      <t xml:space="preserve"> Each year's budget should not exceed $250,000.</t>
    </r>
  </si>
  <si>
    <r>
      <rPr>
        <b/>
        <sz val="11"/>
        <color theme="1"/>
        <rFont val="Calibri"/>
        <family val="2"/>
        <scheme val="minor"/>
      </rPr>
      <t xml:space="preserve">4. Comprehensive Program Plan Budgets: </t>
    </r>
    <r>
      <rPr>
        <sz val="11"/>
        <color theme="1"/>
        <rFont val="Calibri"/>
        <family val="2"/>
        <scheme val="minor"/>
      </rPr>
      <t>When it is time to transition from a Start-Up program to a comprehensive IV-D program, you must submit a comprehensive program budget and budget justification narrative. Pursuant to 45 CFR 309.135(2), your budget can be for less than one year, but at least six months, or more than one year, not to exceed 17 months, to get transitioned onto the federal fiscal year cycle.</t>
    </r>
  </si>
  <si>
    <r>
      <rPr>
        <b/>
        <sz val="11"/>
        <color theme="1"/>
        <rFont val="Calibri"/>
        <family val="2"/>
        <scheme val="minor"/>
      </rPr>
      <t>2. Allowable Costs:</t>
    </r>
    <r>
      <rPr>
        <sz val="11"/>
        <color theme="1"/>
        <rFont val="Calibri"/>
        <family val="2"/>
        <scheme val="minor"/>
      </rPr>
      <t xml:space="preserve"> All budget expenditures must comply with the requirements in 45 CFR 309.145 and 45 CFR 75 - Uniform Administrative Requirements, Cost Principles, and Audit Requirements for HHS Awards.</t>
    </r>
  </si>
  <si>
    <r>
      <rPr>
        <b/>
        <sz val="11"/>
        <color theme="1"/>
        <rFont val="Calibri"/>
        <family val="2"/>
        <scheme val="minor"/>
      </rPr>
      <t>a. Non-Federal Share of 10%:</t>
    </r>
    <r>
      <rPr>
        <sz val="11"/>
        <color theme="1"/>
        <rFont val="Calibri"/>
        <family val="2"/>
        <scheme val="minor"/>
      </rPr>
      <t xml:space="preserve"> Beginning with the first day of the first quarter of the funding grant for a comprehensive program, the tribe will receive 90% federal funding for the first three years. The tribe must verify that they can and will meet the remaining 10% of the budget through cash or in-kind contributions (45 CFR 309.130(c)(2)). </t>
    </r>
  </si>
  <si>
    <r>
      <rPr>
        <b/>
        <sz val="11"/>
        <color theme="1"/>
        <rFont val="Calibri"/>
        <family val="2"/>
        <scheme val="minor"/>
      </rPr>
      <t>b. Non-Federal Share of 20%:</t>
    </r>
    <r>
      <rPr>
        <sz val="11"/>
        <color theme="1"/>
        <rFont val="Calibri"/>
        <family val="2"/>
        <scheme val="minor"/>
      </rPr>
      <t xml:space="preserve"> Beginning in year four of the comprehensive program, the tribe will receive 80% federal funding and the tribe must verify that they can and will meet the remaining 20% of the budget through cash or in-kind contributions (45 CFR 309.130(c)(3)(i)). </t>
    </r>
  </si>
  <si>
    <r>
      <rPr>
        <b/>
        <sz val="11"/>
        <color theme="1"/>
        <rFont val="Calibri"/>
        <family val="2"/>
        <scheme val="minor"/>
      </rPr>
      <t>c. Annual Budget Submissions:</t>
    </r>
    <r>
      <rPr>
        <sz val="11"/>
        <color theme="1"/>
        <rFont val="Calibri"/>
        <family val="2"/>
        <scheme val="minor"/>
      </rPr>
      <t xml:space="preserve"> Pursuant to 45 CFR 309.130(b)(2), an annual budget must be submitted each year no later than </t>
    </r>
    <r>
      <rPr>
        <b/>
        <sz val="11"/>
        <color rgb="FFC00000"/>
        <rFont val="Calibri"/>
        <family val="2"/>
        <scheme val="minor"/>
      </rPr>
      <t>August 1.</t>
    </r>
  </si>
  <si>
    <t>(Pages 3, 22-24)</t>
  </si>
  <si>
    <r>
      <rPr>
        <b/>
        <sz val="11"/>
        <color theme="1"/>
        <rFont val="Calibri"/>
        <family val="2"/>
        <scheme val="minor"/>
      </rPr>
      <t>1. COVER LETTER</t>
    </r>
    <r>
      <rPr>
        <sz val="11"/>
        <color theme="1"/>
        <rFont val="Calibri"/>
        <family val="2"/>
        <scheme val="minor"/>
      </rPr>
      <t xml:space="preserve"> (RECOMMENDED)</t>
    </r>
  </si>
  <si>
    <r>
      <rPr>
        <b/>
        <sz val="11"/>
        <color theme="1"/>
        <rFont val="Calibri"/>
        <family val="2"/>
        <scheme val="minor"/>
      </rPr>
      <t>4. STANDARD FORM (SF) 424:</t>
    </r>
    <r>
      <rPr>
        <sz val="11"/>
        <color theme="1"/>
        <rFont val="Calibri"/>
        <family val="2"/>
        <scheme val="minor"/>
      </rPr>
      <t xml:space="preserve"> "Application for Federal Assistance" to be submitted with the initial grant application for funding under §309.65(a) and (b) (60 days prior to the start of the funding period).</t>
    </r>
  </si>
  <si>
    <r>
      <rPr>
        <b/>
        <sz val="11"/>
        <color theme="1"/>
        <rFont val="Calibri"/>
        <family val="2"/>
        <scheme val="minor"/>
      </rPr>
      <t>5. STANDARD FORM (SF) 424A:</t>
    </r>
    <r>
      <rPr>
        <sz val="11"/>
        <color theme="1"/>
        <rFont val="Calibri"/>
        <family val="2"/>
        <scheme val="minor"/>
      </rPr>
      <t xml:space="preserve"> "Budget Information, Non-construction Programs", to be submitted annually, no later that August 1 (60 days prior to the start of the funding period) in accordance with §309.115(a)(2) of this part. TAB-7_SF-424A auto-populates a SF-424A form for your convenience. </t>
    </r>
    <r>
      <rPr>
        <b/>
        <sz val="11"/>
        <color theme="1"/>
        <rFont val="Calibri"/>
        <family val="2"/>
        <scheme val="minor"/>
      </rPr>
      <t>With EACH submission the following information MUST be included:</t>
    </r>
  </si>
  <si>
    <r>
      <rPr>
        <b/>
        <sz val="11"/>
        <color theme="1"/>
        <rFont val="Calibri"/>
        <family val="2"/>
        <scheme val="minor"/>
      </rPr>
      <t>6. QUARTER-BY-QUARTER ESTIMATE</t>
    </r>
    <r>
      <rPr>
        <sz val="11"/>
        <color theme="1"/>
        <rFont val="Calibri"/>
        <family val="2"/>
        <scheme val="minor"/>
      </rPr>
      <t xml:space="preserve"> of expenditures for the funding period. </t>
    </r>
  </si>
  <si>
    <r>
      <t xml:space="preserve">Pursuant to 45 CFR 309.15(c), following the initial funding period, the tribe or tribal organization operating a IV-D program </t>
    </r>
    <r>
      <rPr>
        <b/>
        <sz val="11"/>
        <color theme="1"/>
        <rFont val="Calibri"/>
        <family val="2"/>
        <scheme val="minor"/>
      </rPr>
      <t>must submit annually</t>
    </r>
    <r>
      <rPr>
        <sz val="11"/>
        <color theme="1"/>
        <rFont val="Calibri"/>
        <family val="2"/>
        <scheme val="minor"/>
      </rPr>
      <t xml:space="preserve"> a Standard Form (SF) 424A, </t>
    </r>
    <r>
      <rPr>
        <b/>
        <sz val="11"/>
        <color rgb="FFFF0000"/>
        <rFont val="Calibri"/>
        <family val="2"/>
        <scheme val="minor"/>
      </rPr>
      <t>including all the necessary accompanying information and documentation</t>
    </r>
    <r>
      <rPr>
        <sz val="11"/>
        <color rgb="FFFF0000"/>
        <rFont val="Calibri"/>
        <family val="2"/>
        <scheme val="minor"/>
      </rPr>
      <t xml:space="preserve"> </t>
    </r>
    <r>
      <rPr>
        <sz val="11"/>
        <color theme="1"/>
        <rFont val="Calibri"/>
        <family val="2"/>
        <scheme val="minor"/>
      </rPr>
      <t xml:space="preserve">described in paragraphs (a)(2) and (a)(3) of the section. </t>
    </r>
    <r>
      <rPr>
        <b/>
        <sz val="11"/>
        <color rgb="FFFF0000"/>
        <rFont val="Calibri"/>
        <family val="2"/>
        <scheme val="minor"/>
      </rPr>
      <t>Tab-7 is a SF-424A form that auto-populates using the information you enter into Tab-5_Budget Worksheet. You can print this page and use it to enter the data into GrantSolutions.</t>
    </r>
  </si>
  <si>
    <r>
      <rPr>
        <b/>
        <sz val="11"/>
        <color theme="1"/>
        <rFont val="Calibri"/>
        <family val="2"/>
        <scheme val="minor"/>
      </rPr>
      <t>STEP 1</t>
    </r>
    <r>
      <rPr>
        <sz val="11"/>
        <color theme="1"/>
        <rFont val="Calibri"/>
        <family val="2"/>
        <scheme val="minor"/>
      </rPr>
      <t xml:space="preserve">: Create your </t>
    </r>
    <r>
      <rPr>
        <b/>
        <u/>
        <sz val="11"/>
        <color rgb="FFFF0000"/>
        <rFont val="Calibri"/>
        <family val="2"/>
        <scheme val="minor"/>
      </rPr>
      <t xml:space="preserve">total </t>
    </r>
    <r>
      <rPr>
        <b/>
        <sz val="11"/>
        <color rgb="FFFF0000"/>
        <rFont val="Calibri"/>
        <family val="2"/>
        <scheme val="minor"/>
      </rPr>
      <t>tribal child support program budget</t>
    </r>
    <r>
      <rPr>
        <sz val="11"/>
        <color rgb="FFFF0000"/>
        <rFont val="Calibri"/>
        <family val="2"/>
        <scheme val="minor"/>
      </rPr>
      <t xml:space="preserve"> </t>
    </r>
    <r>
      <rPr>
        <sz val="11"/>
        <color theme="1"/>
        <rFont val="Calibri"/>
        <family val="2"/>
        <scheme val="minor"/>
      </rPr>
      <t>by filling in the appropriate fillable (yellow) cells in Columns A through H</t>
    </r>
    <r>
      <rPr>
        <b/>
        <sz val="11"/>
        <color theme="1"/>
        <rFont val="Calibri"/>
        <family val="2"/>
        <scheme val="minor"/>
      </rPr>
      <t xml:space="preserve"> </t>
    </r>
    <r>
      <rPr>
        <sz val="11"/>
        <color theme="1"/>
        <rFont val="Calibri"/>
        <family val="2"/>
        <scheme val="minor"/>
      </rPr>
      <t>for each cost category. The worksheet includes formulas to auto-popluate the bottom of Column I indicating the amount of federal share you are requesting, the amount of non-federal share that you need and the total amount of your budget.</t>
    </r>
  </si>
  <si>
    <r>
      <t xml:space="preserve">STEP 3: </t>
    </r>
    <r>
      <rPr>
        <b/>
        <sz val="11"/>
        <color rgb="FFFF0000"/>
        <rFont val="Calibri"/>
        <family val="2"/>
        <scheme val="minor"/>
      </rPr>
      <t xml:space="preserve">After entering the non-federal share amounts in Column K and L, review the Non-Federal Share Identified at the bottom of Column K/L. The amount should match the amount in Column I EXACTLY. If the amounts do not match, you must revise expense amounts or non-federal share amounts, as necessary, until the total amounts of each are the same. </t>
    </r>
  </si>
  <si>
    <r>
      <rPr>
        <b/>
        <sz val="11"/>
        <rFont val="Calibri"/>
        <family val="2"/>
        <scheme val="minor"/>
      </rPr>
      <t>5. Indirect Cost Rate (IDC).</t>
    </r>
    <r>
      <rPr>
        <sz val="11"/>
        <rFont val="Calibri"/>
        <family val="2"/>
        <scheme val="minor"/>
      </rPr>
      <t xml:space="preserve"> Using your IDC rate to meet part of your non-federal share will impact the overall tribal IDC rate for ALL tribal programs for future years. Please use IDC for non-federal share with discretion.</t>
    </r>
  </si>
  <si>
    <r>
      <rPr>
        <b/>
        <sz val="11"/>
        <color theme="1"/>
        <rFont val="Calibri"/>
        <family val="2"/>
        <scheme val="minor"/>
      </rPr>
      <t>STEP 1</t>
    </r>
    <r>
      <rPr>
        <sz val="11"/>
        <color theme="1"/>
        <rFont val="Calibri"/>
        <family val="2"/>
        <scheme val="minor"/>
      </rPr>
      <t>: When budget time rolls around, open your budget from the previous year and do a "Save As", naming the workbook with the new Federal Fiscal Year (FFY). Example: FFY19_Budget</t>
    </r>
  </si>
  <si>
    <r>
      <rPr>
        <b/>
        <sz val="11"/>
        <color theme="1"/>
        <rFont val="Calibri"/>
        <family val="2"/>
        <scheme val="minor"/>
      </rPr>
      <t>1. Federal Fiscal Year (FFY):</t>
    </r>
    <r>
      <rPr>
        <sz val="11"/>
        <color theme="1"/>
        <rFont val="Calibri"/>
        <family val="2"/>
        <scheme val="minor"/>
      </rPr>
      <t xml:space="preserve"> Federal funding is awarded on a federal fiscal year cycle that begins October 1 and ends on September 30 each year. </t>
    </r>
  </si>
  <si>
    <r>
      <rPr>
        <b/>
        <sz val="11"/>
        <color theme="1"/>
        <rFont val="Calibri"/>
        <family val="2"/>
        <scheme val="minor"/>
      </rPr>
      <t>c. Transition to Comprehensive:</t>
    </r>
    <r>
      <rPr>
        <sz val="11"/>
        <color theme="1"/>
        <rFont val="Calibri"/>
        <family val="2"/>
        <scheme val="minor"/>
      </rPr>
      <t xml:space="preserve"> Prior to the end of your Start-Up program you must submit a Comprehensive Program Plan (Plan) that includes an annual budget and budget justification narrative. The time period for your Plan's annual budget will depend on when you anticipate transitioning to a comprehensive program. Starting out, your first comprehensive budget might not be on the federal fiscal year cycle.</t>
    </r>
  </si>
  <si>
    <r>
      <rPr>
        <b/>
        <sz val="11"/>
        <color theme="1"/>
        <rFont val="Calibri"/>
        <family val="2"/>
        <scheme val="minor"/>
      </rPr>
      <t>5. Non-Federal Share:</t>
    </r>
    <r>
      <rPr>
        <sz val="11"/>
        <color theme="1"/>
        <rFont val="Calibri"/>
        <family val="2"/>
        <scheme val="minor"/>
      </rPr>
      <t xml:space="preserve"> When the IV-D program moves into comprehensive status, the tribe will be required to provide a non-federal share as noted in Section 4a and 4b above. </t>
    </r>
  </si>
  <si>
    <r>
      <rPr>
        <b/>
        <sz val="11"/>
        <color theme="1"/>
        <rFont val="Calibri"/>
        <family val="2"/>
        <scheme val="minor"/>
      </rPr>
      <t xml:space="preserve">a. </t>
    </r>
    <r>
      <rPr>
        <sz val="11"/>
        <color theme="1"/>
        <rFont val="Calibri"/>
        <family val="2"/>
        <scheme val="minor"/>
      </rPr>
      <t xml:space="preserve"> The non-federal share can be met with cash or in-kind (donated) contributions. Detailed information on non-federal share can be found in the Tribal Directors Resource Guide, pages 33-34.</t>
    </r>
  </si>
  <si>
    <r>
      <rPr>
        <b/>
        <sz val="11"/>
        <color theme="1"/>
        <rFont val="Calibri"/>
        <family val="2"/>
        <scheme val="minor"/>
      </rPr>
      <t>b.</t>
    </r>
    <r>
      <rPr>
        <sz val="11"/>
        <color theme="1"/>
        <rFont val="Calibri"/>
        <family val="2"/>
        <scheme val="minor"/>
      </rPr>
      <t xml:space="preserve"> When including the non-federal share expenses in your budget, be sure to include calculations and supporting documentation for each expense item. Items paid for from Indirect Costs cannot be used to meet the non-federal share requirement.</t>
    </r>
  </si>
  <si>
    <r>
      <t xml:space="preserve">Pursuant to 45 CFR 309.125, the application (Start-Up and Comprehensive) must include a proposed budget and budget justification narrative.
Comprehensive Program budgets must be submitted to OCSE annually no later than </t>
    </r>
    <r>
      <rPr>
        <b/>
        <sz val="11"/>
        <color rgb="FFFF0000"/>
        <rFont val="Calibri"/>
        <family val="2"/>
        <scheme val="minor"/>
      </rPr>
      <t>AUGUST 1.</t>
    </r>
  </si>
  <si>
    <r>
      <t xml:space="preserve">The checklist includes a list of documents required pursuant to 45 CFR 309.15 (Initial Application) and 309.130 (Comprehensive) and a list of documents recommended by OCSE. As you complete each requirement, you can cross it off the list by placing an "X" in the cells highlighted in yellow.
</t>
    </r>
    <r>
      <rPr>
        <b/>
        <sz val="11"/>
        <color rgb="FFFF0000"/>
        <rFont val="Calibri"/>
        <family val="2"/>
        <scheme val="minor"/>
      </rPr>
      <t>For details and citations regarding each requirement, please read:</t>
    </r>
  </si>
  <si>
    <t>b. Statement certifying that the tribe can and will meet the non-federal share budget requirement</t>
  </si>
  <si>
    <t>d. IT specifications (if applicable)</t>
  </si>
  <si>
    <t>e. Waiver request (if applicable)</t>
  </si>
  <si>
    <t>FFY18</t>
  </si>
  <si>
    <t>NTCSA</t>
  </si>
  <si>
    <t>GENERAL COMMENTS:</t>
  </si>
  <si>
    <t xml:space="preserve">NARRATIVE: </t>
  </si>
  <si>
    <t>NUMBER OF STAFF ATTENDING:</t>
  </si>
  <si>
    <t>NARRATIVE:</t>
  </si>
  <si>
    <t>NAME OF EVENT:</t>
  </si>
  <si>
    <t>LOCATION:</t>
  </si>
  <si>
    <t>DATES:</t>
  </si>
  <si>
    <t>1.    Child Support:
        Federal Share</t>
  </si>
  <si>
    <t>2.     Child Support:
Non-Federal Share</t>
  </si>
  <si>
    <t>9.   TRIBAL CHILD SUPPORT: Non-Federal Share</t>
  </si>
  <si>
    <t>(1) Federal Share</t>
  </si>
  <si>
    <t>(2) Non-Federal Share</t>
  </si>
  <si>
    <t>%</t>
  </si>
  <si>
    <t>$</t>
  </si>
  <si>
    <t>This is the percentage of the Federal Share of Your Total Budget</t>
  </si>
  <si>
    <t>This is the percentage of the Non-Federal Share You Identified in Your Budget</t>
  </si>
  <si>
    <t xml:space="preserve">This worksheet provides you with an easy-to-view snapshot of the numbers you entered in the Tab-5 Budget Worksheet for Columns B and E/F.
Column B is your TOTAL BUDGET, Column E/F is the non-federal share amount you identified and Column C is the resulting Federal Share amounts. 
Office of Grants Management (OGM) can award 100% of a direct cost category and lessor percentages in other cost categories as long as the Total Percentage in Column G/Row 21 is the appropriate percentage. </t>
  </si>
  <si>
    <t>Total Cash Contribution</t>
  </si>
  <si>
    <t>You must identify the line item categories where your program plans to spend the tribal cash and enter those amounts in column K.  
For example, you may use cash to pay your contractual items or supplies.</t>
  </si>
  <si>
    <t>After completing your total budget in Columns A - I; enter the portion of expenses to be used for the Non-Federal Share-Cash in Column K and Non-Federal Share-In-Kind in Column L.</t>
  </si>
  <si>
    <r>
      <rPr>
        <b/>
        <sz val="11"/>
        <color theme="1"/>
        <rFont val="Calibri"/>
        <family val="2"/>
        <scheme val="minor"/>
      </rPr>
      <t>Tab-6_Budget-At-A-Glance:</t>
    </r>
    <r>
      <rPr>
        <sz val="11"/>
        <color theme="1"/>
        <rFont val="Calibri"/>
        <family val="2"/>
        <scheme val="minor"/>
      </rPr>
      <t xml:space="preserve">
This worksheet provides a summary of your Total Budget. It displays a break-down of:
- Federal share of funds you are requesting
- Non-Federal Share Required based on the percentage of Non-Federal Share you have in the line item.
- Non-Federal Share- Cash and Non-Federal Share-In-Kind Identified and the percentage of the total amounts.
This easy-to-read summary can be used when you're discussing your budget with your tribal budget committees or tribal council.
</t>
    </r>
  </si>
  <si>
    <r>
      <rPr>
        <b/>
        <sz val="11"/>
        <color theme="1"/>
        <rFont val="Calibri"/>
        <family val="2"/>
        <scheme val="minor"/>
      </rPr>
      <t>Tab-7_SF-424A</t>
    </r>
    <r>
      <rPr>
        <sz val="11"/>
        <color theme="1"/>
        <rFont val="Calibri"/>
        <family val="2"/>
        <scheme val="minor"/>
      </rPr>
      <t xml:space="preserve"> was added for your convenience. It auto-populates with all the budget information you entered in Tab-5_Budget Worksheet. 
</t>
    </r>
    <r>
      <rPr>
        <b/>
        <sz val="11"/>
        <color rgb="FFFF0000"/>
        <rFont val="Calibri"/>
        <family val="2"/>
        <scheme val="minor"/>
      </rPr>
      <t>You can print this page and use it to copy the data into GrantSolutions, confident that all calculations are accurate and complete.</t>
    </r>
  </si>
  <si>
    <r>
      <rPr>
        <b/>
        <sz val="11"/>
        <color theme="1"/>
        <rFont val="Calibri"/>
        <family val="2"/>
        <scheme val="minor"/>
      </rPr>
      <t>STEP 5:</t>
    </r>
    <r>
      <rPr>
        <sz val="11"/>
        <color theme="1"/>
        <rFont val="Calibri"/>
        <family val="2"/>
        <scheme val="minor"/>
      </rPr>
      <t xml:space="preserve"> If you do not have enough non-federal share, the Tribe can choose to contribute the remaining amount of cash needed to meet the non-federal share. 
</t>
    </r>
    <r>
      <rPr>
        <b/>
        <sz val="11"/>
        <color rgb="FFFF0000"/>
        <rFont val="Calibri"/>
        <family val="2"/>
        <scheme val="minor"/>
      </rPr>
      <t xml:space="preserve">If the Tribe is contributing cash, you must identify the line item categories where your program plans to expend it by entering the dollar amounts in the appropriate line items in the non-federal share-cash (Column K).  </t>
    </r>
    <r>
      <rPr>
        <sz val="11"/>
        <color theme="1"/>
        <rFont val="Calibri"/>
        <family val="2"/>
        <scheme val="minor"/>
      </rPr>
      <t xml:space="preserve">
For example, you may use cash to pay your contractual items or supplies.</t>
    </r>
  </si>
  <si>
    <t>GENERAL COMMENTS: All travel costs were estimated using Federal Per Diem rates and current airline and lodging rates from individual websites and/or Travelocity.com.</t>
  </si>
  <si>
    <r>
      <rPr>
        <b/>
        <sz val="11"/>
        <color theme="1"/>
        <rFont val="Calibri"/>
        <family val="2"/>
        <scheme val="minor"/>
      </rPr>
      <t>STEP 2</t>
    </r>
    <r>
      <rPr>
        <sz val="11"/>
        <color theme="1"/>
        <rFont val="Calibri"/>
        <family val="2"/>
        <scheme val="minor"/>
      </rPr>
      <t xml:space="preserve">: Now that you know the amount of non-federal share that you need (the amount is indicated at the bottom of Column I), go back to the top of your budget and begin entering in the amounts of cash or in-kind contributions, in Columns K and L,  that you intend to use. You can use all or part of the total amount of the expense (that you listed in Column I) to meet your non-federal share. Remember that a "cash" share is any expense that is being paid by another funding source (except from other federal funds) and "in-kind" is any service or goods being donated by a third party.
</t>
    </r>
    <r>
      <rPr>
        <b/>
        <sz val="11"/>
        <color theme="1"/>
        <rFont val="Calibri"/>
        <family val="2"/>
        <scheme val="minor"/>
      </rPr>
      <t xml:space="preserve">Example: </t>
    </r>
    <r>
      <rPr>
        <sz val="11"/>
        <color theme="1"/>
        <rFont val="Calibri"/>
        <family val="2"/>
        <scheme val="minor"/>
      </rPr>
      <t xml:space="preserve">You entered the annual hours in Column B and the wage in Column C for your Chief Judge position. The worksheet auto-populates Columns D through I. For this example, let's say Column I totals $40,000; however, you only need to use part of this salary to meet the non-federal share-cash. In Column K you would enter $25,000. </t>
    </r>
    <r>
      <rPr>
        <b/>
        <sz val="11"/>
        <color theme="1"/>
        <rFont val="Calibri"/>
        <family val="2"/>
        <scheme val="minor"/>
      </rPr>
      <t>Please review TAB-4_SAMPLE BUDGET WORKSHEET for additional examples.
NOTE: Please refer to 45 CFR 75.306 for additional information about non-federal share.</t>
    </r>
  </si>
  <si>
    <t xml:space="preserve">PAPERWORK REDUCTION ACT OF 1995 (Pub. L. 104-13) STATEMENT OF PUBLIC BURDEN: The purpose of this information collection is to assist tribal child support programs in developing their annual budget through this optional form. Public reporting burden for this collection of information is estimated to average 16 hours per grantee, including the time for reviewing instructions, gathering and maintaining the data needed, and reviewing the collection of information. This is a voluntary collection of information. An agency may not conduct or sponsor, and a person is not required to respond to, a collection of information subject to the requirements of the Paperwork Reduction Act of 1995, unless it displays a currently valid OMB control number. If you have any comments on this collection of information, please contact OCSE Division of Regional Operations at OCSE.Tribal@acf.hhs.gov.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</si>
</sst>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4" formatCode="_(&quot;$&quot;* #,##0.00_);_(&quot;$&quot;* \(#,##0.00\);_(&quot;$&quot;* &quot;-&quot;??_);_(@_)"/>
    <numFmt numFmtId="43" formatCode="_(* #,##0.00_);_(* \(#,##0.00\);_(* &quot;-&quot;??_);_(@_)"/>
    <numFmt numFmtId="164" formatCode="\-"/>
    <numFmt numFmtId="165" formatCode="_(&quot;$&quot;* #,##0.00_);_(&quot;$&quot;* \(#,##0.00\);_(&quot;$&quot;* &quot;-&quot;_);_(@_)"/>
    <numFmt numFmtId="166" formatCode="_(&quot;$&quot;* #,##0.0000_);_(&quot;$&quot;* \(#,##0.0000\);_(&quot;$&quot;* &quot;-&quot;??_);_(@_)"/>
    <numFmt numFmtId="167" formatCode="_(* #,##0.00_);_(* \(#,##0.00\);_(* &quot;-&quot;_);_(@_)"/>
    <numFmt numFmtId="168"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sz val="9"/>
      <name val="Calibri"/>
      <family val="2"/>
      <scheme val="minor"/>
    </font>
    <font>
      <sz val="9"/>
      <color indexed="81"/>
      <name val="Tahoma"/>
      <family val="2"/>
    </font>
    <font>
      <b/>
      <sz val="9"/>
      <color indexed="81"/>
      <name val="Tahoma"/>
      <family val="2"/>
    </font>
    <font>
      <b/>
      <sz val="12"/>
      <color theme="1"/>
      <name val="Calibri"/>
      <family val="2"/>
      <scheme val="minor"/>
    </font>
    <font>
      <b/>
      <sz val="9"/>
      <color indexed="10"/>
      <name val="Tahoma"/>
      <family val="2"/>
    </font>
    <font>
      <i/>
      <sz val="11"/>
      <color theme="1"/>
      <name val="Calibri"/>
      <family val="2"/>
      <scheme val="minor"/>
    </font>
    <font>
      <b/>
      <sz val="10"/>
      <color theme="1"/>
      <name val="Calibri"/>
      <family val="2"/>
      <scheme val="minor"/>
    </font>
    <font>
      <b/>
      <sz val="11"/>
      <name val="Calibri"/>
      <family val="2"/>
      <scheme val="minor"/>
    </font>
    <font>
      <b/>
      <sz val="11"/>
      <color rgb="FFFF0000"/>
      <name val="Calibri"/>
      <family val="2"/>
      <scheme val="minor"/>
    </font>
    <font>
      <sz val="12"/>
      <color theme="1"/>
      <name val="Calibri"/>
      <family val="2"/>
      <scheme val="minor"/>
    </font>
    <font>
      <u/>
      <sz val="11"/>
      <color theme="10"/>
      <name val="Calibri"/>
      <family val="2"/>
      <scheme val="minor"/>
    </font>
    <font>
      <b/>
      <u/>
      <sz val="11"/>
      <color theme="10"/>
      <name val="Calibri"/>
      <family val="2"/>
      <scheme val="minor"/>
    </font>
    <font>
      <sz val="12"/>
      <name val="Calibri"/>
      <family val="2"/>
      <scheme val="minor"/>
    </font>
    <font>
      <sz val="11"/>
      <name val="Calibri"/>
      <family val="2"/>
      <scheme val="minor"/>
    </font>
    <font>
      <b/>
      <sz val="10"/>
      <color indexed="10"/>
      <name val="Tahoma"/>
      <family val="2"/>
    </font>
    <font>
      <b/>
      <sz val="9"/>
      <color rgb="FFFF0000"/>
      <name val="Calibri"/>
      <family val="2"/>
      <scheme val="minor"/>
    </font>
    <font>
      <sz val="11"/>
      <color rgb="FFC00000"/>
      <name val="Calibri"/>
      <family val="2"/>
      <scheme val="minor"/>
    </font>
    <font>
      <b/>
      <sz val="11"/>
      <color rgb="FFC00000"/>
      <name val="Calibri"/>
      <family val="2"/>
      <scheme val="minor"/>
    </font>
    <font>
      <b/>
      <u/>
      <sz val="12"/>
      <color theme="4"/>
      <name val="Calibri"/>
      <family val="2"/>
      <scheme val="minor"/>
    </font>
    <font>
      <b/>
      <sz val="16"/>
      <color theme="4"/>
      <name val="Calibri"/>
      <family val="2"/>
      <scheme val="minor"/>
    </font>
    <font>
      <b/>
      <sz val="12"/>
      <name val="Calibri"/>
      <family val="2"/>
      <scheme val="minor"/>
    </font>
    <font>
      <b/>
      <sz val="16"/>
      <color theme="1"/>
      <name val="Calibri"/>
      <family val="2"/>
      <scheme val="minor"/>
    </font>
    <font>
      <sz val="11"/>
      <color rgb="FFFF0000"/>
      <name val="Calibri"/>
      <family val="2"/>
      <scheme val="minor"/>
    </font>
    <font>
      <sz val="12"/>
      <color rgb="FF202020"/>
      <name val="Arial"/>
      <family val="2"/>
    </font>
    <font>
      <b/>
      <u/>
      <sz val="11"/>
      <color rgb="FFFF0000"/>
      <name val="Calibri"/>
      <family val="2"/>
      <scheme val="minor"/>
    </font>
    <font>
      <b/>
      <sz val="12"/>
      <color rgb="FFFF0000"/>
      <name val="Arial"/>
      <family val="2"/>
    </font>
    <font>
      <b/>
      <u/>
      <sz val="9"/>
      <color indexed="81"/>
      <name val="Tahoma"/>
      <family val="2"/>
    </font>
    <font>
      <b/>
      <sz val="14"/>
      <color theme="4"/>
      <name val="Calibri"/>
      <family val="2"/>
      <scheme val="minor"/>
    </font>
    <font>
      <b/>
      <sz val="14"/>
      <color theme="3" tint="0.3999755851924192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CC"/>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3999755851924192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theme="3" tint="0.39997558519241921"/>
      </left>
      <right style="thin">
        <color theme="3" tint="0.39997558519241921"/>
      </right>
      <top/>
      <bottom style="thin">
        <color theme="3" tint="0.399975585192419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theme="3" tint="0.39997558519241921"/>
      </left>
      <right/>
      <top/>
      <bottom/>
      <diagonal/>
    </border>
    <border>
      <left/>
      <right style="thin">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theme="3" tint="0.39997558519241921"/>
      </left>
      <right/>
      <top style="thin">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rgb="FFFF0000"/>
      </bottom>
      <diagonal/>
    </border>
    <border>
      <left style="medium">
        <color indexed="64"/>
      </left>
      <right style="thin">
        <color indexed="64"/>
      </right>
      <top style="medium">
        <color rgb="FFFF0000"/>
      </top>
      <bottom style="medium">
        <color rgb="FFFF0000"/>
      </bottom>
      <diagonal/>
    </border>
    <border>
      <left style="thin">
        <color indexed="64"/>
      </left>
      <right style="thin">
        <color indexed="64"/>
      </right>
      <top style="medium">
        <color rgb="FFFF0000"/>
      </top>
      <bottom/>
      <diagonal/>
    </border>
    <border>
      <left style="thin">
        <color indexed="64"/>
      </left>
      <right/>
      <top style="medium">
        <color rgb="FFFF0000"/>
      </top>
      <bottom/>
      <diagonal/>
    </border>
    <border>
      <left style="medium">
        <color indexed="64"/>
      </left>
      <right style="thin">
        <color indexed="64"/>
      </right>
      <top style="medium">
        <color rgb="FFFF0000"/>
      </top>
      <bottom/>
      <diagonal/>
    </border>
    <border>
      <left style="thin">
        <color indexed="64"/>
      </left>
      <right style="medium">
        <color indexed="64"/>
      </right>
      <top/>
      <bottom/>
      <diagonal/>
    </border>
    <border>
      <left style="medium">
        <color indexed="64"/>
      </left>
      <right style="medium">
        <color rgb="FFFF0000"/>
      </right>
      <top style="medium">
        <color rgb="FFFF0000"/>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3" tint="0.39997558519241921"/>
      </left>
      <right/>
      <top/>
      <bottom style="thin">
        <color theme="3" tint="0.39997558519241921"/>
      </bottom>
      <diagonal/>
    </border>
    <border>
      <left style="thin">
        <color indexed="64"/>
      </left>
      <right style="thin">
        <color indexed="64"/>
      </right>
      <top style="medium">
        <color indexed="64"/>
      </top>
      <bottom/>
      <diagonal/>
    </border>
    <border>
      <left style="thin">
        <color theme="3" tint="0.39997558519241921"/>
      </left>
      <right style="thin">
        <color theme="3" tint="0.39997558519241921"/>
      </right>
      <top/>
      <bottom style="double">
        <color indexed="64"/>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double">
        <color rgb="FFFF0000"/>
      </bottom>
      <diagonal/>
    </border>
    <border>
      <left style="thin">
        <color indexed="64"/>
      </left>
      <right style="medium">
        <color rgb="FFFF0000"/>
      </right>
      <top style="medium">
        <color rgb="FFFF0000"/>
      </top>
      <bottom style="double">
        <color rgb="FFFF0000"/>
      </bottom>
      <diagonal/>
    </border>
    <border>
      <left style="thin">
        <color theme="3" tint="0.39997558519241921"/>
      </left>
      <right/>
      <top/>
      <bottom style="double">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rgb="FFFF0000"/>
      </top>
      <bottom/>
      <diagonal/>
    </border>
    <border>
      <left style="medium">
        <color rgb="FFFF0000"/>
      </left>
      <right style="thin">
        <color rgb="FFFF0000"/>
      </right>
      <top style="medium">
        <color rgb="FFFF0000"/>
      </top>
      <bottom style="medium">
        <color rgb="FFFF0000"/>
      </bottom>
      <diagonal/>
    </border>
    <border>
      <left/>
      <right/>
      <top style="medium">
        <color rgb="FFFF0000"/>
      </top>
      <bottom style="medium">
        <color rgb="FFFF0000"/>
      </bottom>
      <diagonal/>
    </border>
    <border>
      <left style="medium">
        <color rgb="FFFF0000"/>
      </left>
      <right/>
      <top style="medium">
        <color rgb="FFFF0000"/>
      </top>
      <bottom style="medium">
        <color rgb="FFFF0000"/>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double">
        <color indexed="64"/>
      </bottom>
      <diagonal/>
    </border>
    <border>
      <left style="thin">
        <color theme="3" tint="0.39997558519241921"/>
      </left>
      <right style="thin">
        <color theme="3" tint="0.39997558519241921"/>
      </right>
      <top/>
      <bottom/>
      <diagonal/>
    </border>
    <border>
      <left style="medium">
        <color indexed="64"/>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1024">
    <xf numFmtId="0" fontId="0" fillId="0" borderId="0" xfId="0"/>
    <xf numFmtId="0" fontId="2" fillId="0" borderId="3" xfId="0" applyFont="1" applyBorder="1" applyAlignment="1">
      <alignment vertical="top" wrapText="1"/>
    </xf>
    <xf numFmtId="0" fontId="5" fillId="0" borderId="1" xfId="0" applyFont="1" applyBorder="1" applyAlignment="1">
      <alignment vertical="top" wrapText="1"/>
    </xf>
    <xf numFmtId="0" fontId="5" fillId="4" borderId="13" xfId="0" applyFont="1" applyFill="1" applyBorder="1"/>
    <xf numFmtId="0" fontId="2" fillId="0" borderId="1" xfId="0" applyFont="1" applyBorder="1" applyAlignment="1">
      <alignment vertical="top" wrapText="1"/>
    </xf>
    <xf numFmtId="0" fontId="0" fillId="5" borderId="0" xfId="0" applyFill="1"/>
    <xf numFmtId="0" fontId="2" fillId="3" borderId="2" xfId="0" applyFont="1" applyFill="1" applyBorder="1" applyAlignment="1">
      <alignment vertical="top" wrapText="1"/>
    </xf>
    <xf numFmtId="0" fontId="0" fillId="0" borderId="0" xfId="0" applyAlignment="1"/>
    <xf numFmtId="0" fontId="2" fillId="0" borderId="0" xfId="0" applyFont="1" applyBorder="1" applyAlignment="1">
      <alignment vertical="top" wrapText="1"/>
    </xf>
    <xf numFmtId="0" fontId="2" fillId="0" borderId="0" xfId="0" applyFont="1" applyBorder="1" applyAlignment="1">
      <alignment horizontal="center" vertical="top" wrapText="1"/>
    </xf>
    <xf numFmtId="44" fontId="2" fillId="0" borderId="0" xfId="1" applyFont="1" applyBorder="1" applyAlignment="1">
      <alignment vertical="top" wrapText="1"/>
    </xf>
    <xf numFmtId="0" fontId="0" fillId="0" borderId="0" xfId="0" applyFill="1"/>
    <xf numFmtId="0" fontId="2" fillId="3" borderId="3" xfId="0" applyFont="1" applyFill="1" applyBorder="1" applyAlignment="1">
      <alignment vertical="top" wrapText="1"/>
    </xf>
    <xf numFmtId="0" fontId="5" fillId="0" borderId="2" xfId="0" applyFont="1" applyBorder="1" applyAlignment="1">
      <alignment vertical="top" wrapText="1"/>
    </xf>
    <xf numFmtId="0" fontId="0" fillId="7" borderId="40" xfId="0" applyFill="1" applyBorder="1"/>
    <xf numFmtId="0" fontId="0" fillId="7" borderId="0" xfId="0" applyFill="1"/>
    <xf numFmtId="0" fontId="0" fillId="4" borderId="0" xfId="0" applyFill="1"/>
    <xf numFmtId="44" fontId="0" fillId="4" borderId="26" xfId="1" applyFont="1" applyFill="1" applyBorder="1" applyAlignment="1">
      <alignment vertical="top" wrapText="1"/>
    </xf>
    <xf numFmtId="44" fontId="0" fillId="4" borderId="28" xfId="1" applyFont="1" applyFill="1" applyBorder="1" applyAlignment="1">
      <alignment vertical="top" wrapText="1"/>
    </xf>
    <xf numFmtId="0" fontId="0" fillId="4" borderId="26" xfId="0" applyFill="1" applyBorder="1" applyAlignment="1">
      <alignment vertical="top" wrapText="1"/>
    </xf>
    <xf numFmtId="0" fontId="0" fillId="4" borderId="20" xfId="0" applyFill="1" applyBorder="1" applyAlignment="1">
      <alignment vertical="top" wrapText="1"/>
    </xf>
    <xf numFmtId="44" fontId="0" fillId="4" borderId="20" xfId="1" applyFont="1" applyFill="1" applyBorder="1" applyAlignment="1">
      <alignment vertical="top" wrapText="1"/>
    </xf>
    <xf numFmtId="44" fontId="0" fillId="4" borderId="27" xfId="1" applyFont="1" applyFill="1" applyBorder="1" applyAlignment="1">
      <alignment vertical="top" wrapText="1"/>
    </xf>
    <xf numFmtId="0" fontId="5" fillId="0" borderId="3" xfId="0" applyFont="1" applyBorder="1" applyAlignment="1">
      <alignment vertical="top" wrapText="1"/>
    </xf>
    <xf numFmtId="0" fontId="0" fillId="7" borderId="0" xfId="0" applyFill="1" applyBorder="1"/>
    <xf numFmtId="0" fontId="5" fillId="7" borderId="0" xfId="0" applyFont="1" applyFill="1" applyBorder="1" applyAlignment="1">
      <alignment vertical="top" wrapText="1"/>
    </xf>
    <xf numFmtId="0" fontId="5" fillId="7" borderId="0" xfId="0" applyFont="1" applyFill="1" applyBorder="1"/>
    <xf numFmtId="0" fontId="5" fillId="9" borderId="0" xfId="0" applyFont="1" applyFill="1" applyBorder="1"/>
    <xf numFmtId="0" fontId="2" fillId="4" borderId="26" xfId="0" applyFont="1" applyFill="1" applyBorder="1" applyAlignment="1">
      <alignment vertical="top" wrapText="1"/>
    </xf>
    <xf numFmtId="44" fontId="2" fillId="4" borderId="26" xfId="1" applyFont="1" applyFill="1" applyBorder="1" applyAlignment="1">
      <alignment vertical="top" wrapText="1"/>
    </xf>
    <xf numFmtId="44" fontId="2" fillId="4" borderId="28" xfId="1" applyFont="1" applyFill="1" applyBorder="1" applyAlignment="1">
      <alignment vertical="top" wrapText="1"/>
    </xf>
    <xf numFmtId="0" fontId="0" fillId="9" borderId="48" xfId="0" applyFill="1" applyBorder="1"/>
    <xf numFmtId="0" fontId="0" fillId="9" borderId="40" xfId="0" applyFill="1" applyBorder="1" applyAlignment="1">
      <alignment horizontal="center"/>
    </xf>
    <xf numFmtId="0" fontId="0" fillId="9" borderId="41" xfId="0" applyFill="1" applyBorder="1"/>
    <xf numFmtId="0" fontId="8" fillId="7" borderId="0" xfId="0" applyFont="1" applyFill="1" applyBorder="1" applyAlignment="1">
      <alignment vertical="top" wrapText="1"/>
    </xf>
    <xf numFmtId="0" fontId="6" fillId="0" borderId="26" xfId="0" applyFont="1" applyFill="1" applyBorder="1" applyAlignment="1">
      <alignment vertical="top" wrapText="1"/>
    </xf>
    <xf numFmtId="0" fontId="6" fillId="0" borderId="27" xfId="0" applyFont="1" applyBorder="1"/>
    <xf numFmtId="0" fontId="2" fillId="3" borderId="47" xfId="0" applyFont="1" applyFill="1" applyBorder="1" applyAlignment="1" applyProtection="1">
      <alignment vertical="top" wrapText="1"/>
    </xf>
    <xf numFmtId="44" fontId="5" fillId="7" borderId="0" xfId="0" applyNumberFormat="1" applyFont="1" applyFill="1" applyBorder="1"/>
    <xf numFmtId="0" fontId="5" fillId="6" borderId="1" xfId="0" applyFont="1" applyFill="1" applyBorder="1" applyAlignment="1" applyProtection="1">
      <alignment vertical="top" wrapText="1"/>
      <protection locked="0"/>
    </xf>
    <xf numFmtId="0" fontId="5" fillId="6" borderId="26" xfId="0" applyFont="1" applyFill="1" applyBorder="1" applyAlignment="1" applyProtection="1">
      <alignment vertical="top" wrapText="1"/>
      <protection locked="0"/>
    </xf>
    <xf numFmtId="0" fontId="5" fillId="6" borderId="3" xfId="0" applyFont="1" applyFill="1" applyBorder="1" applyAlignment="1" applyProtection="1">
      <alignment vertical="top" wrapText="1"/>
      <protection locked="0"/>
    </xf>
    <xf numFmtId="0" fontId="2" fillId="0" borderId="3" xfId="0" applyFont="1" applyBorder="1" applyAlignment="1" applyProtection="1">
      <alignment vertical="top" wrapText="1"/>
    </xf>
    <xf numFmtId="0" fontId="3" fillId="0" borderId="3" xfId="0" applyFont="1" applyBorder="1" applyAlignment="1" applyProtection="1">
      <alignment horizontal="center" vertical="top" wrapText="1"/>
    </xf>
    <xf numFmtId="0" fontId="4" fillId="0" borderId="3" xfId="0" applyFont="1" applyBorder="1" applyAlignment="1" applyProtection="1">
      <alignment horizontal="center" vertical="top" wrapText="1"/>
    </xf>
    <xf numFmtId="0" fontId="4" fillId="0" borderId="3" xfId="0" applyFont="1" applyBorder="1" applyAlignment="1" applyProtection="1">
      <alignment vertical="top" wrapText="1"/>
    </xf>
    <xf numFmtId="44" fontId="0" fillId="0" borderId="3" xfId="1" applyFont="1" applyBorder="1" applyAlignment="1" applyProtection="1">
      <alignment vertical="top" wrapText="1"/>
    </xf>
    <xf numFmtId="0" fontId="0" fillId="7" borderId="3" xfId="0" applyFill="1" applyBorder="1" applyProtection="1"/>
    <xf numFmtId="0" fontId="5" fillId="0" borderId="1" xfId="0" applyFont="1" applyBorder="1" applyAlignment="1" applyProtection="1">
      <alignment vertical="top" wrapText="1"/>
    </xf>
    <xf numFmtId="9" fontId="5" fillId="0" borderId="12" xfId="0" applyNumberFormat="1" applyFont="1" applyBorder="1" applyAlignment="1" applyProtection="1">
      <alignment vertical="top" wrapText="1"/>
    </xf>
    <xf numFmtId="44" fontId="5" fillId="6" borderId="1" xfId="1" applyFont="1" applyFill="1" applyBorder="1" applyAlignment="1" applyProtection="1">
      <alignment vertical="top" wrapText="1"/>
      <protection locked="0"/>
    </xf>
    <xf numFmtId="44" fontId="5" fillId="6" borderId="26" xfId="1" applyFont="1" applyFill="1" applyBorder="1" applyAlignment="1" applyProtection="1">
      <alignment vertical="top" wrapText="1"/>
      <protection locked="0"/>
    </xf>
    <xf numFmtId="10" fontId="5" fillId="6" borderId="12" xfId="0" applyNumberFormat="1" applyFont="1" applyFill="1" applyBorder="1" applyAlignment="1" applyProtection="1">
      <alignment vertical="top" wrapText="1"/>
      <protection locked="0"/>
    </xf>
    <xf numFmtId="44" fontId="5" fillId="6" borderId="12" xfId="1" applyFont="1" applyFill="1" applyBorder="1" applyAlignment="1" applyProtection="1">
      <alignment vertical="top" wrapText="1"/>
      <protection locked="0"/>
    </xf>
    <xf numFmtId="44" fontId="5" fillId="6" borderId="16" xfId="1" applyFont="1" applyFill="1" applyBorder="1" applyAlignment="1" applyProtection="1">
      <alignment vertical="top" wrapText="1"/>
      <protection locked="0"/>
    </xf>
    <xf numFmtId="44" fontId="5" fillId="6" borderId="33" xfId="1" applyFont="1" applyFill="1" applyBorder="1" applyAlignment="1" applyProtection="1">
      <alignment vertical="top" wrapText="1"/>
      <protection locked="0"/>
    </xf>
    <xf numFmtId="44" fontId="5" fillId="6" borderId="1" xfId="1" applyFont="1" applyFill="1" applyBorder="1" applyProtection="1">
      <protection locked="0"/>
    </xf>
    <xf numFmtId="44" fontId="5" fillId="6" borderId="2" xfId="1" applyFont="1" applyFill="1" applyBorder="1" applyProtection="1">
      <protection locked="0"/>
    </xf>
    <xf numFmtId="0" fontId="5" fillId="6" borderId="36" xfId="0" applyFont="1" applyFill="1" applyBorder="1" applyAlignment="1" applyProtection="1">
      <alignment vertical="top" wrapText="1"/>
      <protection locked="0"/>
    </xf>
    <xf numFmtId="44" fontId="8" fillId="6" borderId="1" xfId="1" applyFont="1" applyFill="1" applyBorder="1" applyAlignment="1" applyProtection="1">
      <alignment vertical="top" wrapText="1"/>
      <protection locked="0"/>
    </xf>
    <xf numFmtId="44" fontId="0" fillId="6" borderId="3" xfId="1" applyFont="1" applyFill="1" applyBorder="1" applyAlignment="1" applyProtection="1">
      <alignment vertical="top" wrapText="1"/>
      <protection locked="0"/>
    </xf>
    <xf numFmtId="44" fontId="5" fillId="6" borderId="3" xfId="0" applyNumberFormat="1" applyFont="1" applyFill="1" applyBorder="1" applyProtection="1">
      <protection locked="0"/>
    </xf>
    <xf numFmtId="44" fontId="5" fillId="6" borderId="33" xfId="1" applyFont="1" applyFill="1" applyBorder="1" applyProtection="1">
      <protection locked="0"/>
    </xf>
    <xf numFmtId="0" fontId="2" fillId="10" borderId="0" xfId="0" applyFont="1" applyFill="1" applyBorder="1" applyAlignment="1" applyProtection="1"/>
    <xf numFmtId="0" fontId="2" fillId="10" borderId="0" xfId="0" applyFont="1" applyFill="1" applyBorder="1" applyAlignment="1" applyProtection="1">
      <alignment horizontal="center"/>
    </xf>
    <xf numFmtId="0" fontId="5" fillId="7" borderId="43" xfId="0" applyFont="1" applyFill="1" applyBorder="1" applyProtection="1"/>
    <xf numFmtId="0" fontId="2" fillId="10" borderId="0" xfId="0" applyFont="1" applyFill="1" applyBorder="1" applyAlignment="1" applyProtection="1">
      <alignment horizontal="center" vertical="top" wrapText="1"/>
    </xf>
    <xf numFmtId="0" fontId="2" fillId="7" borderId="0" xfId="0" applyFont="1" applyFill="1" applyBorder="1" applyAlignment="1">
      <alignment horizontal="center" vertical="top" wrapText="1"/>
    </xf>
    <xf numFmtId="44" fontId="5" fillId="6" borderId="3" xfId="1" applyFont="1" applyFill="1" applyBorder="1" applyProtection="1">
      <protection locked="0"/>
    </xf>
    <xf numFmtId="44" fontId="5" fillId="6" borderId="37" xfId="1" applyFont="1" applyFill="1" applyBorder="1" applyProtection="1">
      <protection locked="0"/>
    </xf>
    <xf numFmtId="0" fontId="2" fillId="0" borderId="47" xfId="0" applyFont="1" applyBorder="1"/>
    <xf numFmtId="0" fontId="2" fillId="0" borderId="47" xfId="0" applyFont="1" applyBorder="1" applyAlignment="1"/>
    <xf numFmtId="0" fontId="2" fillId="0" borderId="45" xfId="0" applyFont="1" applyBorder="1" applyAlignment="1" applyProtection="1">
      <alignment horizontal="center" vertical="top" wrapText="1"/>
    </xf>
    <xf numFmtId="0" fontId="5" fillId="7" borderId="30" xfId="0" applyFont="1" applyFill="1" applyBorder="1" applyAlignment="1" applyProtection="1">
      <alignment vertical="top" wrapText="1"/>
    </xf>
    <xf numFmtId="0" fontId="0" fillId="7" borderId="30" xfId="0" applyFill="1" applyBorder="1" applyProtection="1"/>
    <xf numFmtId="0" fontId="0" fillId="7" borderId="7" xfId="0" applyFill="1" applyBorder="1" applyProtection="1"/>
    <xf numFmtId="0" fontId="2" fillId="7" borderId="7" xfId="0" applyFont="1" applyFill="1" applyBorder="1" applyAlignment="1" applyProtection="1">
      <alignment vertical="top" wrapText="1"/>
    </xf>
    <xf numFmtId="0" fontId="2" fillId="7" borderId="0" xfId="0" applyFont="1" applyFill="1" applyBorder="1" applyAlignment="1" applyProtection="1">
      <alignment vertical="top" wrapText="1"/>
    </xf>
    <xf numFmtId="0" fontId="5" fillId="7" borderId="39" xfId="0" applyFont="1" applyFill="1" applyBorder="1" applyAlignment="1" applyProtection="1">
      <alignment vertical="top" wrapText="1"/>
    </xf>
    <xf numFmtId="0" fontId="0" fillId="0" borderId="0" xfId="0" applyProtection="1"/>
    <xf numFmtId="0" fontId="2" fillId="7" borderId="49" xfId="0" applyFont="1" applyFill="1" applyBorder="1" applyAlignment="1" applyProtection="1"/>
    <xf numFmtId="0" fontId="5" fillId="6" borderId="59" xfId="0" applyFont="1" applyFill="1" applyBorder="1" applyAlignment="1" applyProtection="1">
      <alignment vertical="top" wrapText="1"/>
      <protection locked="0"/>
    </xf>
    <xf numFmtId="44" fontId="8" fillId="6" borderId="33" xfId="1" applyFont="1" applyFill="1" applyBorder="1" applyProtection="1">
      <protection locked="0"/>
    </xf>
    <xf numFmtId="0" fontId="0" fillId="7" borderId="48" xfId="0" applyFill="1" applyBorder="1"/>
    <xf numFmtId="0" fontId="5" fillId="7" borderId="24" xfId="0" applyFont="1" applyFill="1" applyBorder="1"/>
    <xf numFmtId="0" fontId="0" fillId="7" borderId="41" xfId="0" applyFill="1" applyBorder="1"/>
    <xf numFmtId="0" fontId="5" fillId="6" borderId="61" xfId="0" applyFont="1" applyFill="1" applyBorder="1" applyAlignment="1" applyProtection="1">
      <alignment vertical="top" wrapText="1"/>
      <protection locked="0"/>
    </xf>
    <xf numFmtId="0" fontId="5" fillId="7" borderId="48" xfId="0" applyFont="1" applyFill="1" applyBorder="1"/>
    <xf numFmtId="0" fontId="5" fillId="7" borderId="8" xfId="0" applyFont="1" applyFill="1" applyBorder="1"/>
    <xf numFmtId="0" fontId="11" fillId="6" borderId="4" xfId="0" applyFont="1" applyFill="1" applyBorder="1" applyAlignment="1" applyProtection="1">
      <alignment horizontal="center"/>
      <protection locked="0"/>
    </xf>
    <xf numFmtId="9" fontId="11" fillId="6" borderId="49" xfId="0" applyNumberFormat="1" applyFont="1" applyFill="1" applyBorder="1" applyAlignment="1" applyProtection="1">
      <alignment horizontal="left"/>
      <protection locked="0"/>
    </xf>
    <xf numFmtId="0" fontId="0" fillId="0" borderId="0" xfId="0" applyAlignment="1">
      <alignment horizontal="left"/>
    </xf>
    <xf numFmtId="0" fontId="0" fillId="0" borderId="0" xfId="0" applyBorder="1"/>
    <xf numFmtId="0" fontId="0" fillId="0" borderId="62" xfId="0" applyBorder="1" applyAlignment="1" applyProtection="1">
      <alignment horizontal="center" vertical="center" wrapText="1"/>
    </xf>
    <xf numFmtId="0" fontId="0" fillId="7" borderId="46" xfId="0" applyFill="1" applyBorder="1" applyAlignment="1" applyProtection="1">
      <alignment vertical="center" wrapText="1"/>
    </xf>
    <xf numFmtId="0" fontId="2" fillId="7" borderId="8" xfId="0" applyFont="1" applyFill="1" applyBorder="1" applyAlignment="1" applyProtection="1">
      <alignment horizontal="center" vertical="center" wrapText="1"/>
    </xf>
    <xf numFmtId="0" fontId="0" fillId="0" borderId="46" xfId="0" applyBorder="1" applyAlignment="1" applyProtection="1">
      <alignment vertical="center" wrapText="1"/>
    </xf>
    <xf numFmtId="0" fontId="2" fillId="0" borderId="46" xfId="0" applyFont="1" applyBorder="1" applyAlignment="1" applyProtection="1">
      <alignment vertical="center" wrapText="1"/>
    </xf>
    <xf numFmtId="0" fontId="0" fillId="0" borderId="0" xfId="0"/>
    <xf numFmtId="0" fontId="4" fillId="0" borderId="0" xfId="0" applyFont="1"/>
    <xf numFmtId="0" fontId="0" fillId="0" borderId="1" xfId="0" applyBorder="1" applyAlignment="1">
      <alignment horizontal="center" wrapText="1"/>
    </xf>
    <xf numFmtId="0" fontId="0" fillId="0" borderId="1" xfId="0" applyBorder="1" applyAlignment="1">
      <alignment horizontal="center"/>
    </xf>
    <xf numFmtId="49" fontId="0" fillId="0" borderId="1" xfId="0" applyNumberFormat="1" applyBorder="1" applyAlignment="1"/>
    <xf numFmtId="0" fontId="0" fillId="0" borderId="1" xfId="0" applyBorder="1"/>
    <xf numFmtId="44" fontId="0" fillId="0" borderId="1" xfId="1" applyFont="1" applyBorder="1"/>
    <xf numFmtId="0" fontId="7" fillId="0" borderId="1" xfId="0" applyFont="1" applyBorder="1" applyAlignment="1">
      <alignment horizontal="center"/>
    </xf>
    <xf numFmtId="0" fontId="0" fillId="0" borderId="12" xfId="0" applyBorder="1" applyAlignment="1">
      <alignment wrapText="1"/>
    </xf>
    <xf numFmtId="0" fontId="0" fillId="0" borderId="12" xfId="0" applyBorder="1" applyAlignment="1">
      <alignment vertical="top" wrapText="1"/>
    </xf>
    <xf numFmtId="0" fontId="0" fillId="0" borderId="12" xfId="0" applyBorder="1" applyAlignment="1">
      <alignment horizontal="center" wrapText="1"/>
    </xf>
    <xf numFmtId="49" fontId="0" fillId="0" borderId="1" xfId="0" applyNumberFormat="1" applyFill="1" applyBorder="1" applyAlignment="1"/>
    <xf numFmtId="0" fontId="0" fillId="0" borderId="1" xfId="0" applyFill="1" applyBorder="1"/>
    <xf numFmtId="49" fontId="0" fillId="0" borderId="1" xfId="0" applyNumberFormat="1" applyFill="1" applyBorder="1" applyAlignment="1">
      <alignment wrapText="1"/>
    </xf>
    <xf numFmtId="49" fontId="0" fillId="0" borderId="1" xfId="0" applyNumberFormat="1" applyFill="1" applyBorder="1"/>
    <xf numFmtId="0" fontId="5" fillId="0" borderId="1" xfId="0" applyFont="1" applyFill="1" applyBorder="1" applyAlignment="1">
      <alignment horizontal="center"/>
    </xf>
    <xf numFmtId="0" fontId="2" fillId="0" borderId="0" xfId="0" applyFont="1" applyFill="1" applyBorder="1" applyProtection="1"/>
    <xf numFmtId="0" fontId="2" fillId="0" borderId="41" xfId="0" applyFont="1" applyBorder="1" applyAlignment="1" applyProtection="1">
      <alignment horizontal="center" vertical="top" wrapText="1"/>
    </xf>
    <xf numFmtId="0" fontId="2" fillId="0" borderId="1" xfId="0" applyFont="1" applyBorder="1" applyAlignment="1">
      <alignment horizontal="center"/>
    </xf>
    <xf numFmtId="42" fontId="2" fillId="3" borderId="3" xfId="1" applyNumberFormat="1" applyFont="1" applyFill="1" applyBorder="1" applyAlignment="1">
      <alignment vertical="top" wrapText="1"/>
    </xf>
    <xf numFmtId="42" fontId="7" fillId="4" borderId="13" xfId="1" applyNumberFormat="1" applyFont="1" applyFill="1" applyBorder="1"/>
    <xf numFmtId="42" fontId="0" fillId="4" borderId="0" xfId="1" applyNumberFormat="1" applyFont="1" applyFill="1"/>
    <xf numFmtId="0" fontId="0" fillId="0" borderId="0" xfId="0" applyBorder="1" applyAlignment="1" applyProtection="1">
      <alignment horizontal="left"/>
    </xf>
    <xf numFmtId="0" fontId="2" fillId="0" borderId="0" xfId="0" applyFont="1" applyAlignment="1">
      <alignment horizontal="center"/>
    </xf>
    <xf numFmtId="0" fontId="2" fillId="0" borderId="0" xfId="0" applyFont="1" applyAlignment="1">
      <alignment horizontal="left"/>
    </xf>
    <xf numFmtId="0" fontId="0" fillId="11" borderId="14" xfId="0" applyFill="1" applyBorder="1" applyProtection="1">
      <protection locked="0"/>
    </xf>
    <xf numFmtId="0" fontId="2" fillId="5" borderId="49" xfId="0" applyFont="1" applyFill="1" applyBorder="1" applyAlignment="1" applyProtection="1">
      <protection locked="0"/>
    </xf>
    <xf numFmtId="0" fontId="5" fillId="6" borderId="69" xfId="0" applyFont="1" applyFill="1" applyBorder="1" applyAlignment="1" applyProtection="1">
      <alignment vertical="top" wrapText="1"/>
      <protection locked="0"/>
    </xf>
    <xf numFmtId="0" fontId="5" fillId="6" borderId="70" xfId="0" applyFont="1" applyFill="1" applyBorder="1" applyAlignment="1" applyProtection="1">
      <alignment vertical="top" wrapText="1"/>
      <protection locked="0"/>
    </xf>
    <xf numFmtId="0" fontId="5" fillId="6" borderId="71" xfId="0" applyFont="1" applyFill="1" applyBorder="1" applyAlignment="1" applyProtection="1">
      <alignment vertical="top" wrapText="1"/>
      <protection locked="0"/>
    </xf>
    <xf numFmtId="44" fontId="5" fillId="6" borderId="72" xfId="1" applyFont="1" applyFill="1" applyBorder="1" applyAlignment="1" applyProtection="1">
      <alignment vertical="top" wrapText="1"/>
      <protection locked="0"/>
    </xf>
    <xf numFmtId="0" fontId="5" fillId="6" borderId="76" xfId="0" applyFont="1" applyFill="1" applyBorder="1" applyAlignment="1" applyProtection="1">
      <alignment vertical="top" wrapText="1"/>
      <protection locked="0"/>
    </xf>
    <xf numFmtId="44" fontId="5" fillId="6" borderId="76" xfId="1" applyFont="1" applyFill="1" applyBorder="1" applyAlignment="1" applyProtection="1">
      <alignment vertical="top" wrapText="1"/>
      <protection locked="0"/>
    </xf>
    <xf numFmtId="0" fontId="5" fillId="6" borderId="29" xfId="0" applyFont="1" applyFill="1" applyBorder="1" applyAlignment="1" applyProtection="1">
      <alignment vertical="top" wrapText="1"/>
      <protection locked="0"/>
    </xf>
    <xf numFmtId="9" fontId="5" fillId="6" borderId="12" xfId="0" applyNumberFormat="1" applyFont="1" applyFill="1" applyBorder="1" applyAlignment="1" applyProtection="1">
      <alignment vertical="top" wrapText="1"/>
      <protection locked="0"/>
    </xf>
    <xf numFmtId="0" fontId="2" fillId="6" borderId="12" xfId="0" applyFont="1" applyFill="1" applyBorder="1" applyAlignment="1" applyProtection="1">
      <alignment vertical="top" wrapText="1"/>
      <protection locked="0"/>
    </xf>
    <xf numFmtId="0" fontId="0" fillId="7" borderId="0" xfId="0" applyFill="1" applyBorder="1" applyAlignment="1" applyProtection="1">
      <alignment horizontal="center"/>
    </xf>
    <xf numFmtId="44" fontId="0" fillId="7" borderId="40" xfId="0" applyNumberFormat="1" applyFill="1" applyBorder="1"/>
    <xf numFmtId="0" fontId="5" fillId="6" borderId="1" xfId="0" applyFont="1" applyFill="1" applyBorder="1" applyAlignment="1">
      <alignment vertical="top" wrapText="1"/>
    </xf>
    <xf numFmtId="44" fontId="5" fillId="6" borderId="1" xfId="1" applyFont="1" applyFill="1" applyBorder="1" applyAlignment="1">
      <alignment vertical="top" wrapText="1"/>
    </xf>
    <xf numFmtId="0" fontId="5" fillId="6" borderId="2" xfId="0" applyFont="1" applyFill="1" applyBorder="1" applyAlignment="1">
      <alignment vertical="top" wrapText="1"/>
    </xf>
    <xf numFmtId="44" fontId="5" fillId="6" borderId="2" xfId="1" applyFont="1" applyFill="1" applyBorder="1" applyAlignment="1">
      <alignment vertical="top" wrapText="1"/>
    </xf>
    <xf numFmtId="0" fontId="5" fillId="7" borderId="7" xfId="0" applyFont="1" applyFill="1" applyBorder="1" applyAlignment="1" applyProtection="1">
      <alignment vertical="top" wrapText="1"/>
    </xf>
    <xf numFmtId="0" fontId="5" fillId="6" borderId="21" xfId="0" applyFont="1" applyFill="1" applyBorder="1" applyAlignment="1" applyProtection="1">
      <alignment vertical="top" wrapText="1"/>
      <protection locked="0"/>
    </xf>
    <xf numFmtId="9" fontId="6" fillId="6" borderId="16" xfId="0" applyNumberFormat="1" applyFont="1" applyFill="1" applyBorder="1" applyAlignment="1" applyProtection="1">
      <alignment vertical="top" wrapText="1"/>
      <protection locked="0"/>
    </xf>
    <xf numFmtId="10" fontId="0" fillId="0" borderId="1" xfId="0" applyNumberFormat="1" applyBorder="1"/>
    <xf numFmtId="49" fontId="0" fillId="0" borderId="62" xfId="0" applyNumberFormat="1" applyBorder="1" applyAlignment="1"/>
    <xf numFmtId="0" fontId="0" fillId="0" borderId="47" xfId="0" applyBorder="1" applyProtection="1"/>
    <xf numFmtId="0" fontId="0" fillId="0" borderId="65" xfId="0" applyBorder="1" applyProtection="1"/>
    <xf numFmtId="0" fontId="2" fillId="0" borderId="1" xfId="0" applyFont="1" applyBorder="1" applyAlignment="1">
      <alignment horizontal="center"/>
    </xf>
    <xf numFmtId="0" fontId="5" fillId="6" borderId="81" xfId="0" applyFont="1" applyFill="1" applyBorder="1" applyAlignment="1" applyProtection="1">
      <alignment vertical="top" wrapText="1"/>
      <protection locked="0"/>
    </xf>
    <xf numFmtId="44" fontId="5" fillId="6" borderId="81" xfId="1" applyFont="1" applyFill="1" applyBorder="1" applyAlignment="1" applyProtection="1">
      <alignment vertical="top" wrapText="1"/>
      <protection locked="0"/>
    </xf>
    <xf numFmtId="44" fontId="5" fillId="6" borderId="81" xfId="1" applyFont="1" applyFill="1" applyBorder="1" applyProtection="1">
      <protection locked="0"/>
    </xf>
    <xf numFmtId="0" fontId="17" fillId="6" borderId="1" xfId="0" applyFont="1" applyFill="1" applyBorder="1" applyAlignment="1" applyProtection="1">
      <alignment vertical="top" wrapText="1"/>
      <protection locked="0"/>
    </xf>
    <xf numFmtId="0" fontId="19" fillId="0" borderId="0" xfId="2" applyFont="1"/>
    <xf numFmtId="0" fontId="0" fillId="0" borderId="0" xfId="0" applyFill="1" applyBorder="1"/>
    <xf numFmtId="0" fontId="2" fillId="0" borderId="0" xfId="0" applyFont="1" applyFill="1" applyBorder="1" applyAlignment="1">
      <alignment horizontal="center"/>
    </xf>
    <xf numFmtId="44" fontId="0" fillId="0" borderId="0" xfId="1" applyFont="1" applyFill="1" applyBorder="1" applyProtection="1">
      <protection locked="0"/>
    </xf>
    <xf numFmtId="164" fontId="20" fillId="0" borderId="29" xfId="0" applyNumberFormat="1" applyFont="1" applyFill="1" applyBorder="1" applyAlignment="1" applyProtection="1">
      <alignment vertical="top" wrapText="1"/>
    </xf>
    <xf numFmtId="0" fontId="17" fillId="7" borderId="30" xfId="0" applyFont="1" applyFill="1" applyBorder="1" applyAlignment="1" applyProtection="1">
      <alignment vertical="top" wrapText="1"/>
    </xf>
    <xf numFmtId="0" fontId="17" fillId="7" borderId="7" xfId="0" applyFont="1" applyFill="1" applyBorder="1" applyProtection="1"/>
    <xf numFmtId="0" fontId="17" fillId="0" borderId="47" xfId="0" applyFont="1" applyBorder="1" applyAlignment="1">
      <alignment horizontal="left" vertical="top" wrapText="1"/>
    </xf>
    <xf numFmtId="10" fontId="17" fillId="6" borderId="49" xfId="0" applyNumberFormat="1" applyFont="1" applyFill="1" applyBorder="1" applyAlignment="1" applyProtection="1">
      <alignment horizontal="right" vertical="top" wrapText="1"/>
      <protection locked="0"/>
    </xf>
    <xf numFmtId="0" fontId="17" fillId="0" borderId="3" xfId="0" applyFont="1" applyBorder="1" applyAlignment="1">
      <alignment vertical="top" wrapText="1"/>
    </xf>
    <xf numFmtId="10" fontId="17" fillId="6" borderId="11" xfId="0" applyNumberFormat="1" applyFont="1" applyFill="1" applyBorder="1" applyAlignment="1" applyProtection="1">
      <alignment vertical="top" wrapText="1"/>
      <protection locked="0"/>
    </xf>
    <xf numFmtId="0" fontId="17" fillId="0" borderId="1" xfId="0" applyFont="1" applyBorder="1" applyAlignment="1">
      <alignment vertical="top" wrapText="1"/>
    </xf>
    <xf numFmtId="10" fontId="17" fillId="6" borderId="12" xfId="0" applyNumberFormat="1" applyFont="1" applyFill="1" applyBorder="1" applyAlignment="1" applyProtection="1">
      <alignment vertical="top" wrapText="1"/>
      <protection locked="0"/>
    </xf>
    <xf numFmtId="0" fontId="17" fillId="0" borderId="1" xfId="0" applyFont="1" applyBorder="1" applyAlignment="1" applyProtection="1">
      <alignment vertical="top" wrapText="1"/>
    </xf>
    <xf numFmtId="9" fontId="17" fillId="0" borderId="12" xfId="0" applyNumberFormat="1" applyFont="1" applyBorder="1" applyAlignment="1" applyProtection="1">
      <alignment vertical="top" wrapText="1"/>
    </xf>
    <xf numFmtId="44" fontId="17" fillId="6" borderId="12" xfId="1" applyFont="1" applyFill="1" applyBorder="1" applyAlignment="1" applyProtection="1">
      <alignment vertical="top" wrapText="1"/>
      <protection locked="0"/>
    </xf>
    <xf numFmtId="0" fontId="17" fillId="0" borderId="2" xfId="0" applyFont="1" applyBorder="1" applyAlignment="1">
      <alignment vertical="top" wrapText="1"/>
    </xf>
    <xf numFmtId="44" fontId="17" fillId="6" borderId="16" xfId="1" applyFont="1" applyFill="1" applyBorder="1" applyAlignment="1" applyProtection="1">
      <alignment vertical="top" wrapText="1"/>
      <protection locked="0"/>
    </xf>
    <xf numFmtId="0" fontId="11" fillId="3" borderId="3" xfId="0" applyFont="1" applyFill="1" applyBorder="1" applyAlignment="1">
      <alignment vertical="top" wrapText="1"/>
    </xf>
    <xf numFmtId="0" fontId="17" fillId="0" borderId="0" xfId="0" applyFont="1"/>
    <xf numFmtId="0" fontId="11" fillId="10" borderId="0" xfId="0" applyFont="1" applyFill="1" applyBorder="1" applyAlignment="1" applyProtection="1"/>
    <xf numFmtId="0" fontId="11" fillId="10" borderId="0" xfId="0" applyFont="1" applyFill="1" applyBorder="1" applyAlignment="1" applyProtection="1">
      <alignment horizontal="center"/>
    </xf>
    <xf numFmtId="0" fontId="11" fillId="0" borderId="47" xfId="0" applyFont="1" applyBorder="1"/>
    <xf numFmtId="0" fontId="11" fillId="0" borderId="47" xfId="0" applyFont="1" applyBorder="1" applyAlignment="1"/>
    <xf numFmtId="0" fontId="11" fillId="7" borderId="49" xfId="0" applyFont="1" applyFill="1" applyBorder="1" applyAlignment="1" applyProtection="1"/>
    <xf numFmtId="0" fontId="11" fillId="5" borderId="49" xfId="0" applyFont="1" applyFill="1" applyBorder="1" applyAlignment="1" applyProtection="1"/>
    <xf numFmtId="0" fontId="11" fillId="0" borderId="45" xfId="0" applyFont="1" applyBorder="1" applyAlignment="1" applyProtection="1">
      <alignment horizontal="center" vertical="top" wrapText="1"/>
    </xf>
    <xf numFmtId="0" fontId="11" fillId="10" borderId="0" xfId="0" applyFont="1" applyFill="1" applyBorder="1" applyAlignment="1" applyProtection="1">
      <alignment horizontal="center" vertical="top" wrapText="1"/>
    </xf>
    <xf numFmtId="0" fontId="11" fillId="0" borderId="3" xfId="0" applyFont="1" applyBorder="1" applyAlignment="1" applyProtection="1">
      <alignment vertical="top" wrapText="1"/>
    </xf>
    <xf numFmtId="0" fontId="11" fillId="0" borderId="3" xfId="0" applyFont="1" applyBorder="1" applyAlignment="1" applyProtection="1">
      <alignment horizontal="center" vertical="top" wrapText="1"/>
    </xf>
    <xf numFmtId="0" fontId="17" fillId="0" borderId="3" xfId="0" applyFont="1" applyBorder="1" applyAlignment="1" applyProtection="1">
      <alignment horizontal="center" vertical="top" wrapText="1"/>
    </xf>
    <xf numFmtId="0" fontId="17" fillId="0" borderId="3" xfId="0" applyFont="1" applyBorder="1" applyAlignment="1" applyProtection="1">
      <alignment vertical="top" wrapText="1"/>
    </xf>
    <xf numFmtId="44" fontId="17" fillId="0" borderId="3" xfId="1" applyFont="1" applyBorder="1" applyAlignment="1" applyProtection="1">
      <alignment vertical="top" wrapText="1"/>
    </xf>
    <xf numFmtId="0" fontId="17" fillId="7" borderId="43" xfId="0" applyFont="1" applyFill="1" applyBorder="1" applyProtection="1"/>
    <xf numFmtId="0" fontId="17" fillId="7" borderId="3" xfId="0" applyFont="1" applyFill="1" applyBorder="1" applyProtection="1"/>
    <xf numFmtId="0" fontId="17" fillId="6" borderId="26" xfId="0" applyFont="1" applyFill="1" applyBorder="1" applyAlignment="1" applyProtection="1">
      <alignment vertical="top" wrapText="1"/>
      <protection locked="0"/>
    </xf>
    <xf numFmtId="0" fontId="17" fillId="6" borderId="3" xfId="0" applyFont="1" applyFill="1" applyBorder="1" applyAlignment="1" applyProtection="1">
      <alignment vertical="top" wrapText="1"/>
      <protection locked="0"/>
    </xf>
    <xf numFmtId="0" fontId="11" fillId="0" borderId="26" xfId="0" applyFont="1" applyFill="1" applyBorder="1" applyAlignment="1">
      <alignment vertical="top" wrapText="1"/>
    </xf>
    <xf numFmtId="0" fontId="11" fillId="0" borderId="27" xfId="0" applyFont="1" applyBorder="1"/>
    <xf numFmtId="0" fontId="17" fillId="7" borderId="0" xfId="0" applyFont="1" applyFill="1" applyBorder="1"/>
    <xf numFmtId="0" fontId="17" fillId="7" borderId="17" xfId="0" applyFont="1" applyFill="1" applyBorder="1"/>
    <xf numFmtId="0" fontId="11" fillId="3" borderId="47" xfId="0" applyFont="1" applyFill="1" applyBorder="1" applyAlignment="1" applyProtection="1">
      <alignment vertical="top" wrapText="1"/>
    </xf>
    <xf numFmtId="0" fontId="17" fillId="7" borderId="0" xfId="0" applyFont="1" applyFill="1" applyBorder="1" applyAlignment="1">
      <alignment vertical="top" wrapText="1"/>
    </xf>
    <xf numFmtId="0" fontId="17" fillId="7" borderId="0" xfId="0" applyFont="1" applyFill="1"/>
    <xf numFmtId="0" fontId="17" fillId="0" borderId="0" xfId="0" applyFont="1" applyFill="1"/>
    <xf numFmtId="0" fontId="17" fillId="4" borderId="20" xfId="0" applyFont="1" applyFill="1" applyBorder="1" applyAlignment="1">
      <alignment vertical="top" wrapText="1"/>
    </xf>
    <xf numFmtId="44" fontId="17" fillId="4" borderId="20" xfId="1" applyFont="1" applyFill="1" applyBorder="1" applyAlignment="1">
      <alignment vertical="top" wrapText="1"/>
    </xf>
    <xf numFmtId="44" fontId="17" fillId="4" borderId="27" xfId="1" applyFont="1" applyFill="1" applyBorder="1" applyAlignment="1">
      <alignment vertical="top" wrapText="1"/>
    </xf>
    <xf numFmtId="0" fontId="17" fillId="4" borderId="13" xfId="0" applyFont="1" applyFill="1" applyBorder="1"/>
    <xf numFmtId="0" fontId="17" fillId="4" borderId="0" xfId="0" applyFont="1" applyFill="1"/>
    <xf numFmtId="49" fontId="17" fillId="7" borderId="26" xfId="1" applyNumberFormat="1" applyFont="1" applyFill="1" applyBorder="1" applyAlignment="1" applyProtection="1">
      <alignment horizontal="left" vertical="top" wrapText="1"/>
    </xf>
    <xf numFmtId="49" fontId="17" fillId="7" borderId="20" xfId="1" applyNumberFormat="1" applyFont="1" applyFill="1" applyBorder="1" applyProtection="1"/>
    <xf numFmtId="49" fontId="11" fillId="7" borderId="3" xfId="1" applyNumberFormat="1" applyFont="1" applyFill="1" applyBorder="1" applyProtection="1"/>
    <xf numFmtId="0" fontId="17" fillId="4" borderId="1" xfId="0" applyFont="1" applyFill="1" applyBorder="1" applyAlignment="1">
      <alignment vertical="top" wrapText="1"/>
    </xf>
    <xf numFmtId="44" fontId="17" fillId="4" borderId="26" xfId="1" applyFont="1" applyFill="1" applyBorder="1" applyAlignment="1">
      <alignment vertical="top" wrapText="1"/>
    </xf>
    <xf numFmtId="44" fontId="17" fillId="4" borderId="28" xfId="1" applyFont="1" applyFill="1" applyBorder="1" applyAlignment="1">
      <alignment vertical="top" wrapText="1"/>
    </xf>
    <xf numFmtId="0" fontId="11" fillId="0" borderId="12" xfId="0" applyFont="1" applyBorder="1" applyAlignment="1">
      <alignment vertical="top" wrapText="1"/>
    </xf>
    <xf numFmtId="0" fontId="17" fillId="6" borderId="62" xfId="0" applyFont="1" applyFill="1" applyBorder="1" applyAlignment="1" applyProtection="1">
      <alignment vertical="top" wrapText="1"/>
      <protection locked="0"/>
    </xf>
    <xf numFmtId="0" fontId="17" fillId="4" borderId="26" xfId="0" applyFont="1" applyFill="1" applyBorder="1" applyAlignment="1">
      <alignment vertical="top" wrapText="1"/>
    </xf>
    <xf numFmtId="0" fontId="11" fillId="7" borderId="0" xfId="0" applyFont="1" applyFill="1" applyBorder="1" applyAlignment="1" applyProtection="1">
      <alignment vertical="top" wrapText="1"/>
    </xf>
    <xf numFmtId="0" fontId="11" fillId="4" borderId="26" xfId="0" applyFont="1" applyFill="1" applyBorder="1" applyAlignment="1">
      <alignment vertical="top" wrapText="1"/>
    </xf>
    <xf numFmtId="44" fontId="11" fillId="4" borderId="26" xfId="1" applyFont="1" applyFill="1" applyBorder="1" applyAlignment="1">
      <alignment vertical="top" wrapText="1"/>
    </xf>
    <xf numFmtId="44" fontId="11" fillId="4" borderId="28" xfId="1" applyFont="1" applyFill="1" applyBorder="1" applyAlignment="1">
      <alignment vertical="top" wrapText="1"/>
    </xf>
    <xf numFmtId="0" fontId="17" fillId="5" borderId="0" xfId="0" applyFont="1" applyFill="1"/>
    <xf numFmtId="0" fontId="17" fillId="6" borderId="36" xfId="0" applyFont="1" applyFill="1" applyBorder="1" applyAlignment="1" applyProtection="1">
      <alignment vertical="top" wrapText="1"/>
      <protection locked="0"/>
    </xf>
    <xf numFmtId="44" fontId="17" fillId="4" borderId="1" xfId="1" applyFont="1" applyFill="1" applyBorder="1" applyAlignment="1">
      <alignment vertical="top" wrapText="1"/>
    </xf>
    <xf numFmtId="44" fontId="17" fillId="4" borderId="12" xfId="1" applyFont="1" applyFill="1" applyBorder="1" applyAlignment="1">
      <alignment vertical="top" wrapText="1"/>
    </xf>
    <xf numFmtId="42" fontId="17" fillId="4" borderId="1" xfId="1" applyNumberFormat="1" applyFont="1" applyFill="1" applyBorder="1" applyAlignment="1">
      <alignment vertical="top" wrapText="1"/>
    </xf>
    <xf numFmtId="42" fontId="17" fillId="4" borderId="12" xfId="1" applyNumberFormat="1" applyFont="1" applyFill="1" applyBorder="1" applyAlignment="1">
      <alignment vertical="top" wrapText="1"/>
    </xf>
    <xf numFmtId="42" fontId="17" fillId="4" borderId="0" xfId="1" applyNumberFormat="1" applyFont="1" applyFill="1"/>
    <xf numFmtId="0" fontId="11" fillId="0" borderId="1" xfId="0" applyFont="1" applyBorder="1" applyAlignment="1">
      <alignment vertical="top" wrapText="1"/>
    </xf>
    <xf numFmtId="0" fontId="11" fillId="3" borderId="2" xfId="0" applyFont="1" applyFill="1" applyBorder="1" applyAlignment="1">
      <alignment vertical="top" wrapText="1"/>
    </xf>
    <xf numFmtId="0" fontId="11" fillId="0" borderId="3" xfId="0" applyFont="1" applyBorder="1" applyAlignment="1">
      <alignment vertical="top" wrapText="1"/>
    </xf>
    <xf numFmtId="0" fontId="11" fillId="0" borderId="0" xfId="0" applyFont="1" applyBorder="1" applyAlignment="1">
      <alignment vertical="top" wrapText="1"/>
    </xf>
    <xf numFmtId="0" fontId="11" fillId="0" borderId="0" xfId="0" applyFont="1" applyBorder="1" applyAlignment="1">
      <alignment horizontal="center" vertical="top" wrapText="1"/>
    </xf>
    <xf numFmtId="44" fontId="11" fillId="0" borderId="0" xfId="1" applyFont="1" applyBorder="1" applyAlignment="1">
      <alignment vertical="top" wrapText="1"/>
    </xf>
    <xf numFmtId="0" fontId="17" fillId="0" borderId="0" xfId="0" applyFont="1" applyAlignment="1">
      <alignment horizontal="left"/>
    </xf>
    <xf numFmtId="0" fontId="17" fillId="0" borderId="0" xfId="0" applyFont="1" applyAlignment="1"/>
    <xf numFmtId="0" fontId="17" fillId="0" borderId="0" xfId="0" applyFont="1" applyFill="1" applyBorder="1"/>
    <xf numFmtId="0" fontId="11" fillId="0" borderId="0" xfId="0" applyFont="1" applyFill="1" applyBorder="1" applyAlignment="1">
      <alignment horizontal="center"/>
    </xf>
    <xf numFmtId="44" fontId="17" fillId="0" borderId="0" xfId="1" applyFont="1" applyFill="1" applyBorder="1" applyProtection="1">
      <protection locked="0"/>
    </xf>
    <xf numFmtId="44" fontId="17" fillId="0" borderId="0" xfId="0" applyNumberFormat="1" applyFont="1" applyFill="1" applyBorder="1"/>
    <xf numFmtId="0" fontId="17" fillId="0" borderId="0" xfId="0" applyFont="1" applyFill="1" applyBorder="1" applyAlignment="1" applyProtection="1">
      <alignment vertical="top" wrapText="1"/>
      <protection locked="0"/>
    </xf>
    <xf numFmtId="0" fontId="11" fillId="0" borderId="0" xfId="0" applyFont="1" applyFill="1" applyBorder="1" applyAlignment="1"/>
    <xf numFmtId="0" fontId="0" fillId="0" borderId="0" xfId="0" applyFill="1" applyBorder="1" applyAlignment="1" applyProtection="1">
      <alignment wrapText="1"/>
      <protection locked="0"/>
    </xf>
    <xf numFmtId="0" fontId="2" fillId="0" borderId="0" xfId="0" applyFont="1" applyFill="1" applyBorder="1" applyAlignment="1"/>
    <xf numFmtId="0" fontId="2" fillId="0" borderId="64" xfId="0" applyFont="1" applyBorder="1" applyAlignment="1" applyProtection="1">
      <alignment horizontal="left"/>
    </xf>
    <xf numFmtId="9" fontId="2" fillId="0" borderId="64" xfId="0" applyNumberFormat="1" applyFont="1" applyBorder="1" applyAlignment="1" applyProtection="1">
      <alignment horizontal="left"/>
    </xf>
    <xf numFmtId="9" fontId="2" fillId="0" borderId="80" xfId="0" applyNumberFormat="1" applyFont="1" applyBorder="1" applyAlignment="1" applyProtection="1">
      <alignment horizontal="left"/>
    </xf>
    <xf numFmtId="10" fontId="11" fillId="6" borderId="16" xfId="0" applyNumberFormat="1" applyFont="1" applyFill="1" applyBorder="1" applyAlignment="1" applyProtection="1">
      <alignment vertical="top" wrapText="1"/>
      <protection locked="0"/>
    </xf>
    <xf numFmtId="0" fontId="11" fillId="0" borderId="23" xfId="0" applyFont="1" applyBorder="1" applyAlignment="1">
      <alignment horizontal="left" vertical="top" wrapText="1"/>
    </xf>
    <xf numFmtId="0" fontId="11" fillId="7" borderId="6" xfId="0" applyFont="1" applyFill="1" applyBorder="1" applyAlignment="1" applyProtection="1">
      <alignment wrapText="1"/>
    </xf>
    <xf numFmtId="0" fontId="11" fillId="7" borderId="4" xfId="0" applyFont="1" applyFill="1" applyBorder="1" applyAlignment="1" applyProtection="1">
      <alignment wrapText="1"/>
    </xf>
    <xf numFmtId="0" fontId="11" fillId="0" borderId="22" xfId="0" applyFont="1" applyBorder="1" applyAlignment="1">
      <alignment vertical="top" wrapText="1"/>
    </xf>
    <xf numFmtId="0" fontId="11" fillId="0" borderId="23" xfId="0" applyFont="1" applyBorder="1" applyAlignment="1">
      <alignment vertical="top" wrapText="1"/>
    </xf>
    <xf numFmtId="0" fontId="11" fillId="0" borderId="4" xfId="0" applyFont="1" applyBorder="1" applyAlignment="1">
      <alignment vertical="top" wrapText="1"/>
    </xf>
    <xf numFmtId="0" fontId="11" fillId="0" borderId="5" xfId="0" applyFont="1" applyBorder="1" applyAlignment="1">
      <alignment vertical="top" wrapText="1"/>
    </xf>
    <xf numFmtId="0" fontId="11" fillId="0" borderId="31" xfId="0" applyFont="1" applyBorder="1" applyAlignment="1">
      <alignment vertical="top" wrapText="1"/>
    </xf>
    <xf numFmtId="0" fontId="11" fillId="0" borderId="94" xfId="0" applyFont="1" applyBorder="1" applyAlignment="1">
      <alignment vertical="top" wrapText="1"/>
    </xf>
    <xf numFmtId="0" fontId="17" fillId="0" borderId="4" xfId="0" applyFont="1" applyBorder="1" applyAlignment="1">
      <alignment vertical="top" wrapText="1"/>
    </xf>
    <xf numFmtId="0" fontId="17" fillId="0" borderId="5" xfId="0" applyFont="1" applyBorder="1" applyAlignment="1">
      <alignment vertical="top" wrapText="1"/>
    </xf>
    <xf numFmtId="0" fontId="11" fillId="0" borderId="25" xfId="0" applyFont="1" applyBorder="1" applyAlignment="1">
      <alignment vertical="top" wrapText="1"/>
    </xf>
    <xf numFmtId="44" fontId="17" fillId="4" borderId="0" xfId="1" applyFont="1" applyFill="1" applyBorder="1" applyAlignment="1">
      <alignment vertical="top" wrapText="1"/>
    </xf>
    <xf numFmtId="44" fontId="11" fillId="4" borderId="0" xfId="1" applyFont="1" applyFill="1" applyBorder="1" applyAlignment="1">
      <alignment vertical="top" wrapText="1"/>
    </xf>
    <xf numFmtId="42" fontId="17" fillId="4" borderId="0" xfId="1" applyNumberFormat="1" applyFont="1" applyFill="1" applyBorder="1" applyAlignment="1">
      <alignment vertical="top" wrapText="1"/>
    </xf>
    <xf numFmtId="49" fontId="11" fillId="4" borderId="4" xfId="0" applyNumberFormat="1" applyFont="1" applyFill="1" applyBorder="1" applyAlignment="1" applyProtection="1">
      <alignment horizontal="left"/>
      <protection locked="0"/>
    </xf>
    <xf numFmtId="0" fontId="11" fillId="4" borderId="4" xfId="0" applyFont="1" applyFill="1" applyBorder="1" applyAlignment="1" applyProtection="1">
      <alignment wrapText="1"/>
    </xf>
    <xf numFmtId="10" fontId="11" fillId="4" borderId="24" xfId="0" applyNumberFormat="1" applyFont="1" applyFill="1" applyBorder="1" applyAlignment="1" applyProtection="1">
      <alignment horizontal="center"/>
    </xf>
    <xf numFmtId="0" fontId="11" fillId="4" borderId="13" xfId="0" applyFont="1" applyFill="1" applyBorder="1" applyAlignment="1" applyProtection="1">
      <alignment horizontal="center" vertical="top" wrapText="1"/>
    </xf>
    <xf numFmtId="0" fontId="11" fillId="4" borderId="0" xfId="0" applyFont="1" applyFill="1" applyBorder="1" applyAlignment="1" applyProtection="1">
      <alignment horizontal="center" vertical="top" wrapText="1"/>
    </xf>
    <xf numFmtId="44" fontId="17" fillId="4" borderId="0" xfId="1" applyFont="1" applyFill="1" applyBorder="1" applyAlignment="1" applyProtection="1">
      <alignment vertical="top" wrapText="1"/>
    </xf>
    <xf numFmtId="42" fontId="17" fillId="4" borderId="12" xfId="1" applyNumberFormat="1" applyFont="1" applyFill="1" applyBorder="1" applyAlignment="1" applyProtection="1">
      <alignment vertical="top" wrapText="1"/>
    </xf>
    <xf numFmtId="42" fontId="17" fillId="4" borderId="26" xfId="1" applyNumberFormat="1" applyFont="1" applyFill="1" applyBorder="1" applyAlignment="1" applyProtection="1">
      <alignment vertical="top" wrapText="1"/>
    </xf>
    <xf numFmtId="42" fontId="20" fillId="4" borderId="1" xfId="1" applyNumberFormat="1" applyFont="1" applyFill="1" applyBorder="1" applyAlignment="1" applyProtection="1">
      <alignment vertical="top" wrapText="1"/>
    </xf>
    <xf numFmtId="42" fontId="20" fillId="4" borderId="28" xfId="1" applyNumberFormat="1" applyFont="1" applyFill="1" applyBorder="1" applyAlignment="1" applyProtection="1">
      <alignment vertical="top" wrapText="1"/>
    </xf>
    <xf numFmtId="0" fontId="17" fillId="4" borderId="17" xfId="0" applyFont="1" applyFill="1" applyBorder="1"/>
    <xf numFmtId="42" fontId="11" fillId="4" borderId="56" xfId="1" applyNumberFormat="1" applyFont="1" applyFill="1" applyBorder="1" applyAlignment="1" applyProtection="1">
      <alignment vertical="top" wrapText="1"/>
    </xf>
    <xf numFmtId="0" fontId="17" fillId="4" borderId="0" xfId="0" applyFont="1" applyFill="1" applyBorder="1" applyAlignment="1" applyProtection="1">
      <alignment horizontal="left" vertical="top" wrapText="1"/>
      <protection locked="0"/>
    </xf>
    <xf numFmtId="0" fontId="17" fillId="4" borderId="0" xfId="0" applyFont="1" applyFill="1" applyBorder="1" applyAlignment="1" applyProtection="1">
      <alignment horizontal="center" vertical="top" wrapText="1"/>
      <protection locked="0"/>
    </xf>
    <xf numFmtId="0" fontId="11" fillId="4" borderId="22" xfId="0" applyFont="1" applyFill="1" applyBorder="1" applyAlignment="1">
      <alignment horizontal="left" vertical="top" wrapText="1"/>
    </xf>
    <xf numFmtId="0" fontId="11" fillId="4" borderId="4" xfId="0" applyFont="1" applyFill="1" applyBorder="1" applyAlignment="1">
      <alignment horizontal="left" vertical="top" wrapText="1"/>
    </xf>
    <xf numFmtId="0" fontId="20" fillId="4" borderId="4" xfId="0" applyFont="1" applyFill="1" applyBorder="1" applyAlignment="1" applyProtection="1">
      <alignment horizontal="left" vertical="top" wrapText="1"/>
      <protection locked="0"/>
    </xf>
    <xf numFmtId="42" fontId="17" fillId="4" borderId="95" xfId="1" applyNumberFormat="1" applyFont="1" applyFill="1" applyBorder="1" applyAlignment="1" applyProtection="1">
      <alignment vertical="top" wrapText="1"/>
    </xf>
    <xf numFmtId="0" fontId="17" fillId="4" borderId="24" xfId="0" applyFont="1" applyFill="1" applyBorder="1" applyAlignment="1" applyProtection="1">
      <alignment horizontal="left" vertical="top" wrapText="1"/>
      <protection locked="0"/>
    </xf>
    <xf numFmtId="42" fontId="11" fillId="4" borderId="11" xfId="1" applyNumberFormat="1" applyFont="1" applyFill="1" applyBorder="1" applyAlignment="1">
      <alignment horizontal="center" vertical="top" wrapText="1"/>
    </xf>
    <xf numFmtId="42" fontId="17" fillId="4" borderId="27" xfId="1" applyNumberFormat="1" applyFont="1" applyFill="1" applyBorder="1" applyAlignment="1" applyProtection="1">
      <alignment vertical="top" wrapText="1"/>
      <protection locked="0"/>
    </xf>
    <xf numFmtId="42" fontId="11" fillId="4" borderId="0" xfId="1" applyNumberFormat="1" applyFont="1" applyFill="1" applyBorder="1" applyAlignment="1">
      <alignment vertical="top" wrapText="1"/>
    </xf>
    <xf numFmtId="0" fontId="11" fillId="4" borderId="31" xfId="0" applyFont="1" applyFill="1" applyBorder="1" applyAlignment="1">
      <alignment horizontal="left" vertical="top" wrapText="1"/>
    </xf>
    <xf numFmtId="42" fontId="17" fillId="4" borderId="2" xfId="1" applyNumberFormat="1" applyFont="1" applyFill="1" applyBorder="1" applyAlignment="1">
      <alignment vertical="top" wrapText="1"/>
    </xf>
    <xf numFmtId="42" fontId="17" fillId="4" borderId="34" xfId="1" applyNumberFormat="1" applyFont="1" applyFill="1" applyBorder="1" applyAlignment="1" applyProtection="1">
      <alignment vertical="top" wrapText="1"/>
    </xf>
    <xf numFmtId="0" fontId="17" fillId="4" borderId="32" xfId="0" applyFont="1" applyFill="1" applyBorder="1" applyAlignment="1" applyProtection="1">
      <alignment horizontal="left" vertical="top" wrapText="1"/>
      <protection locked="0"/>
    </xf>
    <xf numFmtId="42" fontId="17" fillId="4" borderId="11" xfId="1" applyNumberFormat="1" applyFont="1" applyFill="1" applyBorder="1" applyAlignment="1" applyProtection="1">
      <alignment vertical="top" wrapText="1"/>
    </xf>
    <xf numFmtId="42" fontId="11" fillId="4" borderId="11" xfId="1" applyNumberFormat="1" applyFont="1" applyFill="1" applyBorder="1" applyAlignment="1">
      <alignment vertical="top" wrapText="1"/>
    </xf>
    <xf numFmtId="0" fontId="11" fillId="4" borderId="25" xfId="0" applyFont="1" applyFill="1" applyBorder="1" applyAlignment="1">
      <alignment horizontal="left" vertical="top" wrapText="1"/>
    </xf>
    <xf numFmtId="42" fontId="20" fillId="4" borderId="12" xfId="1" applyNumberFormat="1" applyFont="1" applyFill="1" applyBorder="1" applyAlignment="1" applyProtection="1">
      <alignment vertical="top" wrapText="1"/>
    </xf>
    <xf numFmtId="42" fontId="17" fillId="4" borderId="83" xfId="1" applyNumberFormat="1" applyFont="1" applyFill="1" applyBorder="1" applyAlignment="1" applyProtection="1">
      <alignment vertical="top" wrapText="1"/>
    </xf>
    <xf numFmtId="42" fontId="11" fillId="4" borderId="28" xfId="1" applyNumberFormat="1" applyFont="1" applyFill="1" applyBorder="1" applyAlignment="1">
      <alignment vertical="top" wrapText="1"/>
    </xf>
    <xf numFmtId="0" fontId="11" fillId="13" borderId="46" xfId="0" applyFont="1" applyFill="1" applyBorder="1" applyAlignment="1" applyProtection="1">
      <alignment horizontal="center" vertical="top" wrapText="1"/>
    </xf>
    <xf numFmtId="44" fontId="17" fillId="13" borderId="11" xfId="1" applyFont="1" applyFill="1" applyBorder="1" applyAlignment="1" applyProtection="1">
      <alignment vertical="top" wrapText="1"/>
    </xf>
    <xf numFmtId="0" fontId="2" fillId="13" borderId="5" xfId="0" applyFont="1" applyFill="1" applyBorder="1" applyAlignment="1" applyProtection="1">
      <alignment horizontal="center" vertical="center" wrapText="1"/>
    </xf>
    <xf numFmtId="0" fontId="11" fillId="12" borderId="45" xfId="0" applyFont="1" applyFill="1" applyBorder="1" applyAlignment="1" applyProtection="1">
      <alignment horizontal="center" vertical="top" wrapText="1"/>
    </xf>
    <xf numFmtId="0" fontId="11" fillId="12" borderId="46" xfId="0" applyFont="1" applyFill="1" applyBorder="1" applyAlignment="1" applyProtection="1">
      <alignment horizontal="center" vertical="top" wrapText="1"/>
    </xf>
    <xf numFmtId="0" fontId="2" fillId="0" borderId="22" xfId="0" applyFont="1" applyBorder="1" applyAlignment="1">
      <alignment vertical="top" wrapText="1"/>
    </xf>
    <xf numFmtId="0" fontId="2" fillId="0" borderId="23" xfId="0" applyFont="1" applyBorder="1" applyAlignment="1">
      <alignment vertical="top" wrapText="1"/>
    </xf>
    <xf numFmtId="10" fontId="5" fillId="6" borderId="11" xfId="0" applyNumberFormat="1" applyFont="1" applyFill="1" applyBorder="1" applyAlignment="1" applyProtection="1">
      <alignment vertical="top" wrapText="1"/>
      <protection locked="0"/>
    </xf>
    <xf numFmtId="0" fontId="2" fillId="0" borderId="4" xfId="0" applyFont="1" applyBorder="1" applyAlignment="1">
      <alignment vertical="top" wrapText="1"/>
    </xf>
    <xf numFmtId="0" fontId="2" fillId="0" borderId="5" xfId="0" applyFont="1" applyBorder="1" applyAlignment="1">
      <alignment vertical="top" wrapText="1"/>
    </xf>
    <xf numFmtId="0" fontId="0" fillId="6" borderId="3" xfId="0" applyFont="1" applyFill="1" applyBorder="1" applyAlignment="1" applyProtection="1">
      <alignment vertical="top" wrapText="1"/>
      <protection locked="0"/>
    </xf>
    <xf numFmtId="0" fontId="2" fillId="0" borderId="31" xfId="0" applyFont="1" applyBorder="1" applyAlignment="1">
      <alignment vertical="top" wrapText="1"/>
    </xf>
    <xf numFmtId="0" fontId="2" fillId="0" borderId="94" xfId="0" applyFont="1" applyBorder="1" applyAlignment="1">
      <alignment vertical="top" wrapText="1"/>
    </xf>
    <xf numFmtId="0" fontId="5" fillId="6" borderId="3" xfId="0" applyFont="1" applyFill="1" applyBorder="1" applyAlignment="1">
      <alignment vertical="top" wrapText="1"/>
    </xf>
    <xf numFmtId="44" fontId="5" fillId="6" borderId="3" xfId="1"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2" fillId="0" borderId="25" xfId="0" applyFont="1" applyBorder="1" applyAlignment="1">
      <alignment vertical="top" wrapText="1"/>
    </xf>
    <xf numFmtId="44" fontId="5" fillId="6" borderId="3" xfId="1" applyFont="1" applyFill="1" applyBorder="1" applyAlignment="1" applyProtection="1">
      <alignment vertical="top" wrapText="1"/>
      <protection locked="0"/>
    </xf>
    <xf numFmtId="44" fontId="0" fillId="4" borderId="0" xfId="1" applyFont="1" applyFill="1" applyBorder="1" applyAlignment="1">
      <alignment vertical="top" wrapText="1"/>
    </xf>
    <xf numFmtId="44" fontId="2" fillId="4" borderId="0" xfId="1" applyFont="1" applyFill="1" applyBorder="1" applyAlignment="1">
      <alignment vertical="top" wrapText="1"/>
    </xf>
    <xf numFmtId="42" fontId="0" fillId="4" borderId="0" xfId="1" applyNumberFormat="1" applyFont="1" applyFill="1" applyBorder="1" applyAlignment="1">
      <alignment vertical="top" wrapText="1"/>
    </xf>
    <xf numFmtId="0" fontId="11" fillId="4" borderId="24" xfId="0" applyFont="1" applyFill="1" applyBorder="1" applyAlignment="1" applyProtection="1">
      <alignment horizontal="left"/>
      <protection locked="0"/>
    </xf>
    <xf numFmtId="0" fontId="2" fillId="4" borderId="4" xfId="0" applyFont="1" applyFill="1" applyBorder="1" applyAlignment="1" applyProtection="1">
      <alignment horizontal="center"/>
      <protection locked="0"/>
    </xf>
    <xf numFmtId="10" fontId="2" fillId="4" borderId="24" xfId="0" applyNumberFormat="1" applyFont="1" applyFill="1" applyBorder="1" applyAlignment="1" applyProtection="1">
      <alignment horizontal="center"/>
    </xf>
    <xf numFmtId="0" fontId="2" fillId="4" borderId="13" xfId="0" applyFont="1" applyFill="1" applyBorder="1" applyAlignment="1" applyProtection="1">
      <alignment horizontal="center" vertical="top" wrapText="1"/>
    </xf>
    <xf numFmtId="0" fontId="2" fillId="4" borderId="0" xfId="0" applyFont="1" applyFill="1" applyBorder="1" applyAlignment="1" applyProtection="1">
      <alignment horizontal="center" vertical="top" wrapText="1"/>
    </xf>
    <xf numFmtId="44" fontId="0" fillId="4" borderId="0" xfId="1" applyFont="1" applyFill="1" applyBorder="1" applyAlignment="1" applyProtection="1">
      <alignment vertical="top" wrapText="1"/>
    </xf>
    <xf numFmtId="0" fontId="5" fillId="4" borderId="0" xfId="0" applyFont="1" applyFill="1" applyBorder="1" applyAlignment="1" applyProtection="1">
      <alignment horizontal="left" vertical="top" wrapText="1"/>
      <protection locked="0"/>
    </xf>
    <xf numFmtId="0" fontId="5" fillId="4" borderId="0" xfId="0" applyFont="1" applyFill="1" applyBorder="1" applyAlignment="1" applyProtection="1">
      <alignment horizontal="center" vertical="top" wrapText="1"/>
      <protection locked="0"/>
    </xf>
    <xf numFmtId="0" fontId="2" fillId="4" borderId="22" xfId="0" applyFont="1" applyFill="1" applyBorder="1" applyAlignment="1">
      <alignment horizontal="left" vertical="top" wrapText="1"/>
    </xf>
    <xf numFmtId="44" fontId="5" fillId="4" borderId="12" xfId="1" applyFont="1" applyFill="1" applyBorder="1" applyAlignment="1" applyProtection="1">
      <alignment vertical="top" wrapText="1"/>
    </xf>
    <xf numFmtId="0" fontId="2" fillId="4" borderId="4" xfId="0" applyFont="1" applyFill="1" applyBorder="1" applyAlignment="1">
      <alignment horizontal="left" vertical="top" wrapText="1"/>
    </xf>
    <xf numFmtId="0" fontId="8" fillId="4" borderId="0" xfId="0" applyFont="1" applyFill="1" applyBorder="1" applyAlignment="1" applyProtection="1">
      <alignment horizontal="left" vertical="top" wrapText="1"/>
      <protection locked="0"/>
    </xf>
    <xf numFmtId="44" fontId="5" fillId="4" borderId="25" xfId="1" applyFont="1" applyFill="1" applyBorder="1" applyAlignment="1" applyProtection="1">
      <alignment vertical="top" wrapText="1"/>
      <protection locked="0"/>
    </xf>
    <xf numFmtId="44" fontId="5" fillId="4" borderId="34" xfId="1" applyFont="1" applyFill="1" applyBorder="1" applyAlignment="1" applyProtection="1">
      <alignment vertical="top" wrapText="1"/>
      <protection locked="0"/>
    </xf>
    <xf numFmtId="0" fontId="5" fillId="4" borderId="24"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top" wrapText="1"/>
      <protection locked="0"/>
    </xf>
    <xf numFmtId="44" fontId="0" fillId="4" borderId="11" xfId="1" applyFont="1" applyFill="1" applyBorder="1" applyAlignment="1" applyProtection="1">
      <alignment vertical="top" wrapText="1"/>
      <protection locked="0"/>
    </xf>
    <xf numFmtId="0" fontId="0" fillId="4" borderId="0" xfId="0" applyFill="1" applyBorder="1" applyAlignment="1" applyProtection="1">
      <alignment horizontal="left" vertical="top" wrapText="1"/>
      <protection locked="0"/>
    </xf>
    <xf numFmtId="42" fontId="2" fillId="4" borderId="0" xfId="1" applyNumberFormat="1" applyFont="1" applyFill="1" applyBorder="1" applyAlignment="1">
      <alignment vertical="top" wrapText="1"/>
    </xf>
    <xf numFmtId="44" fontId="5" fillId="4" borderId="3" xfId="1" applyFont="1" applyFill="1" applyBorder="1" applyAlignment="1">
      <alignment vertical="top" wrapText="1"/>
    </xf>
    <xf numFmtId="44" fontId="5" fillId="4" borderId="1" xfId="1" applyFont="1" applyFill="1" applyBorder="1" applyAlignment="1">
      <alignment vertical="top" wrapText="1"/>
    </xf>
    <xf numFmtId="44" fontId="5" fillId="4" borderId="2" xfId="1" applyFont="1" applyFill="1" applyBorder="1" applyAlignment="1">
      <alignment vertical="top" wrapText="1"/>
    </xf>
    <xf numFmtId="44" fontId="5" fillId="4" borderId="34" xfId="1" applyFont="1" applyFill="1" applyBorder="1" applyAlignment="1" applyProtection="1">
      <alignment vertical="top" wrapText="1"/>
    </xf>
    <xf numFmtId="44" fontId="5" fillId="4" borderId="11" xfId="1" applyFont="1" applyFill="1" applyBorder="1" applyAlignment="1" applyProtection="1">
      <alignment vertical="top" wrapText="1"/>
    </xf>
    <xf numFmtId="0" fontId="2" fillId="4" borderId="0" xfId="0" applyFont="1" applyFill="1" applyBorder="1" applyAlignment="1">
      <alignment horizontal="left" vertical="top" wrapText="1"/>
    </xf>
    <xf numFmtId="44" fontId="8" fillId="4" borderId="12" xfId="1" applyFont="1" applyFill="1" applyBorder="1" applyAlignment="1" applyProtection="1">
      <alignment vertical="top" wrapText="1"/>
    </xf>
    <xf numFmtId="44" fontId="5" fillId="4" borderId="83" xfId="1" applyFont="1" applyFill="1" applyBorder="1" applyAlignment="1" applyProtection="1">
      <alignment vertical="top" wrapText="1"/>
    </xf>
    <xf numFmtId="42" fontId="0" fillId="4" borderId="0" xfId="0" applyNumberFormat="1" applyFill="1" applyBorder="1"/>
    <xf numFmtId="0" fontId="11" fillId="10" borderId="0" xfId="0" applyFont="1" applyFill="1" applyBorder="1" applyAlignment="1" applyProtection="1">
      <protection locked="0"/>
    </xf>
    <xf numFmtId="0" fontId="11" fillId="10" borderId="0" xfId="0" applyFont="1" applyFill="1" applyBorder="1" applyAlignment="1" applyProtection="1">
      <alignment horizontal="left"/>
      <protection locked="0"/>
    </xf>
    <xf numFmtId="0" fontId="2" fillId="12" borderId="45" xfId="0" applyFont="1" applyFill="1" applyBorder="1" applyAlignment="1" applyProtection="1">
      <alignment horizontal="center" vertical="top" wrapText="1"/>
    </xf>
    <xf numFmtId="0" fontId="2" fillId="12" borderId="46" xfId="0" applyFont="1" applyFill="1" applyBorder="1" applyAlignment="1" applyProtection="1">
      <alignment horizontal="center" vertical="top" wrapText="1"/>
    </xf>
    <xf numFmtId="42" fontId="0" fillId="12" borderId="19" xfId="0" applyNumberFormat="1" applyFont="1" applyFill="1" applyBorder="1"/>
    <xf numFmtId="42" fontId="0" fillId="12" borderId="43" xfId="0" applyNumberFormat="1" applyFill="1" applyBorder="1"/>
    <xf numFmtId="0" fontId="0" fillId="12" borderId="2" xfId="0" applyFill="1" applyBorder="1"/>
    <xf numFmtId="10" fontId="0" fillId="12" borderId="2" xfId="0" applyNumberFormat="1" applyFill="1" applyBorder="1"/>
    <xf numFmtId="0" fontId="2" fillId="14" borderId="7" xfId="0" applyFont="1" applyFill="1" applyBorder="1"/>
    <xf numFmtId="0" fontId="2" fillId="14" borderId="24" xfId="0" applyFont="1" applyFill="1" applyBorder="1"/>
    <xf numFmtId="0" fontId="2" fillId="14" borderId="46" xfId="0" applyFont="1" applyFill="1" applyBorder="1" applyAlignment="1" applyProtection="1">
      <alignment horizontal="center" vertical="top" wrapText="1"/>
    </xf>
    <xf numFmtId="44" fontId="0" fillId="13" borderId="11" xfId="1" applyFont="1" applyFill="1" applyBorder="1" applyAlignment="1" applyProtection="1">
      <alignment vertical="top" wrapText="1"/>
    </xf>
    <xf numFmtId="44" fontId="5" fillId="13" borderId="12" xfId="1" applyFont="1" applyFill="1" applyBorder="1" applyAlignment="1" applyProtection="1">
      <alignment vertical="top" wrapText="1"/>
    </xf>
    <xf numFmtId="44" fontId="5" fillId="13" borderId="34" xfId="1" applyFont="1" applyFill="1" applyBorder="1" applyAlignment="1" applyProtection="1">
      <alignment vertical="top" wrapText="1"/>
      <protection locked="0"/>
    </xf>
    <xf numFmtId="42" fontId="2" fillId="14" borderId="11" xfId="1" applyNumberFormat="1" applyFont="1" applyFill="1" applyBorder="1" applyAlignment="1">
      <alignment vertical="top" wrapText="1"/>
    </xf>
    <xf numFmtId="44" fontId="0" fillId="13" borderId="11" xfId="1" applyFont="1" applyFill="1" applyBorder="1" applyAlignment="1" applyProtection="1">
      <alignment vertical="top" wrapText="1"/>
      <protection locked="0"/>
    </xf>
    <xf numFmtId="44" fontId="5" fillId="13" borderId="3" xfId="1" applyFont="1" applyFill="1" applyBorder="1" applyAlignment="1">
      <alignment vertical="top" wrapText="1"/>
    </xf>
    <xf numFmtId="44" fontId="5" fillId="13" borderId="1" xfId="1" applyFont="1" applyFill="1" applyBorder="1" applyAlignment="1">
      <alignment vertical="top" wrapText="1"/>
    </xf>
    <xf numFmtId="44" fontId="5" fillId="13" borderId="34" xfId="1" applyFont="1" applyFill="1" applyBorder="1" applyAlignment="1" applyProtection="1">
      <alignment vertical="top" wrapText="1"/>
    </xf>
    <xf numFmtId="44" fontId="5" fillId="13" borderId="11" xfId="1" applyFont="1" applyFill="1" applyBorder="1" applyAlignment="1" applyProtection="1">
      <alignment vertical="top" wrapText="1"/>
    </xf>
    <xf numFmtId="44" fontId="8" fillId="13" borderId="12" xfId="1" applyFont="1" applyFill="1" applyBorder="1" applyAlignment="1" applyProtection="1">
      <alignment vertical="top" wrapText="1"/>
    </xf>
    <xf numFmtId="44" fontId="5" fillId="13" borderId="83" xfId="1" applyFont="1" applyFill="1" applyBorder="1" applyAlignment="1" applyProtection="1">
      <alignment vertical="top" wrapText="1"/>
    </xf>
    <xf numFmtId="44" fontId="5" fillId="13" borderId="2" xfId="1" applyFont="1" applyFill="1" applyBorder="1" applyAlignment="1">
      <alignment vertical="top" wrapText="1"/>
    </xf>
    <xf numFmtId="0" fontId="0" fillId="0" borderId="0" xfId="0" applyAlignment="1">
      <alignment horizontal="left" vertical="top" wrapText="1"/>
    </xf>
    <xf numFmtId="0" fontId="26" fillId="0" borderId="0" xfId="0" applyFont="1"/>
    <xf numFmtId="0" fontId="27" fillId="0" borderId="0" xfId="0" applyFont="1" applyAlignment="1"/>
    <xf numFmtId="0" fontId="11" fillId="2" borderId="1" xfId="0" applyFont="1" applyFill="1" applyBorder="1" applyProtection="1"/>
    <xf numFmtId="0" fontId="11" fillId="8" borderId="1" xfId="0" applyFont="1" applyFill="1" applyBorder="1" applyProtection="1"/>
    <xf numFmtId="0" fontId="11" fillId="6" borderId="26" xfId="0" applyFont="1" applyFill="1" applyBorder="1" applyProtection="1"/>
    <xf numFmtId="0" fontId="28" fillId="12" borderId="89" xfId="0" applyFont="1" applyFill="1" applyBorder="1" applyProtection="1"/>
    <xf numFmtId="0" fontId="11" fillId="14" borderId="3" xfId="0" applyFont="1" applyFill="1" applyBorder="1" applyProtection="1"/>
    <xf numFmtId="0" fontId="0" fillId="0" borderId="27" xfId="0" applyBorder="1" applyAlignment="1">
      <alignment horizontal="left" vertical="top" wrapText="1"/>
    </xf>
    <xf numFmtId="0" fontId="11" fillId="0" borderId="41" xfId="0" applyFont="1" applyBorder="1" applyAlignment="1" applyProtection="1">
      <alignment horizontal="center" vertical="top" wrapText="1"/>
    </xf>
    <xf numFmtId="0" fontId="11" fillId="0" borderId="22" xfId="0" applyFont="1" applyBorder="1" applyAlignment="1">
      <alignment horizontal="left" vertical="top" wrapText="1"/>
    </xf>
    <xf numFmtId="0" fontId="27"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Font="1" applyAlignment="1">
      <alignment horizontal="left" wrapText="1"/>
    </xf>
    <xf numFmtId="0" fontId="18" fillId="0" borderId="0" xfId="2" applyAlignment="1">
      <alignment horizontal="left" vertical="center" indent="2"/>
    </xf>
    <xf numFmtId="0" fontId="31" fillId="0" borderId="0" xfId="0" applyFont="1"/>
    <xf numFmtId="0" fontId="0" fillId="0" borderId="0" xfId="0" applyAlignment="1">
      <alignment vertical="center"/>
    </xf>
    <xf numFmtId="0" fontId="18" fillId="0" borderId="0" xfId="2" applyAlignment="1">
      <alignment vertical="center"/>
    </xf>
    <xf numFmtId="9" fontId="11" fillId="6" borderId="50" xfId="0" applyNumberFormat="1" applyFont="1" applyFill="1" applyBorder="1" applyAlignment="1" applyProtection="1">
      <alignment horizontal="left"/>
      <protection locked="0"/>
    </xf>
    <xf numFmtId="0" fontId="17" fillId="6" borderId="2" xfId="0" applyFont="1" applyFill="1" applyBorder="1" applyAlignment="1" applyProtection="1">
      <alignment vertical="top" wrapText="1"/>
      <protection locked="0"/>
    </xf>
    <xf numFmtId="0" fontId="17" fillId="6" borderId="81" xfId="0" applyFont="1" applyFill="1" applyBorder="1" applyAlignment="1" applyProtection="1">
      <alignment vertical="top" wrapText="1"/>
      <protection locked="0"/>
    </xf>
    <xf numFmtId="0" fontId="17" fillId="0" borderId="36" xfId="0" applyFont="1" applyFill="1" applyBorder="1"/>
    <xf numFmtId="9" fontId="17" fillId="0" borderId="33" xfId="0" applyNumberFormat="1" applyFont="1" applyFill="1" applyBorder="1"/>
    <xf numFmtId="42" fontId="11" fillId="4" borderId="22" xfId="0" applyNumberFormat="1" applyFont="1" applyFill="1" applyBorder="1"/>
    <xf numFmtId="0" fontId="17" fillId="12" borderId="60" xfId="0" applyFont="1" applyFill="1" applyBorder="1"/>
    <xf numFmtId="9" fontId="17" fillId="12" borderId="2" xfId="0" applyNumberFormat="1" applyFont="1" applyFill="1" applyBorder="1"/>
    <xf numFmtId="42" fontId="11" fillId="4" borderId="0" xfId="0" applyNumberFormat="1" applyFont="1" applyFill="1" applyBorder="1"/>
    <xf numFmtId="0" fontId="11" fillId="14" borderId="7" xfId="0" applyFont="1" applyFill="1" applyBorder="1"/>
    <xf numFmtId="0" fontId="11" fillId="14" borderId="24" xfId="0" applyFont="1" applyFill="1" applyBorder="1"/>
    <xf numFmtId="42" fontId="11" fillId="0" borderId="0" xfId="0" applyNumberFormat="1" applyFont="1" applyFill="1" applyBorder="1"/>
    <xf numFmtId="0" fontId="0" fillId="0" borderId="11" xfId="0" applyBorder="1" applyAlignment="1">
      <alignment horizontal="left" vertical="top" wrapText="1"/>
    </xf>
    <xf numFmtId="0" fontId="18" fillId="0" borderId="0" xfId="2" applyAlignment="1">
      <alignment vertical="top"/>
    </xf>
    <xf numFmtId="0" fontId="18" fillId="11" borderId="25" xfId="2" applyFill="1" applyBorder="1" applyAlignment="1" applyProtection="1">
      <alignment vertical="top"/>
      <protection locked="0"/>
    </xf>
    <xf numFmtId="0" fontId="18" fillId="11" borderId="14" xfId="2" applyFill="1" applyBorder="1" applyAlignment="1" applyProtection="1">
      <alignment vertical="top"/>
      <protection locked="0"/>
    </xf>
    <xf numFmtId="0" fontId="0" fillId="0" borderId="0" xfId="0" applyBorder="1" applyAlignment="1">
      <alignment vertical="top" wrapText="1"/>
    </xf>
    <xf numFmtId="0" fontId="0" fillId="0" borderId="27" xfId="0" applyBorder="1"/>
    <xf numFmtId="0" fontId="0" fillId="0" borderId="11" xfId="0" applyBorder="1"/>
    <xf numFmtId="0" fontId="26" fillId="0" borderId="0" xfId="0" applyFont="1" applyBorder="1" applyAlignment="1">
      <alignment vertical="center"/>
    </xf>
    <xf numFmtId="0" fontId="36" fillId="0" borderId="0" xfId="0" applyFont="1" applyBorder="1" applyAlignment="1">
      <alignment vertical="center"/>
    </xf>
    <xf numFmtId="0" fontId="21" fillId="0" borderId="0" xfId="0" applyFont="1" applyBorder="1" applyAlignment="1">
      <alignment vertical="top" wrapText="1"/>
    </xf>
    <xf numFmtId="0" fontId="0" fillId="0" borderId="0" xfId="0" applyBorder="1" applyAlignment="1"/>
    <xf numFmtId="0" fontId="21" fillId="0" borderId="0" xfId="0" applyFont="1" applyFill="1" applyBorder="1" applyAlignment="1">
      <alignment vertical="top" wrapText="1"/>
    </xf>
    <xf numFmtId="0" fontId="0" fillId="0" borderId="0" xfId="0" applyFill="1" applyBorder="1" applyAlignment="1">
      <alignment vertical="top" wrapText="1"/>
    </xf>
    <xf numFmtId="42" fontId="2" fillId="4" borderId="0" xfId="0" applyNumberFormat="1" applyFont="1" applyFill="1" applyBorder="1"/>
    <xf numFmtId="0" fontId="5" fillId="0" borderId="47" xfId="0" applyFont="1" applyBorder="1" applyAlignment="1">
      <alignment horizontal="left" vertical="top" wrapText="1"/>
    </xf>
    <xf numFmtId="10" fontId="5" fillId="6" borderId="49" xfId="0" applyNumberFormat="1" applyFont="1" applyFill="1" applyBorder="1" applyAlignment="1" applyProtection="1">
      <alignment horizontal="right" vertical="top" wrapText="1"/>
      <protection locked="0"/>
    </xf>
    <xf numFmtId="44" fontId="5" fillId="0" borderId="49" xfId="1" applyFont="1" applyBorder="1" applyAlignment="1">
      <alignment horizontal="left" vertical="top" wrapText="1"/>
    </xf>
    <xf numFmtId="42" fontId="5" fillId="13" borderId="49" xfId="0" applyNumberFormat="1" applyFont="1" applyFill="1" applyBorder="1" applyAlignment="1">
      <alignment horizontal="left" vertical="top" wrapText="1"/>
    </xf>
    <xf numFmtId="42" fontId="5" fillId="4" borderId="50" xfId="0" applyNumberFormat="1" applyFont="1" applyFill="1" applyBorder="1" applyAlignment="1">
      <alignment horizontal="left" vertical="top" wrapText="1"/>
    </xf>
    <xf numFmtId="44" fontId="5" fillId="6" borderId="50" xfId="1" applyFont="1" applyFill="1" applyBorder="1" applyAlignment="1" applyProtection="1">
      <alignment horizontal="left" vertical="top" wrapText="1"/>
      <protection locked="0"/>
    </xf>
    <xf numFmtId="49" fontId="5" fillId="7" borderId="26" xfId="1" applyNumberFormat="1" applyFont="1" applyFill="1" applyBorder="1" applyAlignment="1" applyProtection="1">
      <alignment horizontal="left" vertical="top" wrapText="1"/>
    </xf>
    <xf numFmtId="0" fontId="5" fillId="0" borderId="0" xfId="0" applyFont="1"/>
    <xf numFmtId="44" fontId="5" fillId="6" borderId="1" xfId="1" applyFont="1" applyFill="1" applyBorder="1" applyAlignment="1" applyProtection="1">
      <alignment vertical="top"/>
      <protection locked="0"/>
    </xf>
    <xf numFmtId="44" fontId="5" fillId="6" borderId="81" xfId="1" applyFont="1" applyFill="1" applyBorder="1" applyAlignment="1" applyProtection="1">
      <alignment vertical="top"/>
      <protection locked="0"/>
    </xf>
    <xf numFmtId="44" fontId="17" fillId="6" borderId="1" xfId="1" applyNumberFormat="1" applyFont="1" applyFill="1" applyBorder="1" applyAlignment="1" applyProtection="1">
      <alignment vertical="top" wrapText="1"/>
      <protection locked="0"/>
    </xf>
    <xf numFmtId="44" fontId="17" fillId="0" borderId="1" xfId="1" applyNumberFormat="1" applyFont="1" applyBorder="1" applyAlignment="1" applyProtection="1">
      <alignment vertical="top" wrapText="1"/>
    </xf>
    <xf numFmtId="44" fontId="17" fillId="13" borderId="12" xfId="1" applyNumberFormat="1" applyFont="1" applyFill="1" applyBorder="1" applyAlignment="1" applyProtection="1">
      <alignment vertical="top" wrapText="1"/>
    </xf>
    <xf numFmtId="44" fontId="17" fillId="6" borderId="26" xfId="1" applyNumberFormat="1" applyFont="1" applyFill="1" applyBorder="1" applyAlignment="1" applyProtection="1">
      <alignment vertical="top" wrapText="1"/>
      <protection locked="0"/>
    </xf>
    <xf numFmtId="44" fontId="17" fillId="0" borderId="26" xfId="1" applyNumberFormat="1" applyFont="1" applyBorder="1" applyAlignment="1" applyProtection="1">
      <alignment vertical="top" wrapText="1"/>
    </xf>
    <xf numFmtId="44" fontId="17" fillId="13" borderId="26" xfId="1" applyNumberFormat="1" applyFont="1" applyFill="1" applyBorder="1" applyAlignment="1" applyProtection="1">
      <alignment vertical="top" wrapText="1"/>
    </xf>
    <xf numFmtId="44" fontId="20" fillId="13" borderId="1" xfId="1" applyNumberFormat="1" applyFont="1" applyFill="1" applyBorder="1" applyAlignment="1" applyProtection="1">
      <alignment vertical="top" wrapText="1"/>
    </xf>
    <xf numFmtId="44" fontId="17" fillId="6" borderId="3" xfId="1" applyNumberFormat="1" applyFont="1" applyFill="1" applyBorder="1" applyAlignment="1" applyProtection="1">
      <alignment vertical="top" wrapText="1"/>
      <protection locked="0"/>
    </xf>
    <xf numFmtId="44" fontId="17" fillId="0" borderId="3" xfId="1" applyNumberFormat="1" applyFont="1" applyBorder="1" applyAlignment="1" applyProtection="1">
      <alignment vertical="top" wrapText="1"/>
    </xf>
    <xf numFmtId="44" fontId="20" fillId="13" borderId="12" xfId="1" applyNumberFormat="1" applyFont="1" applyFill="1" applyBorder="1" applyAlignment="1" applyProtection="1">
      <alignment vertical="top" wrapText="1"/>
    </xf>
    <xf numFmtId="165" fontId="11" fillId="3" borderId="55" xfId="1" applyNumberFormat="1" applyFont="1" applyFill="1" applyBorder="1" applyAlignment="1" applyProtection="1">
      <alignment vertical="top" wrapText="1"/>
    </xf>
    <xf numFmtId="165" fontId="11" fillId="14" borderId="56" xfId="1" applyNumberFormat="1" applyFont="1" applyFill="1" applyBorder="1" applyAlignment="1" applyProtection="1">
      <alignment vertical="top" wrapText="1"/>
    </xf>
    <xf numFmtId="44" fontId="17" fillId="0" borderId="49" xfId="1" applyNumberFormat="1" applyFont="1" applyBorder="1" applyAlignment="1">
      <alignment horizontal="left" vertical="top" wrapText="1"/>
    </xf>
    <xf numFmtId="44" fontId="17" fillId="13" borderId="49" xfId="0" applyNumberFormat="1" applyFont="1" applyFill="1" applyBorder="1" applyAlignment="1">
      <alignment horizontal="left" vertical="top" wrapText="1"/>
    </xf>
    <xf numFmtId="44" fontId="17" fillId="4" borderId="50" xfId="0" applyNumberFormat="1" applyFont="1" applyFill="1" applyBorder="1" applyAlignment="1">
      <alignment horizontal="left" vertical="top" wrapText="1"/>
    </xf>
    <xf numFmtId="44" fontId="17" fillId="6" borderId="50" xfId="1" applyNumberFormat="1" applyFont="1" applyFill="1" applyBorder="1" applyAlignment="1" applyProtection="1">
      <alignment horizontal="left" vertical="top" wrapText="1"/>
      <protection locked="0"/>
    </xf>
    <xf numFmtId="44" fontId="17" fillId="0" borderId="3" xfId="1" applyNumberFormat="1" applyFont="1" applyBorder="1" applyAlignment="1">
      <alignment vertical="top" wrapText="1"/>
    </xf>
    <xf numFmtId="44" fontId="17" fillId="0" borderId="3" xfId="1" applyNumberFormat="1" applyFont="1" applyFill="1" applyBorder="1" applyAlignment="1">
      <alignment vertical="top" wrapText="1"/>
    </xf>
    <xf numFmtId="44" fontId="17" fillId="13" borderId="11" xfId="1" applyNumberFormat="1" applyFont="1" applyFill="1" applyBorder="1" applyAlignment="1">
      <alignment vertical="top" wrapText="1"/>
    </xf>
    <xf numFmtId="44" fontId="17" fillId="4" borderId="11" xfId="1" applyNumberFormat="1" applyFont="1" applyFill="1" applyBorder="1" applyAlignment="1">
      <alignment vertical="top" wrapText="1"/>
    </xf>
    <xf numFmtId="44" fontId="17" fillId="6" borderId="11" xfId="1" applyNumberFormat="1" applyFont="1" applyFill="1" applyBorder="1" applyProtection="1">
      <protection locked="0"/>
    </xf>
    <xf numFmtId="44" fontId="17" fillId="0" borderId="1" xfId="1" applyNumberFormat="1" applyFont="1" applyBorder="1" applyAlignment="1">
      <alignment vertical="top" wrapText="1"/>
    </xf>
    <xf numFmtId="44" fontId="17" fillId="13" borderId="12" xfId="1" applyNumberFormat="1" applyFont="1" applyFill="1" applyBorder="1" applyAlignment="1">
      <alignment vertical="top" wrapText="1"/>
    </xf>
    <xf numFmtId="44" fontId="17" fillId="4" borderId="12" xfId="1" applyNumberFormat="1" applyFont="1" applyFill="1" applyBorder="1" applyAlignment="1">
      <alignment vertical="top" wrapText="1"/>
    </xf>
    <xf numFmtId="44" fontId="17" fillId="6" borderId="12" xfId="1" applyNumberFormat="1" applyFont="1" applyFill="1" applyBorder="1" applyProtection="1">
      <protection locked="0"/>
    </xf>
    <xf numFmtId="44" fontId="17" fillId="7" borderId="1" xfId="1" applyNumberFormat="1" applyFont="1" applyFill="1" applyBorder="1" applyAlignment="1" applyProtection="1">
      <alignment vertical="top" wrapText="1"/>
    </xf>
    <xf numFmtId="44" fontId="17" fillId="7" borderId="12" xfId="1" applyNumberFormat="1" applyFont="1" applyFill="1" applyBorder="1" applyAlignment="1" applyProtection="1">
      <alignment vertical="top" wrapText="1"/>
    </xf>
    <xf numFmtId="44" fontId="17" fillId="4" borderId="12" xfId="1" applyNumberFormat="1" applyFont="1" applyFill="1" applyBorder="1" applyAlignment="1" applyProtection="1">
      <alignment vertical="top" wrapText="1"/>
    </xf>
    <xf numFmtId="44" fontId="17" fillId="7" borderId="12" xfId="0" applyNumberFormat="1" applyFont="1" applyFill="1" applyBorder="1" applyProtection="1"/>
    <xf numFmtId="44" fontId="17" fillId="6" borderId="12" xfId="1" applyNumberFormat="1" applyFont="1" applyFill="1" applyBorder="1" applyAlignment="1" applyProtection="1">
      <alignment vertical="top" wrapText="1"/>
      <protection locked="0"/>
    </xf>
    <xf numFmtId="44" fontId="17" fillId="0" borderId="2" xfId="1" applyNumberFormat="1" applyFont="1" applyBorder="1" applyAlignment="1" applyProtection="1">
      <alignment vertical="top" wrapText="1"/>
    </xf>
    <xf numFmtId="44" fontId="17" fillId="13" borderId="16" xfId="1" applyNumberFormat="1" applyFont="1" applyFill="1" applyBorder="1" applyAlignment="1" applyProtection="1">
      <alignment vertical="top" wrapText="1"/>
    </xf>
    <xf numFmtId="44" fontId="17" fillId="4" borderId="16" xfId="1" applyNumberFormat="1" applyFont="1" applyFill="1" applyBorder="1" applyAlignment="1" applyProtection="1">
      <alignment vertical="top" wrapText="1"/>
    </xf>
    <xf numFmtId="44" fontId="17" fillId="6" borderId="16" xfId="1" applyNumberFormat="1" applyFont="1" applyFill="1" applyBorder="1" applyProtection="1">
      <protection locked="0"/>
    </xf>
    <xf numFmtId="44" fontId="11" fillId="3" borderId="3" xfId="1" applyNumberFormat="1" applyFont="1" applyFill="1" applyBorder="1" applyAlignment="1" applyProtection="1">
      <alignment vertical="top" wrapText="1"/>
    </xf>
    <xf numFmtId="44" fontId="11" fillId="14" borderId="11" xfId="1" applyNumberFormat="1" applyFont="1" applyFill="1" applyBorder="1" applyAlignment="1" applyProtection="1">
      <alignment vertical="top" wrapText="1"/>
    </xf>
    <xf numFmtId="44" fontId="11" fillId="4" borderId="0" xfId="1" applyNumberFormat="1" applyFont="1" applyFill="1" applyBorder="1" applyAlignment="1" applyProtection="1">
      <alignment vertical="top" wrapText="1"/>
    </xf>
    <xf numFmtId="44" fontId="11" fillId="12" borderId="86" xfId="1" applyNumberFormat="1" applyFont="1" applyFill="1" applyBorder="1" applyProtection="1"/>
    <xf numFmtId="165" fontId="17" fillId="6" borderId="33" xfId="1" applyNumberFormat="1" applyFont="1" applyFill="1" applyBorder="1" applyAlignment="1" applyProtection="1">
      <alignment vertical="top" wrapText="1"/>
      <protection locked="0"/>
    </xf>
    <xf numFmtId="165" fontId="17" fillId="13" borderId="34" xfId="1" applyNumberFormat="1" applyFont="1" applyFill="1" applyBorder="1" applyAlignment="1" applyProtection="1">
      <alignment vertical="top" wrapText="1"/>
    </xf>
    <xf numFmtId="165" fontId="11" fillId="3" borderId="3" xfId="1" applyNumberFormat="1" applyFont="1" applyFill="1" applyBorder="1" applyAlignment="1">
      <alignment vertical="top" wrapText="1"/>
    </xf>
    <xf numFmtId="165" fontId="11" fillId="14" borderId="11" xfId="1" applyNumberFormat="1" applyFont="1" applyFill="1" applyBorder="1" applyAlignment="1">
      <alignment horizontal="center" vertical="top" wrapText="1"/>
    </xf>
    <xf numFmtId="165" fontId="17" fillId="6" borderId="3" xfId="1" applyNumberFormat="1" applyFont="1" applyFill="1" applyBorder="1" applyAlignment="1" applyProtection="1">
      <alignment vertical="top" wrapText="1"/>
      <protection locked="0"/>
    </xf>
    <xf numFmtId="165" fontId="17" fillId="13" borderId="11" xfId="1" applyNumberFormat="1" applyFont="1" applyFill="1" applyBorder="1" applyAlignment="1" applyProtection="1">
      <alignment vertical="top" wrapText="1"/>
      <protection locked="0"/>
    </xf>
    <xf numFmtId="165" fontId="11" fillId="14" borderId="11" xfId="1" applyNumberFormat="1" applyFont="1" applyFill="1" applyBorder="1" applyAlignment="1">
      <alignment vertical="top" wrapText="1"/>
    </xf>
    <xf numFmtId="165" fontId="17" fillId="6" borderId="1" xfId="1" applyNumberFormat="1" applyFont="1" applyFill="1" applyBorder="1" applyAlignment="1" applyProtection="1">
      <alignment vertical="top" wrapText="1"/>
      <protection locked="0"/>
    </xf>
    <xf numFmtId="165" fontId="17" fillId="13" borderId="1" xfId="1" applyNumberFormat="1" applyFont="1" applyFill="1" applyBorder="1" applyAlignment="1">
      <alignment vertical="top" wrapText="1"/>
    </xf>
    <xf numFmtId="165" fontId="17" fillId="6" borderId="2" xfId="1" applyNumberFormat="1" applyFont="1" applyFill="1" applyBorder="1" applyAlignment="1" applyProtection="1">
      <alignment vertical="top" wrapText="1"/>
      <protection locked="0"/>
    </xf>
    <xf numFmtId="165" fontId="17" fillId="13" borderId="2" xfId="1" applyNumberFormat="1" applyFont="1" applyFill="1" applyBorder="1" applyAlignment="1">
      <alignment vertical="top" wrapText="1"/>
    </xf>
    <xf numFmtId="165" fontId="11" fillId="0" borderId="1" xfId="1" applyNumberFormat="1" applyFont="1" applyBorder="1" applyAlignment="1">
      <alignment vertical="top" wrapText="1"/>
    </xf>
    <xf numFmtId="165" fontId="11" fillId="14" borderId="12" xfId="1" applyNumberFormat="1" applyFont="1" applyFill="1" applyBorder="1" applyAlignment="1">
      <alignment vertical="top" wrapText="1"/>
    </xf>
    <xf numFmtId="165" fontId="11" fillId="3" borderId="2" xfId="1" applyNumberFormat="1" applyFont="1" applyFill="1" applyBorder="1" applyAlignment="1">
      <alignment vertical="top" wrapText="1"/>
    </xf>
    <xf numFmtId="165" fontId="11" fillId="14" borderId="16" xfId="1" applyNumberFormat="1" applyFont="1" applyFill="1" applyBorder="1" applyAlignment="1">
      <alignment vertical="top" wrapText="1"/>
    </xf>
    <xf numFmtId="165" fontId="11" fillId="0" borderId="3" xfId="1" applyNumberFormat="1" applyFont="1" applyBorder="1" applyAlignment="1">
      <alignment vertical="top" wrapText="1"/>
    </xf>
    <xf numFmtId="165" fontId="11" fillId="12" borderId="26" xfId="1" applyNumberFormat="1" applyFont="1" applyFill="1" applyBorder="1"/>
    <xf numFmtId="165" fontId="11" fillId="12" borderId="88" xfId="1" applyNumberFormat="1" applyFont="1" applyFill="1" applyBorder="1"/>
    <xf numFmtId="165" fontId="11" fillId="12" borderId="93" xfId="1" applyNumberFormat="1" applyFont="1" applyFill="1" applyBorder="1"/>
    <xf numFmtId="165" fontId="11" fillId="0" borderId="37" xfId="0" applyNumberFormat="1" applyFont="1" applyFill="1" applyBorder="1"/>
    <xf numFmtId="165" fontId="11" fillId="12" borderId="63" xfId="0" applyNumberFormat="1" applyFont="1" applyFill="1" applyBorder="1"/>
    <xf numFmtId="165" fontId="11" fillId="14" borderId="8" xfId="0" applyNumberFormat="1" applyFont="1" applyFill="1" applyBorder="1"/>
    <xf numFmtId="165" fontId="17" fillId="12" borderId="19" xfId="1" applyNumberFormat="1" applyFont="1" applyFill="1" applyBorder="1"/>
    <xf numFmtId="165" fontId="11" fillId="12" borderId="0" xfId="1" applyNumberFormat="1" applyFont="1" applyFill="1"/>
    <xf numFmtId="165" fontId="17" fillId="12" borderId="19" xfId="0" applyNumberFormat="1" applyFont="1" applyFill="1" applyBorder="1"/>
    <xf numFmtId="165" fontId="17" fillId="12" borderId="43" xfId="0" applyNumberFormat="1" applyFont="1" applyFill="1" applyBorder="1"/>
    <xf numFmtId="165" fontId="17" fillId="6" borderId="20" xfId="0" applyNumberFormat="1" applyFont="1" applyFill="1" applyBorder="1" applyProtection="1">
      <protection locked="0"/>
    </xf>
    <xf numFmtId="165" fontId="17" fillId="6" borderId="20" xfId="1" applyNumberFormat="1" applyFont="1" applyFill="1" applyBorder="1" applyProtection="1">
      <protection locked="0"/>
    </xf>
    <xf numFmtId="165" fontId="17" fillId="12" borderId="3" xfId="1" applyNumberFormat="1" applyFont="1" applyFill="1" applyBorder="1"/>
    <xf numFmtId="165" fontId="2" fillId="13" borderId="8" xfId="0" applyNumberFormat="1" applyFont="1" applyFill="1" applyBorder="1" applyAlignment="1" applyProtection="1">
      <alignment horizontal="right" vertical="center" wrapText="1"/>
    </xf>
    <xf numFmtId="165" fontId="0" fillId="2" borderId="24" xfId="0" applyNumberFormat="1" applyFill="1" applyBorder="1" applyAlignment="1" applyProtection="1">
      <alignment horizontal="right" vertical="center" wrapText="1"/>
    </xf>
    <xf numFmtId="165" fontId="0" fillId="6" borderId="8" xfId="0" applyNumberFormat="1" applyFill="1" applyBorder="1" applyAlignment="1" applyProtection="1">
      <alignment horizontal="right" vertical="center" wrapText="1"/>
    </xf>
    <xf numFmtId="166" fontId="0" fillId="0" borderId="1" xfId="1" applyNumberFormat="1" applyFont="1" applyBorder="1"/>
    <xf numFmtId="165" fontId="0" fillId="0" borderId="1" xfId="1" applyNumberFormat="1" applyFont="1" applyFill="1" applyBorder="1"/>
    <xf numFmtId="165" fontId="0" fillId="0" borderId="1" xfId="1" applyNumberFormat="1" applyFont="1" applyBorder="1"/>
    <xf numFmtId="165" fontId="0" fillId="9" borderId="1" xfId="1" applyNumberFormat="1" applyFont="1" applyFill="1" applyBorder="1"/>
    <xf numFmtId="167" fontId="0" fillId="0" borderId="1" xfId="1" applyNumberFormat="1" applyFont="1" applyBorder="1"/>
    <xf numFmtId="167" fontId="0" fillId="0" borderId="1" xfId="0" applyNumberFormat="1" applyBorder="1"/>
    <xf numFmtId="44" fontId="0" fillId="0" borderId="1" xfId="1" applyNumberFormat="1" applyFont="1" applyBorder="1" applyAlignment="1">
      <alignment horizontal="center"/>
    </xf>
    <xf numFmtId="44" fontId="0" fillId="0" borderId="1" xfId="1" applyNumberFormat="1" applyFont="1" applyBorder="1"/>
    <xf numFmtId="44" fontId="0" fillId="0" borderId="1" xfId="1" applyNumberFormat="1" applyFont="1" applyFill="1" applyBorder="1"/>
    <xf numFmtId="44" fontId="0" fillId="0" borderId="0" xfId="1" applyNumberFormat="1" applyFont="1"/>
    <xf numFmtId="0" fontId="17" fillId="6" borderId="100" xfId="0" applyFont="1" applyFill="1" applyBorder="1" applyAlignment="1" applyProtection="1">
      <alignment vertical="top" wrapText="1"/>
      <protection locked="0"/>
    </xf>
    <xf numFmtId="165" fontId="17" fillId="13" borderId="54" xfId="1" applyNumberFormat="1" applyFont="1" applyFill="1" applyBorder="1" applyAlignment="1" applyProtection="1">
      <alignment vertical="top" wrapText="1"/>
    </xf>
    <xf numFmtId="0" fontId="17" fillId="10" borderId="0" xfId="0" applyFont="1" applyFill="1" applyBorder="1" applyAlignment="1" applyProtection="1">
      <alignment horizontal="left" vertical="top" wrapText="1"/>
      <protection locked="0"/>
    </xf>
    <xf numFmtId="0" fontId="17" fillId="6" borderId="13" xfId="0" applyFont="1" applyFill="1" applyBorder="1" applyAlignment="1" applyProtection="1">
      <alignment vertical="top" wrapText="1"/>
      <protection locked="0"/>
    </xf>
    <xf numFmtId="165" fontId="17" fillId="6" borderId="49" xfId="1" applyNumberFormat="1" applyFont="1" applyFill="1" applyBorder="1" applyAlignment="1" applyProtection="1">
      <alignment vertical="top" wrapText="1"/>
      <protection locked="0"/>
    </xf>
    <xf numFmtId="165" fontId="17" fillId="13" borderId="64" xfId="1" applyNumberFormat="1" applyFont="1" applyFill="1" applyBorder="1" applyAlignment="1" applyProtection="1">
      <alignment vertical="top" wrapText="1"/>
    </xf>
    <xf numFmtId="42" fontId="17" fillId="4" borderId="4" xfId="1" applyNumberFormat="1" applyFont="1" applyFill="1" applyBorder="1" applyAlignment="1" applyProtection="1">
      <alignment vertical="top" wrapText="1"/>
    </xf>
    <xf numFmtId="0" fontId="17" fillId="10" borderId="24" xfId="0" applyFont="1" applyFill="1" applyBorder="1" applyAlignment="1" applyProtection="1">
      <alignment horizontal="left" vertical="top" wrapText="1"/>
      <protection locked="0"/>
    </xf>
    <xf numFmtId="0" fontId="17" fillId="10" borderId="62" xfId="0" applyFont="1" applyFill="1" applyBorder="1" applyAlignment="1" applyProtection="1">
      <alignment vertical="top" wrapText="1"/>
      <protection locked="0"/>
    </xf>
    <xf numFmtId="0" fontId="17" fillId="4" borderId="22" xfId="0" applyFont="1" applyFill="1" applyBorder="1" applyAlignment="1" applyProtection="1">
      <alignment horizontal="left" vertical="top" wrapText="1"/>
      <protection locked="0"/>
    </xf>
    <xf numFmtId="165" fontId="17" fillId="13" borderId="11" xfId="1" applyNumberFormat="1" applyFont="1" applyFill="1" applyBorder="1" applyAlignment="1" applyProtection="1">
      <alignment vertical="top" wrapText="1"/>
    </xf>
    <xf numFmtId="42" fontId="17" fillId="4" borderId="27" xfId="1" applyNumberFormat="1" applyFont="1" applyFill="1" applyBorder="1" applyAlignment="1" applyProtection="1">
      <alignment vertical="top" wrapText="1"/>
    </xf>
    <xf numFmtId="43" fontId="17" fillId="4" borderId="25" xfId="1" applyNumberFormat="1" applyFont="1" applyFill="1" applyBorder="1" applyAlignment="1" applyProtection="1">
      <alignment vertical="top" wrapText="1"/>
    </xf>
    <xf numFmtId="0" fontId="17" fillId="10" borderId="4" xfId="0" applyFont="1" applyFill="1" applyBorder="1" applyAlignment="1" applyProtection="1">
      <alignment horizontal="left" vertical="top" wrapText="1"/>
      <protection locked="0"/>
    </xf>
    <xf numFmtId="0" fontId="17" fillId="10" borderId="5" xfId="0" applyFont="1" applyFill="1" applyBorder="1" applyAlignment="1" applyProtection="1">
      <alignment horizontal="left" vertical="top" wrapText="1"/>
      <protection locked="0"/>
    </xf>
    <xf numFmtId="0" fontId="20" fillId="10" borderId="4" xfId="0" applyFont="1" applyFill="1" applyBorder="1" applyAlignment="1">
      <alignment horizontal="center" vertical="top" wrapText="1"/>
    </xf>
    <xf numFmtId="0" fontId="20" fillId="10" borderId="5" xfId="0" applyFont="1" applyFill="1" applyBorder="1" applyAlignment="1">
      <alignment horizontal="center" vertical="top" wrapText="1"/>
    </xf>
    <xf numFmtId="0" fontId="11" fillId="6" borderId="101" xfId="0" applyFont="1" applyFill="1" applyBorder="1" applyAlignment="1" applyProtection="1">
      <alignment vertical="top" wrapText="1"/>
      <protection locked="0"/>
    </xf>
    <xf numFmtId="0" fontId="20" fillId="10" borderId="6" xfId="0" applyFont="1" applyFill="1" applyBorder="1" applyAlignment="1" applyProtection="1">
      <alignment horizontal="left" vertical="top" wrapText="1"/>
      <protection locked="0"/>
    </xf>
    <xf numFmtId="0" fontId="20" fillId="10" borderId="4" xfId="0" applyFont="1" applyFill="1" applyBorder="1" applyAlignment="1" applyProtection="1">
      <alignment horizontal="left" vertical="top" wrapText="1"/>
      <protection locked="0"/>
    </xf>
    <xf numFmtId="0" fontId="11" fillId="10" borderId="4" xfId="0" applyFont="1" applyFill="1" applyBorder="1" applyAlignment="1">
      <alignment horizontal="center" vertical="top" wrapText="1"/>
    </xf>
    <xf numFmtId="0" fontId="11" fillId="10" borderId="5" xfId="0" applyFont="1" applyFill="1" applyBorder="1" applyAlignment="1">
      <alignment horizontal="center" vertical="top" wrapText="1"/>
    </xf>
    <xf numFmtId="49" fontId="17" fillId="10" borderId="62" xfId="0" applyNumberFormat="1" applyFont="1" applyFill="1" applyBorder="1" applyAlignment="1" applyProtection="1">
      <alignment horizontal="left" vertical="top" wrapText="1"/>
      <protection locked="0"/>
    </xf>
    <xf numFmtId="49" fontId="17" fillId="10" borderId="62" xfId="0" applyNumberFormat="1" applyFont="1" applyFill="1" applyBorder="1" applyAlignment="1" applyProtection="1">
      <alignment vertical="top" wrapText="1"/>
      <protection locked="0"/>
    </xf>
    <xf numFmtId="165" fontId="20" fillId="6" borderId="49" xfId="1" applyNumberFormat="1" applyFont="1" applyFill="1" applyBorder="1" applyAlignment="1" applyProtection="1">
      <alignment vertical="top"/>
      <protection locked="0"/>
    </xf>
    <xf numFmtId="165" fontId="17" fillId="6" borderId="64" xfId="1" applyNumberFormat="1" applyFont="1" applyFill="1" applyBorder="1" applyAlignment="1" applyProtection="1">
      <alignment vertical="top"/>
      <protection locked="0"/>
    </xf>
    <xf numFmtId="165" fontId="17" fillId="10" borderId="4" xfId="0" applyNumberFormat="1" applyFont="1" applyFill="1" applyBorder="1" applyAlignment="1">
      <alignment horizontal="center" vertical="top"/>
    </xf>
    <xf numFmtId="165" fontId="17" fillId="10" borderId="5" xfId="0" applyNumberFormat="1" applyFont="1" applyFill="1" applyBorder="1" applyAlignment="1">
      <alignment horizontal="center" vertical="top"/>
    </xf>
    <xf numFmtId="165" fontId="17" fillId="6" borderId="20" xfId="1" applyNumberFormat="1" applyFont="1" applyFill="1" applyBorder="1" applyAlignment="1" applyProtection="1">
      <alignment vertical="top"/>
      <protection locked="0"/>
    </xf>
    <xf numFmtId="165" fontId="17" fillId="6" borderId="74" xfId="1" applyNumberFormat="1" applyFont="1" applyFill="1" applyBorder="1" applyAlignment="1" applyProtection="1">
      <alignment vertical="top"/>
      <protection locked="0"/>
    </xf>
    <xf numFmtId="165" fontId="17" fillId="6" borderId="87" xfId="1" applyNumberFormat="1" applyFont="1" applyFill="1" applyBorder="1" applyAlignment="1" applyProtection="1">
      <alignment vertical="top"/>
      <protection locked="0"/>
    </xf>
    <xf numFmtId="165" fontId="17" fillId="6" borderId="80" xfId="1" applyNumberFormat="1" applyFont="1" applyFill="1" applyBorder="1" applyAlignment="1" applyProtection="1">
      <alignment vertical="top"/>
      <protection locked="0"/>
    </xf>
    <xf numFmtId="165" fontId="17" fillId="10" borderId="0" xfId="0" applyNumberFormat="1" applyFont="1" applyFill="1" applyBorder="1" applyAlignment="1">
      <alignment horizontal="center" vertical="top"/>
    </xf>
    <xf numFmtId="165" fontId="17" fillId="10" borderId="48" xfId="0" applyNumberFormat="1" applyFont="1" applyFill="1" applyBorder="1" applyAlignment="1">
      <alignment horizontal="center" vertical="top"/>
    </xf>
    <xf numFmtId="0" fontId="17" fillId="10" borderId="0" xfId="0" applyFont="1" applyFill="1" applyBorder="1" applyAlignment="1">
      <alignment horizontal="center" vertical="top"/>
    </xf>
    <xf numFmtId="0" fontId="17" fillId="10" borderId="48" xfId="0" applyFont="1" applyFill="1" applyBorder="1" applyAlignment="1">
      <alignment horizontal="center" vertical="top"/>
    </xf>
    <xf numFmtId="165" fontId="17" fillId="6" borderId="33" xfId="1" applyNumberFormat="1" applyFont="1" applyFill="1" applyBorder="1" applyAlignment="1" applyProtection="1">
      <alignment vertical="top"/>
      <protection locked="0"/>
    </xf>
    <xf numFmtId="165" fontId="17" fillId="6" borderId="37" xfId="1" applyNumberFormat="1" applyFont="1" applyFill="1" applyBorder="1" applyAlignment="1" applyProtection="1">
      <alignment vertical="top"/>
      <protection locked="0"/>
    </xf>
    <xf numFmtId="165" fontId="17" fillId="6" borderId="1" xfId="1" applyNumberFormat="1" applyFont="1" applyFill="1" applyBorder="1" applyAlignment="1" applyProtection="1">
      <alignment vertical="top"/>
      <protection locked="0"/>
    </xf>
    <xf numFmtId="165" fontId="17" fillId="12" borderId="3" xfId="0" applyNumberFormat="1" applyFont="1" applyFill="1" applyBorder="1" applyAlignment="1">
      <alignment vertical="top"/>
    </xf>
    <xf numFmtId="165" fontId="17" fillId="6" borderId="2" xfId="1" applyNumberFormat="1" applyFont="1" applyFill="1" applyBorder="1" applyAlignment="1" applyProtection="1">
      <alignment vertical="top"/>
      <protection locked="0"/>
    </xf>
    <xf numFmtId="165" fontId="17" fillId="6" borderId="81" xfId="1" applyNumberFormat="1" applyFont="1" applyFill="1" applyBorder="1" applyAlignment="1" applyProtection="1">
      <alignment vertical="top"/>
      <protection locked="0"/>
    </xf>
    <xf numFmtId="165" fontId="17" fillId="6" borderId="1" xfId="1" applyNumberFormat="1" applyFont="1" applyFill="1" applyBorder="1" applyAlignment="1" applyProtection="1">
      <alignment wrapText="1"/>
      <protection locked="0"/>
    </xf>
    <xf numFmtId="165" fontId="17" fillId="13" borderId="12" xfId="1" applyNumberFormat="1" applyFont="1" applyFill="1" applyBorder="1" applyAlignment="1" applyProtection="1">
      <alignment wrapText="1"/>
    </xf>
    <xf numFmtId="165" fontId="20" fillId="6" borderId="1" xfId="1" applyNumberFormat="1" applyFont="1" applyFill="1" applyBorder="1" applyAlignment="1" applyProtection="1">
      <alignment wrapText="1"/>
      <protection locked="0"/>
    </xf>
    <xf numFmtId="165" fontId="20" fillId="13" borderId="12" xfId="1" applyNumberFormat="1" applyFont="1" applyFill="1" applyBorder="1" applyAlignment="1" applyProtection="1">
      <alignment wrapText="1"/>
    </xf>
    <xf numFmtId="165" fontId="17" fillId="6" borderId="81" xfId="1" applyNumberFormat="1" applyFont="1" applyFill="1" applyBorder="1" applyAlignment="1" applyProtection="1">
      <alignment wrapText="1"/>
      <protection locked="0"/>
    </xf>
    <xf numFmtId="165" fontId="17" fillId="13" borderId="83" xfId="1" applyNumberFormat="1" applyFont="1" applyFill="1" applyBorder="1" applyAlignment="1" applyProtection="1">
      <alignment wrapText="1"/>
    </xf>
    <xf numFmtId="44" fontId="11" fillId="12" borderId="0" xfId="1" applyNumberFormat="1" applyFont="1" applyFill="1"/>
    <xf numFmtId="165" fontId="17" fillId="6" borderId="91" xfId="1" applyNumberFormat="1" applyFont="1" applyFill="1" applyBorder="1" applyAlignment="1">
      <alignment vertical="top"/>
    </xf>
    <xf numFmtId="165" fontId="17" fillId="6" borderId="92" xfId="1" applyNumberFormat="1" applyFont="1" applyFill="1" applyBorder="1" applyAlignment="1">
      <alignment vertical="top"/>
    </xf>
    <xf numFmtId="0" fontId="5" fillId="10" borderId="103" xfId="0" applyFont="1" applyFill="1" applyBorder="1" applyAlignment="1" applyProtection="1">
      <alignment vertical="top" wrapText="1"/>
      <protection locked="0"/>
    </xf>
    <xf numFmtId="0" fontId="5" fillId="10" borderId="0" xfId="0" applyFont="1" applyFill="1" applyBorder="1" applyAlignment="1" applyProtection="1">
      <alignment horizontal="left" vertical="top" wrapText="1"/>
      <protection locked="0"/>
    </xf>
    <xf numFmtId="0" fontId="5" fillId="10" borderId="0" xfId="0" applyFont="1" applyFill="1" applyBorder="1"/>
    <xf numFmtId="0" fontId="5" fillId="10" borderId="48" xfId="0" applyFont="1" applyFill="1" applyBorder="1"/>
    <xf numFmtId="0" fontId="6" fillId="6" borderId="13" xfId="0" applyFont="1" applyFill="1" applyBorder="1" applyAlignment="1" applyProtection="1">
      <alignment vertical="top" wrapText="1"/>
      <protection locked="0"/>
    </xf>
    <xf numFmtId="44" fontId="5" fillId="13" borderId="102" xfId="1" applyFont="1" applyFill="1" applyBorder="1" applyAlignment="1" applyProtection="1">
      <alignment vertical="top" wrapText="1"/>
      <protection locked="0"/>
    </xf>
    <xf numFmtId="44" fontId="8" fillId="6" borderId="44" xfId="1" applyFont="1" applyFill="1" applyBorder="1" applyProtection="1">
      <protection locked="0"/>
    </xf>
    <xf numFmtId="0" fontId="8" fillId="10" borderId="6" xfId="0" applyFont="1" applyFill="1" applyBorder="1" applyAlignment="1" applyProtection="1">
      <alignment horizontal="left" vertical="top" wrapText="1"/>
      <protection locked="0"/>
    </xf>
    <xf numFmtId="0" fontId="8" fillId="10" borderId="4" xfId="0" applyFont="1" applyFill="1" applyBorder="1" applyAlignment="1" applyProtection="1">
      <alignment horizontal="left" vertical="top" wrapText="1"/>
      <protection locked="0"/>
    </xf>
    <xf numFmtId="0" fontId="2" fillId="10" borderId="4" xfId="0" applyFont="1" applyFill="1" applyBorder="1" applyAlignment="1">
      <alignment horizontal="center" vertical="top" wrapText="1"/>
    </xf>
    <xf numFmtId="0" fontId="2" fillId="10" borderId="5" xfId="0" applyFont="1" applyFill="1" applyBorder="1" applyAlignment="1">
      <alignment horizontal="center" vertical="top" wrapText="1"/>
    </xf>
    <xf numFmtId="0" fontId="5" fillId="10" borderId="47" xfId="0" applyFont="1" applyFill="1" applyBorder="1" applyAlignment="1" applyProtection="1">
      <alignment vertical="top" wrapText="1"/>
      <protection locked="0"/>
    </xf>
    <xf numFmtId="0" fontId="5" fillId="10" borderId="4" xfId="0" applyFont="1" applyFill="1" applyBorder="1" applyAlignment="1" applyProtection="1">
      <alignment horizontal="left" vertical="top" wrapText="1"/>
      <protection locked="0"/>
    </xf>
    <xf numFmtId="0" fontId="8" fillId="10" borderId="4" xfId="0" applyFont="1" applyFill="1" applyBorder="1" applyAlignment="1">
      <alignment vertical="top" wrapText="1"/>
    </xf>
    <xf numFmtId="0" fontId="5" fillId="10" borderId="5" xfId="0" applyFont="1" applyFill="1" applyBorder="1"/>
    <xf numFmtId="44" fontId="17" fillId="6" borderId="3" xfId="1" applyFont="1" applyFill="1" applyBorder="1" applyAlignment="1" applyProtection="1">
      <alignment vertical="top" wrapText="1"/>
      <protection locked="0"/>
    </xf>
    <xf numFmtId="44" fontId="17" fillId="13" borderId="102" xfId="1" applyFont="1" applyFill="1" applyBorder="1" applyAlignment="1" applyProtection="1">
      <alignment vertical="top" wrapText="1"/>
    </xf>
    <xf numFmtId="44" fontId="20" fillId="6" borderId="44" xfId="1" applyFont="1" applyFill="1" applyBorder="1" applyAlignment="1" applyProtection="1">
      <alignment vertical="top"/>
      <protection locked="0"/>
    </xf>
    <xf numFmtId="44" fontId="17" fillId="6" borderId="3" xfId="1" applyFont="1" applyFill="1" applyBorder="1" applyAlignment="1" applyProtection="1">
      <alignment vertical="top"/>
      <protection locked="0"/>
    </xf>
    <xf numFmtId="43" fontId="17" fillId="7" borderId="57" xfId="0" applyNumberFormat="1" applyFont="1" applyFill="1" applyBorder="1"/>
    <xf numFmtId="43" fontId="17" fillId="7" borderId="17" xfId="0" applyNumberFormat="1" applyFont="1" applyFill="1" applyBorder="1"/>
    <xf numFmtId="44" fontId="17" fillId="6" borderId="1" xfId="1" applyFont="1" applyFill="1" applyBorder="1" applyProtection="1">
      <protection locked="0"/>
    </xf>
    <xf numFmtId="44" fontId="17" fillId="6" borderId="26" xfId="1" applyFont="1" applyFill="1" applyBorder="1" applyProtection="1">
      <protection locked="0"/>
    </xf>
    <xf numFmtId="44" fontId="11" fillId="12" borderId="8" xfId="1" applyFont="1" applyFill="1" applyBorder="1"/>
    <xf numFmtId="44" fontId="11" fillId="12" borderId="56" xfId="1" applyFont="1" applyFill="1" applyBorder="1" applyAlignment="1" applyProtection="1">
      <alignment vertical="top" wrapText="1"/>
    </xf>
    <xf numFmtId="49" fontId="2" fillId="0" borderId="1" xfId="0" applyNumberFormat="1" applyFont="1" applyBorder="1" applyAlignment="1">
      <alignment horizontal="left" wrapText="1"/>
    </xf>
    <xf numFmtId="49" fontId="2" fillId="0" borderId="1" xfId="0" applyNumberFormat="1" applyFont="1" applyBorder="1" applyAlignment="1">
      <alignment wrapText="1"/>
    </xf>
    <xf numFmtId="0" fontId="17" fillId="4" borderId="1" xfId="0" applyFont="1" applyFill="1" applyBorder="1" applyAlignment="1">
      <alignment horizontal="left" vertical="top" wrapText="1"/>
    </xf>
    <xf numFmtId="168" fontId="0" fillId="2" borderId="62" xfId="3" applyNumberFormat="1" applyFont="1" applyFill="1" applyBorder="1" applyAlignment="1" applyProtection="1">
      <alignment horizontal="right" vertical="center" wrapText="1"/>
    </xf>
    <xf numFmtId="165" fontId="0" fillId="2" borderId="46" xfId="0" applyNumberFormat="1" applyFill="1" applyBorder="1" applyAlignment="1" applyProtection="1">
      <alignment horizontal="right" vertical="center" wrapText="1"/>
    </xf>
    <xf numFmtId="9" fontId="0" fillId="2" borderId="46" xfId="3" applyFont="1" applyFill="1" applyBorder="1" applyAlignment="1" applyProtection="1">
      <alignment horizontal="right" vertical="center" wrapText="1"/>
    </xf>
    <xf numFmtId="168" fontId="0" fillId="6" borderId="62" xfId="3" applyNumberFormat="1" applyFont="1" applyFill="1" applyBorder="1"/>
    <xf numFmtId="165" fontId="0" fillId="6" borderId="46" xfId="0" applyNumberFormat="1" applyFill="1" applyBorder="1" applyAlignment="1" applyProtection="1">
      <alignment horizontal="right" vertical="center" wrapText="1"/>
    </xf>
    <xf numFmtId="165" fontId="2" fillId="2" borderId="24" xfId="0" applyNumberFormat="1" applyFont="1" applyFill="1" applyBorder="1" applyAlignment="1" applyProtection="1">
      <alignment horizontal="right" vertical="center" wrapText="1"/>
    </xf>
    <xf numFmtId="0" fontId="2" fillId="7" borderId="62" xfId="0" applyFont="1" applyFill="1" applyBorder="1" applyAlignment="1" applyProtection="1">
      <alignment horizontal="center" vertical="center" wrapText="1"/>
    </xf>
    <xf numFmtId="0" fontId="2" fillId="7" borderId="6"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wrapText="1"/>
    </xf>
    <xf numFmtId="0" fontId="2" fillId="7" borderId="62" xfId="0" applyFont="1" applyFill="1" applyBorder="1" applyAlignment="1">
      <alignment horizontal="center"/>
    </xf>
    <xf numFmtId="165" fontId="2" fillId="13" borderId="104" xfId="0" applyNumberFormat="1" applyFont="1" applyFill="1" applyBorder="1" applyAlignment="1" applyProtection="1">
      <alignment horizontal="right" vertical="center" wrapText="1"/>
    </xf>
    <xf numFmtId="165" fontId="0" fillId="2" borderId="9" xfId="0" applyNumberFormat="1" applyFill="1" applyBorder="1" applyAlignment="1" applyProtection="1">
      <alignment horizontal="right" vertical="center" wrapText="1"/>
    </xf>
    <xf numFmtId="165" fontId="0" fillId="6" borderId="104" xfId="0" applyNumberFormat="1" applyFill="1" applyBorder="1" applyAlignment="1" applyProtection="1">
      <alignment horizontal="right" vertical="center" wrapText="1"/>
    </xf>
    <xf numFmtId="165" fontId="0" fillId="6" borderId="10" xfId="0" applyNumberFormat="1" applyFill="1" applyBorder="1" applyAlignment="1" applyProtection="1">
      <alignment horizontal="right" vertical="center" wrapText="1"/>
    </xf>
    <xf numFmtId="0" fontId="0" fillId="6" borderId="46" xfId="0" applyFill="1" applyBorder="1"/>
    <xf numFmtId="0" fontId="0" fillId="0" borderId="104" xfId="0" applyBorder="1" applyAlignment="1" applyProtection="1">
      <alignment vertical="center" wrapText="1"/>
    </xf>
    <xf numFmtId="165" fontId="2" fillId="13" borderId="10" xfId="0" applyNumberFormat="1" applyFont="1" applyFill="1" applyBorder="1" applyAlignment="1" applyProtection="1">
      <alignment horizontal="right" vertical="center" wrapText="1"/>
    </xf>
    <xf numFmtId="44" fontId="11" fillId="2" borderId="26" xfId="1" applyFont="1" applyFill="1" applyBorder="1" applyProtection="1"/>
    <xf numFmtId="44" fontId="11" fillId="8" borderId="1" xfId="1" applyFont="1" applyFill="1" applyBorder="1" applyProtection="1"/>
    <xf numFmtId="44" fontId="11" fillId="6" borderId="26" xfId="1" applyFont="1" applyFill="1" applyBorder="1" applyProtection="1"/>
    <xf numFmtId="44" fontId="28" fillId="12" borderId="90" xfId="1" applyFont="1" applyFill="1" applyBorder="1" applyProtection="1"/>
    <xf numFmtId="44" fontId="11" fillId="14" borderId="3" xfId="1" applyFont="1" applyFill="1" applyBorder="1" applyProtection="1"/>
    <xf numFmtId="42" fontId="17" fillId="4" borderId="0" xfId="1" applyNumberFormat="1" applyFont="1" applyFill="1" applyBorder="1"/>
    <xf numFmtId="44" fontId="17" fillId="12" borderId="105" xfId="1" applyNumberFormat="1" applyFont="1" applyFill="1" applyBorder="1"/>
    <xf numFmtId="44" fontId="17" fillId="7" borderId="21" xfId="1" applyNumberFormat="1" applyFont="1" applyFill="1" applyBorder="1"/>
    <xf numFmtId="44" fontId="11" fillId="7" borderId="23" xfId="1" applyNumberFormat="1" applyFont="1" applyFill="1" applyBorder="1"/>
    <xf numFmtId="42" fontId="17" fillId="7" borderId="7" xfId="1" applyNumberFormat="1" applyFont="1" applyFill="1" applyBorder="1"/>
    <xf numFmtId="42" fontId="17" fillId="7" borderId="8" xfId="1" applyNumberFormat="1" applyFont="1" applyFill="1" applyBorder="1"/>
    <xf numFmtId="0" fontId="2" fillId="3" borderId="20" xfId="0" applyFont="1" applyFill="1" applyBorder="1" applyAlignment="1">
      <alignment vertical="top" wrapText="1"/>
    </xf>
    <xf numFmtId="0" fontId="0" fillId="4" borderId="3" xfId="0" applyFill="1" applyBorder="1" applyAlignment="1">
      <alignment vertical="top" wrapText="1"/>
    </xf>
    <xf numFmtId="42" fontId="0" fillId="4" borderId="3" xfId="1" applyNumberFormat="1" applyFont="1" applyFill="1" applyBorder="1" applyAlignment="1">
      <alignment vertical="top" wrapText="1"/>
    </xf>
    <xf numFmtId="42" fontId="0" fillId="4" borderId="11" xfId="1" applyNumberFormat="1" applyFont="1" applyFill="1" applyBorder="1" applyAlignment="1">
      <alignment vertical="top" wrapText="1"/>
    </xf>
    <xf numFmtId="42" fontId="11" fillId="4" borderId="22" xfId="1" applyNumberFormat="1" applyFont="1" applyFill="1" applyBorder="1" applyAlignment="1">
      <alignment vertical="top" wrapText="1"/>
    </xf>
    <xf numFmtId="42" fontId="17" fillId="4" borderId="24" xfId="1" applyNumberFormat="1" applyFont="1" applyFill="1" applyBorder="1" applyAlignment="1">
      <alignment vertical="top" wrapText="1"/>
    </xf>
    <xf numFmtId="0" fontId="6" fillId="6" borderId="101" xfId="0" applyFont="1" applyFill="1" applyBorder="1" applyAlignment="1" applyProtection="1">
      <alignment vertical="top" wrapText="1"/>
      <protection locked="0"/>
    </xf>
    <xf numFmtId="0" fontId="5" fillId="6" borderId="100" xfId="0" applyFont="1" applyFill="1" applyBorder="1" applyAlignment="1" applyProtection="1">
      <alignment vertical="top" wrapText="1"/>
      <protection locked="0"/>
    </xf>
    <xf numFmtId="0" fontId="5" fillId="6" borderId="13" xfId="0" applyFont="1" applyFill="1" applyBorder="1" applyAlignment="1" applyProtection="1">
      <alignment vertical="top" wrapText="1"/>
      <protection locked="0"/>
    </xf>
    <xf numFmtId="0" fontId="5" fillId="10" borderId="62" xfId="0" applyFont="1" applyFill="1" applyBorder="1" applyAlignment="1" applyProtection="1">
      <alignment vertical="top" wrapText="1"/>
      <protection locked="0"/>
    </xf>
    <xf numFmtId="0" fontId="5" fillId="6" borderId="62" xfId="0" applyFont="1" applyFill="1" applyBorder="1" applyAlignment="1" applyProtection="1">
      <alignment vertical="top" wrapText="1"/>
      <protection locked="0"/>
    </xf>
    <xf numFmtId="49" fontId="5" fillId="10" borderId="62" xfId="0" applyNumberFormat="1" applyFont="1" applyFill="1" applyBorder="1" applyAlignment="1" applyProtection="1">
      <alignment horizontal="left" vertical="top" wrapText="1"/>
      <protection locked="0"/>
    </xf>
    <xf numFmtId="0" fontId="5" fillId="10" borderId="13" xfId="0" applyFont="1" applyFill="1" applyBorder="1" applyAlignment="1" applyProtection="1">
      <alignment vertical="top" wrapText="1"/>
      <protection locked="0"/>
    </xf>
    <xf numFmtId="0" fontId="5" fillId="10" borderId="27" xfId="0" applyFont="1" applyFill="1" applyBorder="1" applyAlignment="1" applyProtection="1">
      <alignment horizontal="left" vertical="top" wrapText="1"/>
      <protection locked="0"/>
    </xf>
    <xf numFmtId="44" fontId="5" fillId="0" borderId="1" xfId="1" applyNumberFormat="1" applyFont="1" applyBorder="1" applyAlignment="1" applyProtection="1">
      <alignment vertical="top" wrapText="1"/>
    </xf>
    <xf numFmtId="44" fontId="5" fillId="13" borderId="12" xfId="1" applyNumberFormat="1" applyFont="1" applyFill="1" applyBorder="1" applyAlignment="1" applyProtection="1">
      <alignment vertical="top" wrapText="1"/>
    </xf>
    <xf numFmtId="44" fontId="5" fillId="4" borderId="12" xfId="1" applyNumberFormat="1" applyFont="1" applyFill="1" applyBorder="1" applyAlignment="1" applyProtection="1">
      <alignment vertical="top" wrapText="1"/>
    </xf>
    <xf numFmtId="44" fontId="5" fillId="6" borderId="1" xfId="1" applyNumberFormat="1" applyFont="1" applyFill="1" applyBorder="1" applyProtection="1">
      <protection locked="0"/>
    </xf>
    <xf numFmtId="44" fontId="5" fillId="0" borderId="26" xfId="1" applyNumberFormat="1" applyFont="1" applyBorder="1" applyAlignment="1" applyProtection="1">
      <alignment vertical="top" wrapText="1"/>
    </xf>
    <xf numFmtId="44" fontId="5" fillId="0" borderId="69" xfId="1" applyNumberFormat="1" applyFont="1" applyBorder="1" applyAlignment="1" applyProtection="1">
      <alignment vertical="top" wrapText="1"/>
    </xf>
    <xf numFmtId="44" fontId="5" fillId="13" borderId="69" xfId="1" applyNumberFormat="1" applyFont="1" applyFill="1" applyBorder="1" applyAlignment="1" applyProtection="1">
      <alignment vertical="top" wrapText="1"/>
    </xf>
    <xf numFmtId="44" fontId="5" fillId="4" borderId="26" xfId="1" applyNumberFormat="1" applyFont="1" applyFill="1" applyBorder="1" applyAlignment="1" applyProtection="1">
      <alignment vertical="top" wrapText="1"/>
    </xf>
    <xf numFmtId="44" fontId="5" fillId="6" borderId="26" xfId="1" applyNumberFormat="1" applyFont="1" applyFill="1" applyBorder="1" applyProtection="1">
      <protection locked="0"/>
    </xf>
    <xf numFmtId="44" fontId="5" fillId="0" borderId="73" xfId="1" applyNumberFormat="1" applyFont="1" applyBorder="1" applyAlignment="1" applyProtection="1">
      <alignment vertical="top" wrapText="1"/>
    </xf>
    <xf numFmtId="44" fontId="5" fillId="0" borderId="71" xfId="1" applyNumberFormat="1" applyFont="1" applyBorder="1" applyAlignment="1" applyProtection="1">
      <alignment vertical="top" wrapText="1"/>
    </xf>
    <xf numFmtId="44" fontId="5" fillId="0" borderId="20" xfId="1" applyNumberFormat="1" applyFont="1" applyBorder="1" applyAlignment="1" applyProtection="1">
      <alignment vertical="top" wrapText="1"/>
    </xf>
    <xf numFmtId="44" fontId="8" fillId="13" borderId="74" xfId="1" applyNumberFormat="1" applyFont="1" applyFill="1" applyBorder="1" applyAlignment="1" applyProtection="1">
      <alignment vertical="top" wrapText="1"/>
    </xf>
    <xf numFmtId="44" fontId="8" fillId="4" borderId="0" xfId="1" applyNumberFormat="1" applyFont="1" applyFill="1" applyBorder="1" applyAlignment="1" applyProtection="1">
      <alignment vertical="top" wrapText="1"/>
    </xf>
    <xf numFmtId="44" fontId="5" fillId="6" borderId="75" xfId="1" applyNumberFormat="1" applyFont="1" applyFill="1" applyBorder="1" applyProtection="1">
      <protection locked="0"/>
    </xf>
    <xf numFmtId="44" fontId="5" fillId="6" borderId="97" xfId="1" applyNumberFormat="1" applyFont="1" applyFill="1" applyBorder="1" applyProtection="1">
      <protection locked="0"/>
    </xf>
    <xf numFmtId="44" fontId="5" fillId="0" borderId="76" xfId="1" applyNumberFormat="1" applyFont="1" applyBorder="1" applyAlignment="1" applyProtection="1">
      <alignment vertical="top" wrapText="1"/>
    </xf>
    <xf numFmtId="44" fontId="8" fillId="13" borderId="77" xfId="1" applyNumberFormat="1" applyFont="1" applyFill="1" applyBorder="1" applyAlignment="1" applyProtection="1">
      <alignment vertical="top" wrapText="1"/>
    </xf>
    <xf numFmtId="44" fontId="8" fillId="4" borderId="96" xfId="1" applyNumberFormat="1" applyFont="1" applyFill="1" applyBorder="1" applyAlignment="1" applyProtection="1">
      <alignment vertical="top" wrapText="1"/>
    </xf>
    <xf numFmtId="44" fontId="5" fillId="6" borderId="78" xfId="1" applyNumberFormat="1" applyFont="1" applyFill="1" applyBorder="1" applyProtection="1">
      <protection locked="0"/>
    </xf>
    <xf numFmtId="44" fontId="5" fillId="6" borderId="3" xfId="1" applyNumberFormat="1" applyFont="1" applyFill="1" applyBorder="1" applyProtection="1">
      <protection locked="0"/>
    </xf>
    <xf numFmtId="44" fontId="8" fillId="13" borderId="12" xfId="1" applyNumberFormat="1" applyFont="1" applyFill="1" applyBorder="1" applyAlignment="1" applyProtection="1">
      <alignment vertical="top" wrapText="1"/>
    </xf>
    <xf numFmtId="44" fontId="8" fillId="4" borderId="28" xfId="1" applyNumberFormat="1" applyFont="1" applyFill="1" applyBorder="1" applyAlignment="1" applyProtection="1">
      <alignment vertical="top" wrapText="1"/>
    </xf>
    <xf numFmtId="44" fontId="0" fillId="7" borderId="17" xfId="1" applyNumberFormat="1" applyFont="1" applyFill="1" applyBorder="1"/>
    <xf numFmtId="44" fontId="0" fillId="4" borderId="17" xfId="1" applyNumberFormat="1" applyFont="1" applyFill="1" applyBorder="1"/>
    <xf numFmtId="44" fontId="5" fillId="7" borderId="57" xfId="1" applyNumberFormat="1" applyFont="1" applyFill="1" applyBorder="1"/>
    <xf numFmtId="44" fontId="2" fillId="3" borderId="55" xfId="1" applyNumberFormat="1" applyFont="1" applyFill="1" applyBorder="1" applyAlignment="1" applyProtection="1">
      <alignment vertical="top" wrapText="1"/>
    </xf>
    <xf numFmtId="44" fontId="2" fillId="14" borderId="56" xfId="1" applyNumberFormat="1" applyFont="1" applyFill="1" applyBorder="1" applyAlignment="1" applyProtection="1">
      <alignment vertical="top" wrapText="1"/>
    </xf>
    <xf numFmtId="44" fontId="2" fillId="4" borderId="56" xfId="1" applyNumberFormat="1" applyFont="1" applyFill="1" applyBorder="1" applyAlignment="1" applyProtection="1">
      <alignment vertical="top" wrapText="1"/>
    </xf>
    <xf numFmtId="44" fontId="2" fillId="12" borderId="56" xfId="1" applyNumberFormat="1" applyFont="1" applyFill="1" applyBorder="1" applyAlignment="1" applyProtection="1">
      <alignment vertical="top" wrapText="1"/>
    </xf>
    <xf numFmtId="44" fontId="2" fillId="12" borderId="8" xfId="1" applyNumberFormat="1" applyFont="1" applyFill="1" applyBorder="1"/>
    <xf numFmtId="43" fontId="5" fillId="0" borderId="3" xfId="1" applyNumberFormat="1" applyFont="1" applyBorder="1" applyAlignment="1">
      <alignment vertical="top" wrapText="1"/>
    </xf>
    <xf numFmtId="43" fontId="5" fillId="0" borderId="3" xfId="1" applyNumberFormat="1" applyFont="1" applyFill="1" applyBorder="1" applyAlignment="1">
      <alignment vertical="top" wrapText="1"/>
    </xf>
    <xf numFmtId="43" fontId="5" fillId="13" borderId="11" xfId="1" applyNumberFormat="1" applyFont="1" applyFill="1" applyBorder="1" applyAlignment="1">
      <alignment vertical="top" wrapText="1"/>
    </xf>
    <xf numFmtId="43" fontId="5" fillId="4" borderId="11" xfId="1" applyNumberFormat="1" applyFont="1" applyFill="1" applyBorder="1" applyAlignment="1">
      <alignment vertical="top" wrapText="1"/>
    </xf>
    <xf numFmtId="43" fontId="5" fillId="6" borderId="1" xfId="0" applyNumberFormat="1" applyFont="1" applyFill="1" applyBorder="1" applyProtection="1"/>
    <xf numFmtId="43" fontId="5" fillId="0" borderId="1" xfId="1" applyNumberFormat="1" applyFont="1" applyBorder="1" applyAlignment="1">
      <alignment vertical="top" wrapText="1"/>
    </xf>
    <xf numFmtId="43" fontId="5" fillId="13" borderId="12" xfId="1" applyNumberFormat="1" applyFont="1" applyFill="1" applyBorder="1" applyAlignment="1">
      <alignment vertical="top" wrapText="1"/>
    </xf>
    <xf numFmtId="43" fontId="5" fillId="4" borderId="12" xfId="1" applyNumberFormat="1" applyFont="1" applyFill="1" applyBorder="1" applyAlignment="1">
      <alignment vertical="top" wrapText="1"/>
    </xf>
    <xf numFmtId="43" fontId="5" fillId="6" borderId="12" xfId="0" applyNumberFormat="1" applyFont="1" applyFill="1" applyBorder="1" applyProtection="1"/>
    <xf numFmtId="43" fontId="5" fillId="6" borderId="12" xfId="1" applyNumberFormat="1" applyFont="1" applyFill="1" applyBorder="1" applyProtection="1"/>
    <xf numFmtId="43" fontId="5" fillId="7" borderId="1" xfId="1" applyNumberFormat="1" applyFont="1" applyFill="1" applyBorder="1" applyAlignment="1" applyProtection="1">
      <alignment vertical="top" wrapText="1"/>
    </xf>
    <xf numFmtId="43" fontId="5" fillId="7" borderId="12" xfId="1" applyNumberFormat="1" applyFont="1" applyFill="1" applyBorder="1" applyAlignment="1" applyProtection="1">
      <alignment vertical="top" wrapText="1"/>
    </xf>
    <xf numFmtId="43" fontId="5" fillId="4" borderId="12" xfId="1" applyNumberFormat="1" applyFont="1" applyFill="1" applyBorder="1" applyAlignment="1" applyProtection="1">
      <alignment vertical="top" wrapText="1"/>
    </xf>
    <xf numFmtId="43" fontId="5" fillId="7" borderId="12" xfId="0" applyNumberFormat="1" applyFont="1" applyFill="1" applyBorder="1" applyProtection="1"/>
    <xf numFmtId="43" fontId="5" fillId="0" borderId="1" xfId="1" applyNumberFormat="1" applyFont="1" applyBorder="1" applyAlignment="1" applyProtection="1">
      <alignment vertical="top" wrapText="1"/>
    </xf>
    <xf numFmtId="43" fontId="5" fillId="13" borderId="12" xfId="1" applyNumberFormat="1" applyFont="1" applyFill="1" applyBorder="1" applyAlignment="1" applyProtection="1">
      <alignment vertical="top" wrapText="1"/>
    </xf>
    <xf numFmtId="43" fontId="5" fillId="6" borderId="12" xfId="1" applyNumberFormat="1" applyFont="1" applyFill="1" applyBorder="1" applyProtection="1">
      <protection locked="0"/>
    </xf>
    <xf numFmtId="43" fontId="5" fillId="6" borderId="12" xfId="1" applyNumberFormat="1" applyFont="1" applyFill="1" applyBorder="1" applyAlignment="1" applyProtection="1">
      <alignment vertical="top" wrapText="1"/>
      <protection locked="0"/>
    </xf>
    <xf numFmtId="43" fontId="5" fillId="0" borderId="2" xfId="1" applyNumberFormat="1" applyFont="1" applyBorder="1" applyAlignment="1" applyProtection="1">
      <alignment vertical="top" wrapText="1"/>
    </xf>
    <xf numFmtId="43" fontId="5" fillId="13" borderId="16" xfId="1" applyNumberFormat="1" applyFont="1" applyFill="1" applyBorder="1" applyAlignment="1" applyProtection="1">
      <alignment vertical="top" wrapText="1"/>
    </xf>
    <xf numFmtId="43" fontId="5" fillId="4" borderId="16" xfId="1" applyNumberFormat="1" applyFont="1" applyFill="1" applyBorder="1" applyAlignment="1" applyProtection="1">
      <alignment vertical="top" wrapText="1"/>
    </xf>
    <xf numFmtId="43" fontId="5" fillId="6" borderId="16" xfId="1" applyNumberFormat="1" applyFont="1" applyFill="1" applyBorder="1" applyProtection="1">
      <protection locked="0"/>
    </xf>
    <xf numFmtId="43" fontId="2" fillId="3" borderId="3" xfId="1" applyNumberFormat="1" applyFont="1" applyFill="1" applyBorder="1" applyAlignment="1" applyProtection="1">
      <alignment vertical="top" wrapText="1"/>
    </xf>
    <xf numFmtId="43" fontId="2" fillId="14" borderId="11" xfId="1" applyNumberFormat="1" applyFont="1" applyFill="1" applyBorder="1" applyAlignment="1" applyProtection="1">
      <alignment vertical="top" wrapText="1"/>
    </xf>
    <xf numFmtId="43" fontId="2" fillId="4" borderId="0" xfId="1" applyNumberFormat="1" applyFont="1" applyFill="1" applyBorder="1" applyAlignment="1" applyProtection="1">
      <alignment vertical="top" wrapText="1"/>
    </xf>
    <xf numFmtId="43" fontId="2" fillId="12" borderId="86" xfId="1" applyNumberFormat="1" applyFont="1" applyFill="1" applyBorder="1" applyProtection="1"/>
    <xf numFmtId="44" fontId="2" fillId="3" borderId="3" xfId="1" applyNumberFormat="1" applyFont="1" applyFill="1" applyBorder="1" applyAlignment="1">
      <alignment vertical="top" wrapText="1"/>
    </xf>
    <xf numFmtId="44" fontId="2" fillId="14" borderId="11" xfId="1" applyNumberFormat="1" applyFont="1" applyFill="1" applyBorder="1" applyAlignment="1">
      <alignment horizontal="center" vertical="top" wrapText="1"/>
    </xf>
    <xf numFmtId="44" fontId="2" fillId="4" borderId="11" xfId="1" applyNumberFormat="1" applyFont="1" applyFill="1" applyBorder="1" applyAlignment="1">
      <alignment horizontal="center" vertical="top" wrapText="1"/>
    </xf>
    <xf numFmtId="44" fontId="0" fillId="12" borderId="3" xfId="1" applyNumberFormat="1" applyFont="1" applyFill="1" applyBorder="1"/>
    <xf numFmtId="44" fontId="0" fillId="6" borderId="1" xfId="1" applyFont="1" applyFill="1" applyBorder="1" applyAlignment="1" applyProtection="1">
      <alignment horizontal="left" vertical="top" wrapText="1"/>
      <protection locked="0"/>
    </xf>
    <xf numFmtId="44" fontId="0" fillId="4" borderId="79" xfId="1" applyFont="1" applyFill="1" applyBorder="1" applyAlignment="1" applyProtection="1">
      <alignment horizontal="left" vertical="top" wrapText="1"/>
      <protection locked="0"/>
    </xf>
    <xf numFmtId="44" fontId="5" fillId="6" borderId="15" xfId="1" applyFont="1" applyFill="1" applyBorder="1" applyProtection="1">
      <protection locked="0"/>
    </xf>
    <xf numFmtId="44" fontId="2" fillId="3" borderId="3" xfId="1" applyFont="1" applyFill="1" applyBorder="1" applyAlignment="1">
      <alignment vertical="top" wrapText="1"/>
    </xf>
    <xf numFmtId="44" fontId="2" fillId="14" borderId="11" xfId="1" applyFont="1" applyFill="1" applyBorder="1" applyAlignment="1">
      <alignment vertical="top" wrapText="1"/>
    </xf>
    <xf numFmtId="44" fontId="0" fillId="12" borderId="19" xfId="1" applyFont="1" applyFill="1" applyBorder="1"/>
    <xf numFmtId="44" fontId="2" fillId="12" borderId="0" xfId="1" applyFont="1" applyFill="1"/>
    <xf numFmtId="44" fontId="2" fillId="14" borderId="11" xfId="1" applyNumberFormat="1" applyFont="1" applyFill="1" applyBorder="1" applyAlignment="1">
      <alignment vertical="top" wrapText="1"/>
    </xf>
    <xf numFmtId="44" fontId="2" fillId="4" borderId="11" xfId="1" applyNumberFormat="1" applyFont="1" applyFill="1" applyBorder="1" applyAlignment="1">
      <alignment vertical="top" wrapText="1"/>
    </xf>
    <xf numFmtId="44" fontId="0" fillId="12" borderId="3" xfId="0" applyNumberFormat="1" applyFont="1" applyFill="1" applyBorder="1"/>
    <xf numFmtId="44" fontId="0" fillId="12" borderId="3" xfId="0" applyNumberFormat="1" applyFill="1" applyBorder="1"/>
    <xf numFmtId="44" fontId="2" fillId="3" borderId="20" xfId="1" applyFont="1" applyFill="1" applyBorder="1" applyAlignment="1">
      <alignment vertical="top" wrapText="1"/>
    </xf>
    <xf numFmtId="44" fontId="2" fillId="14" borderId="27" xfId="1" applyFont="1" applyFill="1" applyBorder="1" applyAlignment="1">
      <alignment vertical="top" wrapText="1"/>
    </xf>
    <xf numFmtId="44" fontId="1" fillId="12" borderId="105" xfId="1" applyFont="1" applyFill="1" applyBorder="1"/>
    <xf numFmtId="44" fontId="2" fillId="0" borderId="1" xfId="1" applyNumberFormat="1" applyFont="1" applyBorder="1" applyAlignment="1">
      <alignment vertical="top" wrapText="1"/>
    </xf>
    <xf numFmtId="44" fontId="2" fillId="14" borderId="12" xfId="1" applyNumberFormat="1" applyFont="1" applyFill="1" applyBorder="1" applyAlignment="1">
      <alignment vertical="top" wrapText="1"/>
    </xf>
    <xf numFmtId="44" fontId="2" fillId="4" borderId="28" xfId="1" applyNumberFormat="1" applyFont="1" applyFill="1" applyBorder="1" applyAlignment="1">
      <alignment vertical="top" wrapText="1"/>
    </xf>
    <xf numFmtId="44" fontId="2" fillId="12" borderId="26" xfId="1" applyNumberFormat="1" applyFont="1" applyFill="1" applyBorder="1"/>
    <xf numFmtId="44" fontId="2" fillId="3" borderId="2" xfId="1" applyNumberFormat="1" applyFont="1" applyFill="1" applyBorder="1" applyAlignment="1">
      <alignment vertical="top" wrapText="1"/>
    </xf>
    <xf numFmtId="44" fontId="2" fillId="13" borderId="16" xfId="1" applyNumberFormat="1" applyFont="1" applyFill="1" applyBorder="1" applyAlignment="1">
      <alignment vertical="top" wrapText="1"/>
    </xf>
    <xf numFmtId="44" fontId="2" fillId="4" borderId="0" xfId="1" applyNumberFormat="1" applyFont="1" applyFill="1" applyBorder="1" applyAlignment="1">
      <alignment vertical="top" wrapText="1"/>
    </xf>
    <xf numFmtId="44" fontId="0" fillId="6" borderId="89" xfId="1" applyNumberFormat="1" applyFont="1" applyFill="1" applyBorder="1"/>
    <xf numFmtId="44" fontId="0" fillId="6" borderId="90" xfId="1" applyNumberFormat="1" applyFont="1" applyFill="1" applyBorder="1"/>
    <xf numFmtId="44" fontId="2" fillId="0" borderId="3" xfId="1" applyNumberFormat="1" applyFont="1" applyBorder="1" applyAlignment="1">
      <alignment vertical="top" wrapText="1"/>
    </xf>
    <xf numFmtId="44" fontId="2" fillId="12" borderId="88" xfId="1" applyNumberFormat="1" applyFont="1" applyFill="1" applyBorder="1"/>
    <xf numFmtId="44" fontId="2" fillId="12" borderId="40" xfId="1" applyNumberFormat="1" applyFont="1" applyFill="1" applyBorder="1"/>
    <xf numFmtId="44" fontId="0" fillId="0" borderId="1" xfId="0" applyNumberFormat="1" applyBorder="1"/>
    <xf numFmtId="44" fontId="0" fillId="12" borderId="2" xfId="0" applyNumberFormat="1" applyFill="1" applyBorder="1"/>
    <xf numFmtId="44" fontId="2" fillId="14" borderId="8" xfId="0" applyNumberFormat="1" applyFont="1" applyFill="1" applyBorder="1"/>
    <xf numFmtId="0" fontId="0" fillId="0" borderId="28" xfId="0" applyBorder="1" applyAlignment="1">
      <alignment horizontal="left" vertical="top" wrapText="1"/>
    </xf>
    <xf numFmtId="0" fontId="0" fillId="0" borderId="32" xfId="0" applyBorder="1" applyAlignment="1">
      <alignment horizontal="left" vertical="top" wrapText="1"/>
    </xf>
    <xf numFmtId="0" fontId="0" fillId="0" borderId="79"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35" xfId="0" applyBorder="1" applyAlignment="1">
      <alignment horizontal="left" vertical="top" wrapText="1"/>
    </xf>
    <xf numFmtId="0" fontId="0" fillId="0" borderId="25" xfId="0" applyBorder="1" applyAlignment="1">
      <alignment horizontal="left" vertical="top" wrapText="1"/>
    </xf>
    <xf numFmtId="0" fontId="0" fillId="0" borderId="44" xfId="0" applyBorder="1" applyAlignment="1">
      <alignment horizontal="left" vertical="top" wrapText="1"/>
    </xf>
    <xf numFmtId="0" fontId="36" fillId="0" borderId="0" xfId="0" applyFont="1" applyBorder="1" applyAlignment="1">
      <alignment horizontal="center" vertical="center"/>
    </xf>
    <xf numFmtId="0" fontId="26" fillId="0" borderId="0" xfId="0" applyFont="1" applyBorder="1" applyAlignment="1">
      <alignment horizontal="left" vertical="center"/>
    </xf>
    <xf numFmtId="0" fontId="21" fillId="0" borderId="12"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2" xfId="0" applyBorder="1" applyAlignment="1">
      <alignment horizontal="left" vertical="top" wrapText="1"/>
    </xf>
    <xf numFmtId="0" fontId="30" fillId="0" borderId="99" xfId="0" applyFont="1" applyFill="1" applyBorder="1" applyAlignment="1">
      <alignment horizontal="left" vertical="top" wrapText="1"/>
    </xf>
    <xf numFmtId="0" fontId="30" fillId="0" borderId="98" xfId="0" applyFont="1" applyFill="1" applyBorder="1" applyAlignment="1">
      <alignment horizontal="left" vertical="top" wrapText="1"/>
    </xf>
    <xf numFmtId="0" fontId="21" fillId="0" borderId="28" xfId="0" applyFont="1" applyFill="1" applyBorder="1" applyAlignment="1">
      <alignment horizontal="left" vertical="top" wrapText="1"/>
    </xf>
    <xf numFmtId="0" fontId="21" fillId="0" borderId="32" xfId="0" applyFont="1" applyFill="1" applyBorder="1" applyAlignment="1">
      <alignment horizontal="left" vertical="top" wrapText="1"/>
    </xf>
    <xf numFmtId="0" fontId="21" fillId="0" borderId="79" xfId="0" applyFont="1" applyFill="1" applyBorder="1" applyAlignment="1">
      <alignment horizontal="left" vertical="top" wrapText="1"/>
    </xf>
    <xf numFmtId="0" fontId="0" fillId="0" borderId="72" xfId="0" applyBorder="1" applyAlignment="1">
      <alignment horizontal="left" vertical="top" wrapText="1"/>
    </xf>
    <xf numFmtId="0" fontId="0" fillId="0" borderId="96" xfId="0" applyBorder="1" applyAlignment="1">
      <alignment horizontal="left" vertical="top" wrapText="1"/>
    </xf>
    <xf numFmtId="0" fontId="0" fillId="0" borderId="78" xfId="0" applyBorder="1" applyAlignment="1">
      <alignment horizontal="left" vertical="top" wrapText="1"/>
    </xf>
    <xf numFmtId="0" fontId="2" fillId="0" borderId="0" xfId="0" applyFont="1" applyBorder="1" applyAlignment="1">
      <alignment horizontal="left" vertical="top" wrapText="1"/>
    </xf>
    <xf numFmtId="0" fontId="2" fillId="0" borderId="35" xfId="0" applyFont="1"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35" fillId="0" borderId="0" xfId="0" applyFont="1" applyAlignment="1">
      <alignment horizontal="center" vertical="top"/>
    </xf>
    <xf numFmtId="0" fontId="26" fillId="0" borderId="0" xfId="0" applyFont="1" applyAlignment="1">
      <alignment horizontal="left" vertical="top"/>
    </xf>
    <xf numFmtId="0" fontId="18" fillId="0" borderId="0" xfId="2" applyAlignment="1">
      <alignment horizontal="left" vertical="center"/>
    </xf>
    <xf numFmtId="0" fontId="35" fillId="0" borderId="0" xfId="0" applyFont="1" applyAlignment="1">
      <alignment horizontal="center"/>
    </xf>
    <xf numFmtId="0" fontId="26" fillId="0" borderId="0" xfId="0" applyFont="1" applyAlignment="1">
      <alignment horizontal="left" vertical="top" wrapText="1"/>
    </xf>
    <xf numFmtId="0" fontId="0" fillId="0" borderId="0" xfId="0" applyFont="1" applyAlignment="1">
      <alignment horizontal="left" vertical="top" wrapText="1"/>
    </xf>
    <xf numFmtId="0" fontId="0" fillId="0" borderId="25" xfId="0" applyFont="1" applyBorder="1" applyAlignment="1">
      <alignment horizontal="left" vertical="top" wrapText="1"/>
    </xf>
    <xf numFmtId="0" fontId="18" fillId="15" borderId="12" xfId="2" applyFill="1" applyBorder="1" applyAlignment="1">
      <alignment horizontal="center" vertical="top"/>
    </xf>
    <xf numFmtId="0" fontId="18" fillId="15" borderId="14" xfId="2" applyFill="1" applyBorder="1" applyAlignment="1">
      <alignment horizontal="center" vertical="top"/>
    </xf>
    <xf numFmtId="0" fontId="18" fillId="15" borderId="15" xfId="2" applyFill="1" applyBorder="1" applyAlignment="1">
      <alignment horizontal="center" vertical="top"/>
    </xf>
    <xf numFmtId="0" fontId="0" fillId="0" borderId="0" xfId="0" applyAlignment="1">
      <alignment horizontal="left" vertical="top"/>
    </xf>
    <xf numFmtId="0" fontId="0" fillId="0" borderId="14" xfId="0" applyBorder="1" applyAlignment="1">
      <alignment vertical="top"/>
    </xf>
    <xf numFmtId="0" fontId="2" fillId="0" borderId="14" xfId="0" applyFont="1" applyBorder="1" applyAlignment="1">
      <alignment horizontal="left" vertical="top" wrapText="1"/>
    </xf>
    <xf numFmtId="0" fontId="0" fillId="0" borderId="14" xfId="0" applyBorder="1" applyAlignment="1">
      <alignment horizontal="left" vertical="top"/>
    </xf>
    <xf numFmtId="0" fontId="5" fillId="6" borderId="22"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24" xfId="0" applyFont="1" applyFill="1" applyBorder="1" applyAlignment="1" applyProtection="1">
      <alignment horizontal="left" vertical="top" wrapText="1"/>
      <protection locked="0"/>
    </xf>
    <xf numFmtId="0" fontId="5" fillId="6" borderId="48" xfId="0" applyFont="1" applyFill="1" applyBorder="1" applyAlignment="1" applyProtection="1">
      <alignment horizontal="left" vertical="top" wrapText="1"/>
      <protection locked="0"/>
    </xf>
    <xf numFmtId="0" fontId="5" fillId="0" borderId="1" xfId="0" applyFont="1" applyBorder="1" applyAlignment="1" applyProtection="1">
      <alignment horizontal="center" vertical="top" wrapText="1"/>
    </xf>
    <xf numFmtId="0" fontId="5" fillId="6" borderId="1" xfId="0" applyFont="1" applyFill="1" applyBorder="1" applyAlignment="1" applyProtection="1">
      <alignment horizontal="center" vertical="top" wrapText="1"/>
      <protection locked="0"/>
    </xf>
    <xf numFmtId="0" fontId="5" fillId="6" borderId="2" xfId="0" applyFont="1" applyFill="1" applyBorder="1" applyAlignment="1" applyProtection="1">
      <alignment horizontal="center" vertical="top" wrapText="1"/>
      <protection locked="0"/>
    </xf>
    <xf numFmtId="0" fontId="2" fillId="3" borderId="3" xfId="0" applyFont="1" applyFill="1" applyBorder="1" applyAlignment="1">
      <alignment horizontal="left" vertical="top" wrapText="1"/>
    </xf>
    <xf numFmtId="0" fontId="0" fillId="4" borderId="26" xfId="0" applyFill="1" applyBorder="1" applyAlignment="1">
      <alignment horizontal="left" vertical="top" wrapText="1"/>
    </xf>
    <xf numFmtId="0" fontId="8" fillId="6" borderId="21" xfId="0" applyFont="1" applyFill="1" applyBorder="1" applyAlignment="1" applyProtection="1">
      <alignment horizontal="left" vertical="top" wrapText="1"/>
      <protection locked="0"/>
    </xf>
    <xf numFmtId="0" fontId="8" fillId="6" borderId="22" xfId="0" applyFont="1" applyFill="1" applyBorder="1" applyAlignment="1" applyProtection="1">
      <alignment horizontal="left" vertical="top" wrapText="1"/>
      <protection locked="0"/>
    </xf>
    <xf numFmtId="0" fontId="5" fillId="6" borderId="3" xfId="0" applyFont="1" applyFill="1" applyBorder="1" applyAlignment="1" applyProtection="1">
      <alignment horizontal="left" vertical="top" wrapText="1"/>
      <protection locked="0"/>
    </xf>
    <xf numFmtId="0" fontId="2" fillId="0" borderId="30" xfId="0" applyFont="1" applyBorder="1" applyAlignment="1" applyProtection="1">
      <alignment horizontal="center"/>
    </xf>
    <xf numFmtId="0" fontId="2" fillId="0" borderId="0" xfId="0" applyFont="1" applyBorder="1" applyAlignment="1" applyProtection="1">
      <alignment horizontal="center"/>
    </xf>
    <xf numFmtId="0" fontId="2" fillId="7" borderId="50" xfId="0" applyFont="1" applyFill="1" applyBorder="1" applyAlignment="1" applyProtection="1">
      <alignment horizontal="center"/>
      <protection locked="0"/>
    </xf>
    <xf numFmtId="0" fontId="2" fillId="7" borderId="53" xfId="0" applyFont="1" applyFill="1" applyBorder="1" applyAlignment="1" applyProtection="1">
      <alignment horizontal="center"/>
      <protection locked="0"/>
    </xf>
    <xf numFmtId="10" fontId="2" fillId="7" borderId="6" xfId="0" applyNumberFormat="1" applyFont="1" applyFill="1" applyBorder="1" applyAlignment="1" applyProtection="1">
      <alignment horizontal="center"/>
    </xf>
    <xf numFmtId="10" fontId="2" fillId="7" borderId="4" xfId="0" applyNumberFormat="1" applyFont="1" applyFill="1" applyBorder="1" applyAlignment="1" applyProtection="1">
      <alignment horizontal="center"/>
    </xf>
    <xf numFmtId="10" fontId="2" fillId="7" borderId="5" xfId="0" applyNumberFormat="1" applyFont="1" applyFill="1" applyBorder="1" applyAlignment="1" applyProtection="1">
      <alignment horizontal="center"/>
    </xf>
    <xf numFmtId="0" fontId="2" fillId="12" borderId="52" xfId="0" applyFont="1" applyFill="1" applyBorder="1" applyAlignment="1" applyProtection="1">
      <alignment horizontal="center"/>
    </xf>
    <xf numFmtId="0" fontId="2" fillId="12" borderId="54" xfId="0" applyFont="1" applyFill="1" applyBorder="1" applyAlignment="1" applyProtection="1">
      <alignment horizontal="center"/>
    </xf>
    <xf numFmtId="0" fontId="2" fillId="0" borderId="42" xfId="0" applyFont="1" applyBorder="1" applyAlignment="1" applyProtection="1">
      <alignment horizontal="center" vertical="top" wrapText="1"/>
    </xf>
    <xf numFmtId="0" fontId="2" fillId="0" borderId="40" xfId="0" applyFont="1" applyBorder="1" applyAlignment="1" applyProtection="1">
      <alignment horizontal="center" vertical="top" wrapText="1"/>
    </xf>
    <xf numFmtId="0" fontId="2" fillId="0" borderId="41" xfId="0" applyFont="1" applyBorder="1" applyAlignment="1" applyProtection="1">
      <alignment horizontal="center" vertical="top" wrapText="1"/>
    </xf>
    <xf numFmtId="0" fontId="23" fillId="6" borderId="21" xfId="0" applyFont="1" applyFill="1" applyBorder="1" applyAlignment="1" applyProtection="1">
      <alignment horizontal="left" wrapText="1"/>
    </xf>
    <xf numFmtId="0" fontId="23" fillId="6" borderId="23" xfId="0" applyFont="1" applyFill="1" applyBorder="1" applyAlignment="1" applyProtection="1">
      <alignment horizontal="left" wrapText="1"/>
    </xf>
    <xf numFmtId="0" fontId="23" fillId="6" borderId="7" xfId="0" applyFont="1" applyFill="1" applyBorder="1" applyAlignment="1" applyProtection="1">
      <alignment horizontal="left" wrapText="1"/>
    </xf>
    <xf numFmtId="0" fontId="23" fillId="6" borderId="8" xfId="0" applyFont="1" applyFill="1" applyBorder="1" applyAlignment="1" applyProtection="1">
      <alignment horizontal="left" wrapText="1"/>
    </xf>
    <xf numFmtId="0" fontId="2" fillId="3" borderId="49" xfId="0" applyFont="1" applyFill="1" applyBorder="1" applyAlignment="1" applyProtection="1">
      <alignment horizontal="left" vertical="top" wrapText="1"/>
    </xf>
    <xf numFmtId="0" fontId="11" fillId="6" borderId="56" xfId="0" applyFont="1" applyFill="1" applyBorder="1" applyAlignment="1" applyProtection="1">
      <alignment horizontal="left"/>
      <protection locked="0"/>
    </xf>
    <xf numFmtId="0" fontId="11" fillId="6" borderId="24" xfId="0" applyFont="1" applyFill="1" applyBorder="1" applyAlignment="1" applyProtection="1">
      <alignment horizontal="left"/>
      <protection locked="0"/>
    </xf>
    <xf numFmtId="44" fontId="5" fillId="7" borderId="26" xfId="1" applyFont="1" applyFill="1" applyBorder="1" applyAlignment="1" applyProtection="1">
      <alignment horizontal="center"/>
    </xf>
    <xf numFmtId="44" fontId="5" fillId="7" borderId="20" xfId="1" applyFont="1" applyFill="1" applyBorder="1" applyAlignment="1" applyProtection="1">
      <alignment horizontal="center"/>
    </xf>
    <xf numFmtId="44" fontId="5" fillId="7" borderId="3" xfId="1" applyFont="1" applyFill="1" applyBorder="1" applyAlignment="1" applyProtection="1">
      <alignment horizontal="center"/>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5" fillId="6" borderId="22" xfId="0" applyFont="1" applyFill="1" applyBorder="1" applyAlignment="1" applyProtection="1">
      <alignment horizontal="center" vertical="top" wrapText="1"/>
      <protection locked="0"/>
    </xf>
    <xf numFmtId="0" fontId="5" fillId="6" borderId="0" xfId="0" applyFont="1" applyFill="1" applyBorder="1" applyAlignment="1" applyProtection="1">
      <alignment horizontal="center" vertical="top" wrapText="1"/>
      <protection locked="0"/>
    </xf>
    <xf numFmtId="0" fontId="5" fillId="6" borderId="24" xfId="0" applyFont="1" applyFill="1" applyBorder="1" applyAlignment="1" applyProtection="1">
      <alignment horizontal="center" vertical="top" wrapText="1"/>
      <protection locked="0"/>
    </xf>
    <xf numFmtId="0" fontId="0" fillId="4" borderId="20" xfId="0" applyFill="1" applyBorder="1" applyAlignment="1">
      <alignment horizontal="left" vertical="top" wrapText="1"/>
    </xf>
    <xf numFmtId="0" fontId="5" fillId="0" borderId="25" xfId="0" applyFont="1" applyBorder="1" applyAlignment="1">
      <alignment horizontal="left" vertical="top" wrapText="1"/>
    </xf>
    <xf numFmtId="0" fontId="5" fillId="0" borderId="44" xfId="0" applyFont="1" applyBorder="1" applyAlignment="1">
      <alignment horizontal="left" vertical="top" wrapText="1"/>
    </xf>
    <xf numFmtId="0" fontId="5" fillId="0" borderId="49" xfId="0" applyFont="1" applyBorder="1" applyAlignment="1">
      <alignment horizontal="left" vertical="top" wrapText="1"/>
    </xf>
    <xf numFmtId="0" fontId="5" fillId="6" borderId="33" xfId="0" applyFont="1" applyFill="1" applyBorder="1" applyAlignment="1" applyProtection="1">
      <alignment horizontal="left" vertical="top" wrapText="1"/>
      <protection locked="0"/>
    </xf>
    <xf numFmtId="0" fontId="5" fillId="6" borderId="32" xfId="0" applyFont="1" applyFill="1" applyBorder="1" applyAlignment="1" applyProtection="1">
      <alignment horizontal="left" vertical="top" wrapText="1"/>
      <protection locked="0"/>
    </xf>
    <xf numFmtId="0" fontId="5" fillId="6" borderId="34" xfId="0" applyFont="1" applyFill="1" applyBorder="1" applyAlignment="1" applyProtection="1">
      <alignment horizontal="left" vertical="top" wrapText="1"/>
      <protection locked="0"/>
    </xf>
    <xf numFmtId="0" fontId="5" fillId="6" borderId="31" xfId="0" applyFont="1" applyFill="1" applyBorder="1" applyAlignment="1" applyProtection="1">
      <alignment horizontal="left" vertical="top" wrapText="1"/>
      <protection locked="0"/>
    </xf>
    <xf numFmtId="0" fontId="5" fillId="6" borderId="38" xfId="0" applyFont="1" applyFill="1" applyBorder="1" applyAlignment="1" applyProtection="1">
      <alignment horizontal="left" vertical="top" wrapText="1"/>
      <protection locked="0"/>
    </xf>
    <xf numFmtId="0" fontId="5" fillId="6" borderId="28" xfId="0" applyFont="1" applyFill="1" applyBorder="1" applyAlignment="1" applyProtection="1">
      <alignment horizontal="left" vertical="top" wrapText="1"/>
      <protection locked="0"/>
    </xf>
    <xf numFmtId="0" fontId="5" fillId="6" borderId="56" xfId="0" applyFont="1" applyFill="1" applyBorder="1" applyAlignment="1" applyProtection="1">
      <alignment horizontal="left" vertical="top" wrapText="1"/>
      <protection locked="0"/>
    </xf>
    <xf numFmtId="0" fontId="0" fillId="4" borderId="26" xfId="0" applyFill="1" applyBorder="1" applyAlignment="1">
      <alignment horizontal="center" vertical="top" wrapText="1"/>
    </xf>
    <xf numFmtId="0" fontId="5" fillId="6" borderId="11" xfId="0" applyFont="1" applyFill="1" applyBorder="1" applyAlignment="1" applyProtection="1">
      <alignment horizontal="left" vertical="top" wrapText="1"/>
      <protection locked="0"/>
    </xf>
    <xf numFmtId="0" fontId="5" fillId="6" borderId="25" xfId="0" applyFont="1" applyFill="1" applyBorder="1" applyAlignment="1" applyProtection="1">
      <alignment horizontal="left" vertical="top" wrapText="1"/>
      <protection locked="0"/>
    </xf>
    <xf numFmtId="0" fontId="5" fillId="6" borderId="44" xfId="0" applyFont="1" applyFill="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5" fillId="6" borderId="82" xfId="0" applyFont="1" applyFill="1" applyBorder="1" applyAlignment="1" applyProtection="1">
      <alignment horizontal="left" vertical="top" wrapText="1"/>
      <protection locked="0"/>
    </xf>
    <xf numFmtId="0" fontId="5" fillId="6" borderId="40" xfId="0" applyFont="1" applyFill="1" applyBorder="1" applyAlignment="1" applyProtection="1">
      <alignment horizontal="left" vertical="top" wrapText="1"/>
      <protection locked="0"/>
    </xf>
    <xf numFmtId="0" fontId="2" fillId="3" borderId="3" xfId="0" applyFont="1" applyFill="1" applyBorder="1" applyAlignment="1">
      <alignment horizontal="center" vertical="top" wrapText="1"/>
    </xf>
    <xf numFmtId="0" fontId="0" fillId="6" borderId="12" xfId="0" applyFill="1" applyBorder="1" applyAlignment="1" applyProtection="1">
      <alignment horizontal="left" vertical="top" wrapText="1"/>
      <protection locked="0"/>
    </xf>
    <xf numFmtId="0" fontId="0" fillId="6" borderId="28" xfId="0" applyFill="1" applyBorder="1" applyAlignment="1" applyProtection="1">
      <alignment horizontal="left" vertical="top" wrapText="1"/>
      <protection locked="0"/>
    </xf>
    <xf numFmtId="0" fontId="0" fillId="0" borderId="11" xfId="0" applyBorder="1" applyAlignment="1">
      <alignment horizontal="left" vertical="top" wrapText="1"/>
    </xf>
    <xf numFmtId="0" fontId="2" fillId="4" borderId="26" xfId="0" applyFont="1" applyFill="1" applyBorder="1" applyAlignment="1">
      <alignment horizontal="center" vertical="top" wrapText="1"/>
    </xf>
    <xf numFmtId="0" fontId="5" fillId="6" borderId="11" xfId="0" applyFont="1" applyFill="1" applyBorder="1" applyAlignment="1">
      <alignment horizontal="left" vertical="top" wrapText="1"/>
    </xf>
    <xf numFmtId="0" fontId="5" fillId="6" borderId="25" xfId="0" applyFont="1" applyFill="1" applyBorder="1" applyAlignment="1">
      <alignment horizontal="left" vertical="top" wrapText="1"/>
    </xf>
    <xf numFmtId="0" fontId="5" fillId="6" borderId="44" xfId="0" applyFont="1" applyFill="1" applyBorder="1" applyAlignment="1">
      <alignment horizontal="left" vertical="top" wrapText="1"/>
    </xf>
    <xf numFmtId="0" fontId="5" fillId="6" borderId="12" xfId="0" applyFont="1" applyFill="1" applyBorder="1" applyAlignment="1">
      <alignment horizontal="left" vertical="top" wrapText="1"/>
    </xf>
    <xf numFmtId="0" fontId="5" fillId="6" borderId="14" xfId="0" applyFont="1" applyFill="1" applyBorder="1" applyAlignment="1">
      <alignment horizontal="left" vertical="top" wrapText="1"/>
    </xf>
    <xf numFmtId="0" fontId="5" fillId="6" borderId="15" xfId="0" applyFont="1" applyFill="1" applyBorder="1" applyAlignment="1">
      <alignment horizontal="left" vertical="top" wrapText="1"/>
    </xf>
    <xf numFmtId="0" fontId="5" fillId="6" borderId="16"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8" xfId="0" applyFont="1" applyFill="1" applyBorder="1" applyAlignment="1">
      <alignment horizontal="left" vertical="top" wrapText="1"/>
    </xf>
    <xf numFmtId="44" fontId="2" fillId="12" borderId="58" xfId="0" applyNumberFormat="1" applyFont="1" applyFill="1" applyBorder="1" applyAlignment="1">
      <alignment horizontal="center"/>
    </xf>
    <xf numFmtId="44" fontId="2" fillId="12" borderId="51" xfId="0" applyNumberFormat="1" applyFont="1" applyFill="1" applyBorder="1" applyAlignment="1">
      <alignment horizontal="center"/>
    </xf>
    <xf numFmtId="0" fontId="6" fillId="6" borderId="17" xfId="0" applyFont="1" applyFill="1" applyBorder="1" applyAlignment="1" applyProtection="1">
      <alignment horizontal="left" vertical="top" wrapText="1"/>
      <protection locked="0"/>
    </xf>
    <xf numFmtId="0" fontId="6" fillId="6" borderId="1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12" xfId="0" applyFont="1" applyFill="1" applyBorder="1" applyAlignment="1" applyProtection="1">
      <alignment horizontal="left" vertical="top" wrapText="1"/>
      <protection locked="0"/>
    </xf>
    <xf numFmtId="0" fontId="5" fillId="6" borderId="14" xfId="0" applyFont="1" applyFill="1" applyBorder="1" applyAlignment="1" applyProtection="1">
      <alignment horizontal="left" vertical="top" wrapText="1"/>
      <protection locked="0"/>
    </xf>
    <xf numFmtId="0" fontId="5" fillId="6" borderId="15" xfId="0" applyFont="1" applyFill="1" applyBorder="1" applyAlignment="1" applyProtection="1">
      <alignment horizontal="left" vertical="top" wrapText="1"/>
      <protection locked="0"/>
    </xf>
    <xf numFmtId="0" fontId="2" fillId="3" borderId="20" xfId="0" applyFont="1" applyFill="1" applyBorder="1" applyAlignment="1">
      <alignment horizontal="left" vertical="top" wrapText="1"/>
    </xf>
    <xf numFmtId="0" fontId="0" fillId="4" borderId="3" xfId="0" applyFill="1" applyBorder="1" applyAlignment="1">
      <alignment horizontal="left" vertical="top" wrapText="1"/>
    </xf>
    <xf numFmtId="0" fontId="2" fillId="0" borderId="12"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5" fillId="6" borderId="83" xfId="0" applyFont="1" applyFill="1" applyBorder="1" applyAlignment="1" applyProtection="1">
      <alignment horizontal="left" vertical="top" wrapText="1"/>
      <protection locked="0"/>
    </xf>
    <xf numFmtId="0" fontId="5" fillId="6" borderId="84" xfId="0" applyFont="1" applyFill="1" applyBorder="1" applyAlignment="1" applyProtection="1">
      <alignment horizontal="left" vertical="top" wrapText="1"/>
      <protection locked="0"/>
    </xf>
    <xf numFmtId="0" fontId="5" fillId="6" borderId="85" xfId="0" applyFont="1" applyFill="1" applyBorder="1" applyAlignment="1" applyProtection="1">
      <alignment horizontal="left" vertical="top" wrapText="1"/>
      <protection locked="0"/>
    </xf>
    <xf numFmtId="0" fontId="2" fillId="0" borderId="3" xfId="0" applyFont="1" applyBorder="1" applyAlignment="1">
      <alignment horizontal="center" vertical="top" wrapText="1"/>
    </xf>
    <xf numFmtId="0" fontId="0" fillId="12" borderId="9" xfId="0" applyFill="1" applyBorder="1" applyAlignment="1">
      <alignment horizontal="center"/>
    </xf>
    <xf numFmtId="0" fontId="0" fillId="12" borderId="10" xfId="0" applyFill="1" applyBorder="1" applyAlignment="1">
      <alignment horizontal="center"/>
    </xf>
    <xf numFmtId="0" fontId="11" fillId="0" borderId="65" xfId="0" applyFont="1" applyFill="1" applyBorder="1" applyAlignment="1">
      <alignment vertical="center" wrapText="1"/>
    </xf>
    <xf numFmtId="0" fontId="0" fillId="0" borderId="106" xfId="0" applyBorder="1" applyAlignment="1">
      <alignment vertical="center" wrapText="1"/>
    </xf>
    <xf numFmtId="0" fontId="17" fillId="0" borderId="34" xfId="0" applyFont="1" applyBorder="1" applyAlignment="1">
      <alignment wrapText="1"/>
    </xf>
    <xf numFmtId="0" fontId="0" fillId="0" borderId="31" xfId="0" applyBorder="1" applyAlignment="1">
      <alignment wrapText="1"/>
    </xf>
    <xf numFmtId="0" fontId="0" fillId="0" borderId="38" xfId="0" applyBorder="1" applyAlignment="1">
      <alignment wrapText="1"/>
    </xf>
    <xf numFmtId="165" fontId="7" fillId="6" borderId="87" xfId="1" applyNumberFormat="1" applyFont="1" applyFill="1" applyBorder="1" applyAlignment="1" applyProtection="1">
      <alignment vertical="top" wrapText="1"/>
      <protection locked="0"/>
    </xf>
    <xf numFmtId="0" fontId="7" fillId="0" borderId="55" xfId="0" applyFont="1" applyBorder="1" applyAlignment="1">
      <alignment vertical="top"/>
    </xf>
    <xf numFmtId="165" fontId="11" fillId="7" borderId="95" xfId="1" applyNumberFormat="1" applyFont="1" applyFill="1" applyBorder="1" applyAlignment="1">
      <alignment vertical="top" wrapText="1"/>
    </xf>
    <xf numFmtId="0" fontId="0" fillId="7" borderId="56" xfId="0" applyFill="1" applyBorder="1" applyAlignment="1">
      <alignment vertical="top" wrapText="1"/>
    </xf>
    <xf numFmtId="0" fontId="17" fillId="0" borderId="83" xfId="0" applyFont="1" applyBorder="1" applyAlignment="1">
      <alignment wrapText="1"/>
    </xf>
    <xf numFmtId="0" fontId="0" fillId="0" borderId="84" xfId="0" applyBorder="1" applyAlignment="1">
      <alignment wrapText="1"/>
    </xf>
    <xf numFmtId="0" fontId="0" fillId="0" borderId="85" xfId="0" applyBorder="1" applyAlignment="1">
      <alignment wrapText="1"/>
    </xf>
    <xf numFmtId="0" fontId="5" fillId="6" borderId="32" xfId="0" applyFont="1" applyFill="1" applyBorder="1" applyAlignment="1" applyProtection="1">
      <alignment horizontal="center" vertical="top" wrapText="1"/>
      <protection locked="0"/>
    </xf>
    <xf numFmtId="0" fontId="11" fillId="0" borderId="26" xfId="0" applyFont="1" applyFill="1" applyBorder="1" applyAlignment="1">
      <alignment vertical="center" wrapText="1"/>
    </xf>
    <xf numFmtId="0" fontId="0" fillId="0" borderId="3" xfId="0" applyBorder="1" applyAlignment="1">
      <alignment vertical="center" wrapText="1"/>
    </xf>
    <xf numFmtId="165" fontId="28" fillId="6" borderId="26" xfId="1" applyNumberFormat="1" applyFont="1" applyFill="1" applyBorder="1" applyAlignment="1" applyProtection="1">
      <alignment vertical="top" wrapText="1"/>
      <protection locked="0"/>
    </xf>
    <xf numFmtId="0" fontId="21" fillId="0" borderId="3" xfId="0" applyFont="1" applyBorder="1" applyAlignment="1">
      <alignment vertical="top"/>
    </xf>
    <xf numFmtId="165" fontId="11" fillId="7" borderId="28" xfId="1" applyNumberFormat="1" applyFont="1" applyFill="1" applyBorder="1" applyAlignment="1">
      <alignment vertical="top" wrapText="1"/>
    </xf>
    <xf numFmtId="0" fontId="0" fillId="7" borderId="11" xfId="0" applyFill="1" applyBorder="1" applyAlignment="1">
      <alignment vertical="top" wrapText="1"/>
    </xf>
    <xf numFmtId="0" fontId="17" fillId="0" borderId="12" xfId="0" applyFont="1" applyBorder="1" applyAlignment="1">
      <alignment wrapText="1"/>
    </xf>
    <xf numFmtId="0" fontId="0" fillId="0" borderId="14" xfId="0" applyBorder="1" applyAlignment="1">
      <alignment wrapText="1"/>
    </xf>
    <xf numFmtId="0" fontId="0" fillId="0" borderId="15" xfId="0" applyBorder="1" applyAlignment="1">
      <alignment wrapText="1"/>
    </xf>
    <xf numFmtId="44" fontId="11" fillId="0" borderId="0" xfId="1" applyFont="1" applyFill="1" applyBorder="1" applyAlignment="1">
      <alignment horizontal="right"/>
    </xf>
    <xf numFmtId="0" fontId="11" fillId="0" borderId="3" xfId="0" applyFont="1" applyBorder="1" applyAlignment="1">
      <alignment horizontal="center" vertical="top" wrapText="1"/>
    </xf>
    <xf numFmtId="0" fontId="11" fillId="12" borderId="9" xfId="0" applyFont="1" applyFill="1" applyBorder="1" applyAlignment="1">
      <alignment horizontal="center"/>
    </xf>
    <xf numFmtId="0" fontId="11" fillId="12" borderId="10" xfId="0" applyFont="1" applyFill="1" applyBorder="1" applyAlignment="1">
      <alignment horizontal="center"/>
    </xf>
    <xf numFmtId="165" fontId="11" fillId="12" borderId="58" xfId="0" applyNumberFormat="1" applyFont="1" applyFill="1" applyBorder="1" applyAlignment="1">
      <alignment horizontal="center"/>
    </xf>
    <xf numFmtId="165" fontId="11" fillId="12" borderId="51" xfId="0" applyNumberFormat="1" applyFont="1" applyFill="1" applyBorder="1" applyAlignment="1">
      <alignment horizontal="center"/>
    </xf>
    <xf numFmtId="0" fontId="11" fillId="6" borderId="17" xfId="0" applyFont="1" applyFill="1" applyBorder="1" applyAlignment="1" applyProtection="1">
      <alignment horizontal="left" vertical="top" wrapText="1"/>
      <protection locked="0"/>
    </xf>
    <xf numFmtId="0" fontId="11" fillId="6" borderId="18" xfId="0" applyFont="1" applyFill="1" applyBorder="1" applyAlignment="1" applyProtection="1">
      <alignment horizontal="left" vertical="top" wrapText="1"/>
      <protection locked="0"/>
    </xf>
    <xf numFmtId="165" fontId="17" fillId="7" borderId="21" xfId="0" applyNumberFormat="1" applyFont="1" applyFill="1" applyBorder="1" applyAlignment="1">
      <alignment horizontal="center" vertical="top"/>
    </xf>
    <xf numFmtId="165" fontId="17" fillId="7" borderId="23" xfId="0" applyNumberFormat="1" applyFont="1" applyFill="1" applyBorder="1" applyAlignment="1">
      <alignment horizontal="center" vertical="top"/>
    </xf>
    <xf numFmtId="165" fontId="17" fillId="7" borderId="30" xfId="0" applyNumberFormat="1" applyFont="1" applyFill="1" applyBorder="1" applyAlignment="1">
      <alignment horizontal="center" vertical="top"/>
    </xf>
    <xf numFmtId="165" fontId="17" fillId="7" borderId="48" xfId="0" applyNumberFormat="1" applyFont="1" applyFill="1" applyBorder="1" applyAlignment="1">
      <alignment horizontal="center" vertical="top"/>
    </xf>
    <xf numFmtId="0" fontId="20" fillId="7" borderId="39" xfId="0" applyFont="1" applyFill="1" applyBorder="1" applyAlignment="1">
      <alignment horizontal="center" vertical="top" wrapText="1"/>
    </xf>
    <xf numFmtId="0" fontId="20" fillId="7" borderId="32" xfId="0" applyFont="1" applyFill="1" applyBorder="1" applyAlignment="1">
      <alignment horizontal="center" vertical="top" wrapText="1"/>
    </xf>
    <xf numFmtId="0" fontId="20" fillId="7" borderId="30" xfId="0" applyFont="1" applyFill="1" applyBorder="1" applyAlignment="1">
      <alignment horizontal="center" vertical="top" wrapText="1"/>
    </xf>
    <xf numFmtId="0" fontId="20" fillId="7" borderId="0" xfId="0" applyFont="1" applyFill="1" applyBorder="1" applyAlignment="1">
      <alignment horizontal="center" vertical="top" wrapText="1"/>
    </xf>
    <xf numFmtId="0" fontId="11" fillId="7" borderId="6" xfId="0" applyFont="1" applyFill="1" applyBorder="1" applyAlignment="1">
      <alignment horizontal="center" vertical="top" wrapText="1"/>
    </xf>
    <xf numFmtId="0" fontId="11" fillId="7" borderId="5" xfId="0" applyFont="1" applyFill="1" applyBorder="1" applyAlignment="1">
      <alignment horizontal="center" vertical="top" wrapText="1"/>
    </xf>
    <xf numFmtId="165" fontId="17" fillId="7" borderId="7" xfId="0" applyNumberFormat="1" applyFont="1" applyFill="1" applyBorder="1" applyAlignment="1">
      <alignment horizontal="center" vertical="top"/>
    </xf>
    <xf numFmtId="165" fontId="17" fillId="7" borderId="8" xfId="0" applyNumberFormat="1" applyFont="1" applyFill="1" applyBorder="1" applyAlignment="1">
      <alignment horizontal="center" vertical="top"/>
    </xf>
    <xf numFmtId="0" fontId="17" fillId="7" borderId="21" xfId="0" applyFont="1" applyFill="1" applyBorder="1" applyAlignment="1">
      <alignment horizontal="center" vertical="top"/>
    </xf>
    <xf numFmtId="0" fontId="17" fillId="7" borderId="23" xfId="0" applyFont="1" applyFill="1" applyBorder="1" applyAlignment="1">
      <alignment horizontal="center" vertical="top"/>
    </xf>
    <xf numFmtId="0" fontId="17" fillId="7" borderId="7" xfId="0" applyFont="1" applyFill="1" applyBorder="1" applyAlignment="1">
      <alignment horizontal="center" vertical="top"/>
    </xf>
    <xf numFmtId="0" fontId="17" fillId="7" borderId="8" xfId="0" applyFont="1" applyFill="1" applyBorder="1" applyAlignment="1">
      <alignment horizontal="center" vertical="top"/>
    </xf>
    <xf numFmtId="0" fontId="17" fillId="7" borderId="21" xfId="0" applyFont="1" applyFill="1" applyBorder="1" applyAlignment="1">
      <alignment horizontal="center"/>
    </xf>
    <xf numFmtId="0" fontId="17" fillId="7" borderId="23" xfId="0" applyFont="1" applyFill="1" applyBorder="1" applyAlignment="1">
      <alignment horizontal="center"/>
    </xf>
    <xf numFmtId="0" fontId="17" fillId="7" borderId="7" xfId="0" applyFont="1" applyFill="1" applyBorder="1" applyAlignment="1">
      <alignment horizontal="center"/>
    </xf>
    <xf numFmtId="0" fontId="17" fillId="7" borderId="8" xfId="0" applyFont="1" applyFill="1" applyBorder="1" applyAlignment="1">
      <alignment horizontal="center"/>
    </xf>
    <xf numFmtId="44" fontId="17" fillId="7" borderId="21" xfId="0" applyNumberFormat="1" applyFont="1" applyFill="1" applyBorder="1" applyAlignment="1">
      <alignment horizontal="center"/>
    </xf>
    <xf numFmtId="44" fontId="17" fillId="7" borderId="23" xfId="0" applyNumberFormat="1" applyFont="1" applyFill="1" applyBorder="1" applyAlignment="1">
      <alignment horizontal="center"/>
    </xf>
    <xf numFmtId="44" fontId="17" fillId="7" borderId="7" xfId="0" applyNumberFormat="1" applyFont="1" applyFill="1" applyBorder="1" applyAlignment="1">
      <alignment horizontal="center"/>
    </xf>
    <xf numFmtId="44" fontId="17" fillId="7" borderId="8" xfId="0" applyNumberFormat="1" applyFont="1" applyFill="1" applyBorder="1" applyAlignment="1">
      <alignment horizontal="center"/>
    </xf>
    <xf numFmtId="0" fontId="17" fillId="9" borderId="32" xfId="0" applyFont="1" applyFill="1" applyBorder="1" applyAlignment="1">
      <alignment horizontal="center" vertical="top"/>
    </xf>
    <xf numFmtId="0" fontId="17" fillId="9" borderId="67" xfId="0" applyFont="1" applyFill="1" applyBorder="1" applyAlignment="1">
      <alignment horizontal="center" vertical="top"/>
    </xf>
    <xf numFmtId="0" fontId="17" fillId="9" borderId="40" xfId="0" applyFont="1" applyFill="1" applyBorder="1" applyAlignment="1">
      <alignment horizontal="center" vertical="top"/>
    </xf>
    <xf numFmtId="0" fontId="17" fillId="9" borderId="41" xfId="0" applyFont="1" applyFill="1" applyBorder="1" applyAlignment="1">
      <alignment horizontal="center" vertical="top"/>
    </xf>
    <xf numFmtId="0" fontId="11" fillId="0" borderId="1" xfId="0" applyFont="1" applyBorder="1" applyAlignment="1">
      <alignment horizontal="center" vertical="top" wrapText="1"/>
    </xf>
    <xf numFmtId="0" fontId="17" fillId="6" borderId="12" xfId="0" applyFont="1" applyFill="1" applyBorder="1" applyAlignment="1" applyProtection="1">
      <alignment horizontal="left" vertical="top" wrapText="1"/>
      <protection locked="0"/>
    </xf>
    <xf numFmtId="0" fontId="17" fillId="6" borderId="14" xfId="0" applyFont="1" applyFill="1" applyBorder="1" applyAlignment="1" applyProtection="1">
      <alignment horizontal="left" vertical="top" wrapText="1"/>
      <protection locked="0"/>
    </xf>
    <xf numFmtId="0" fontId="17" fillId="6" borderId="15" xfId="0" applyFont="1" applyFill="1" applyBorder="1" applyAlignment="1" applyProtection="1">
      <alignment horizontal="left" vertical="top" wrapText="1"/>
      <protection locked="0"/>
    </xf>
    <xf numFmtId="0" fontId="17" fillId="6" borderId="83" xfId="0" applyFont="1" applyFill="1" applyBorder="1" applyAlignment="1" applyProtection="1">
      <alignment horizontal="left" vertical="top" wrapText="1"/>
      <protection locked="0"/>
    </xf>
    <xf numFmtId="0" fontId="17" fillId="6" borderId="84" xfId="0" applyFont="1" applyFill="1" applyBorder="1" applyAlignment="1" applyProtection="1">
      <alignment horizontal="left" vertical="top" wrapText="1"/>
      <protection locked="0"/>
    </xf>
    <xf numFmtId="0" fontId="17" fillId="6" borderId="85" xfId="0" applyFont="1" applyFill="1" applyBorder="1" applyAlignment="1" applyProtection="1">
      <alignment horizontal="left" vertical="top" wrapText="1"/>
      <protection locked="0"/>
    </xf>
    <xf numFmtId="0" fontId="11" fillId="3" borderId="3" xfId="0" applyFont="1" applyFill="1" applyBorder="1" applyAlignment="1">
      <alignment horizontal="left" vertical="top" wrapText="1"/>
    </xf>
    <xf numFmtId="0" fontId="17" fillId="6" borderId="1" xfId="0" applyFont="1" applyFill="1" applyBorder="1" applyAlignment="1" applyProtection="1">
      <alignment horizontal="left" vertical="top" wrapText="1"/>
      <protection locked="0"/>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9" xfId="0" applyFont="1" applyBorder="1" applyAlignment="1">
      <alignment horizontal="left" vertical="top" wrapText="1"/>
    </xf>
    <xf numFmtId="0" fontId="11" fillId="0" borderId="31" xfId="0" applyFont="1" applyBorder="1" applyAlignment="1">
      <alignment horizontal="left" vertical="top" wrapText="1"/>
    </xf>
    <xf numFmtId="0" fontId="17" fillId="6" borderId="33" xfId="0" applyFont="1" applyFill="1" applyBorder="1" applyAlignment="1" applyProtection="1">
      <alignment horizontal="left" vertical="top" wrapText="1"/>
      <protection locked="0"/>
    </xf>
    <xf numFmtId="0" fontId="17" fillId="6" borderId="32" xfId="0" applyFont="1" applyFill="1" applyBorder="1" applyAlignment="1" applyProtection="1">
      <alignment horizontal="left" vertical="top" wrapText="1"/>
      <protection locked="0"/>
    </xf>
    <xf numFmtId="0" fontId="17" fillId="6" borderId="24" xfId="0" applyFont="1" applyFill="1" applyBorder="1" applyAlignment="1" applyProtection="1">
      <alignment horizontal="left" vertical="top" wrapText="1"/>
      <protection locked="0"/>
    </xf>
    <xf numFmtId="0" fontId="17" fillId="9" borderId="24" xfId="0" applyFont="1" applyFill="1" applyBorder="1" applyAlignment="1">
      <alignment horizontal="center" vertical="top"/>
    </xf>
    <xf numFmtId="0" fontId="17" fillId="9" borderId="8" xfId="0" applyFont="1" applyFill="1" applyBorder="1" applyAlignment="1">
      <alignment horizontal="center" vertical="top"/>
    </xf>
    <xf numFmtId="0" fontId="17" fillId="9" borderId="25" xfId="0" applyFont="1" applyFill="1" applyBorder="1" applyAlignment="1">
      <alignment horizontal="center" vertical="top"/>
    </xf>
    <xf numFmtId="0" fontId="17" fillId="9" borderId="68" xfId="0" applyFont="1" applyFill="1" applyBorder="1" applyAlignment="1">
      <alignment horizontal="center" vertical="top"/>
    </xf>
    <xf numFmtId="0" fontId="17" fillId="7" borderId="39" xfId="0" applyFont="1" applyFill="1" applyBorder="1" applyAlignment="1" applyProtection="1">
      <alignment horizontal="center" vertical="top" wrapText="1"/>
    </xf>
    <xf numFmtId="0" fontId="17" fillId="7" borderId="7" xfId="0" applyFont="1" applyFill="1" applyBorder="1" applyAlignment="1" applyProtection="1">
      <alignment horizontal="center" vertical="top" wrapText="1"/>
    </xf>
    <xf numFmtId="0" fontId="17" fillId="7" borderId="66" xfId="0" applyFont="1" applyFill="1" applyBorder="1" applyAlignment="1" applyProtection="1">
      <alignment horizontal="center" vertical="top" wrapText="1"/>
    </xf>
    <xf numFmtId="0" fontId="17" fillId="4" borderId="26" xfId="0" applyFont="1" applyFill="1" applyBorder="1" applyAlignment="1">
      <alignment horizontal="center" vertical="top" wrapText="1"/>
    </xf>
    <xf numFmtId="0" fontId="17" fillId="6" borderId="11" xfId="0" applyFont="1" applyFill="1" applyBorder="1" applyAlignment="1" applyProtection="1">
      <alignment horizontal="left" vertical="top" wrapText="1"/>
      <protection locked="0"/>
    </xf>
    <xf numFmtId="0" fontId="17" fillId="6" borderId="25" xfId="0" applyFont="1" applyFill="1" applyBorder="1" applyAlignment="1" applyProtection="1">
      <alignment horizontal="left" vertical="top" wrapText="1"/>
      <protection locked="0"/>
    </xf>
    <xf numFmtId="0" fontId="17" fillId="6" borderId="44" xfId="0" applyFont="1" applyFill="1" applyBorder="1" applyAlignment="1" applyProtection="1">
      <alignment horizontal="left" vertical="top" wrapText="1"/>
      <protection locked="0"/>
    </xf>
    <xf numFmtId="0" fontId="11" fillId="3" borderId="3" xfId="0" applyFont="1" applyFill="1" applyBorder="1" applyAlignment="1">
      <alignment horizontal="center" vertical="top" wrapText="1"/>
    </xf>
    <xf numFmtId="0" fontId="17" fillId="6" borderId="3" xfId="0" applyFont="1" applyFill="1" applyBorder="1" applyAlignment="1" applyProtection="1">
      <alignment horizontal="left" vertical="top" wrapText="1"/>
      <protection locked="0"/>
    </xf>
    <xf numFmtId="0" fontId="17" fillId="6" borderId="22" xfId="0" applyFont="1" applyFill="1" applyBorder="1" applyAlignment="1" applyProtection="1">
      <alignment horizontal="center" vertical="top" wrapText="1"/>
      <protection locked="0"/>
    </xf>
    <xf numFmtId="0" fontId="17" fillId="6" borderId="0" xfId="0" applyFont="1" applyFill="1" applyBorder="1" applyAlignment="1" applyProtection="1">
      <alignment horizontal="center" vertical="top" wrapText="1"/>
      <protection locked="0"/>
    </xf>
    <xf numFmtId="0" fontId="17" fillId="6" borderId="24" xfId="0" applyFont="1" applyFill="1" applyBorder="1" applyAlignment="1" applyProtection="1">
      <alignment horizontal="center" vertical="top" wrapText="1"/>
      <protection locked="0"/>
    </xf>
    <xf numFmtId="0" fontId="17" fillId="6" borderId="0" xfId="0" applyFont="1" applyFill="1" applyBorder="1" applyAlignment="1" applyProtection="1">
      <alignment horizontal="left" vertical="top" wrapText="1"/>
      <protection locked="0"/>
    </xf>
    <xf numFmtId="0" fontId="17" fillId="6" borderId="48" xfId="0" applyFont="1" applyFill="1" applyBorder="1" applyAlignment="1" applyProtection="1">
      <alignment horizontal="left" vertical="top" wrapText="1"/>
      <protection locked="0"/>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7" fillId="0" borderId="1" xfId="0" applyFont="1" applyBorder="1" applyAlignment="1" applyProtection="1">
      <alignment horizontal="center" vertical="top" wrapText="1"/>
    </xf>
    <xf numFmtId="0" fontId="17" fillId="6" borderId="1" xfId="0" applyFont="1" applyFill="1" applyBorder="1" applyAlignment="1" applyProtection="1">
      <alignment horizontal="center" vertical="top" wrapText="1"/>
      <protection locked="0"/>
    </xf>
    <xf numFmtId="0" fontId="17" fillId="6" borderId="2" xfId="0" applyFont="1" applyFill="1" applyBorder="1" applyAlignment="1" applyProtection="1">
      <alignment horizontal="center" vertical="top" wrapText="1"/>
      <protection locked="0"/>
    </xf>
    <xf numFmtId="0" fontId="17" fillId="4" borderId="26" xfId="0" applyFont="1" applyFill="1" applyBorder="1" applyAlignment="1">
      <alignment horizontal="left" vertical="top" wrapText="1"/>
    </xf>
    <xf numFmtId="0" fontId="20" fillId="6" borderId="6" xfId="0" applyFont="1" applyFill="1" applyBorder="1" applyAlignment="1" applyProtection="1">
      <alignment horizontal="left" vertical="top" wrapText="1"/>
      <protection locked="0"/>
    </xf>
    <xf numFmtId="0" fontId="20" fillId="6" borderId="4" xfId="0" applyFont="1" applyFill="1" applyBorder="1" applyAlignment="1" applyProtection="1">
      <alignment horizontal="left" vertical="top" wrapText="1"/>
      <protection locked="0"/>
    </xf>
    <xf numFmtId="0" fontId="11" fillId="4" borderId="26" xfId="0" applyFont="1" applyFill="1" applyBorder="1" applyAlignment="1">
      <alignment horizontal="center" vertical="top" wrapText="1"/>
    </xf>
    <xf numFmtId="0" fontId="11" fillId="0" borderId="6" xfId="0" applyFont="1" applyBorder="1" applyAlignment="1">
      <alignment horizontal="left" vertical="top" wrapText="1"/>
    </xf>
    <xf numFmtId="0" fontId="11" fillId="0" borderId="4" xfId="0" applyFont="1" applyBorder="1" applyAlignment="1">
      <alignment horizontal="left" vertical="top" wrapText="1"/>
    </xf>
    <xf numFmtId="0" fontId="17" fillId="6" borderId="22" xfId="0" applyFont="1" applyFill="1" applyBorder="1" applyAlignment="1" applyProtection="1">
      <alignment horizontal="left" vertical="top" wrapText="1"/>
      <protection locked="0"/>
    </xf>
    <xf numFmtId="0" fontId="11" fillId="0" borderId="30" xfId="0" applyFont="1" applyBorder="1" applyAlignment="1" applyProtection="1">
      <alignment horizontal="center"/>
    </xf>
    <xf numFmtId="0" fontId="11" fillId="0" borderId="0" xfId="0" applyFont="1" applyBorder="1" applyAlignment="1" applyProtection="1">
      <alignment horizontal="center"/>
    </xf>
    <xf numFmtId="10" fontId="11" fillId="7" borderId="6" xfId="0" applyNumberFormat="1" applyFont="1" applyFill="1" applyBorder="1" applyAlignment="1" applyProtection="1">
      <alignment horizontal="center"/>
    </xf>
    <xf numFmtId="10" fontId="11" fillId="7" borderId="4" xfId="0" applyNumberFormat="1" applyFont="1" applyFill="1" applyBorder="1" applyAlignment="1" applyProtection="1">
      <alignment horizontal="center"/>
    </xf>
    <xf numFmtId="10" fontId="11" fillId="7" borderId="24" xfId="0" applyNumberFormat="1" applyFont="1" applyFill="1" applyBorder="1" applyAlignment="1" applyProtection="1">
      <alignment horizontal="center"/>
    </xf>
    <xf numFmtId="10" fontId="11" fillId="7" borderId="8" xfId="0" applyNumberFormat="1" applyFont="1" applyFill="1" applyBorder="1" applyAlignment="1" applyProtection="1">
      <alignment horizontal="center"/>
    </xf>
    <xf numFmtId="0" fontId="11" fillId="12" borderId="52" xfId="0" applyFont="1" applyFill="1" applyBorder="1" applyAlignment="1" applyProtection="1">
      <alignment horizontal="center"/>
    </xf>
    <xf numFmtId="0" fontId="11" fillId="12" borderId="54" xfId="0" applyFont="1" applyFill="1" applyBorder="1" applyAlignment="1" applyProtection="1">
      <alignment horizontal="center"/>
    </xf>
    <xf numFmtId="0" fontId="11" fillId="0" borderId="42" xfId="0" applyFont="1" applyBorder="1" applyAlignment="1" applyProtection="1">
      <alignment horizontal="center" vertical="top" wrapText="1"/>
    </xf>
    <xf numFmtId="0" fontId="11" fillId="0" borderId="40" xfId="0" applyFont="1" applyBorder="1" applyAlignment="1" applyProtection="1">
      <alignment horizontal="center" vertical="top" wrapText="1"/>
    </xf>
    <xf numFmtId="0" fontId="11" fillId="0" borderId="41" xfId="0" applyFont="1" applyBorder="1" applyAlignment="1" applyProtection="1">
      <alignment horizontal="center" vertical="top" wrapText="1"/>
    </xf>
    <xf numFmtId="0" fontId="11" fillId="3" borderId="49" xfId="0" applyFont="1" applyFill="1" applyBorder="1" applyAlignment="1" applyProtection="1">
      <alignment horizontal="left" vertical="top" wrapText="1"/>
    </xf>
    <xf numFmtId="49" fontId="11" fillId="6" borderId="50" xfId="0" applyNumberFormat="1" applyFont="1" applyFill="1" applyBorder="1" applyAlignment="1" applyProtection="1">
      <alignment horizontal="left"/>
      <protection locked="0"/>
    </xf>
    <xf numFmtId="49" fontId="11" fillId="6" borderId="4" xfId="0" applyNumberFormat="1" applyFont="1" applyFill="1" applyBorder="1" applyAlignment="1" applyProtection="1">
      <alignment horizontal="left"/>
      <protection locked="0"/>
    </xf>
    <xf numFmtId="49" fontId="33" fillId="6" borderId="22" xfId="0" applyNumberFormat="1" applyFont="1" applyFill="1" applyBorder="1" applyAlignment="1" applyProtection="1">
      <alignment horizontal="left" vertical="top" wrapText="1"/>
      <protection locked="0"/>
    </xf>
    <xf numFmtId="49" fontId="33" fillId="6" borderId="23" xfId="0" applyNumberFormat="1" applyFont="1" applyFill="1" applyBorder="1" applyAlignment="1" applyProtection="1">
      <alignment horizontal="left" vertical="top" wrapText="1"/>
      <protection locked="0"/>
    </xf>
    <xf numFmtId="49" fontId="33" fillId="6" borderId="24" xfId="0" applyNumberFormat="1" applyFont="1" applyFill="1" applyBorder="1" applyAlignment="1" applyProtection="1">
      <alignment horizontal="left" vertical="top" wrapText="1"/>
      <protection locked="0"/>
    </xf>
    <xf numFmtId="49" fontId="33" fillId="6" borderId="8" xfId="0" applyNumberFormat="1" applyFont="1" applyFill="1" applyBorder="1" applyAlignment="1" applyProtection="1">
      <alignment horizontal="left" vertical="top" wrapText="1"/>
      <protection locked="0"/>
    </xf>
    <xf numFmtId="0" fontId="17" fillId="4" borderId="20" xfId="0" applyFont="1" applyFill="1" applyBorder="1" applyAlignment="1">
      <alignment horizontal="left" vertical="top" wrapText="1"/>
    </xf>
    <xf numFmtId="0" fontId="17" fillId="0" borderId="49" xfId="0" applyFont="1" applyBorder="1" applyAlignment="1">
      <alignment horizontal="left" vertical="top" wrapText="1"/>
    </xf>
    <xf numFmtId="0" fontId="11" fillId="0" borderId="12" xfId="0" applyFont="1" applyBorder="1" applyAlignment="1">
      <alignment horizontal="left" vertical="top" wrapText="1"/>
    </xf>
    <xf numFmtId="0" fontId="11" fillId="0" borderId="14" xfId="0" applyFont="1" applyBorder="1" applyAlignment="1">
      <alignment horizontal="left" vertical="top" wrapText="1"/>
    </xf>
    <xf numFmtId="0" fontId="17" fillId="6" borderId="40" xfId="0" applyFont="1" applyFill="1" applyBorder="1" applyAlignment="1" applyProtection="1">
      <alignment horizontal="left" vertical="top" wrapText="1"/>
      <protection locked="0"/>
    </xf>
    <xf numFmtId="0" fontId="17" fillId="0" borderId="25" xfId="0" applyFont="1" applyBorder="1" applyAlignment="1">
      <alignment horizontal="left" vertical="top" wrapText="1"/>
    </xf>
    <xf numFmtId="0" fontId="17" fillId="0" borderId="44" xfId="0" applyFont="1" applyBorder="1" applyAlignment="1">
      <alignment horizontal="left" vertical="top" wrapText="1"/>
    </xf>
    <xf numFmtId="0" fontId="17" fillId="6" borderId="31" xfId="0" applyFont="1" applyFill="1" applyBorder="1" applyAlignment="1" applyProtection="1">
      <alignment horizontal="left" vertical="top" wrapText="1"/>
      <protection locked="0"/>
    </xf>
    <xf numFmtId="0" fontId="17" fillId="6" borderId="38" xfId="0" applyFont="1" applyFill="1" applyBorder="1" applyAlignment="1" applyProtection="1">
      <alignment horizontal="left" vertical="top" wrapText="1"/>
      <protection locked="0"/>
    </xf>
    <xf numFmtId="0" fontId="17" fillId="4" borderId="1" xfId="0" applyFont="1" applyFill="1" applyBorder="1" applyAlignment="1">
      <alignment horizontal="center" vertical="top" wrapText="1"/>
    </xf>
    <xf numFmtId="0" fontId="17" fillId="6" borderId="16" xfId="0" applyFont="1" applyFill="1" applyBorder="1" applyAlignment="1" applyProtection="1">
      <alignment horizontal="left" vertical="top" wrapText="1"/>
      <protection locked="0"/>
    </xf>
    <xf numFmtId="0" fontId="17" fillId="6" borderId="17" xfId="0" applyFont="1" applyFill="1" applyBorder="1" applyAlignment="1" applyProtection="1">
      <alignment horizontal="left" vertical="top" wrapText="1"/>
      <protection locked="0"/>
    </xf>
    <xf numFmtId="0" fontId="17" fillId="6" borderId="18" xfId="0"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xf>
    <xf numFmtId="0" fontId="2" fillId="6" borderId="4" xfId="0" applyFont="1" applyFill="1" applyBorder="1" applyAlignment="1" applyProtection="1">
      <alignment horizontal="left"/>
    </xf>
    <xf numFmtId="0" fontId="2" fillId="6" borderId="5" xfId="0" applyFont="1" applyFill="1" applyBorder="1" applyAlignment="1" applyProtection="1">
      <alignment horizontal="left"/>
    </xf>
    <xf numFmtId="165" fontId="2" fillId="6" borderId="7" xfId="0" applyNumberFormat="1" applyFont="1" applyFill="1" applyBorder="1" applyAlignment="1" applyProtection="1">
      <alignment horizontal="center" vertical="center" wrapText="1"/>
    </xf>
    <xf numFmtId="165" fontId="2" fillId="6" borderId="8" xfId="0" applyNumberFormat="1" applyFont="1" applyFill="1" applyBorder="1" applyAlignment="1" applyProtection="1">
      <alignment horizontal="center" vertical="center" wrapText="1"/>
    </xf>
    <xf numFmtId="0" fontId="0" fillId="0" borderId="0" xfId="0" applyBorder="1" applyAlignment="1" applyProtection="1">
      <alignment horizontal="left"/>
    </xf>
    <xf numFmtId="0" fontId="2" fillId="2" borderId="2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29" fillId="0" borderId="6" xfId="0" applyFont="1" applyBorder="1" applyAlignment="1" applyProtection="1">
      <alignment horizontal="center"/>
    </xf>
    <xf numFmtId="0" fontId="0" fillId="0" borderId="4" xfId="0" applyBorder="1" applyAlignment="1"/>
    <xf numFmtId="0" fontId="0" fillId="0" borderId="5" xfId="0" applyBorder="1" applyAlignment="1"/>
    <xf numFmtId="0" fontId="17" fillId="0" borderId="6" xfId="0" applyFont="1" applyBorder="1" applyAlignment="1" applyProtection="1">
      <alignment horizontal="center" wrapText="1"/>
    </xf>
    <xf numFmtId="0" fontId="0" fillId="0" borderId="4" xfId="0" applyBorder="1" applyAlignment="1">
      <alignment horizontal="center" wrapText="1"/>
    </xf>
    <xf numFmtId="0" fontId="0" fillId="7" borderId="6" xfId="0" applyFill="1" applyBorder="1" applyAlignment="1" applyProtection="1"/>
    <xf numFmtId="0" fontId="0" fillId="7" borderId="7" xfId="0" applyFill="1" applyBorder="1" applyAlignment="1" applyProtection="1">
      <alignment vertical="center"/>
    </xf>
    <xf numFmtId="0" fontId="0" fillId="0" borderId="24" xfId="0" applyBorder="1" applyAlignment="1">
      <alignment vertical="center"/>
    </xf>
    <xf numFmtId="0" fontId="0" fillId="0" borderId="8" xfId="0" applyBorder="1" applyAlignment="1">
      <alignment vertical="center"/>
    </xf>
    <xf numFmtId="49" fontId="0" fillId="6" borderId="14" xfId="0" applyNumberFormat="1" applyFill="1" applyBorder="1" applyAlignment="1" applyProtection="1">
      <alignment horizontal="left" vertical="top" wrapText="1"/>
      <protection locked="0"/>
    </xf>
    <xf numFmtId="49" fontId="0" fillId="6" borderId="15" xfId="0" applyNumberFormat="1" applyFill="1" applyBorder="1" applyAlignment="1" applyProtection="1">
      <alignment horizontal="left" vertical="top" wrapText="1"/>
      <protection locked="0"/>
    </xf>
    <xf numFmtId="0" fontId="14" fillId="0" borderId="0" xfId="0" applyFont="1" applyAlignment="1">
      <alignment horizontal="left" vertical="top"/>
    </xf>
    <xf numFmtId="0" fontId="4" fillId="0" borderId="0" xfId="0" applyFont="1" applyAlignment="1">
      <alignment horizontal="right" vertical="top"/>
    </xf>
    <xf numFmtId="0" fontId="0" fillId="0" borderId="1" xfId="0" applyBorder="1" applyAlignment="1">
      <alignment horizontal="left"/>
    </xf>
    <xf numFmtId="44" fontId="0" fillId="6" borderId="14" xfId="0" applyNumberFormat="1" applyFill="1" applyBorder="1" applyAlignment="1" applyProtection="1">
      <alignment horizontal="left" vertical="top" wrapText="1"/>
      <protection locked="0"/>
    </xf>
    <xf numFmtId="44" fontId="0" fillId="6" borderId="15" xfId="0" applyNumberFormat="1" applyFill="1" applyBorder="1" applyAlignment="1" applyProtection="1">
      <alignment horizontal="left" vertical="top" wrapText="1"/>
      <protection locked="0"/>
    </xf>
    <xf numFmtId="0" fontId="0" fillId="0" borderId="1" xfId="0" applyBorder="1" applyAlignment="1">
      <alignment horizontal="center" wrapText="1"/>
    </xf>
    <xf numFmtId="0" fontId="0" fillId="0" borderId="1" xfId="0" applyBorder="1" applyAlignment="1">
      <alignment horizontal="center"/>
    </xf>
    <xf numFmtId="0" fontId="2" fillId="3" borderId="12" xfId="0" applyFont="1" applyFill="1" applyBorder="1" applyAlignment="1">
      <alignment horizontal="center"/>
    </xf>
    <xf numFmtId="0" fontId="2" fillId="3" borderId="14" xfId="0" applyFont="1" applyFill="1" applyBorder="1" applyAlignment="1">
      <alignment horizontal="center"/>
    </xf>
    <xf numFmtId="0" fontId="2" fillId="3" borderId="15" xfId="0" applyFont="1" applyFill="1" applyBorder="1" applyAlignment="1">
      <alignment horizontal="center"/>
    </xf>
    <xf numFmtId="0" fontId="0" fillId="0" borderId="1" xfId="0" applyFill="1" applyBorder="1" applyAlignment="1">
      <alignment horizontal="left"/>
    </xf>
    <xf numFmtId="49" fontId="0" fillId="0" borderId="1" xfId="0" applyNumberFormat="1" applyBorder="1" applyAlignment="1">
      <alignment horizontal="left"/>
    </xf>
    <xf numFmtId="0" fontId="0" fillId="3" borderId="12"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4" fillId="0" borderId="0" xfId="0" applyFont="1" applyAlignment="1">
      <alignment horizontal="left"/>
    </xf>
    <xf numFmtId="0" fontId="4" fillId="0" borderId="0" xfId="0" applyFont="1" applyAlignment="1">
      <alignment horizontal="right"/>
    </xf>
    <xf numFmtId="0" fontId="3" fillId="0" borderId="0" xfId="0" applyFont="1" applyAlignment="1">
      <alignment horizontal="left"/>
    </xf>
    <xf numFmtId="0" fontId="14" fillId="0" borderId="0" xfId="0" applyFont="1" applyAlignment="1">
      <alignment horizontal="left"/>
    </xf>
    <xf numFmtId="0" fontId="2" fillId="0" borderId="12" xfId="0" applyFont="1" applyFill="1" applyBorder="1" applyAlignment="1">
      <alignment horizontal="center"/>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1" xfId="0" applyFont="1" applyBorder="1" applyAlignment="1">
      <alignment horizontal="center"/>
    </xf>
    <xf numFmtId="0" fontId="0" fillId="0" borderId="1" xfId="0" applyBorder="1" applyAlignment="1">
      <alignment horizontal="left" wrapText="1"/>
    </xf>
    <xf numFmtId="0" fontId="11" fillId="0" borderId="0" xfId="0" applyFont="1" applyAlignment="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colors>
    <mruColors>
      <color rgb="FFFFFFCC"/>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226218</xdr:colOff>
      <xdr:row>154</xdr:row>
      <xdr:rowOff>168009</xdr:rowOff>
    </xdr:from>
    <xdr:to>
      <xdr:col>11</xdr:col>
      <xdr:colOff>625210</xdr:colOff>
      <xdr:row>163</xdr:row>
      <xdr:rowOff>119062</xdr:rowOff>
    </xdr:to>
    <xdr:sp macro="" textlink="">
      <xdr:nvSpPr>
        <xdr:cNvPr id="2" name="Rounded Rectangle 1"/>
        <xdr:cNvSpPr/>
      </xdr:nvSpPr>
      <xdr:spPr>
        <a:xfrm>
          <a:off x="8905874" y="29064478"/>
          <a:ext cx="2827867" cy="166555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lang="en-US" sz="1200" b="1"/>
            <a:t>The Non-Federal Share needed and the Non-Federal</a:t>
          </a:r>
          <a:r>
            <a:rPr lang="en-US" sz="1200" b="1" baseline="0"/>
            <a:t> Share identified MUST be the same amounts.</a:t>
          </a:r>
        </a:p>
        <a:p>
          <a:pPr algn="l"/>
          <a:r>
            <a:rPr lang="en-US" sz="1200" b="1" baseline="0"/>
            <a:t>If they are not, you must adjust your budget to get them to match to avoid errors when entering your data into GrantSolutions.</a:t>
          </a:r>
          <a:endParaRPr lang="en-US" sz="1200" b="1"/>
        </a:p>
      </xdr:txBody>
    </xdr:sp>
    <xdr:clientData/>
  </xdr:twoCellAnchor>
  <xdr:twoCellAnchor>
    <xdr:from>
      <xdr:col>10</xdr:col>
      <xdr:colOff>187589</xdr:colOff>
      <xdr:row>152</xdr:row>
      <xdr:rowOff>9264</xdr:rowOff>
    </xdr:from>
    <xdr:to>
      <xdr:col>11</xdr:col>
      <xdr:colOff>56885</xdr:colOff>
      <xdr:row>154</xdr:row>
      <xdr:rowOff>168009</xdr:rowOff>
    </xdr:to>
    <xdr:cxnSp macro="">
      <xdr:nvCxnSpPr>
        <xdr:cNvPr id="4" name="Straight Arrow Connector 3"/>
        <xdr:cNvCxnSpPr>
          <a:stCxn id="2" idx="0"/>
        </xdr:cNvCxnSpPr>
      </xdr:nvCxnSpPr>
      <xdr:spPr>
        <a:xfrm flipV="1">
          <a:off x="10319808" y="28500920"/>
          <a:ext cx="845608" cy="563558"/>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11906</xdr:colOff>
      <xdr:row>151</xdr:row>
      <xdr:rowOff>142875</xdr:rowOff>
    </xdr:from>
    <xdr:to>
      <xdr:col>10</xdr:col>
      <xdr:colOff>187589</xdr:colOff>
      <xdr:row>154</xdr:row>
      <xdr:rowOff>168009</xdr:rowOff>
    </xdr:to>
    <xdr:cxnSp macro="">
      <xdr:nvCxnSpPr>
        <xdr:cNvPr id="6" name="Straight Arrow Connector 5"/>
        <xdr:cNvCxnSpPr>
          <a:stCxn id="2" idx="0"/>
        </xdr:cNvCxnSpPr>
      </xdr:nvCxnSpPr>
      <xdr:spPr>
        <a:xfrm flipH="1" flipV="1">
          <a:off x="10036969" y="28420219"/>
          <a:ext cx="282839" cy="644259"/>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6351</xdr:colOff>
      <xdr:row>264</xdr:row>
      <xdr:rowOff>161131</xdr:rowOff>
    </xdr:from>
    <xdr:to>
      <xdr:col>11</xdr:col>
      <xdr:colOff>1541730</xdr:colOff>
      <xdr:row>272</xdr:row>
      <xdr:rowOff>26987</xdr:rowOff>
    </xdr:to>
    <xdr:sp macro="" textlink="">
      <xdr:nvSpPr>
        <xdr:cNvPr id="2" name="Rounded Rectangle 1"/>
        <xdr:cNvSpPr/>
      </xdr:nvSpPr>
      <xdr:spPr>
        <a:xfrm>
          <a:off x="6351" y="75713431"/>
          <a:ext cx="18280329" cy="159940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ctr"/>
          <a:r>
            <a:rPr lang="en-US" sz="1400" b="1"/>
            <a:t>The amount of Non-Federal Share REQUIRED  </a:t>
          </a:r>
          <a:r>
            <a:rPr lang="en-US" sz="1400" b="1" u="sng" baseline="0"/>
            <a:t>MUST BE THE SAME AMOUNT</a:t>
          </a:r>
          <a:r>
            <a:rPr lang="en-US" sz="1400" b="1" baseline="0"/>
            <a:t> as the Non-Federal Share IDENTIFIED.</a:t>
          </a:r>
        </a:p>
        <a:p>
          <a:pPr algn="ctr"/>
          <a:endParaRPr lang="en-US" sz="1400" b="1" baseline="0"/>
        </a:p>
        <a:p>
          <a:pPr algn="ctr"/>
          <a:r>
            <a:rPr lang="en-US" sz="1400" b="1" baseline="0"/>
            <a:t>If the amounts do not match, you must make adjustments to your expenses, non-federal share amounts, or both until the  REQUIRED and IDENTIFIED amounts are the same.</a:t>
          </a:r>
        </a:p>
        <a:p>
          <a:pPr algn="ctr"/>
          <a:r>
            <a:rPr lang="en-US" sz="1400" b="1" baseline="0"/>
            <a:t> </a:t>
          </a:r>
        </a:p>
        <a:p>
          <a:pPr algn="ctr"/>
          <a:r>
            <a:rPr lang="en-US" sz="1400" b="1" baseline="0"/>
            <a:t>&lt; Please refer to Tab 6_Budget At-A-Glance for easy to read totals.&gt;</a:t>
          </a:r>
          <a:endParaRPr lang="en-US"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314326</xdr:colOff>
      <xdr:row>33</xdr:row>
      <xdr:rowOff>57150</xdr:rowOff>
    </xdr:from>
    <xdr:to>
      <xdr:col>6</xdr:col>
      <xdr:colOff>38101</xdr:colOff>
      <xdr:row>41</xdr:row>
      <xdr:rowOff>180975</xdr:rowOff>
    </xdr:to>
    <xdr:sp macro="" textlink="">
      <xdr:nvSpPr>
        <xdr:cNvPr id="2" name="Rounded Rectangle 1"/>
        <xdr:cNvSpPr/>
      </xdr:nvSpPr>
      <xdr:spPr>
        <a:xfrm>
          <a:off x="314326" y="7267575"/>
          <a:ext cx="8534400" cy="164782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lang="en-US" sz="1400" b="1"/>
            <a:t>IMPORTANT</a:t>
          </a:r>
          <a:r>
            <a:rPr lang="en-US" sz="1400" b="1" baseline="0"/>
            <a:t> NOTE:</a:t>
          </a:r>
          <a:endParaRPr lang="en-US" sz="1400" b="1"/>
        </a:p>
        <a:p>
          <a:pPr algn="l"/>
          <a:r>
            <a:rPr lang="en-US" sz="1400" b="1"/>
            <a:t>ONLY the Totals in Row 21 </a:t>
          </a:r>
          <a:r>
            <a:rPr lang="en-US" sz="1400" b="1">
              <a:solidFill>
                <a:schemeClr val="lt1"/>
              </a:solidFill>
              <a:effectLst/>
              <a:latin typeface="+mn-lt"/>
              <a:ea typeface="+mn-ea"/>
              <a:cs typeface="+mn-cs"/>
            </a:rPr>
            <a:t>will add ACROSS the Row (Columns</a:t>
          </a:r>
          <a:r>
            <a:rPr lang="en-US" sz="1400" b="1" baseline="0">
              <a:solidFill>
                <a:schemeClr val="lt1"/>
              </a:solidFill>
              <a:effectLst/>
              <a:latin typeface="+mn-lt"/>
              <a:ea typeface="+mn-ea"/>
              <a:cs typeface="+mn-cs"/>
            </a:rPr>
            <a:t> C + E/F = B) </a:t>
          </a:r>
          <a:r>
            <a:rPr lang="en-US" sz="1400" b="1"/>
            <a:t>. </a:t>
          </a:r>
        </a:p>
        <a:p>
          <a:pPr algn="l"/>
          <a:r>
            <a:rPr lang="en-US" sz="1400" b="1"/>
            <a:t>Federal Share + Non-Federal Share = Total Budget</a:t>
          </a:r>
        </a:p>
        <a:p>
          <a:pPr algn="l"/>
          <a:endParaRPr lang="en-US" sz="1100"/>
        </a:p>
        <a:p>
          <a:pPr algn="l"/>
          <a:r>
            <a:rPr lang="en-US" sz="1200" b="1"/>
            <a:t>Rows 10 through 19 (Columns C + E + F) MAY NOT add ACROSS the Rows to equal the Total Budget in Column B</a:t>
          </a:r>
          <a:r>
            <a:rPr lang="en-US" sz="1200" b="1" baseline="0"/>
            <a:t> because you might not be identifying the exact percentage of Non-Federal Share needed for each line item.</a:t>
          </a:r>
          <a:endParaRPr lang="en-US" sz="12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cf.hhs.gov/css/resource/tribal-child-support-budget-toolbo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cf.hhs.gov/css/resource/tribal-child-support-budget-toolbox"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acf.hhs.gov/sites/default/files/programs/css/sf_424a.pdf" TargetMode="External"/><Relationship Id="rId1" Type="http://schemas.openxmlformats.org/officeDocument/2006/relationships/hyperlink" Target="http://www.acf.hhs.gov/sites/default/files/programs/css/sf_424a.pdf"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N24"/>
  <sheetViews>
    <sheetView tabSelected="1" view="pageLayout" zoomScaleNormal="100" zoomScaleSheetLayoutView="100" workbookViewId="0">
      <selection activeCell="B21" sqref="B21:J24"/>
    </sheetView>
  </sheetViews>
  <sheetFormatPr defaultRowHeight="15" x14ac:dyDescent="0.25"/>
  <cols>
    <col min="1" max="1" width="2.42578125" style="92" customWidth="1"/>
    <col min="2" max="2" width="5.5703125" style="92" customWidth="1"/>
    <col min="3" max="3" width="47.140625" style="92" customWidth="1"/>
    <col min="4" max="9" width="9.140625" style="92"/>
    <col min="10" max="10" width="14.140625" style="92" customWidth="1"/>
    <col min="11" max="11" width="1.7109375" style="92" customWidth="1"/>
    <col min="12" max="16384" width="9.140625" style="92"/>
  </cols>
  <sheetData>
    <row r="1" spans="1:14" ht="27.75" customHeight="1" x14ac:dyDescent="0.25">
      <c r="A1" s="717" t="s">
        <v>137</v>
      </c>
      <c r="B1" s="717"/>
      <c r="C1" s="717"/>
      <c r="D1" s="717"/>
      <c r="E1" s="717"/>
      <c r="F1" s="717"/>
      <c r="G1" s="717"/>
      <c r="H1" s="717"/>
      <c r="I1" s="717"/>
      <c r="J1" s="717"/>
      <c r="K1" s="401"/>
      <c r="L1" s="401"/>
      <c r="M1" s="401"/>
      <c r="N1" s="401"/>
    </row>
    <row r="2" spans="1:14" ht="24.75" customHeight="1" x14ac:dyDescent="0.25">
      <c r="A2" s="718" t="s">
        <v>183</v>
      </c>
      <c r="B2" s="718"/>
      <c r="C2" s="718"/>
      <c r="D2" s="718"/>
      <c r="E2" s="718"/>
      <c r="F2" s="718"/>
      <c r="G2" s="718"/>
      <c r="H2" s="718"/>
      <c r="I2" s="718"/>
      <c r="J2" s="718"/>
      <c r="K2" s="400"/>
      <c r="L2" s="400"/>
      <c r="M2" s="400"/>
      <c r="N2" s="400"/>
    </row>
    <row r="3" spans="1:14" ht="33.75" customHeight="1" x14ac:dyDescent="0.25">
      <c r="B3" s="719" t="s">
        <v>206</v>
      </c>
      <c r="C3" s="720"/>
      <c r="D3" s="720"/>
      <c r="E3" s="720"/>
      <c r="F3" s="720"/>
      <c r="G3" s="720"/>
      <c r="H3" s="720"/>
      <c r="I3" s="720"/>
      <c r="J3" s="721"/>
      <c r="K3" s="402"/>
      <c r="L3" s="402"/>
      <c r="M3" s="402"/>
      <c r="N3" s="402"/>
    </row>
    <row r="4" spans="1:14" ht="36" customHeight="1" x14ac:dyDescent="0.25">
      <c r="B4" s="719" t="s">
        <v>184</v>
      </c>
      <c r="C4" s="720"/>
      <c r="D4" s="720"/>
      <c r="E4" s="720"/>
      <c r="F4" s="720"/>
      <c r="G4" s="720"/>
      <c r="H4" s="720"/>
      <c r="I4" s="720"/>
      <c r="J4" s="721"/>
      <c r="K4" s="402"/>
      <c r="L4" s="402"/>
      <c r="M4" s="402"/>
      <c r="N4" s="402"/>
    </row>
    <row r="5" spans="1:14" ht="141.75" customHeight="1" x14ac:dyDescent="0.25">
      <c r="A5" s="403"/>
      <c r="B5" s="708" t="s">
        <v>207</v>
      </c>
      <c r="C5" s="709"/>
      <c r="D5" s="709"/>
      <c r="E5" s="709"/>
      <c r="F5" s="709"/>
      <c r="G5" s="709"/>
      <c r="H5" s="709"/>
      <c r="I5" s="709"/>
      <c r="J5" s="710"/>
      <c r="K5" s="397"/>
      <c r="L5" s="397"/>
      <c r="M5" s="397"/>
      <c r="N5" s="397"/>
    </row>
    <row r="6" spans="1:14" ht="108" customHeight="1" x14ac:dyDescent="0.25">
      <c r="A6" s="403"/>
      <c r="B6" s="398"/>
      <c r="C6" s="713" t="s">
        <v>185</v>
      </c>
      <c r="D6" s="713"/>
      <c r="E6" s="713"/>
      <c r="F6" s="713"/>
      <c r="G6" s="713"/>
      <c r="H6" s="713"/>
      <c r="I6" s="713"/>
      <c r="J6" s="714"/>
      <c r="K6" s="397"/>
      <c r="L6" s="397"/>
      <c r="M6" s="397"/>
      <c r="N6" s="397"/>
    </row>
    <row r="7" spans="1:14" ht="94.5" customHeight="1" x14ac:dyDescent="0.25">
      <c r="A7" s="403"/>
      <c r="B7" s="398"/>
      <c r="C7" s="713" t="s">
        <v>259</v>
      </c>
      <c r="D7" s="713"/>
      <c r="E7" s="713"/>
      <c r="F7" s="713"/>
      <c r="G7" s="713"/>
      <c r="H7" s="713"/>
      <c r="I7" s="713"/>
      <c r="J7" s="714"/>
      <c r="K7" s="397"/>
      <c r="L7" s="397"/>
      <c r="M7" s="397"/>
      <c r="N7" s="397"/>
    </row>
    <row r="8" spans="1:14" ht="49.5" customHeight="1" x14ac:dyDescent="0.25">
      <c r="A8" s="403"/>
      <c r="B8" s="399"/>
      <c r="C8" s="715" t="s">
        <v>260</v>
      </c>
      <c r="D8" s="715"/>
      <c r="E8" s="715"/>
      <c r="F8" s="715"/>
      <c r="G8" s="715"/>
      <c r="H8" s="715"/>
      <c r="I8" s="715"/>
      <c r="J8" s="716"/>
      <c r="K8" s="397"/>
      <c r="L8" s="397"/>
      <c r="M8" s="397"/>
      <c r="N8" s="397"/>
    </row>
    <row r="9" spans="1:14" ht="50.25" customHeight="1" x14ac:dyDescent="0.25">
      <c r="A9" s="403"/>
      <c r="B9" s="708" t="s">
        <v>208</v>
      </c>
      <c r="C9" s="709"/>
      <c r="D9" s="709"/>
      <c r="E9" s="709"/>
      <c r="F9" s="709"/>
      <c r="G9" s="709"/>
      <c r="H9" s="709"/>
      <c r="I9" s="709"/>
      <c r="J9" s="710"/>
      <c r="K9" s="397"/>
      <c r="L9" s="397"/>
      <c r="M9" s="397"/>
      <c r="N9" s="397"/>
    </row>
    <row r="10" spans="1:14" ht="48" customHeight="1" x14ac:dyDescent="0.25">
      <c r="A10" s="403"/>
      <c r="B10" s="370"/>
      <c r="C10" s="713" t="s">
        <v>223</v>
      </c>
      <c r="D10" s="713"/>
      <c r="E10" s="713"/>
      <c r="F10" s="713"/>
      <c r="G10" s="713"/>
      <c r="H10" s="713"/>
      <c r="I10" s="713"/>
      <c r="J10" s="714"/>
      <c r="K10" s="397"/>
      <c r="L10" s="397"/>
      <c r="M10" s="397"/>
      <c r="N10" s="397"/>
    </row>
    <row r="11" spans="1:14" ht="156" customHeight="1" x14ac:dyDescent="0.25">
      <c r="A11" s="403"/>
      <c r="B11" s="370"/>
      <c r="C11" s="713" t="s">
        <v>263</v>
      </c>
      <c r="D11" s="713"/>
      <c r="E11" s="713"/>
      <c r="F11" s="713"/>
      <c r="G11" s="713"/>
      <c r="H11" s="713"/>
      <c r="I11" s="713"/>
      <c r="J11" s="714"/>
      <c r="K11" s="397"/>
      <c r="L11" s="397"/>
      <c r="M11" s="397"/>
      <c r="N11" s="397"/>
    </row>
    <row r="12" spans="1:14" ht="49.5" customHeight="1" x14ac:dyDescent="0.25">
      <c r="A12" s="403"/>
      <c r="B12" s="370"/>
      <c r="C12" s="731" t="s">
        <v>224</v>
      </c>
      <c r="D12" s="731"/>
      <c r="E12" s="731"/>
      <c r="F12" s="731"/>
      <c r="G12" s="731"/>
      <c r="H12" s="731"/>
      <c r="I12" s="731"/>
      <c r="J12" s="732"/>
      <c r="K12" s="8"/>
      <c r="L12" s="8"/>
      <c r="M12" s="8"/>
      <c r="N12" s="8"/>
    </row>
    <row r="13" spans="1:14" ht="112.5" customHeight="1" x14ac:dyDescent="0.25">
      <c r="A13" s="403"/>
      <c r="B13" s="393"/>
      <c r="C13" s="715" t="s">
        <v>203</v>
      </c>
      <c r="D13" s="715"/>
      <c r="E13" s="715"/>
      <c r="F13" s="715"/>
      <c r="G13" s="715"/>
      <c r="H13" s="715"/>
      <c r="I13" s="715"/>
      <c r="J13" s="716"/>
      <c r="K13" s="397"/>
      <c r="L13" s="397"/>
      <c r="M13" s="397"/>
      <c r="N13" s="397"/>
    </row>
    <row r="14" spans="1:14" ht="83.25" customHeight="1" x14ac:dyDescent="0.25">
      <c r="A14" s="403"/>
      <c r="B14" s="370"/>
      <c r="C14" s="711" t="s">
        <v>261</v>
      </c>
      <c r="D14" s="711"/>
      <c r="E14" s="711"/>
      <c r="F14" s="711"/>
      <c r="G14" s="711"/>
      <c r="H14" s="711"/>
      <c r="I14" s="711"/>
      <c r="J14" s="712"/>
      <c r="K14" s="397"/>
      <c r="L14" s="397"/>
      <c r="M14" s="397"/>
      <c r="N14" s="397"/>
    </row>
    <row r="15" spans="1:14" ht="36" customHeight="1" thickBot="1" x14ac:dyDescent="0.3">
      <c r="B15" s="725" t="s">
        <v>225</v>
      </c>
      <c r="C15" s="726"/>
      <c r="D15" s="726"/>
      <c r="E15" s="726"/>
      <c r="F15" s="726"/>
      <c r="G15" s="726"/>
      <c r="H15" s="726"/>
      <c r="I15" s="726"/>
      <c r="J15" s="727"/>
      <c r="K15" s="404"/>
      <c r="L15" s="404"/>
      <c r="M15" s="404"/>
      <c r="N15" s="404"/>
    </row>
    <row r="16" spans="1:14" ht="79.5" customHeight="1" thickBot="1" x14ac:dyDescent="0.3">
      <c r="B16" s="723" t="s">
        <v>186</v>
      </c>
      <c r="C16" s="724"/>
      <c r="D16" s="724"/>
      <c r="E16" s="724"/>
      <c r="F16" s="724"/>
      <c r="G16" s="724"/>
      <c r="H16" s="724"/>
      <c r="I16" s="724"/>
      <c r="J16" s="724"/>
      <c r="K16" s="405"/>
      <c r="L16" s="405"/>
      <c r="M16" s="405"/>
      <c r="N16" s="405"/>
    </row>
    <row r="17" spans="1:14" ht="69" customHeight="1" x14ac:dyDescent="0.25">
      <c r="A17" s="403"/>
      <c r="B17" s="728" t="s">
        <v>187</v>
      </c>
      <c r="C17" s="729"/>
      <c r="D17" s="729"/>
      <c r="E17" s="729"/>
      <c r="F17" s="729"/>
      <c r="G17" s="729"/>
      <c r="H17" s="729"/>
      <c r="I17" s="729"/>
      <c r="J17" s="730"/>
      <c r="K17" s="397"/>
      <c r="L17" s="397"/>
      <c r="M17" s="397"/>
      <c r="N17" s="397"/>
    </row>
    <row r="18" spans="1:14" ht="32.25" customHeight="1" x14ac:dyDescent="0.25">
      <c r="A18" s="403"/>
      <c r="B18" s="370"/>
      <c r="C18" s="713" t="s">
        <v>226</v>
      </c>
      <c r="D18" s="713"/>
      <c r="E18" s="713"/>
      <c r="F18" s="713"/>
      <c r="G18" s="713"/>
      <c r="H18" s="713"/>
      <c r="I18" s="713"/>
      <c r="J18" s="714"/>
      <c r="K18" s="397"/>
      <c r="L18" s="397"/>
      <c r="M18" s="397"/>
      <c r="N18" s="397"/>
    </row>
    <row r="19" spans="1:14" ht="38.25" customHeight="1" x14ac:dyDescent="0.25">
      <c r="A19" s="403"/>
      <c r="B19" s="393"/>
      <c r="C19" s="715" t="s">
        <v>168</v>
      </c>
      <c r="D19" s="715"/>
      <c r="E19" s="715"/>
      <c r="F19" s="715"/>
      <c r="G19" s="715"/>
      <c r="H19" s="715"/>
      <c r="I19" s="715"/>
      <c r="J19" s="716"/>
      <c r="K19" s="397"/>
      <c r="L19" s="397"/>
      <c r="M19" s="397"/>
      <c r="N19" s="397"/>
    </row>
    <row r="20" spans="1:14" ht="34.5" customHeight="1" x14ac:dyDescent="0.25">
      <c r="B20" s="722" t="s">
        <v>209</v>
      </c>
      <c r="C20" s="711"/>
      <c r="D20" s="711"/>
      <c r="E20" s="711"/>
      <c r="F20" s="711"/>
      <c r="G20" s="711"/>
      <c r="H20" s="711"/>
      <c r="I20" s="711"/>
      <c r="J20" s="712"/>
      <c r="K20" s="397"/>
      <c r="L20" s="397"/>
      <c r="M20" s="397"/>
      <c r="N20" s="397"/>
    </row>
    <row r="21" spans="1:14" ht="15" customHeight="1" x14ac:dyDescent="0.25">
      <c r="B21" s="709" t="s">
        <v>264</v>
      </c>
      <c r="C21" s="709"/>
      <c r="D21" s="709"/>
      <c r="E21" s="709"/>
      <c r="F21" s="709"/>
      <c r="G21" s="709"/>
      <c r="H21" s="709"/>
      <c r="I21" s="709"/>
      <c r="J21" s="709"/>
      <c r="K21" s="397"/>
      <c r="L21" s="397"/>
      <c r="M21" s="397"/>
      <c r="N21" s="397"/>
    </row>
    <row r="22" spans="1:14" x14ac:dyDescent="0.25">
      <c r="B22" s="713"/>
      <c r="C22" s="713"/>
      <c r="D22" s="713"/>
      <c r="E22" s="713"/>
      <c r="F22" s="713"/>
      <c r="G22" s="713"/>
      <c r="H22" s="713"/>
      <c r="I22" s="713"/>
      <c r="J22" s="713"/>
    </row>
    <row r="23" spans="1:14" x14ac:dyDescent="0.25">
      <c r="B23" s="713"/>
      <c r="C23" s="713"/>
      <c r="D23" s="713"/>
      <c r="E23" s="713"/>
      <c r="F23" s="713"/>
      <c r="G23" s="713"/>
      <c r="H23" s="713"/>
      <c r="I23" s="713"/>
      <c r="J23" s="713"/>
    </row>
    <row r="24" spans="1:14" ht="57.75" customHeight="1" x14ac:dyDescent="0.25">
      <c r="B24" s="713"/>
      <c r="C24" s="713"/>
      <c r="D24" s="713"/>
      <c r="E24" s="713"/>
      <c r="F24" s="713"/>
      <c r="G24" s="713"/>
      <c r="H24" s="713"/>
      <c r="I24" s="713"/>
      <c r="J24" s="713"/>
    </row>
  </sheetData>
  <sheetProtection algorithmName="SHA-512" hashValue="FC5oSFfegUjxTG4kiJQmHsHYonvSnzf+kQeECSDrjncIglfJB6WfEkxsYdeC6+GB0Vu91r41LT+ETG3FF9FIqQ==" saltValue="g6tJLdHGmAk6nymNbTp54w==" spinCount="100000" sheet="1" objects="1" scenarios="1"/>
  <mergeCells count="21">
    <mergeCell ref="B5:J5"/>
    <mergeCell ref="A1:J1"/>
    <mergeCell ref="A2:J2"/>
    <mergeCell ref="B3:J3"/>
    <mergeCell ref="B20:J20"/>
    <mergeCell ref="C7:J7"/>
    <mergeCell ref="C8:J8"/>
    <mergeCell ref="B4:J4"/>
    <mergeCell ref="C6:J6"/>
    <mergeCell ref="B16:J16"/>
    <mergeCell ref="B15:J15"/>
    <mergeCell ref="B17:J17"/>
    <mergeCell ref="C13:J13"/>
    <mergeCell ref="C10:J10"/>
    <mergeCell ref="C11:J11"/>
    <mergeCell ref="C12:J12"/>
    <mergeCell ref="B9:J9"/>
    <mergeCell ref="C14:J14"/>
    <mergeCell ref="C18:J18"/>
    <mergeCell ref="C19:J19"/>
    <mergeCell ref="B21:J24"/>
  </mergeCells>
  <pageMargins left="0.5" right="0.5" top="0.75" bottom="0.5" header="0.3" footer="0.3"/>
  <pageSetup scale="76" fitToHeight="0" orientation="portrait" r:id="rId1"/>
  <headerFooter>
    <oddHeader xml:space="preserve">&amp;COCSE TRIBAL BUDGET WORKBOOK
TAB-1_INSTRUCTIONS&amp;ROMB #: 
Expiration Date: </oddHeader>
  </headerFooter>
  <rowBreaks count="1" manualBreakCount="1">
    <brk id="1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W35"/>
  <sheetViews>
    <sheetView view="pageLayout" zoomScaleNormal="100" workbookViewId="0">
      <selection sqref="A1:K1"/>
    </sheetView>
  </sheetViews>
  <sheetFormatPr defaultRowHeight="15" x14ac:dyDescent="0.25"/>
  <cols>
    <col min="1" max="16384" width="9.140625" style="374"/>
  </cols>
  <sheetData>
    <row r="1" spans="1:23" ht="21" x14ac:dyDescent="0.25">
      <c r="A1" s="735" t="s">
        <v>137</v>
      </c>
      <c r="B1" s="735"/>
      <c r="C1" s="735"/>
      <c r="D1" s="735"/>
      <c r="E1" s="735"/>
      <c r="F1" s="735"/>
      <c r="G1" s="735"/>
      <c r="H1" s="735"/>
      <c r="I1" s="735"/>
      <c r="J1" s="735"/>
      <c r="K1" s="735"/>
      <c r="L1" s="373"/>
      <c r="M1" s="373"/>
      <c r="N1" s="373"/>
      <c r="O1" s="373"/>
      <c r="P1" s="373"/>
      <c r="Q1" s="373"/>
      <c r="R1" s="373"/>
      <c r="S1" s="373"/>
      <c r="T1" s="373"/>
      <c r="U1" s="373"/>
      <c r="V1" s="373"/>
      <c r="W1" s="373"/>
    </row>
    <row r="2" spans="1:23" ht="15.75" x14ac:dyDescent="0.25">
      <c r="A2" s="736" t="s">
        <v>181</v>
      </c>
      <c r="B2" s="736"/>
    </row>
    <row r="3" spans="1:23" ht="6" customHeight="1" x14ac:dyDescent="0.25"/>
    <row r="4" spans="1:23" ht="36" customHeight="1" x14ac:dyDescent="0.25">
      <c r="A4" s="733" t="s">
        <v>227</v>
      </c>
      <c r="B4" s="733"/>
      <c r="C4" s="733"/>
      <c r="D4" s="733"/>
      <c r="E4" s="733"/>
      <c r="F4" s="733"/>
      <c r="G4" s="733"/>
      <c r="H4" s="733"/>
      <c r="I4" s="733"/>
      <c r="J4" s="733"/>
      <c r="K4" s="733"/>
    </row>
    <row r="5" spans="1:23" ht="36" customHeight="1" x14ac:dyDescent="0.25">
      <c r="A5" s="733" t="s">
        <v>213</v>
      </c>
      <c r="B5" s="733"/>
      <c r="C5" s="733"/>
      <c r="D5" s="733"/>
      <c r="E5" s="733"/>
      <c r="F5" s="733"/>
      <c r="G5" s="733"/>
      <c r="H5" s="733"/>
      <c r="I5" s="733"/>
      <c r="J5" s="733"/>
      <c r="K5" s="733"/>
    </row>
    <row r="6" spans="1:23" ht="51" customHeight="1" x14ac:dyDescent="0.25">
      <c r="A6" s="733" t="s">
        <v>188</v>
      </c>
      <c r="B6" s="733"/>
      <c r="C6" s="733"/>
      <c r="D6" s="733"/>
      <c r="E6" s="733"/>
      <c r="F6" s="733"/>
      <c r="G6" s="733"/>
      <c r="H6" s="733"/>
      <c r="I6" s="733"/>
      <c r="J6" s="733"/>
      <c r="K6" s="733"/>
    </row>
    <row r="7" spans="1:23" ht="33.75" customHeight="1" x14ac:dyDescent="0.25">
      <c r="A7" s="362"/>
      <c r="B7" s="733" t="s">
        <v>210</v>
      </c>
      <c r="C7" s="733"/>
      <c r="D7" s="733"/>
      <c r="E7" s="733"/>
      <c r="F7" s="733"/>
      <c r="G7" s="733"/>
      <c r="H7" s="733"/>
      <c r="I7" s="733"/>
      <c r="J7" s="733"/>
      <c r="K7" s="733"/>
    </row>
    <row r="8" spans="1:23" ht="32.25" customHeight="1" x14ac:dyDescent="0.25">
      <c r="A8" s="362"/>
      <c r="B8" s="733" t="s">
        <v>211</v>
      </c>
      <c r="C8" s="733"/>
      <c r="D8" s="733"/>
      <c r="E8" s="733"/>
      <c r="F8" s="733"/>
      <c r="G8" s="733"/>
      <c r="H8" s="733"/>
      <c r="I8" s="733"/>
      <c r="J8" s="733"/>
      <c r="K8" s="733"/>
    </row>
    <row r="9" spans="1:23" ht="60.75" customHeight="1" x14ac:dyDescent="0.25">
      <c r="A9" s="362"/>
      <c r="B9" s="733" t="s">
        <v>228</v>
      </c>
      <c r="C9" s="733"/>
      <c r="D9" s="733"/>
      <c r="E9" s="733"/>
      <c r="F9" s="733"/>
      <c r="G9" s="733"/>
      <c r="H9" s="733"/>
      <c r="I9" s="733"/>
      <c r="J9" s="733"/>
      <c r="K9" s="733"/>
    </row>
    <row r="10" spans="1:23" ht="61.5" customHeight="1" x14ac:dyDescent="0.25">
      <c r="A10" s="733" t="s">
        <v>212</v>
      </c>
      <c r="B10" s="733"/>
      <c r="C10" s="733"/>
      <c r="D10" s="733"/>
      <c r="E10" s="733"/>
      <c r="F10" s="733"/>
      <c r="G10" s="733"/>
      <c r="H10" s="733"/>
      <c r="I10" s="733"/>
      <c r="J10" s="733"/>
      <c r="K10" s="733"/>
    </row>
    <row r="11" spans="1:23" ht="65.25" customHeight="1" x14ac:dyDescent="0.25">
      <c r="A11" s="375"/>
      <c r="B11" s="733" t="s">
        <v>214</v>
      </c>
      <c r="C11" s="733"/>
      <c r="D11" s="733"/>
      <c r="E11" s="733"/>
      <c r="F11" s="733"/>
      <c r="G11" s="733"/>
      <c r="H11" s="733"/>
      <c r="I11" s="733"/>
      <c r="J11" s="733"/>
      <c r="K11" s="733"/>
    </row>
    <row r="12" spans="1:23" ht="50.25" customHeight="1" x14ac:dyDescent="0.25">
      <c r="A12" s="362"/>
      <c r="B12" s="733" t="s">
        <v>215</v>
      </c>
      <c r="C12" s="733"/>
      <c r="D12" s="733"/>
      <c r="E12" s="733"/>
      <c r="F12" s="733"/>
      <c r="G12" s="733"/>
      <c r="H12" s="733"/>
      <c r="I12" s="733"/>
      <c r="J12" s="733"/>
      <c r="K12" s="733"/>
    </row>
    <row r="13" spans="1:23" ht="36.75" customHeight="1" x14ac:dyDescent="0.25">
      <c r="A13" s="362"/>
      <c r="B13" s="733" t="s">
        <v>216</v>
      </c>
      <c r="C13" s="733"/>
      <c r="D13" s="733"/>
      <c r="E13" s="733"/>
      <c r="F13" s="733"/>
      <c r="G13" s="733"/>
      <c r="H13" s="733"/>
      <c r="I13" s="733"/>
      <c r="J13" s="733"/>
      <c r="K13" s="733"/>
    </row>
    <row r="14" spans="1:23" x14ac:dyDescent="0.25">
      <c r="A14" s="733" t="s">
        <v>229</v>
      </c>
      <c r="B14" s="733"/>
      <c r="C14" s="733"/>
      <c r="D14" s="733"/>
      <c r="E14" s="733"/>
      <c r="F14" s="733"/>
      <c r="G14" s="733"/>
      <c r="H14" s="733"/>
      <c r="I14" s="733"/>
      <c r="J14" s="733"/>
      <c r="K14" s="733"/>
    </row>
    <row r="15" spans="1:23" ht="18" customHeight="1" x14ac:dyDescent="0.25">
      <c r="A15" s="733"/>
      <c r="B15" s="733"/>
      <c r="C15" s="733"/>
      <c r="D15" s="733"/>
      <c r="E15" s="733"/>
      <c r="F15" s="733"/>
      <c r="G15" s="733"/>
      <c r="H15" s="733"/>
      <c r="I15" s="733"/>
      <c r="J15" s="733"/>
      <c r="K15" s="733"/>
    </row>
    <row r="16" spans="1:23" ht="30.75" customHeight="1" x14ac:dyDescent="0.25">
      <c r="B16" s="733" t="s">
        <v>230</v>
      </c>
      <c r="C16" s="733"/>
      <c r="D16" s="733"/>
      <c r="E16" s="733"/>
      <c r="F16" s="733"/>
      <c r="G16" s="733"/>
      <c r="H16" s="733"/>
      <c r="I16" s="733"/>
      <c r="J16" s="733"/>
      <c r="K16" s="733"/>
    </row>
    <row r="17" spans="1:11" ht="44.25" customHeight="1" x14ac:dyDescent="0.25">
      <c r="B17" s="733" t="s">
        <v>231</v>
      </c>
      <c r="C17" s="733"/>
      <c r="D17" s="733"/>
      <c r="E17" s="733"/>
      <c r="F17" s="733"/>
      <c r="G17" s="733"/>
      <c r="H17" s="733"/>
      <c r="I17" s="733"/>
      <c r="J17" s="733"/>
      <c r="K17" s="733"/>
    </row>
    <row r="18" spans="1:11" x14ac:dyDescent="0.25">
      <c r="A18" s="734" t="s">
        <v>172</v>
      </c>
      <c r="B18" s="733"/>
      <c r="C18" s="733"/>
      <c r="D18" s="733"/>
      <c r="E18" s="733"/>
      <c r="F18" s="733"/>
      <c r="G18" s="733"/>
      <c r="H18" s="733"/>
      <c r="I18" s="733"/>
      <c r="J18" s="733"/>
      <c r="K18" s="733"/>
    </row>
    <row r="19" spans="1:11" ht="61.5" customHeight="1" x14ac:dyDescent="0.25">
      <c r="B19" s="733" t="s">
        <v>189</v>
      </c>
      <c r="C19" s="733"/>
      <c r="D19" s="733"/>
      <c r="E19" s="733"/>
      <c r="F19" s="733"/>
      <c r="G19" s="733"/>
      <c r="H19" s="733"/>
      <c r="I19" s="733"/>
      <c r="J19" s="733"/>
      <c r="K19" s="733"/>
    </row>
    <row r="20" spans="1:11" ht="48" customHeight="1" x14ac:dyDescent="0.25">
      <c r="B20" s="733" t="s">
        <v>204</v>
      </c>
      <c r="C20" s="733"/>
      <c r="D20" s="733"/>
      <c r="E20" s="733"/>
      <c r="F20" s="733"/>
      <c r="G20" s="733"/>
      <c r="H20" s="733"/>
      <c r="I20" s="733"/>
      <c r="J20" s="733"/>
      <c r="K20" s="733"/>
    </row>
    <row r="21" spans="1:11" x14ac:dyDescent="0.25">
      <c r="A21" s="733" t="s">
        <v>190</v>
      </c>
      <c r="B21" s="733"/>
      <c r="C21" s="733"/>
      <c r="D21" s="733"/>
      <c r="E21" s="733"/>
      <c r="F21" s="733"/>
      <c r="G21" s="733"/>
      <c r="H21" s="733"/>
      <c r="I21" s="733"/>
      <c r="J21" s="733"/>
      <c r="K21" s="733"/>
    </row>
    <row r="22" spans="1:11" x14ac:dyDescent="0.25">
      <c r="B22" s="380" t="s">
        <v>173</v>
      </c>
    </row>
    <row r="23" spans="1:11" x14ac:dyDescent="0.25">
      <c r="B23" s="737" t="s">
        <v>174</v>
      </c>
      <c r="C23" s="737"/>
      <c r="D23" s="737"/>
      <c r="E23" s="737"/>
    </row>
    <row r="24" spans="1:11" x14ac:dyDescent="0.25">
      <c r="B24" s="737" t="s">
        <v>175</v>
      </c>
      <c r="C24" s="737"/>
      <c r="D24" s="737"/>
      <c r="E24" s="737"/>
      <c r="F24" s="737"/>
    </row>
    <row r="25" spans="1:11" x14ac:dyDescent="0.25">
      <c r="B25" s="377"/>
    </row>
    <row r="26" spans="1:11" x14ac:dyDescent="0.2">
      <c r="B26" s="378"/>
    </row>
    <row r="29" spans="1:11" x14ac:dyDescent="0.25">
      <c r="B29" s="379"/>
    </row>
    <row r="30" spans="1:11" x14ac:dyDescent="0.25">
      <c r="B30" s="379"/>
    </row>
    <row r="31" spans="1:11" x14ac:dyDescent="0.25">
      <c r="B31" s="379"/>
    </row>
    <row r="32" spans="1:11" x14ac:dyDescent="0.25">
      <c r="B32" s="379"/>
    </row>
    <row r="33" spans="2:2" x14ac:dyDescent="0.25">
      <c r="B33" s="379"/>
    </row>
    <row r="34" spans="2:2" x14ac:dyDescent="0.25">
      <c r="B34" s="379"/>
    </row>
    <row r="35" spans="2:2" x14ac:dyDescent="0.25">
      <c r="B35" s="379"/>
    </row>
  </sheetData>
  <sheetProtection password="CA9C" sheet="1" objects="1" scenarios="1"/>
  <mergeCells count="21">
    <mergeCell ref="B23:E23"/>
    <mergeCell ref="B24:F24"/>
    <mergeCell ref="B19:K19"/>
    <mergeCell ref="B20:K20"/>
    <mergeCell ref="A21:K21"/>
    <mergeCell ref="A14:K15"/>
    <mergeCell ref="B16:K16"/>
    <mergeCell ref="B17:K17"/>
    <mergeCell ref="A18:K18"/>
    <mergeCell ref="A1:K1"/>
    <mergeCell ref="B11:K11"/>
    <mergeCell ref="B12:K12"/>
    <mergeCell ref="B13:K13"/>
    <mergeCell ref="A4:K4"/>
    <mergeCell ref="A5:K5"/>
    <mergeCell ref="A6:K6"/>
    <mergeCell ref="B7:K7"/>
    <mergeCell ref="B9:K9"/>
    <mergeCell ref="A10:K10"/>
    <mergeCell ref="B8:K8"/>
    <mergeCell ref="A2:B2"/>
  </mergeCells>
  <hyperlinks>
    <hyperlink ref="B22" r:id="rId1" display="https://www.acf.hhs.gov/css/resource/tribal-child-support-budget-toolbox"/>
  </hyperlinks>
  <pageMargins left="0.7" right="0.7" top="0.75" bottom="0.75" header="0.3" footer="0.3"/>
  <pageSetup scale="88" orientation="portrait" r:id="rId2"/>
  <headerFooter>
    <oddHeader>&amp;COCSE TRIBAL BUDGET WORKBOOK
TAB-2_BUDGET BASICS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W37"/>
  <sheetViews>
    <sheetView view="pageLayout" zoomScaleNormal="100" workbookViewId="0">
      <selection sqref="A1:K1"/>
    </sheetView>
  </sheetViews>
  <sheetFormatPr defaultRowHeight="15" x14ac:dyDescent="0.25"/>
  <cols>
    <col min="1" max="1" width="10.28515625" style="98" customWidth="1"/>
    <col min="2" max="2" width="3.85546875" style="98" customWidth="1"/>
    <col min="3" max="3" width="12.42578125" style="98" customWidth="1"/>
    <col min="4" max="4" width="13.140625" style="98" customWidth="1"/>
    <col min="5" max="5" width="12.7109375" style="98" customWidth="1"/>
    <col min="6" max="10" width="9.140625" style="98"/>
    <col min="11" max="11" width="3.85546875" style="98" customWidth="1"/>
    <col min="12" max="12" width="5.42578125" style="98" customWidth="1"/>
    <col min="13" max="13" width="6.42578125" style="98" customWidth="1"/>
    <col min="14" max="16384" width="9.140625" style="98"/>
  </cols>
  <sheetData>
    <row r="1" spans="1:23" ht="21" x14ac:dyDescent="0.35">
      <c r="A1" s="738" t="s">
        <v>137</v>
      </c>
      <c r="B1" s="738"/>
      <c r="C1" s="738"/>
      <c r="D1" s="738"/>
      <c r="E1" s="738"/>
      <c r="F1" s="738"/>
      <c r="G1" s="738"/>
      <c r="H1" s="738"/>
      <c r="I1" s="738"/>
      <c r="J1" s="738"/>
      <c r="K1" s="738"/>
      <c r="L1" s="364"/>
      <c r="M1" s="364"/>
      <c r="N1" s="364"/>
      <c r="O1" s="364"/>
      <c r="P1" s="364"/>
      <c r="Q1" s="364"/>
      <c r="R1" s="364"/>
      <c r="S1" s="364"/>
      <c r="T1" s="364"/>
      <c r="U1" s="364"/>
      <c r="V1" s="364"/>
      <c r="W1" s="364"/>
    </row>
    <row r="2" spans="1:23" ht="10.5" customHeight="1" x14ac:dyDescent="0.25">
      <c r="A2" s="121"/>
      <c r="B2" s="121"/>
      <c r="C2" s="121"/>
      <c r="D2" s="121"/>
      <c r="E2" s="121"/>
      <c r="F2" s="121"/>
      <c r="G2" s="121"/>
      <c r="H2" s="121"/>
      <c r="I2" s="121"/>
      <c r="J2" s="121"/>
    </row>
    <row r="3" spans="1:23" ht="15.75" x14ac:dyDescent="0.25">
      <c r="A3" s="739" t="s">
        <v>182</v>
      </c>
      <c r="B3" s="739"/>
      <c r="C3" s="739"/>
      <c r="D3" s="739"/>
      <c r="E3" s="739"/>
      <c r="F3" s="739"/>
      <c r="G3" s="739"/>
      <c r="H3" s="739"/>
      <c r="I3" s="739"/>
      <c r="J3" s="739"/>
      <c r="K3" s="739"/>
      <c r="M3" s="363"/>
    </row>
    <row r="4" spans="1:23" ht="9.75" customHeight="1" x14ac:dyDescent="0.25">
      <c r="A4" s="122"/>
      <c r="B4" s="122"/>
      <c r="C4" s="91"/>
      <c r="D4" s="91"/>
      <c r="E4" s="91"/>
      <c r="F4" s="91"/>
      <c r="G4" s="745"/>
      <c r="H4" s="745"/>
      <c r="I4" s="745"/>
      <c r="J4" s="745"/>
      <c r="K4" s="745"/>
    </row>
    <row r="5" spans="1:23" ht="46.5" customHeight="1" x14ac:dyDescent="0.25">
      <c r="A5" s="740" t="s">
        <v>232</v>
      </c>
      <c r="B5" s="740"/>
      <c r="C5" s="740"/>
      <c r="D5" s="740"/>
      <c r="E5" s="740"/>
      <c r="F5" s="740"/>
      <c r="G5" s="740"/>
      <c r="H5" s="740"/>
      <c r="I5" s="740"/>
      <c r="J5" s="740"/>
    </row>
    <row r="6" spans="1:23" ht="64.5" customHeight="1" x14ac:dyDescent="0.25">
      <c r="A6" s="740" t="s">
        <v>233</v>
      </c>
      <c r="B6" s="740"/>
      <c r="C6" s="740"/>
      <c r="D6" s="740"/>
      <c r="E6" s="740"/>
      <c r="F6" s="740"/>
      <c r="G6" s="740"/>
      <c r="H6" s="740"/>
      <c r="I6" s="740"/>
      <c r="J6" s="740"/>
    </row>
    <row r="7" spans="1:23" ht="19.5" customHeight="1" x14ac:dyDescent="0.25">
      <c r="A7" s="394" t="s">
        <v>174</v>
      </c>
      <c r="B7" s="376"/>
      <c r="C7" s="376"/>
      <c r="D7" s="376"/>
      <c r="E7" s="741" t="s">
        <v>217</v>
      </c>
      <c r="F7" s="741"/>
      <c r="G7" s="741"/>
      <c r="H7" s="741"/>
      <c r="I7" s="741"/>
      <c r="J7" s="741"/>
      <c r="K7" s="741"/>
    </row>
    <row r="8" spans="1:23" ht="8.25" customHeight="1" x14ac:dyDescent="0.25">
      <c r="A8" s="742"/>
      <c r="B8" s="743"/>
      <c r="C8" s="743"/>
      <c r="D8" s="743"/>
      <c r="E8" s="743"/>
      <c r="F8" s="743"/>
      <c r="G8" s="743"/>
      <c r="H8" s="743"/>
      <c r="I8" s="743"/>
      <c r="J8" s="743"/>
      <c r="K8" s="744"/>
    </row>
    <row r="9" spans="1:23" ht="22.5" customHeight="1" x14ac:dyDescent="0.25">
      <c r="A9" s="395"/>
      <c r="B9" s="740" t="s">
        <v>218</v>
      </c>
      <c r="C9" s="740"/>
      <c r="D9" s="740"/>
      <c r="E9" s="740"/>
      <c r="F9" s="740"/>
      <c r="G9" s="740"/>
      <c r="H9" s="740"/>
      <c r="I9" s="740"/>
      <c r="J9" s="740"/>
      <c r="K9" s="740"/>
    </row>
    <row r="10" spans="1:23" ht="19.5" customHeight="1" x14ac:dyDescent="0.25">
      <c r="A10" s="396"/>
      <c r="B10" s="740" t="s">
        <v>178</v>
      </c>
      <c r="C10" s="740"/>
      <c r="D10" s="740"/>
      <c r="E10" s="740"/>
      <c r="F10" s="740"/>
      <c r="G10" s="740"/>
      <c r="H10" s="740"/>
      <c r="I10" s="740"/>
      <c r="J10" s="740"/>
      <c r="K10" s="740"/>
    </row>
    <row r="11" spans="1:23" ht="19.5" customHeight="1" x14ac:dyDescent="0.25">
      <c r="A11" s="395"/>
      <c r="B11" s="741" t="s">
        <v>179</v>
      </c>
      <c r="C11" s="741"/>
      <c r="D11" s="741"/>
      <c r="E11" s="741"/>
      <c r="F11" s="741"/>
      <c r="G11" s="741"/>
      <c r="H11" s="741"/>
      <c r="I11" s="741"/>
      <c r="J11" s="741"/>
      <c r="K11" s="741"/>
    </row>
    <row r="12" spans="1:23" ht="37.5" customHeight="1" x14ac:dyDescent="0.25">
      <c r="A12" s="123"/>
      <c r="B12" s="711" t="s">
        <v>219</v>
      </c>
      <c r="C12" s="711"/>
      <c r="D12" s="711"/>
      <c r="E12" s="711"/>
      <c r="F12" s="711"/>
      <c r="G12" s="711"/>
      <c r="H12" s="711"/>
      <c r="I12" s="711"/>
      <c r="J12" s="711"/>
      <c r="K12" s="711"/>
    </row>
    <row r="13" spans="1:23" ht="63" customHeight="1" x14ac:dyDescent="0.25">
      <c r="A13" s="123"/>
      <c r="B13" s="711" t="s">
        <v>220</v>
      </c>
      <c r="C13" s="711"/>
      <c r="D13" s="711"/>
      <c r="E13" s="711"/>
      <c r="F13" s="711"/>
      <c r="G13" s="711"/>
      <c r="H13" s="711"/>
      <c r="I13" s="711"/>
      <c r="J13" s="711"/>
      <c r="K13" s="711"/>
    </row>
    <row r="14" spans="1:23" ht="24.75" customHeight="1" x14ac:dyDescent="0.25">
      <c r="A14" s="123"/>
      <c r="B14" s="746" t="s">
        <v>221</v>
      </c>
      <c r="C14" s="746"/>
      <c r="D14" s="746"/>
      <c r="E14" s="746"/>
      <c r="F14" s="746"/>
      <c r="G14" s="746"/>
      <c r="H14" s="746"/>
      <c r="I14" s="746"/>
      <c r="J14" s="746"/>
      <c r="K14" s="746"/>
    </row>
    <row r="15" spans="1:23" ht="23.25" customHeight="1" x14ac:dyDescent="0.25">
      <c r="A15" s="123"/>
      <c r="B15" s="747" t="s">
        <v>176</v>
      </c>
      <c r="C15" s="711"/>
      <c r="D15" s="711"/>
      <c r="E15" s="711"/>
      <c r="F15" s="711"/>
      <c r="G15" s="711"/>
      <c r="H15" s="711"/>
      <c r="I15" s="711"/>
      <c r="J15" s="711"/>
      <c r="K15" s="711"/>
    </row>
    <row r="16" spans="1:23" ht="22.5" customHeight="1" x14ac:dyDescent="0.25">
      <c r="A16" s="123"/>
      <c r="B16" s="711" t="s">
        <v>180</v>
      </c>
      <c r="C16" s="711"/>
      <c r="D16" s="711"/>
      <c r="E16" s="711"/>
      <c r="F16" s="711"/>
      <c r="G16" s="711"/>
      <c r="H16" s="711"/>
      <c r="I16" s="711"/>
      <c r="J16" s="711"/>
      <c r="K16" s="711"/>
    </row>
    <row r="17" spans="1:11" ht="23.25" customHeight="1" x14ac:dyDescent="0.25">
      <c r="A17" s="123"/>
      <c r="C17" s="711" t="s">
        <v>191</v>
      </c>
      <c r="D17" s="711"/>
      <c r="E17" s="711"/>
      <c r="F17" s="711"/>
      <c r="G17" s="711"/>
      <c r="H17" s="711"/>
      <c r="I17" s="711"/>
      <c r="J17" s="711"/>
      <c r="K17" s="711"/>
    </row>
    <row r="18" spans="1:11" ht="23.25" customHeight="1" x14ac:dyDescent="0.25">
      <c r="A18" s="123"/>
      <c r="C18" s="748" t="s">
        <v>234</v>
      </c>
      <c r="D18" s="748"/>
      <c r="E18" s="748"/>
      <c r="F18" s="748"/>
      <c r="G18" s="748"/>
      <c r="H18" s="748"/>
      <c r="I18" s="748"/>
      <c r="J18" s="748"/>
      <c r="K18" s="748"/>
    </row>
    <row r="19" spans="1:11" ht="19.5" customHeight="1" x14ac:dyDescent="0.25">
      <c r="A19" s="123"/>
      <c r="C19" s="711" t="s">
        <v>192</v>
      </c>
      <c r="D19" s="711"/>
      <c r="E19" s="711"/>
      <c r="F19" s="711"/>
      <c r="G19" s="711"/>
      <c r="H19" s="711"/>
      <c r="I19" s="711"/>
      <c r="J19" s="711"/>
      <c r="K19" s="711"/>
    </row>
    <row r="20" spans="1:11" ht="22.5" customHeight="1" x14ac:dyDescent="0.25">
      <c r="A20" s="123"/>
      <c r="C20" s="711" t="s">
        <v>235</v>
      </c>
      <c r="D20" s="711"/>
      <c r="E20" s="711"/>
      <c r="F20" s="711"/>
      <c r="G20" s="711"/>
      <c r="H20" s="711"/>
      <c r="I20" s="711"/>
      <c r="J20" s="711"/>
      <c r="K20" s="711"/>
    </row>
    <row r="21" spans="1:11" ht="21.75" customHeight="1" x14ac:dyDescent="0.25">
      <c r="A21" s="123"/>
      <c r="C21" s="711" t="s">
        <v>236</v>
      </c>
      <c r="D21" s="711"/>
      <c r="E21" s="711"/>
      <c r="F21" s="711"/>
      <c r="G21" s="711"/>
      <c r="H21" s="711"/>
      <c r="I21" s="711"/>
      <c r="J21" s="711"/>
      <c r="K21" s="711"/>
    </row>
    <row r="22" spans="1:11" ht="21" customHeight="1" x14ac:dyDescent="0.25">
      <c r="A22" s="123"/>
      <c r="C22" s="711" t="s">
        <v>177</v>
      </c>
      <c r="D22" s="711"/>
      <c r="E22" s="711"/>
      <c r="F22" s="711"/>
      <c r="G22" s="711"/>
      <c r="H22" s="711"/>
      <c r="I22" s="711"/>
      <c r="J22" s="711"/>
      <c r="K22" s="711"/>
    </row>
    <row r="23" spans="1:11" ht="11.25" customHeight="1" x14ac:dyDescent="0.25"/>
    <row r="24" spans="1:11" ht="64.5" customHeight="1" x14ac:dyDescent="0.25">
      <c r="A24" s="733" t="s">
        <v>222</v>
      </c>
      <c r="B24" s="733"/>
      <c r="C24" s="733"/>
      <c r="D24" s="733"/>
      <c r="E24" s="733"/>
      <c r="F24" s="733"/>
      <c r="G24" s="733"/>
      <c r="H24" s="733"/>
      <c r="I24" s="733"/>
      <c r="J24" s="733"/>
      <c r="K24" s="733"/>
    </row>
    <row r="27" spans="1:11" ht="9" customHeight="1" x14ac:dyDescent="0.25"/>
    <row r="28" spans="1:11" ht="32.25" customHeight="1" x14ac:dyDescent="0.25"/>
    <row r="29" spans="1:11" ht="43.5" customHeight="1" x14ac:dyDescent="0.25"/>
    <row r="30" spans="1:11" ht="63.75" customHeight="1" x14ac:dyDescent="0.25"/>
    <row r="31" spans="1:11" ht="30" customHeight="1" x14ac:dyDescent="0.25"/>
    <row r="32" spans="1:11" ht="31.5" customHeight="1" x14ac:dyDescent="0.25"/>
    <row r="33" ht="75.75" customHeight="1" x14ac:dyDescent="0.25"/>
    <row r="34" ht="61.5" customHeight="1" x14ac:dyDescent="0.25"/>
    <row r="35" ht="60" customHeight="1" x14ac:dyDescent="0.25"/>
    <row r="36" ht="60" customHeight="1" x14ac:dyDescent="0.25"/>
    <row r="37" ht="29.25" customHeight="1" x14ac:dyDescent="0.25"/>
  </sheetData>
  <sheetProtection algorithmName="SHA-512" hashValue="zOuqYrFZv6ltqz/e91F+HdQzKfc2TO3HL4eU3yQdc7iIwOYoZ9saHrsld7JBe53NUzgXb3qNYTPYd0QCnUpvHw==" saltValue="5YOe9zZf9ka+AmvCNjkmuA==" spinCount="100000" sheet="1" objects="1" scenarios="1"/>
  <mergeCells count="22">
    <mergeCell ref="C20:K20"/>
    <mergeCell ref="C21:K21"/>
    <mergeCell ref="A24:K24"/>
    <mergeCell ref="B12:K12"/>
    <mergeCell ref="B13:K13"/>
    <mergeCell ref="B14:K14"/>
    <mergeCell ref="C22:K22"/>
    <mergeCell ref="B15:K15"/>
    <mergeCell ref="B16:K16"/>
    <mergeCell ref="C17:K17"/>
    <mergeCell ref="C18:K18"/>
    <mergeCell ref="C19:K19"/>
    <mergeCell ref="A1:K1"/>
    <mergeCell ref="A3:K3"/>
    <mergeCell ref="B9:K9"/>
    <mergeCell ref="B10:K10"/>
    <mergeCell ref="B11:K11"/>
    <mergeCell ref="A8:K8"/>
    <mergeCell ref="E7:K7"/>
    <mergeCell ref="G4:K4"/>
    <mergeCell ref="A5:J5"/>
    <mergeCell ref="A6:J6"/>
  </mergeCells>
  <hyperlinks>
    <hyperlink ref="A7" r:id="rId1" display="https://www.acf.hhs.gov/css/resource/tribal-child-support-budget-toolbox"/>
  </hyperlinks>
  <pageMargins left="0.7" right="0.7" top="0.75" bottom="0.75" header="0.3" footer="0.3"/>
  <pageSetup scale="88" orientation="portrait" r:id="rId2"/>
  <headerFooter>
    <oddHeader>&amp;COCSE TRIBAL BUDGET WORKBOOK
TAB-3_CHECKLIST</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170"/>
  <sheetViews>
    <sheetView zoomScale="90" zoomScaleNormal="90" zoomScaleSheetLayoutView="80" workbookViewId="0">
      <selection activeCell="B3" sqref="B3:I3"/>
    </sheetView>
  </sheetViews>
  <sheetFormatPr defaultRowHeight="15" x14ac:dyDescent="0.25"/>
  <cols>
    <col min="1" max="1" width="20.7109375" style="98" customWidth="1"/>
    <col min="2" max="2" width="8.42578125" style="98" customWidth="1"/>
    <col min="3" max="3" width="8.85546875" style="98" customWidth="1"/>
    <col min="4" max="4" width="19.140625" style="98" customWidth="1"/>
    <col min="5" max="5" width="19.85546875" style="98" customWidth="1"/>
    <col min="6" max="6" width="18.140625" style="98" customWidth="1"/>
    <col min="7" max="7" width="18" style="98" customWidth="1"/>
    <col min="8" max="8" width="17" style="98" customWidth="1"/>
    <col min="9" max="9" width="20.140625" style="98" customWidth="1"/>
    <col min="10" max="10" width="1.5703125" style="98" customWidth="1"/>
    <col min="11" max="11" width="14.5703125" style="98" customWidth="1"/>
    <col min="12" max="12" width="11.7109375" style="98" customWidth="1"/>
    <col min="13" max="16384" width="9.140625" style="98"/>
  </cols>
  <sheetData>
    <row r="1" spans="1:13" x14ac:dyDescent="0.25">
      <c r="A1" s="761" t="s">
        <v>138</v>
      </c>
      <c r="B1" s="762"/>
      <c r="C1" s="762"/>
      <c r="D1" s="762"/>
      <c r="E1" s="762"/>
      <c r="F1" s="762"/>
      <c r="G1" s="762"/>
      <c r="H1" s="762"/>
      <c r="I1" s="762"/>
      <c r="J1" s="762"/>
      <c r="K1" s="762"/>
      <c r="L1" s="762"/>
    </row>
    <row r="2" spans="1:13" ht="6.75" customHeight="1" thickBot="1" x14ac:dyDescent="0.3">
      <c r="A2" s="63"/>
      <c r="B2" s="339"/>
      <c r="C2" s="339"/>
      <c r="D2" s="339"/>
      <c r="E2" s="339"/>
      <c r="F2" s="339"/>
      <c r="G2" s="339"/>
      <c r="H2" s="339"/>
      <c r="I2" s="339"/>
      <c r="J2" s="340"/>
      <c r="K2" s="64"/>
      <c r="L2" s="64"/>
    </row>
    <row r="3" spans="1:13" ht="36" customHeight="1" thickBot="1" x14ac:dyDescent="0.3">
      <c r="A3" s="70" t="s">
        <v>139</v>
      </c>
      <c r="B3" s="778" t="s">
        <v>171</v>
      </c>
      <c r="C3" s="779"/>
      <c r="D3" s="779"/>
      <c r="E3" s="779"/>
      <c r="F3" s="779"/>
      <c r="G3" s="779"/>
      <c r="H3" s="779"/>
      <c r="I3" s="779"/>
      <c r="J3" s="311"/>
      <c r="K3" s="773" t="s">
        <v>258</v>
      </c>
      <c r="L3" s="774"/>
    </row>
    <row r="4" spans="1:13" ht="36" customHeight="1" thickBot="1" x14ac:dyDescent="0.3">
      <c r="A4" s="71" t="s">
        <v>41</v>
      </c>
      <c r="B4" s="89" t="s">
        <v>237</v>
      </c>
      <c r="C4" s="80"/>
      <c r="D4" s="124" t="s">
        <v>42</v>
      </c>
      <c r="E4" s="90">
        <v>0.8</v>
      </c>
      <c r="F4" s="124" t="s">
        <v>43</v>
      </c>
      <c r="G4" s="90">
        <v>0.2</v>
      </c>
      <c r="H4" s="763"/>
      <c r="I4" s="764"/>
      <c r="J4" s="312"/>
      <c r="K4" s="775"/>
      <c r="L4" s="776"/>
    </row>
    <row r="5" spans="1:13" ht="15.75" thickBot="1" x14ac:dyDescent="0.3">
      <c r="A5" s="765"/>
      <c r="B5" s="766"/>
      <c r="C5" s="766"/>
      <c r="D5" s="766"/>
      <c r="E5" s="766"/>
      <c r="F5" s="766"/>
      <c r="G5" s="766"/>
      <c r="H5" s="766"/>
      <c r="I5" s="767"/>
      <c r="J5" s="313"/>
      <c r="K5" s="768" t="s">
        <v>46</v>
      </c>
      <c r="L5" s="769"/>
    </row>
    <row r="6" spans="1:13" ht="15.75" thickBot="1" x14ac:dyDescent="0.3">
      <c r="A6" s="72" t="s">
        <v>0</v>
      </c>
      <c r="B6" s="770" t="s">
        <v>9</v>
      </c>
      <c r="C6" s="771"/>
      <c r="D6" s="772"/>
      <c r="E6" s="115" t="s">
        <v>1</v>
      </c>
      <c r="F6" s="115" t="s">
        <v>2</v>
      </c>
      <c r="G6" s="115" t="s">
        <v>3</v>
      </c>
      <c r="H6" s="115" t="s">
        <v>4</v>
      </c>
      <c r="I6" s="349" t="s">
        <v>5</v>
      </c>
      <c r="J6" s="314"/>
      <c r="K6" s="341" t="s">
        <v>39</v>
      </c>
      <c r="L6" s="342" t="s">
        <v>40</v>
      </c>
    </row>
    <row r="7" spans="1:13" ht="7.5" customHeight="1" thickTop="1" x14ac:dyDescent="0.25">
      <c r="A7" s="66"/>
      <c r="B7" s="66"/>
      <c r="C7" s="66"/>
      <c r="D7" s="66"/>
      <c r="E7" s="66"/>
      <c r="F7" s="66"/>
      <c r="G7" s="66"/>
      <c r="H7" s="66"/>
      <c r="I7" s="66"/>
      <c r="J7" s="315"/>
      <c r="K7" s="66"/>
      <c r="L7" s="66"/>
    </row>
    <row r="8" spans="1:13" ht="22.5" x14ac:dyDescent="0.25">
      <c r="A8" s="42" t="s">
        <v>10</v>
      </c>
      <c r="B8" s="43" t="s">
        <v>11</v>
      </c>
      <c r="C8" s="44" t="s">
        <v>12</v>
      </c>
      <c r="D8" s="45" t="s">
        <v>13</v>
      </c>
      <c r="E8" s="46"/>
      <c r="F8" s="46"/>
      <c r="G8" s="46"/>
      <c r="H8" s="46"/>
      <c r="I8" s="350"/>
      <c r="J8" s="316"/>
      <c r="K8" s="65"/>
      <c r="L8" s="47"/>
    </row>
    <row r="9" spans="1:13" x14ac:dyDescent="0.25">
      <c r="A9" s="39" t="s">
        <v>140</v>
      </c>
      <c r="B9" s="39">
        <v>2080</v>
      </c>
      <c r="C9" s="50">
        <v>37</v>
      </c>
      <c r="D9" s="618">
        <f t="shared" ref="D9:D18" si="0">SUM(B9*C9)</f>
        <v>76960</v>
      </c>
      <c r="E9" s="618">
        <f t="shared" ref="E9:E18" si="1">SUM(D9/4)</f>
        <v>19240</v>
      </c>
      <c r="F9" s="618">
        <f t="shared" ref="F9:F18" si="2">SUM(D9/4)</f>
        <v>19240</v>
      </c>
      <c r="G9" s="618">
        <f t="shared" ref="G9:G18" si="3">SUM(D9/4)</f>
        <v>19240</v>
      </c>
      <c r="H9" s="618">
        <f t="shared" ref="H9:H18" si="4">SUM(D9/4)</f>
        <v>19240</v>
      </c>
      <c r="I9" s="619">
        <f t="shared" ref="I9:I14" si="5">SUM(E9:H9)</f>
        <v>76960</v>
      </c>
      <c r="J9" s="620"/>
      <c r="K9" s="621">
        <v>0</v>
      </c>
      <c r="L9" s="621">
        <v>0</v>
      </c>
    </row>
    <row r="10" spans="1:13" x14ac:dyDescent="0.25">
      <c r="A10" s="39" t="s">
        <v>141</v>
      </c>
      <c r="B10" s="39">
        <v>2080</v>
      </c>
      <c r="C10" s="50">
        <v>13.5</v>
      </c>
      <c r="D10" s="618">
        <f t="shared" si="0"/>
        <v>28080</v>
      </c>
      <c r="E10" s="618">
        <f t="shared" si="1"/>
        <v>7020</v>
      </c>
      <c r="F10" s="618">
        <f t="shared" si="2"/>
        <v>7020</v>
      </c>
      <c r="G10" s="618">
        <f t="shared" si="3"/>
        <v>7020</v>
      </c>
      <c r="H10" s="618">
        <f t="shared" si="4"/>
        <v>7020</v>
      </c>
      <c r="I10" s="619">
        <f t="shared" si="5"/>
        <v>28080</v>
      </c>
      <c r="J10" s="620"/>
      <c r="K10" s="621">
        <v>0</v>
      </c>
      <c r="L10" s="621">
        <v>0</v>
      </c>
    </row>
    <row r="11" spans="1:13" x14ac:dyDescent="0.25">
      <c r="A11" s="39" t="s">
        <v>193</v>
      </c>
      <c r="B11" s="39">
        <v>2080</v>
      </c>
      <c r="C11" s="50">
        <v>16</v>
      </c>
      <c r="D11" s="618">
        <f t="shared" si="0"/>
        <v>33280</v>
      </c>
      <c r="E11" s="618">
        <f t="shared" si="1"/>
        <v>8320</v>
      </c>
      <c r="F11" s="618">
        <f t="shared" si="2"/>
        <v>8320</v>
      </c>
      <c r="G11" s="618">
        <f t="shared" si="3"/>
        <v>8320</v>
      </c>
      <c r="H11" s="618">
        <f t="shared" si="4"/>
        <v>8320</v>
      </c>
      <c r="I11" s="619">
        <f>SUM(E11:H11)</f>
        <v>33280</v>
      </c>
      <c r="J11" s="620"/>
      <c r="K11" s="621">
        <v>0</v>
      </c>
      <c r="L11" s="621">
        <v>0</v>
      </c>
    </row>
    <row r="12" spans="1:13" x14ac:dyDescent="0.25">
      <c r="A12" s="39" t="s">
        <v>193</v>
      </c>
      <c r="B12" s="39">
        <v>2080</v>
      </c>
      <c r="C12" s="50">
        <v>17</v>
      </c>
      <c r="D12" s="618">
        <f t="shared" si="0"/>
        <v>35360</v>
      </c>
      <c r="E12" s="618">
        <f t="shared" si="1"/>
        <v>8840</v>
      </c>
      <c r="F12" s="618">
        <f t="shared" si="2"/>
        <v>8840</v>
      </c>
      <c r="G12" s="618">
        <f t="shared" si="3"/>
        <v>8840</v>
      </c>
      <c r="H12" s="618">
        <f t="shared" si="4"/>
        <v>8840</v>
      </c>
      <c r="I12" s="619">
        <f t="shared" si="5"/>
        <v>35360</v>
      </c>
      <c r="J12" s="620"/>
      <c r="K12" s="621">
        <v>0</v>
      </c>
      <c r="L12" s="621">
        <v>0</v>
      </c>
    </row>
    <row r="13" spans="1:13" x14ac:dyDescent="0.25">
      <c r="A13" s="39" t="s">
        <v>142</v>
      </c>
      <c r="B13" s="39">
        <v>2080</v>
      </c>
      <c r="C13" s="50">
        <v>18</v>
      </c>
      <c r="D13" s="618">
        <f t="shared" si="0"/>
        <v>37440</v>
      </c>
      <c r="E13" s="618">
        <f t="shared" si="1"/>
        <v>9360</v>
      </c>
      <c r="F13" s="618">
        <f t="shared" si="2"/>
        <v>9360</v>
      </c>
      <c r="G13" s="618">
        <f t="shared" si="3"/>
        <v>9360</v>
      </c>
      <c r="H13" s="618">
        <f t="shared" si="4"/>
        <v>9360</v>
      </c>
      <c r="I13" s="619">
        <f t="shared" si="5"/>
        <v>37440</v>
      </c>
      <c r="J13" s="620"/>
      <c r="K13" s="621">
        <v>0</v>
      </c>
      <c r="L13" s="621">
        <v>0</v>
      </c>
    </row>
    <row r="14" spans="1:13" ht="15.75" thickBot="1" x14ac:dyDescent="0.3">
      <c r="A14" s="125" t="s">
        <v>143</v>
      </c>
      <c r="B14" s="40">
        <v>1040</v>
      </c>
      <c r="C14" s="51">
        <v>65</v>
      </c>
      <c r="D14" s="622">
        <f t="shared" si="0"/>
        <v>67600</v>
      </c>
      <c r="E14" s="622">
        <f t="shared" si="1"/>
        <v>16900</v>
      </c>
      <c r="F14" s="622">
        <f t="shared" si="2"/>
        <v>16900</v>
      </c>
      <c r="G14" s="623">
        <f t="shared" si="3"/>
        <v>16900</v>
      </c>
      <c r="H14" s="622">
        <f t="shared" si="4"/>
        <v>16900</v>
      </c>
      <c r="I14" s="624">
        <f t="shared" si="5"/>
        <v>67600</v>
      </c>
      <c r="J14" s="625"/>
      <c r="K14" s="621">
        <v>0</v>
      </c>
      <c r="L14" s="626">
        <v>0</v>
      </c>
    </row>
    <row r="15" spans="1:13" ht="15.75" thickBot="1" x14ac:dyDescent="0.3">
      <c r="A15" s="126" t="s">
        <v>144</v>
      </c>
      <c r="B15" s="127">
        <v>1040</v>
      </c>
      <c r="C15" s="128">
        <v>55</v>
      </c>
      <c r="D15" s="627">
        <f t="shared" si="0"/>
        <v>57200</v>
      </c>
      <c r="E15" s="628">
        <f t="shared" si="1"/>
        <v>14300</v>
      </c>
      <c r="F15" s="628">
        <f t="shared" si="2"/>
        <v>14300</v>
      </c>
      <c r="G15" s="629">
        <f>SUM(D15/4)</f>
        <v>14300</v>
      </c>
      <c r="H15" s="628">
        <f t="shared" si="4"/>
        <v>14300</v>
      </c>
      <c r="I15" s="630">
        <f>SUM(E15:H15)</f>
        <v>57200</v>
      </c>
      <c r="J15" s="631"/>
      <c r="K15" s="632">
        <v>48167</v>
      </c>
      <c r="L15" s="633">
        <v>4500</v>
      </c>
      <c r="M15" s="92"/>
    </row>
    <row r="16" spans="1:13" x14ac:dyDescent="0.25">
      <c r="A16" s="41" t="s">
        <v>145</v>
      </c>
      <c r="B16" s="129">
        <v>520</v>
      </c>
      <c r="C16" s="130">
        <v>45</v>
      </c>
      <c r="D16" s="634">
        <f t="shared" si="0"/>
        <v>23400</v>
      </c>
      <c r="E16" s="634">
        <f t="shared" si="1"/>
        <v>5850</v>
      </c>
      <c r="F16" s="634">
        <f t="shared" si="2"/>
        <v>5850</v>
      </c>
      <c r="G16" s="634">
        <f t="shared" si="3"/>
        <v>5850</v>
      </c>
      <c r="H16" s="634">
        <f t="shared" si="4"/>
        <v>5850</v>
      </c>
      <c r="I16" s="635">
        <f>SUM(E16:H16)</f>
        <v>23400</v>
      </c>
      <c r="J16" s="636"/>
      <c r="K16" s="637">
        <f>I16</f>
        <v>23400</v>
      </c>
      <c r="L16" s="638">
        <v>0</v>
      </c>
    </row>
    <row r="17" spans="1:12" x14ac:dyDescent="0.25">
      <c r="A17" s="39" t="s">
        <v>146</v>
      </c>
      <c r="B17" s="39">
        <v>832</v>
      </c>
      <c r="C17" s="50">
        <v>20</v>
      </c>
      <c r="D17" s="618">
        <f t="shared" si="0"/>
        <v>16640</v>
      </c>
      <c r="E17" s="618">
        <f t="shared" si="1"/>
        <v>4160</v>
      </c>
      <c r="F17" s="618">
        <f t="shared" si="2"/>
        <v>4160</v>
      </c>
      <c r="G17" s="618">
        <f t="shared" si="3"/>
        <v>4160</v>
      </c>
      <c r="H17" s="618">
        <f t="shared" si="4"/>
        <v>4160</v>
      </c>
      <c r="I17" s="639">
        <f>SUM(E17:H17)</f>
        <v>16640</v>
      </c>
      <c r="J17" s="640"/>
      <c r="K17" s="626">
        <f>I17</f>
        <v>16640</v>
      </c>
      <c r="L17" s="621">
        <v>0</v>
      </c>
    </row>
    <row r="18" spans="1:12" x14ac:dyDescent="0.25">
      <c r="A18" s="39" t="s">
        <v>147</v>
      </c>
      <c r="B18" s="39">
        <v>208</v>
      </c>
      <c r="C18" s="50">
        <v>40</v>
      </c>
      <c r="D18" s="618">
        <f t="shared" si="0"/>
        <v>8320</v>
      </c>
      <c r="E18" s="618">
        <f t="shared" si="1"/>
        <v>2080</v>
      </c>
      <c r="F18" s="618">
        <f t="shared" si="2"/>
        <v>2080</v>
      </c>
      <c r="G18" s="618">
        <f t="shared" si="3"/>
        <v>2080</v>
      </c>
      <c r="H18" s="618">
        <f t="shared" si="4"/>
        <v>2080</v>
      </c>
      <c r="I18" s="639">
        <f>SUM(E18:H18)</f>
        <v>8320</v>
      </c>
      <c r="J18" s="640"/>
      <c r="K18" s="626">
        <f>I18</f>
        <v>8320</v>
      </c>
      <c r="L18" s="621">
        <v>0</v>
      </c>
    </row>
    <row r="19" spans="1:12" ht="15.75" thickBot="1" x14ac:dyDescent="0.3">
      <c r="A19" s="35" t="s">
        <v>35</v>
      </c>
      <c r="B19" s="36">
        <f>SUM(B9+B10+B11+B12+B13+B14+B15+B16+B17+B18)/2080</f>
        <v>6.75</v>
      </c>
      <c r="C19" s="24"/>
      <c r="D19" s="641"/>
      <c r="E19" s="641"/>
      <c r="F19" s="641"/>
      <c r="G19" s="641"/>
      <c r="H19" s="641"/>
      <c r="I19" s="641"/>
      <c r="J19" s="642"/>
      <c r="K19" s="643"/>
      <c r="L19" s="641"/>
    </row>
    <row r="20" spans="1:12" ht="16.5" thickTop="1" thickBot="1" x14ac:dyDescent="0.3">
      <c r="A20" s="37" t="s">
        <v>14</v>
      </c>
      <c r="B20" s="777"/>
      <c r="C20" s="777"/>
      <c r="D20" s="644">
        <f t="shared" ref="D20" si="6">SUM(D9:D14)</f>
        <v>278720</v>
      </c>
      <c r="E20" s="644">
        <f t="shared" ref="E20:L20" si="7">SUM(E9:E18)</f>
        <v>96070</v>
      </c>
      <c r="F20" s="644">
        <f t="shared" si="7"/>
        <v>96070</v>
      </c>
      <c r="G20" s="644">
        <f t="shared" si="7"/>
        <v>96070</v>
      </c>
      <c r="H20" s="644">
        <f t="shared" si="7"/>
        <v>96070</v>
      </c>
      <c r="I20" s="645">
        <f t="shared" si="7"/>
        <v>384280</v>
      </c>
      <c r="J20" s="646"/>
      <c r="K20" s="647">
        <f t="shared" si="7"/>
        <v>96527</v>
      </c>
      <c r="L20" s="648">
        <f t="shared" si="7"/>
        <v>4500</v>
      </c>
    </row>
    <row r="21" spans="1:12" s="11" customFormat="1" ht="15" customHeight="1" x14ac:dyDescent="0.25">
      <c r="A21" s="131" t="s">
        <v>140</v>
      </c>
      <c r="B21" s="749" t="s">
        <v>194</v>
      </c>
      <c r="C21" s="749"/>
      <c r="D21" s="749"/>
      <c r="E21" s="749"/>
      <c r="F21" s="749"/>
      <c r="G21" s="749"/>
      <c r="H21" s="749"/>
      <c r="I21" s="749"/>
      <c r="J21" s="317"/>
      <c r="K21" s="25"/>
      <c r="L21" s="15"/>
    </row>
    <row r="22" spans="1:12" s="11" customFormat="1" x14ac:dyDescent="0.25">
      <c r="A22" s="73"/>
      <c r="B22" s="750"/>
      <c r="C22" s="750"/>
      <c r="D22" s="750"/>
      <c r="E22" s="750"/>
      <c r="F22" s="750"/>
      <c r="G22" s="750"/>
      <c r="H22" s="750"/>
      <c r="I22" s="750"/>
      <c r="J22" s="317"/>
      <c r="K22" s="25"/>
      <c r="L22" s="15"/>
    </row>
    <row r="23" spans="1:12" s="11" customFormat="1" x14ac:dyDescent="0.25">
      <c r="A23" s="73"/>
      <c r="B23" s="750"/>
      <c r="C23" s="750"/>
      <c r="D23" s="750"/>
      <c r="E23" s="750"/>
      <c r="F23" s="750"/>
      <c r="G23" s="750"/>
      <c r="H23" s="750"/>
      <c r="I23" s="750"/>
      <c r="J23" s="317"/>
      <c r="K23" s="25"/>
      <c r="L23" s="15"/>
    </row>
    <row r="24" spans="1:12" s="11" customFormat="1" ht="15.75" thickBot="1" x14ac:dyDescent="0.3">
      <c r="A24" s="75"/>
      <c r="B24" s="751"/>
      <c r="C24" s="751"/>
      <c r="D24" s="751"/>
      <c r="E24" s="751"/>
      <c r="F24" s="751"/>
      <c r="G24" s="751"/>
      <c r="H24" s="751"/>
      <c r="I24" s="751"/>
      <c r="J24" s="317"/>
      <c r="K24" s="25"/>
      <c r="L24" s="15"/>
    </row>
    <row r="25" spans="1:12" s="11" customFormat="1" x14ac:dyDescent="0.25">
      <c r="A25" s="131" t="str">
        <f>A10</f>
        <v>Admin Asst</v>
      </c>
      <c r="B25" s="749"/>
      <c r="C25" s="749"/>
      <c r="D25" s="749"/>
      <c r="E25" s="749"/>
      <c r="F25" s="749"/>
      <c r="G25" s="749"/>
      <c r="H25" s="749"/>
      <c r="I25" s="749"/>
      <c r="J25" s="317"/>
      <c r="K25" s="25"/>
      <c r="L25" s="15"/>
    </row>
    <row r="26" spans="1:12" s="11" customFormat="1" x14ac:dyDescent="0.25">
      <c r="A26" s="73"/>
      <c r="B26" s="750"/>
      <c r="C26" s="750"/>
      <c r="D26" s="750"/>
      <c r="E26" s="750"/>
      <c r="F26" s="750"/>
      <c r="G26" s="750"/>
      <c r="H26" s="750"/>
      <c r="I26" s="750"/>
      <c r="J26" s="317"/>
      <c r="K26" s="25"/>
      <c r="L26" s="15"/>
    </row>
    <row r="27" spans="1:12" s="11" customFormat="1" x14ac:dyDescent="0.25">
      <c r="A27" s="73"/>
      <c r="B27" s="750"/>
      <c r="C27" s="750"/>
      <c r="D27" s="750"/>
      <c r="E27" s="750"/>
      <c r="F27" s="750"/>
      <c r="G27" s="750"/>
      <c r="H27" s="750"/>
      <c r="I27" s="750"/>
      <c r="J27" s="317"/>
      <c r="K27" s="25"/>
      <c r="L27" s="15"/>
    </row>
    <row r="28" spans="1:12" s="11" customFormat="1" ht="15.75" thickBot="1" x14ac:dyDescent="0.3">
      <c r="A28" s="75"/>
      <c r="B28" s="751"/>
      <c r="C28" s="751"/>
      <c r="D28" s="751"/>
      <c r="E28" s="751"/>
      <c r="F28" s="751"/>
      <c r="G28" s="751"/>
      <c r="H28" s="751"/>
      <c r="I28" s="751"/>
      <c r="J28" s="317"/>
      <c r="K28" s="25"/>
      <c r="L28" s="15"/>
    </row>
    <row r="29" spans="1:12" s="11" customFormat="1" x14ac:dyDescent="0.25">
      <c r="A29" s="131" t="str">
        <f>A11</f>
        <v>CS Specialist</v>
      </c>
      <c r="B29" s="749"/>
      <c r="C29" s="749"/>
      <c r="D29" s="749"/>
      <c r="E29" s="749"/>
      <c r="F29" s="749"/>
      <c r="G29" s="749"/>
      <c r="H29" s="749"/>
      <c r="I29" s="749"/>
      <c r="J29" s="317"/>
      <c r="K29" s="25"/>
      <c r="L29" s="15"/>
    </row>
    <row r="30" spans="1:12" s="11" customFormat="1" x14ac:dyDescent="0.25">
      <c r="A30" s="73"/>
      <c r="B30" s="750"/>
      <c r="C30" s="750"/>
      <c r="D30" s="750"/>
      <c r="E30" s="750"/>
      <c r="F30" s="750"/>
      <c r="G30" s="750"/>
      <c r="H30" s="750"/>
      <c r="I30" s="750"/>
      <c r="J30" s="317"/>
      <c r="K30" s="25"/>
      <c r="L30" s="15"/>
    </row>
    <row r="31" spans="1:12" s="11" customFormat="1" x14ac:dyDescent="0.25">
      <c r="A31" s="73"/>
      <c r="B31" s="750"/>
      <c r="C31" s="750"/>
      <c r="D31" s="750"/>
      <c r="E31" s="750"/>
      <c r="F31" s="750"/>
      <c r="G31" s="750"/>
      <c r="H31" s="750"/>
      <c r="I31" s="750"/>
      <c r="J31" s="317"/>
      <c r="K31" s="25"/>
      <c r="L31" s="15"/>
    </row>
    <row r="32" spans="1:12" s="11" customFormat="1" ht="15.75" thickBot="1" x14ac:dyDescent="0.3">
      <c r="A32" s="75"/>
      <c r="B32" s="751"/>
      <c r="C32" s="751"/>
      <c r="D32" s="751"/>
      <c r="E32" s="751"/>
      <c r="F32" s="751"/>
      <c r="G32" s="751"/>
      <c r="H32" s="751"/>
      <c r="I32" s="751"/>
      <c r="J32" s="317"/>
      <c r="K32" s="25"/>
      <c r="L32" s="15"/>
    </row>
    <row r="33" spans="1:12" s="11" customFormat="1" x14ac:dyDescent="0.25">
      <c r="A33" s="131" t="str">
        <f>A12</f>
        <v>CS Specialist</v>
      </c>
      <c r="B33" s="749"/>
      <c r="C33" s="749"/>
      <c r="D33" s="749"/>
      <c r="E33" s="749"/>
      <c r="F33" s="749"/>
      <c r="G33" s="749"/>
      <c r="H33" s="749"/>
      <c r="I33" s="749"/>
      <c r="J33" s="317"/>
      <c r="K33" s="25"/>
      <c r="L33" s="15"/>
    </row>
    <row r="34" spans="1:12" s="11" customFormat="1" x14ac:dyDescent="0.25">
      <c r="A34" s="73"/>
      <c r="B34" s="750"/>
      <c r="C34" s="750"/>
      <c r="D34" s="750"/>
      <c r="E34" s="750"/>
      <c r="F34" s="750"/>
      <c r="G34" s="750"/>
      <c r="H34" s="750"/>
      <c r="I34" s="750"/>
      <c r="J34" s="317"/>
      <c r="K34" s="25"/>
      <c r="L34" s="15"/>
    </row>
    <row r="35" spans="1:12" s="11" customFormat="1" x14ac:dyDescent="0.25">
      <c r="A35" s="73"/>
      <c r="B35" s="750"/>
      <c r="C35" s="750"/>
      <c r="D35" s="750"/>
      <c r="E35" s="750"/>
      <c r="F35" s="750"/>
      <c r="G35" s="750"/>
      <c r="H35" s="750"/>
      <c r="I35" s="750"/>
      <c r="J35" s="317"/>
      <c r="K35" s="25"/>
      <c r="L35" s="15"/>
    </row>
    <row r="36" spans="1:12" s="11" customFormat="1" ht="15.75" thickBot="1" x14ac:dyDescent="0.3">
      <c r="A36" s="75"/>
      <c r="B36" s="751"/>
      <c r="C36" s="751"/>
      <c r="D36" s="751"/>
      <c r="E36" s="751"/>
      <c r="F36" s="751"/>
      <c r="G36" s="751"/>
      <c r="H36" s="751"/>
      <c r="I36" s="751"/>
      <c r="J36" s="317"/>
      <c r="K36" s="25"/>
      <c r="L36" s="15"/>
    </row>
    <row r="37" spans="1:12" s="11" customFormat="1" x14ac:dyDescent="0.25">
      <c r="A37" s="131" t="str">
        <f>A13</f>
        <v>Financial Specialist</v>
      </c>
      <c r="B37" s="749"/>
      <c r="C37" s="749"/>
      <c r="D37" s="749"/>
      <c r="E37" s="749"/>
      <c r="F37" s="749"/>
      <c r="G37" s="749"/>
      <c r="H37" s="749"/>
      <c r="I37" s="749"/>
      <c r="J37" s="317"/>
      <c r="K37" s="25"/>
      <c r="L37" s="15"/>
    </row>
    <row r="38" spans="1:12" s="11" customFormat="1" x14ac:dyDescent="0.25">
      <c r="A38" s="73"/>
      <c r="B38" s="750"/>
      <c r="C38" s="750"/>
      <c r="D38" s="750"/>
      <c r="E38" s="750"/>
      <c r="F38" s="750"/>
      <c r="G38" s="750"/>
      <c r="H38" s="750"/>
      <c r="I38" s="750"/>
      <c r="J38" s="317"/>
      <c r="K38" s="25"/>
      <c r="L38" s="15"/>
    </row>
    <row r="39" spans="1:12" s="11" customFormat="1" x14ac:dyDescent="0.25">
      <c r="A39" s="73"/>
      <c r="B39" s="750"/>
      <c r="C39" s="750"/>
      <c r="D39" s="750"/>
      <c r="E39" s="750"/>
      <c r="F39" s="750"/>
      <c r="G39" s="750"/>
      <c r="H39" s="750"/>
      <c r="I39" s="750"/>
      <c r="J39" s="317"/>
      <c r="K39" s="25"/>
      <c r="L39" s="15"/>
    </row>
    <row r="40" spans="1:12" s="11" customFormat="1" ht="15.75" thickBot="1" x14ac:dyDescent="0.3">
      <c r="A40" s="75"/>
      <c r="B40" s="751"/>
      <c r="C40" s="751"/>
      <c r="D40" s="751"/>
      <c r="E40" s="751"/>
      <c r="F40" s="751"/>
      <c r="G40" s="751"/>
      <c r="H40" s="751"/>
      <c r="I40" s="751"/>
      <c r="J40" s="317"/>
      <c r="K40" s="25"/>
      <c r="L40" s="15"/>
    </row>
    <row r="41" spans="1:12" s="11" customFormat="1" x14ac:dyDescent="0.25">
      <c r="A41" s="131" t="str">
        <f>A14</f>
        <v>CS Attorney</v>
      </c>
      <c r="B41" s="749"/>
      <c r="C41" s="749"/>
      <c r="D41" s="749"/>
      <c r="E41" s="749"/>
      <c r="F41" s="749"/>
      <c r="G41" s="749"/>
      <c r="H41" s="749"/>
      <c r="I41" s="749"/>
      <c r="J41" s="317"/>
      <c r="K41" s="25"/>
      <c r="L41" s="15"/>
    </row>
    <row r="42" spans="1:12" s="11" customFormat="1" x14ac:dyDescent="0.25">
      <c r="A42" s="73"/>
      <c r="B42" s="750"/>
      <c r="C42" s="750"/>
      <c r="D42" s="750"/>
      <c r="E42" s="750"/>
      <c r="F42" s="750"/>
      <c r="G42" s="750"/>
      <c r="H42" s="750"/>
      <c r="I42" s="750"/>
      <c r="J42" s="317"/>
      <c r="K42" s="25"/>
      <c r="L42" s="15"/>
    </row>
    <row r="43" spans="1:12" s="11" customFormat="1" x14ac:dyDescent="0.25">
      <c r="A43" s="73"/>
      <c r="B43" s="750"/>
      <c r="C43" s="750"/>
      <c r="D43" s="750"/>
      <c r="E43" s="750"/>
      <c r="F43" s="750"/>
      <c r="G43" s="750"/>
      <c r="H43" s="750"/>
      <c r="I43" s="750"/>
      <c r="J43" s="317"/>
      <c r="K43" s="25"/>
      <c r="L43" s="15"/>
    </row>
    <row r="44" spans="1:12" s="11" customFormat="1" ht="15.75" thickBot="1" x14ac:dyDescent="0.3">
      <c r="A44" s="75"/>
      <c r="B44" s="751"/>
      <c r="C44" s="751"/>
      <c r="D44" s="751"/>
      <c r="E44" s="751"/>
      <c r="F44" s="751"/>
      <c r="G44" s="751"/>
      <c r="H44" s="751"/>
      <c r="I44" s="751"/>
      <c r="J44" s="317"/>
      <c r="K44" s="25"/>
      <c r="L44" s="15"/>
    </row>
    <row r="45" spans="1:12" s="11" customFormat="1" x14ac:dyDescent="0.25">
      <c r="A45" s="131" t="str">
        <f>A15</f>
        <v>Chief Judge</v>
      </c>
      <c r="B45" s="788"/>
      <c r="C45" s="788"/>
      <c r="D45" s="788"/>
      <c r="E45" s="788"/>
      <c r="F45" s="788"/>
      <c r="G45" s="788"/>
      <c r="H45" s="788"/>
      <c r="I45" s="788"/>
      <c r="J45" s="318"/>
      <c r="K45" s="25"/>
      <c r="L45" s="15"/>
    </row>
    <row r="46" spans="1:12" s="11" customFormat="1" x14ac:dyDescent="0.25">
      <c r="A46" s="73"/>
      <c r="B46" s="789"/>
      <c r="C46" s="789"/>
      <c r="D46" s="789"/>
      <c r="E46" s="789"/>
      <c r="F46" s="789"/>
      <c r="G46" s="789"/>
      <c r="H46" s="789"/>
      <c r="I46" s="789"/>
      <c r="J46" s="318"/>
      <c r="K46" s="25"/>
      <c r="L46" s="15"/>
    </row>
    <row r="47" spans="1:12" s="11" customFormat="1" x14ac:dyDescent="0.25">
      <c r="A47" s="73"/>
      <c r="B47" s="789"/>
      <c r="C47" s="789"/>
      <c r="D47" s="789"/>
      <c r="E47" s="789"/>
      <c r="F47" s="789"/>
      <c r="G47" s="789"/>
      <c r="H47" s="789"/>
      <c r="I47" s="789"/>
      <c r="J47" s="318"/>
      <c r="K47" s="25"/>
      <c r="L47" s="15"/>
    </row>
    <row r="48" spans="1:12" s="11" customFormat="1" ht="15.75" thickBot="1" x14ac:dyDescent="0.3">
      <c r="A48" s="75"/>
      <c r="B48" s="790"/>
      <c r="C48" s="790"/>
      <c r="D48" s="790"/>
      <c r="E48" s="790"/>
      <c r="F48" s="790"/>
      <c r="G48" s="790"/>
      <c r="H48" s="790"/>
      <c r="I48" s="790"/>
      <c r="J48" s="318"/>
      <c r="K48" s="25"/>
      <c r="L48" s="15"/>
    </row>
    <row r="49" spans="1:12" s="11" customFormat="1" x14ac:dyDescent="0.25">
      <c r="A49" s="131" t="str">
        <f>A16</f>
        <v>Assc. Judge</v>
      </c>
      <c r="B49" s="749"/>
      <c r="C49" s="749"/>
      <c r="D49" s="749"/>
      <c r="E49" s="749"/>
      <c r="F49" s="749"/>
      <c r="G49" s="749"/>
      <c r="H49" s="749"/>
      <c r="I49" s="749"/>
      <c r="J49" s="317"/>
      <c r="K49" s="25"/>
      <c r="L49" s="15"/>
    </row>
    <row r="50" spans="1:12" s="11" customFormat="1" x14ac:dyDescent="0.25">
      <c r="A50" s="73"/>
      <c r="B50" s="750"/>
      <c r="C50" s="750"/>
      <c r="D50" s="750"/>
      <c r="E50" s="750"/>
      <c r="F50" s="750"/>
      <c r="G50" s="750"/>
      <c r="H50" s="750"/>
      <c r="I50" s="750"/>
      <c r="J50" s="317"/>
      <c r="K50" s="25"/>
      <c r="L50" s="15"/>
    </row>
    <row r="51" spans="1:12" s="11" customFormat="1" x14ac:dyDescent="0.25">
      <c r="A51" s="73"/>
      <c r="B51" s="750"/>
      <c r="C51" s="750"/>
      <c r="D51" s="750"/>
      <c r="E51" s="750"/>
      <c r="F51" s="750"/>
      <c r="G51" s="750"/>
      <c r="H51" s="750"/>
      <c r="I51" s="750"/>
      <c r="J51" s="317"/>
      <c r="K51" s="25"/>
      <c r="L51" s="15"/>
    </row>
    <row r="52" spans="1:12" s="11" customFormat="1" ht="15.75" thickBot="1" x14ac:dyDescent="0.3">
      <c r="A52" s="75"/>
      <c r="B52" s="751"/>
      <c r="C52" s="751"/>
      <c r="D52" s="751"/>
      <c r="E52" s="751"/>
      <c r="F52" s="751"/>
      <c r="G52" s="751"/>
      <c r="H52" s="751"/>
      <c r="I52" s="751"/>
      <c r="J52" s="317"/>
      <c r="K52" s="25"/>
      <c r="L52" s="15"/>
    </row>
    <row r="53" spans="1:12" s="11" customFormat="1" x14ac:dyDescent="0.25">
      <c r="A53" s="131" t="str">
        <f>A17</f>
        <v>Clerk of Court</v>
      </c>
      <c r="B53" s="749"/>
      <c r="C53" s="749"/>
      <c r="D53" s="749"/>
      <c r="E53" s="749"/>
      <c r="F53" s="749"/>
      <c r="G53" s="749"/>
      <c r="H53" s="749"/>
      <c r="I53" s="749"/>
      <c r="J53" s="317"/>
      <c r="K53" s="25"/>
      <c r="L53" s="15"/>
    </row>
    <row r="54" spans="1:12" s="11" customFormat="1" x14ac:dyDescent="0.25">
      <c r="A54" s="73"/>
      <c r="B54" s="750"/>
      <c r="C54" s="750"/>
      <c r="D54" s="750"/>
      <c r="E54" s="750"/>
      <c r="F54" s="750"/>
      <c r="G54" s="750"/>
      <c r="H54" s="750"/>
      <c r="I54" s="750"/>
      <c r="J54" s="317"/>
      <c r="K54" s="25"/>
      <c r="L54" s="15"/>
    </row>
    <row r="55" spans="1:12" s="11" customFormat="1" x14ac:dyDescent="0.25">
      <c r="A55" s="73"/>
      <c r="B55" s="750"/>
      <c r="C55" s="750"/>
      <c r="D55" s="750"/>
      <c r="E55" s="750"/>
      <c r="F55" s="750"/>
      <c r="G55" s="750"/>
      <c r="H55" s="750"/>
      <c r="I55" s="750"/>
      <c r="J55" s="317"/>
      <c r="K55" s="25"/>
      <c r="L55" s="15"/>
    </row>
    <row r="56" spans="1:12" s="11" customFormat="1" ht="15.75" thickBot="1" x14ac:dyDescent="0.3">
      <c r="A56" s="75"/>
      <c r="B56" s="751"/>
      <c r="C56" s="751"/>
      <c r="D56" s="751"/>
      <c r="E56" s="751"/>
      <c r="F56" s="751"/>
      <c r="G56" s="751"/>
      <c r="H56" s="751"/>
      <c r="I56" s="751"/>
      <c r="J56" s="317"/>
      <c r="K56" s="25"/>
      <c r="L56" s="15"/>
    </row>
    <row r="57" spans="1:12" s="11" customFormat="1" x14ac:dyDescent="0.25">
      <c r="A57" s="131" t="str">
        <f>A18</f>
        <v>Tribal Administrator</v>
      </c>
      <c r="B57" s="749"/>
      <c r="C57" s="749"/>
      <c r="D57" s="749"/>
      <c r="E57" s="749"/>
      <c r="F57" s="749"/>
      <c r="G57" s="749"/>
      <c r="H57" s="749"/>
      <c r="I57" s="749"/>
      <c r="J57" s="317"/>
      <c r="K57" s="25"/>
      <c r="L57" s="15"/>
    </row>
    <row r="58" spans="1:12" s="11" customFormat="1" x14ac:dyDescent="0.25">
      <c r="A58" s="73"/>
      <c r="B58" s="750"/>
      <c r="C58" s="750"/>
      <c r="D58" s="750"/>
      <c r="E58" s="750"/>
      <c r="F58" s="750"/>
      <c r="G58" s="750"/>
      <c r="H58" s="750"/>
      <c r="I58" s="750"/>
      <c r="J58" s="317"/>
      <c r="K58" s="25"/>
      <c r="L58" s="15"/>
    </row>
    <row r="59" spans="1:12" s="11" customFormat="1" x14ac:dyDescent="0.25">
      <c r="A59" s="74"/>
      <c r="B59" s="750"/>
      <c r="C59" s="750"/>
      <c r="D59" s="750"/>
      <c r="E59" s="750"/>
      <c r="F59" s="750"/>
      <c r="G59" s="750"/>
      <c r="H59" s="750"/>
      <c r="I59" s="750"/>
      <c r="J59" s="317"/>
      <c r="K59" s="25"/>
      <c r="L59" s="15"/>
    </row>
    <row r="60" spans="1:12" s="11" customFormat="1" ht="15.75" thickBot="1" x14ac:dyDescent="0.3">
      <c r="A60" s="76"/>
      <c r="B60" s="751"/>
      <c r="C60" s="751"/>
      <c r="D60" s="751"/>
      <c r="E60" s="751"/>
      <c r="F60" s="751"/>
      <c r="G60" s="751"/>
      <c r="H60" s="751"/>
      <c r="I60" s="751"/>
      <c r="J60" s="317"/>
      <c r="K60" s="25"/>
      <c r="L60" s="15"/>
    </row>
    <row r="61" spans="1:12" ht="7.5" customHeight="1" thickBot="1" x14ac:dyDescent="0.3">
      <c r="A61" s="20"/>
      <c r="B61" s="791"/>
      <c r="C61" s="791"/>
      <c r="D61" s="791"/>
      <c r="E61" s="21"/>
      <c r="F61" s="21"/>
      <c r="G61" s="21"/>
      <c r="H61" s="21"/>
      <c r="I61" s="22"/>
      <c r="J61" s="308"/>
      <c r="K61" s="3"/>
      <c r="L61" s="16"/>
    </row>
    <row r="62" spans="1:12" ht="15.75" thickBot="1" x14ac:dyDescent="0.3">
      <c r="A62" s="785" t="s">
        <v>15</v>
      </c>
      <c r="B62" s="786"/>
      <c r="C62" s="786"/>
      <c r="D62" s="786"/>
      <c r="E62" s="786"/>
      <c r="F62" s="786"/>
      <c r="G62" s="786"/>
      <c r="H62" s="786"/>
      <c r="I62" s="787"/>
      <c r="J62" s="319"/>
      <c r="K62" s="294"/>
      <c r="L62" s="295"/>
    </row>
    <row r="63" spans="1:12" s="414" customFormat="1" ht="12.75" thickBot="1" x14ac:dyDescent="0.25">
      <c r="A63" s="407" t="s">
        <v>63</v>
      </c>
      <c r="B63" s="408">
        <v>0</v>
      </c>
      <c r="C63" s="794" t="s">
        <v>64</v>
      </c>
      <c r="D63" s="794"/>
      <c r="E63" s="409">
        <f>SUM(B63*E20)</f>
        <v>0</v>
      </c>
      <c r="F63" s="409">
        <f>SUM(B63*F20)</f>
        <v>0</v>
      </c>
      <c r="G63" s="409">
        <f>SUM(B63*G20)</f>
        <v>0</v>
      </c>
      <c r="H63" s="409">
        <f>SUM(B63*H20)</f>
        <v>0</v>
      </c>
      <c r="I63" s="410">
        <f t="shared" ref="I63" si="8">SUM(E63:H63)</f>
        <v>0</v>
      </c>
      <c r="J63" s="411"/>
      <c r="K63" s="412">
        <f>SUM(B63*K20)</f>
        <v>0</v>
      </c>
      <c r="L63" s="413"/>
    </row>
    <row r="64" spans="1:12" ht="15" customHeight="1" x14ac:dyDescent="0.25">
      <c r="A64" s="23" t="s">
        <v>16</v>
      </c>
      <c r="B64" s="296">
        <v>4.2500000000000003E-2</v>
      </c>
      <c r="C64" s="792" t="s">
        <v>148</v>
      </c>
      <c r="D64" s="793"/>
      <c r="E64" s="649">
        <f>SUM(B64*E20)</f>
        <v>4082.9750000000004</v>
      </c>
      <c r="F64" s="649">
        <f>SUM(B64*F20)</f>
        <v>4082.9750000000004</v>
      </c>
      <c r="G64" s="649">
        <f>SUM(B64*G20)</f>
        <v>4082.9750000000004</v>
      </c>
      <c r="H64" s="650">
        <f>SUM(B64*H20)</f>
        <v>4082.9750000000004</v>
      </c>
      <c r="I64" s="651">
        <f>SUM(E64:H64)</f>
        <v>16331.900000000001</v>
      </c>
      <c r="J64" s="652"/>
      <c r="K64" s="653">
        <f>SUM(B64*K20)</f>
        <v>4102.3975</v>
      </c>
      <c r="L64" s="780"/>
    </row>
    <row r="65" spans="1:12" ht="15" customHeight="1" x14ac:dyDescent="0.25">
      <c r="A65" s="2" t="s">
        <v>17</v>
      </c>
      <c r="B65" s="52">
        <v>5.7500000000000002E-2</v>
      </c>
      <c r="C65" s="783" t="s">
        <v>148</v>
      </c>
      <c r="D65" s="784"/>
      <c r="E65" s="654">
        <f>SUM(B65*E20)</f>
        <v>5524.0250000000005</v>
      </c>
      <c r="F65" s="654">
        <f>SUM(B65*F20)</f>
        <v>5524.0250000000005</v>
      </c>
      <c r="G65" s="654">
        <f>SUM(B65*G20)</f>
        <v>5524.0250000000005</v>
      </c>
      <c r="H65" s="654">
        <f>SUM(B65*H20)</f>
        <v>5524.0250000000005</v>
      </c>
      <c r="I65" s="655">
        <f>SUM(E65:H65)</f>
        <v>22096.100000000002</v>
      </c>
      <c r="J65" s="656"/>
      <c r="K65" s="657">
        <f>SUM(B65*K20)</f>
        <v>5550.3025000000007</v>
      </c>
      <c r="L65" s="781"/>
    </row>
    <row r="66" spans="1:12" x14ac:dyDescent="0.25">
      <c r="A66" s="2" t="s">
        <v>18</v>
      </c>
      <c r="B66" s="52">
        <v>1.4500000000000001E-2</v>
      </c>
      <c r="C66" s="783" t="s">
        <v>148</v>
      </c>
      <c r="D66" s="784"/>
      <c r="E66" s="654">
        <f>SUM(B66*E20)</f>
        <v>1393.0150000000001</v>
      </c>
      <c r="F66" s="654">
        <f>SUM(B66*F20)</f>
        <v>1393.0150000000001</v>
      </c>
      <c r="G66" s="654">
        <f>SUM(B66*G20)</f>
        <v>1393.0150000000001</v>
      </c>
      <c r="H66" s="654">
        <f>SUM(B66*H20)</f>
        <v>1393.0150000000001</v>
      </c>
      <c r="I66" s="655">
        <f>SUM(E66:H66)</f>
        <v>5572.06</v>
      </c>
      <c r="J66" s="656"/>
      <c r="K66" s="658">
        <f>SUM(B66*K20)</f>
        <v>1399.6415000000002</v>
      </c>
      <c r="L66" s="781"/>
    </row>
    <row r="67" spans="1:12" x14ac:dyDescent="0.25">
      <c r="A67" s="2" t="s">
        <v>19</v>
      </c>
      <c r="B67" s="132">
        <v>0.03</v>
      </c>
      <c r="C67" s="783" t="s">
        <v>148</v>
      </c>
      <c r="D67" s="784"/>
      <c r="E67" s="654">
        <f>SUM(B67*E20)</f>
        <v>2882.1</v>
      </c>
      <c r="F67" s="654">
        <f>SUM(B67*F20)</f>
        <v>2882.1</v>
      </c>
      <c r="G67" s="654">
        <f>SUM(B67*G20)</f>
        <v>2882.1</v>
      </c>
      <c r="H67" s="654">
        <f>SUM(B67*H20)</f>
        <v>2882.1</v>
      </c>
      <c r="I67" s="655">
        <f>SUM(E67:H67)</f>
        <v>11528.4</v>
      </c>
      <c r="J67" s="656"/>
      <c r="K67" s="657">
        <f>SUM(B67*K20)</f>
        <v>2895.81</v>
      </c>
      <c r="L67" s="781"/>
    </row>
    <row r="68" spans="1:12" x14ac:dyDescent="0.25">
      <c r="A68" s="2" t="s">
        <v>20</v>
      </c>
      <c r="B68" s="132">
        <v>0.06</v>
      </c>
      <c r="C68" s="783" t="s">
        <v>148</v>
      </c>
      <c r="D68" s="784"/>
      <c r="E68" s="654">
        <f>SUM(B68*E20)</f>
        <v>5764.2</v>
      </c>
      <c r="F68" s="654">
        <f>SUM(B68*F20)</f>
        <v>5764.2</v>
      </c>
      <c r="G68" s="654">
        <f>SUM(B68*G20)</f>
        <v>5764.2</v>
      </c>
      <c r="H68" s="654">
        <f>SUM(B68*H20)</f>
        <v>5764.2</v>
      </c>
      <c r="I68" s="655">
        <f>SUM(E68:H68)</f>
        <v>23056.799999999999</v>
      </c>
      <c r="J68" s="656"/>
      <c r="K68" s="657">
        <v>5791.3850000000002</v>
      </c>
      <c r="L68" s="781"/>
    </row>
    <row r="69" spans="1:12" x14ac:dyDescent="0.25">
      <c r="A69" s="48"/>
      <c r="B69" s="49" t="s">
        <v>21</v>
      </c>
      <c r="C69" s="753" t="s">
        <v>22</v>
      </c>
      <c r="D69" s="753"/>
      <c r="E69" s="659"/>
      <c r="F69" s="659"/>
      <c r="G69" s="659"/>
      <c r="H69" s="659"/>
      <c r="I69" s="660"/>
      <c r="J69" s="661"/>
      <c r="K69" s="662"/>
      <c r="L69" s="781"/>
    </row>
    <row r="70" spans="1:12" ht="15" customHeight="1" x14ac:dyDescent="0.25">
      <c r="A70" s="2" t="s">
        <v>23</v>
      </c>
      <c r="B70" s="53">
        <v>80</v>
      </c>
      <c r="C70" s="754">
        <v>2.75</v>
      </c>
      <c r="D70" s="754"/>
      <c r="E70" s="663">
        <f>SUM(B70*C70)/(4)</f>
        <v>55</v>
      </c>
      <c r="F70" s="663">
        <f>SUM(B70*C70)/(4)</f>
        <v>55</v>
      </c>
      <c r="G70" s="663">
        <f>SUM(B70*C70)/(4)</f>
        <v>55</v>
      </c>
      <c r="H70" s="663">
        <f>SUM(B70*C70)/(4)</f>
        <v>55</v>
      </c>
      <c r="I70" s="664">
        <f>SUM(E70:H70)</f>
        <v>220</v>
      </c>
      <c r="J70" s="661"/>
      <c r="K70" s="665">
        <v>0</v>
      </c>
      <c r="L70" s="781"/>
    </row>
    <row r="71" spans="1:12" ht="15" customHeight="1" x14ac:dyDescent="0.25">
      <c r="A71" s="2" t="s">
        <v>24</v>
      </c>
      <c r="B71" s="53">
        <v>180</v>
      </c>
      <c r="C71" s="754">
        <v>3.6</v>
      </c>
      <c r="D71" s="754"/>
      <c r="E71" s="663">
        <f>SUM(B71*C71)/(4)</f>
        <v>162</v>
      </c>
      <c r="F71" s="663">
        <f>SUM(B71*C71/4)</f>
        <v>162</v>
      </c>
      <c r="G71" s="663">
        <f>SUM(B71*C71/4)</f>
        <v>162</v>
      </c>
      <c r="H71" s="663">
        <f>SUM(B71*C71/4)</f>
        <v>162</v>
      </c>
      <c r="I71" s="664">
        <f>SUM(E71:H71)</f>
        <v>648</v>
      </c>
      <c r="J71" s="661"/>
      <c r="K71" s="665">
        <v>0</v>
      </c>
      <c r="L71" s="781"/>
    </row>
    <row r="72" spans="1:12" ht="15" customHeight="1" x14ac:dyDescent="0.25">
      <c r="A72" s="2" t="s">
        <v>195</v>
      </c>
      <c r="B72" s="53">
        <v>38</v>
      </c>
      <c r="C72" s="754">
        <v>6.35</v>
      </c>
      <c r="D72" s="754"/>
      <c r="E72" s="663">
        <f>SUM(B72*C72)/(4)</f>
        <v>60.324999999999996</v>
      </c>
      <c r="F72" s="663">
        <f>SUM(B72*C72)/(4)</f>
        <v>60.324999999999996</v>
      </c>
      <c r="G72" s="663">
        <f>SUM(B72*C72/4)</f>
        <v>60.324999999999996</v>
      </c>
      <c r="H72" s="663">
        <f>SUM(B72*C72/4)</f>
        <v>60.324999999999996</v>
      </c>
      <c r="I72" s="664">
        <f t="shared" ref="I72" si="9">SUM(E72:H72)</f>
        <v>241.29999999999998</v>
      </c>
      <c r="J72" s="661"/>
      <c r="K72" s="666">
        <v>0</v>
      </c>
      <c r="L72" s="781"/>
    </row>
    <row r="73" spans="1:12" ht="15" customHeight="1" thickBot="1" x14ac:dyDescent="0.3">
      <c r="A73" s="13" t="s">
        <v>196</v>
      </c>
      <c r="B73" s="54">
        <v>250</v>
      </c>
      <c r="C73" s="755">
        <v>6.35</v>
      </c>
      <c r="D73" s="755"/>
      <c r="E73" s="667">
        <f>SUM(B73*C73)/(4)</f>
        <v>396.875</v>
      </c>
      <c r="F73" s="667">
        <f>SUM(B73*C73)/(4)</f>
        <v>396.875</v>
      </c>
      <c r="G73" s="667">
        <f>SUM(B73*C73)/(4)</f>
        <v>396.875</v>
      </c>
      <c r="H73" s="667">
        <f>SUM(B73*C73)/(4)</f>
        <v>396.875</v>
      </c>
      <c r="I73" s="668">
        <f>SUM(E73:H73)</f>
        <v>1587.5</v>
      </c>
      <c r="J73" s="669"/>
      <c r="K73" s="670">
        <v>0</v>
      </c>
      <c r="L73" s="781"/>
    </row>
    <row r="74" spans="1:12" ht="15.75" thickTop="1" x14ac:dyDescent="0.25">
      <c r="A74" s="12" t="s">
        <v>25</v>
      </c>
      <c r="B74" s="756"/>
      <c r="C74" s="756"/>
      <c r="D74" s="756"/>
      <c r="E74" s="671">
        <f>SUM(E62:E73)</f>
        <v>20320.514999999999</v>
      </c>
      <c r="F74" s="671">
        <f>SUM(F62:F73)</f>
        <v>20320.514999999999</v>
      </c>
      <c r="G74" s="671">
        <f>SUM(G62:G73)</f>
        <v>20320.514999999999</v>
      </c>
      <c r="H74" s="671">
        <f>SUM(H62:H73)</f>
        <v>20320.514999999999</v>
      </c>
      <c r="I74" s="672">
        <f>SUM(I64:I73)</f>
        <v>81282.06</v>
      </c>
      <c r="J74" s="673"/>
      <c r="K74" s="674">
        <f>SUM(K64:K73)</f>
        <v>19739.536500000002</v>
      </c>
      <c r="L74" s="782"/>
    </row>
    <row r="75" spans="1:12" ht="7.5" customHeight="1" thickBot="1" x14ac:dyDescent="0.3">
      <c r="A75" s="19"/>
      <c r="B75" s="757"/>
      <c r="C75" s="757"/>
      <c r="D75" s="757"/>
      <c r="E75" s="17"/>
      <c r="F75" s="17"/>
      <c r="G75" s="17"/>
      <c r="H75" s="17"/>
      <c r="I75" s="18"/>
      <c r="J75" s="308"/>
      <c r="K75" s="3"/>
      <c r="L75" s="16"/>
    </row>
    <row r="76" spans="1:12" ht="15.75" thickBot="1" x14ac:dyDescent="0.3">
      <c r="A76" s="785" t="s">
        <v>26</v>
      </c>
      <c r="B76" s="786"/>
      <c r="C76" s="786"/>
      <c r="D76" s="786"/>
      <c r="E76" s="786"/>
      <c r="F76" s="786"/>
      <c r="G76" s="786"/>
      <c r="H76" s="786"/>
      <c r="I76" s="787"/>
      <c r="J76" s="321"/>
      <c r="K76" s="297"/>
      <c r="L76" s="298"/>
    </row>
    <row r="77" spans="1:12" ht="57" customHeight="1" thickBot="1" x14ac:dyDescent="0.3">
      <c r="A77" s="758" t="s">
        <v>262</v>
      </c>
      <c r="B77" s="759"/>
      <c r="C77" s="759"/>
      <c r="D77" s="759"/>
      <c r="E77" s="759"/>
      <c r="F77" s="759"/>
      <c r="G77" s="759"/>
      <c r="H77" s="759"/>
      <c r="I77" s="759"/>
      <c r="J77" s="322"/>
      <c r="K77" s="67"/>
      <c r="L77" s="67"/>
    </row>
    <row r="78" spans="1:12" ht="6.75" customHeight="1" thickBot="1" x14ac:dyDescent="0.3">
      <c r="A78" s="555"/>
      <c r="B78" s="556"/>
      <c r="C78" s="556"/>
      <c r="D78" s="556"/>
      <c r="E78" s="556"/>
      <c r="F78" s="556"/>
      <c r="G78" s="556"/>
      <c r="H78" s="556"/>
      <c r="I78" s="556"/>
      <c r="J78" s="556"/>
      <c r="K78" s="557"/>
      <c r="L78" s="558"/>
    </row>
    <row r="79" spans="1:12" ht="20.25" customHeight="1" x14ac:dyDescent="0.25">
      <c r="A79" s="552" t="s">
        <v>238</v>
      </c>
      <c r="B79" s="760" t="s">
        <v>149</v>
      </c>
      <c r="C79" s="760"/>
      <c r="D79" s="760"/>
      <c r="E79" s="307">
        <v>0</v>
      </c>
      <c r="F79" s="307">
        <v>9700</v>
      </c>
      <c r="G79" s="307">
        <v>0</v>
      </c>
      <c r="H79" s="307">
        <v>0</v>
      </c>
      <c r="I79" s="553">
        <f t="shared" ref="I79:I99" si="10">SUM(E79:H79)</f>
        <v>9700</v>
      </c>
      <c r="J79" s="323"/>
      <c r="K79" s="554">
        <v>0</v>
      </c>
      <c r="L79" s="68">
        <v>0</v>
      </c>
    </row>
    <row r="80" spans="1:12" ht="15" customHeight="1" x14ac:dyDescent="0.25">
      <c r="A80" s="81" t="s">
        <v>150</v>
      </c>
      <c r="B80" s="750" t="s">
        <v>197</v>
      </c>
      <c r="C80" s="750"/>
      <c r="D80" s="750"/>
      <c r="E80" s="750"/>
      <c r="F80" s="750"/>
      <c r="G80" s="750"/>
      <c r="H80" s="750"/>
      <c r="I80" s="752"/>
      <c r="J80" s="317"/>
      <c r="K80" s="34"/>
      <c r="L80" s="26"/>
    </row>
    <row r="81" spans="1:12" ht="25.5" customHeight="1" thickBot="1" x14ac:dyDescent="0.3">
      <c r="A81" s="86" t="s">
        <v>151</v>
      </c>
      <c r="B81" s="750"/>
      <c r="C81" s="750"/>
      <c r="D81" s="750"/>
      <c r="E81" s="750"/>
      <c r="F81" s="750"/>
      <c r="G81" s="750"/>
      <c r="H81" s="750"/>
      <c r="I81" s="752"/>
      <c r="J81" s="317"/>
      <c r="K81" s="34"/>
      <c r="L81" s="26"/>
    </row>
    <row r="82" spans="1:12" ht="8.25" customHeight="1" thickBot="1" x14ac:dyDescent="0.3">
      <c r="A82" s="559"/>
      <c r="B82" s="560"/>
      <c r="C82" s="560"/>
      <c r="D82" s="560"/>
      <c r="E82" s="560"/>
      <c r="F82" s="560"/>
      <c r="G82" s="560"/>
      <c r="H82" s="560"/>
      <c r="I82" s="560"/>
      <c r="J82" s="560"/>
      <c r="K82" s="561"/>
      <c r="L82" s="562"/>
    </row>
    <row r="83" spans="1:12" ht="20.25" customHeight="1" x14ac:dyDescent="0.25">
      <c r="A83" s="610" t="s">
        <v>243</v>
      </c>
      <c r="B83" s="795"/>
      <c r="C83" s="795"/>
      <c r="D83" s="795"/>
      <c r="E83" s="55">
        <v>0</v>
      </c>
      <c r="F83" s="55">
        <v>0</v>
      </c>
      <c r="G83" s="55">
        <v>0</v>
      </c>
      <c r="H83" s="55">
        <v>0</v>
      </c>
      <c r="I83" s="352">
        <f t="shared" si="10"/>
        <v>0</v>
      </c>
      <c r="J83" s="324"/>
      <c r="K83" s="82">
        <v>0</v>
      </c>
      <c r="L83" s="69">
        <v>0</v>
      </c>
    </row>
    <row r="84" spans="1:12" x14ac:dyDescent="0.25">
      <c r="A84" s="611" t="s">
        <v>244</v>
      </c>
      <c r="B84" s="796"/>
      <c r="C84" s="796"/>
      <c r="D84" s="796"/>
      <c r="E84" s="796"/>
      <c r="F84" s="796"/>
      <c r="G84" s="796"/>
      <c r="H84" s="796"/>
      <c r="I84" s="796"/>
      <c r="J84" s="317"/>
      <c r="K84" s="26"/>
      <c r="L84" s="87"/>
    </row>
    <row r="85" spans="1:12" ht="15.75" thickBot="1" x14ac:dyDescent="0.3">
      <c r="A85" s="612" t="s">
        <v>245</v>
      </c>
      <c r="B85" s="751"/>
      <c r="C85" s="751"/>
      <c r="D85" s="751"/>
      <c r="E85" s="751"/>
      <c r="F85" s="751"/>
      <c r="G85" s="751"/>
      <c r="H85" s="751"/>
      <c r="I85" s="751"/>
      <c r="J85" s="325"/>
      <c r="K85" s="84"/>
      <c r="L85" s="88"/>
    </row>
    <row r="86" spans="1:12" ht="6" customHeight="1" thickBot="1" x14ac:dyDescent="0.3">
      <c r="A86" s="613"/>
      <c r="B86" s="549"/>
      <c r="C86" s="549"/>
      <c r="D86" s="549"/>
      <c r="E86" s="549"/>
      <c r="F86" s="549"/>
      <c r="G86" s="549"/>
      <c r="H86" s="549"/>
      <c r="I86" s="549"/>
      <c r="J86" s="549"/>
      <c r="K86" s="550"/>
      <c r="L86" s="551"/>
    </row>
    <row r="87" spans="1:12" ht="18.75" customHeight="1" thickBot="1" x14ac:dyDescent="0.3">
      <c r="A87" s="610" t="s">
        <v>243</v>
      </c>
      <c r="B87" s="795"/>
      <c r="C87" s="795"/>
      <c r="D87" s="795"/>
      <c r="E87" s="55">
        <v>0</v>
      </c>
      <c r="F87" s="55">
        <v>0</v>
      </c>
      <c r="G87" s="55">
        <v>0</v>
      </c>
      <c r="H87" s="55">
        <v>0</v>
      </c>
      <c r="I87" s="352">
        <f t="shared" si="10"/>
        <v>0</v>
      </c>
      <c r="J87" s="324"/>
      <c r="K87" s="62">
        <v>0</v>
      </c>
      <c r="L87" s="69">
        <v>0</v>
      </c>
    </row>
    <row r="88" spans="1:12" ht="15.75" thickBot="1" x14ac:dyDescent="0.3">
      <c r="A88" s="614" t="s">
        <v>244</v>
      </c>
      <c r="B88" s="796"/>
      <c r="C88" s="796"/>
      <c r="D88" s="796"/>
      <c r="E88" s="796"/>
      <c r="F88" s="796"/>
      <c r="G88" s="796"/>
      <c r="H88" s="796"/>
      <c r="I88" s="796"/>
      <c r="J88" s="317"/>
      <c r="K88" s="26"/>
      <c r="L88" s="87"/>
    </row>
    <row r="89" spans="1:12" ht="27" customHeight="1" thickBot="1" x14ac:dyDescent="0.3">
      <c r="A89" s="612" t="s">
        <v>245</v>
      </c>
      <c r="B89" s="751"/>
      <c r="C89" s="751"/>
      <c r="D89" s="751"/>
      <c r="E89" s="751"/>
      <c r="F89" s="751"/>
      <c r="G89" s="751"/>
      <c r="H89" s="751"/>
      <c r="I89" s="751"/>
      <c r="J89" s="325"/>
      <c r="K89" s="84"/>
      <c r="L89" s="88"/>
    </row>
    <row r="90" spans="1:12" ht="7.5" customHeight="1" thickBot="1" x14ac:dyDescent="0.3">
      <c r="A90" s="615"/>
      <c r="B90" s="549"/>
      <c r="C90" s="549"/>
      <c r="D90" s="549"/>
      <c r="E90" s="549"/>
      <c r="F90" s="549"/>
      <c r="G90" s="549"/>
      <c r="H90" s="549"/>
      <c r="I90" s="549"/>
      <c r="J90" s="549"/>
      <c r="K90" s="550"/>
      <c r="L90" s="551"/>
    </row>
    <row r="91" spans="1:12" ht="20.25" customHeight="1" thickBot="1" x14ac:dyDescent="0.3">
      <c r="A91" s="610" t="s">
        <v>243</v>
      </c>
      <c r="B91" s="797"/>
      <c r="C91" s="798"/>
      <c r="D91" s="799"/>
      <c r="E91" s="55">
        <v>0</v>
      </c>
      <c r="F91" s="55">
        <v>0</v>
      </c>
      <c r="G91" s="55">
        <v>0</v>
      </c>
      <c r="H91" s="55">
        <v>0</v>
      </c>
      <c r="I91" s="352">
        <f t="shared" si="10"/>
        <v>0</v>
      </c>
      <c r="J91" s="324"/>
      <c r="K91" s="62">
        <v>0</v>
      </c>
      <c r="L91" s="69">
        <v>0</v>
      </c>
    </row>
    <row r="92" spans="1:12" ht="15.75" thickBot="1" x14ac:dyDescent="0.3">
      <c r="A92" s="614" t="s">
        <v>244</v>
      </c>
      <c r="B92" s="800"/>
      <c r="C92" s="796"/>
      <c r="D92" s="796"/>
      <c r="E92" s="796"/>
      <c r="F92" s="796"/>
      <c r="G92" s="796"/>
      <c r="H92" s="796"/>
      <c r="I92" s="796"/>
      <c r="J92" s="317"/>
      <c r="K92" s="26"/>
      <c r="L92" s="87"/>
    </row>
    <row r="93" spans="1:12" ht="25.5" customHeight="1" thickBot="1" x14ac:dyDescent="0.3">
      <c r="A93" s="612" t="s">
        <v>245</v>
      </c>
      <c r="B93" s="801"/>
      <c r="C93" s="751"/>
      <c r="D93" s="751"/>
      <c r="E93" s="751"/>
      <c r="F93" s="751"/>
      <c r="G93" s="751"/>
      <c r="H93" s="751"/>
      <c r="I93" s="751"/>
      <c r="J93" s="325"/>
      <c r="K93" s="84"/>
      <c r="L93" s="88"/>
    </row>
    <row r="94" spans="1:12" ht="8.25" customHeight="1" thickBot="1" x14ac:dyDescent="0.3">
      <c r="A94" s="548"/>
      <c r="B94" s="549"/>
      <c r="C94" s="549"/>
      <c r="D94" s="549"/>
      <c r="E94" s="549"/>
      <c r="F94" s="549"/>
      <c r="G94" s="549"/>
      <c r="H94" s="549"/>
      <c r="I94" s="549"/>
      <c r="J94" s="549"/>
      <c r="K94" s="550"/>
      <c r="L94" s="551"/>
    </row>
    <row r="95" spans="1:12" x14ac:dyDescent="0.25">
      <c r="A95" s="610" t="s">
        <v>243</v>
      </c>
      <c r="B95" s="797"/>
      <c r="C95" s="798"/>
      <c r="D95" s="799"/>
      <c r="E95" s="55">
        <v>0</v>
      </c>
      <c r="F95" s="55">
        <v>0</v>
      </c>
      <c r="G95" s="55">
        <v>0</v>
      </c>
      <c r="H95" s="55">
        <v>0</v>
      </c>
      <c r="I95" s="352">
        <f t="shared" si="10"/>
        <v>0</v>
      </c>
      <c r="J95" s="324"/>
      <c r="K95" s="62">
        <v>0</v>
      </c>
      <c r="L95" s="69">
        <v>0</v>
      </c>
    </row>
    <row r="96" spans="1:12" x14ac:dyDescent="0.25">
      <c r="A96" s="611" t="s">
        <v>244</v>
      </c>
      <c r="B96" s="800"/>
      <c r="C96" s="796"/>
      <c r="D96" s="796"/>
      <c r="E96" s="796"/>
      <c r="F96" s="796"/>
      <c r="G96" s="796"/>
      <c r="H96" s="796"/>
      <c r="I96" s="796"/>
      <c r="J96" s="317"/>
      <c r="K96" s="26"/>
      <c r="L96" s="87"/>
    </row>
    <row r="97" spans="1:12" ht="15.75" thickBot="1" x14ac:dyDescent="0.3">
      <c r="A97" s="612" t="s">
        <v>245</v>
      </c>
      <c r="B97" s="801"/>
      <c r="C97" s="751"/>
      <c r="D97" s="751"/>
      <c r="E97" s="751"/>
      <c r="F97" s="751"/>
      <c r="G97" s="751"/>
      <c r="H97" s="751"/>
      <c r="I97" s="751"/>
      <c r="J97" s="325"/>
      <c r="K97" s="84"/>
      <c r="L97" s="88"/>
    </row>
    <row r="98" spans="1:12" ht="7.5" customHeight="1" thickBot="1" x14ac:dyDescent="0.3">
      <c r="A98" s="616"/>
      <c r="B98" s="617"/>
      <c r="C98" s="549"/>
      <c r="D98" s="549"/>
      <c r="E98" s="549"/>
      <c r="F98" s="549"/>
      <c r="G98" s="549"/>
      <c r="H98" s="549"/>
      <c r="I98" s="549"/>
      <c r="J98" s="549"/>
      <c r="K98" s="550"/>
      <c r="L98" s="551"/>
    </row>
    <row r="99" spans="1:12" x14ac:dyDescent="0.25">
      <c r="A99" s="610" t="s">
        <v>243</v>
      </c>
      <c r="B99" s="797"/>
      <c r="C99" s="798"/>
      <c r="D99" s="799"/>
      <c r="E99" s="55">
        <v>0</v>
      </c>
      <c r="F99" s="55">
        <v>0</v>
      </c>
      <c r="G99" s="55">
        <v>0</v>
      </c>
      <c r="H99" s="55">
        <v>0</v>
      </c>
      <c r="I99" s="352">
        <f t="shared" si="10"/>
        <v>0</v>
      </c>
      <c r="J99" s="324"/>
      <c r="K99" s="62">
        <v>0</v>
      </c>
      <c r="L99" s="69">
        <v>0</v>
      </c>
    </row>
    <row r="100" spans="1:12" x14ac:dyDescent="0.25">
      <c r="A100" s="611" t="s">
        <v>244</v>
      </c>
      <c r="B100" s="800"/>
      <c r="C100" s="796"/>
      <c r="D100" s="796"/>
      <c r="E100" s="796"/>
      <c r="F100" s="796"/>
      <c r="G100" s="796"/>
      <c r="H100" s="796"/>
      <c r="I100" s="796"/>
      <c r="J100" s="317"/>
      <c r="K100" s="26"/>
      <c r="L100" s="87"/>
    </row>
    <row r="101" spans="1:12" ht="21" customHeight="1" thickBot="1" x14ac:dyDescent="0.3">
      <c r="A101" s="612" t="s">
        <v>245</v>
      </c>
      <c r="B101" s="801"/>
      <c r="C101" s="751"/>
      <c r="D101" s="751"/>
      <c r="E101" s="751"/>
      <c r="F101" s="751"/>
      <c r="G101" s="751"/>
      <c r="H101" s="751"/>
      <c r="I101" s="751"/>
      <c r="J101" s="325"/>
      <c r="K101" s="84"/>
      <c r="L101" s="88"/>
    </row>
    <row r="102" spans="1:12" ht="8.25" customHeight="1" thickBot="1" x14ac:dyDescent="0.3">
      <c r="A102" s="616"/>
      <c r="B102" s="617"/>
      <c r="C102" s="549"/>
      <c r="D102" s="549"/>
      <c r="E102" s="549"/>
      <c r="F102" s="549"/>
      <c r="G102" s="549"/>
      <c r="H102" s="549"/>
      <c r="I102" s="549"/>
      <c r="J102" s="549"/>
      <c r="K102" s="550"/>
      <c r="L102" s="551"/>
    </row>
    <row r="103" spans="1:12" ht="16.5" customHeight="1" x14ac:dyDescent="0.25">
      <c r="A103" s="610" t="s">
        <v>243</v>
      </c>
      <c r="B103" s="797"/>
      <c r="C103" s="798"/>
      <c r="D103" s="799"/>
      <c r="E103" s="55">
        <v>0</v>
      </c>
      <c r="F103" s="55">
        <v>0</v>
      </c>
      <c r="G103" s="55">
        <v>0</v>
      </c>
      <c r="H103" s="55">
        <v>0</v>
      </c>
      <c r="I103" s="352">
        <f>SUM(E103:H103)</f>
        <v>0</v>
      </c>
      <c r="J103" s="324"/>
      <c r="K103" s="62">
        <v>0</v>
      </c>
      <c r="L103" s="69">
        <v>0</v>
      </c>
    </row>
    <row r="104" spans="1:12" x14ac:dyDescent="0.25">
      <c r="A104" s="611" t="s">
        <v>244</v>
      </c>
      <c r="B104" s="800"/>
      <c r="C104" s="796"/>
      <c r="D104" s="796"/>
      <c r="E104" s="796"/>
      <c r="F104" s="796"/>
      <c r="G104" s="796"/>
      <c r="H104" s="796"/>
      <c r="I104" s="796"/>
      <c r="J104" s="317"/>
      <c r="K104" s="26"/>
      <c r="L104" s="83"/>
    </row>
    <row r="105" spans="1:12" ht="20.25" customHeight="1" thickBot="1" x14ac:dyDescent="0.3">
      <c r="A105" s="612" t="s">
        <v>245</v>
      </c>
      <c r="B105" s="807"/>
      <c r="C105" s="808"/>
      <c r="D105" s="808"/>
      <c r="E105" s="808"/>
      <c r="F105" s="808"/>
      <c r="G105" s="808"/>
      <c r="H105" s="808"/>
      <c r="I105" s="808"/>
      <c r="J105" s="326"/>
      <c r="K105" s="14"/>
      <c r="L105" s="85"/>
    </row>
    <row r="106" spans="1:12" ht="15.75" thickTop="1" x14ac:dyDescent="0.25">
      <c r="A106" s="12" t="s">
        <v>27</v>
      </c>
      <c r="B106" s="756"/>
      <c r="C106" s="756"/>
      <c r="D106" s="756"/>
      <c r="E106" s="675">
        <f>SUM(E79:E104)</f>
        <v>0</v>
      </c>
      <c r="F106" s="675">
        <f>SUM(F79:F104)</f>
        <v>9700</v>
      </c>
      <c r="G106" s="675">
        <f>SUM(G79:G104)</f>
        <v>0</v>
      </c>
      <c r="H106" s="675">
        <f>SUM(H79:H104)</f>
        <v>0</v>
      </c>
      <c r="I106" s="676">
        <f>SUM(I79:I104)</f>
        <v>9700</v>
      </c>
      <c r="J106" s="677"/>
      <c r="K106" s="678">
        <f>SUM(K79+K83+K87+K91+K95+K99+K103)</f>
        <v>0</v>
      </c>
      <c r="L106" s="678">
        <f>SUM(L79+L83+L87+L91+L95+L99+L103)</f>
        <v>0</v>
      </c>
    </row>
    <row r="107" spans="1:12" ht="8.25" customHeight="1" thickBot="1" x14ac:dyDescent="0.3">
      <c r="A107" s="19"/>
      <c r="B107" s="802"/>
      <c r="C107" s="802"/>
      <c r="D107" s="802"/>
      <c r="E107" s="17"/>
      <c r="F107" s="17"/>
      <c r="G107" s="17"/>
      <c r="H107" s="17"/>
      <c r="I107" s="18"/>
      <c r="J107" s="308"/>
      <c r="K107" s="3"/>
      <c r="L107" s="16"/>
    </row>
    <row r="108" spans="1:12" ht="15.75" thickBot="1" x14ac:dyDescent="0.3">
      <c r="A108" s="785" t="s">
        <v>28</v>
      </c>
      <c r="B108" s="786"/>
      <c r="C108" s="786"/>
      <c r="D108" s="786"/>
      <c r="E108" s="786"/>
      <c r="F108" s="786"/>
      <c r="G108" s="786"/>
      <c r="H108" s="786"/>
      <c r="I108" s="787"/>
      <c r="J108" s="319"/>
      <c r="K108" s="294"/>
      <c r="L108" s="295"/>
    </row>
    <row r="109" spans="1:12" x14ac:dyDescent="0.25">
      <c r="A109" s="299" t="s">
        <v>152</v>
      </c>
      <c r="B109" s="803"/>
      <c r="C109" s="804"/>
      <c r="D109" s="805"/>
      <c r="E109" s="60">
        <v>0</v>
      </c>
      <c r="F109" s="60">
        <v>7000</v>
      </c>
      <c r="G109" s="60">
        <v>0</v>
      </c>
      <c r="H109" s="60">
        <v>0</v>
      </c>
      <c r="I109" s="354">
        <f>SUM(E109:H109)</f>
        <v>7000</v>
      </c>
      <c r="J109" s="327"/>
      <c r="K109" s="61">
        <v>7000</v>
      </c>
      <c r="L109" s="68">
        <v>0</v>
      </c>
    </row>
    <row r="110" spans="1:12" x14ac:dyDescent="0.25">
      <c r="A110" s="77"/>
      <c r="B110" s="806"/>
      <c r="C110" s="806"/>
      <c r="D110" s="806"/>
      <c r="E110" s="806"/>
      <c r="F110" s="806"/>
      <c r="G110" s="806"/>
      <c r="H110" s="806"/>
      <c r="I110" s="806"/>
      <c r="J110" s="328"/>
      <c r="K110" s="38"/>
      <c r="L110" s="26"/>
    </row>
    <row r="111" spans="1:12" ht="21.75" customHeight="1" x14ac:dyDescent="0.25">
      <c r="A111" s="77"/>
      <c r="B111" s="806"/>
      <c r="C111" s="806"/>
      <c r="D111" s="806"/>
      <c r="E111" s="806"/>
      <c r="F111" s="806"/>
      <c r="G111" s="806"/>
      <c r="H111" s="806"/>
      <c r="I111" s="806"/>
      <c r="J111" s="328"/>
      <c r="K111" s="38"/>
      <c r="L111" s="26"/>
    </row>
    <row r="112" spans="1:12" x14ac:dyDescent="0.25">
      <c r="A112" s="133"/>
      <c r="B112" s="810"/>
      <c r="C112" s="711"/>
      <c r="D112" s="712"/>
      <c r="E112" s="679"/>
      <c r="F112" s="679"/>
      <c r="G112" s="679"/>
      <c r="H112" s="679"/>
      <c r="I112" s="679">
        <f>SUM(E112:H112)</f>
        <v>0</v>
      </c>
      <c r="J112" s="680"/>
      <c r="K112" s="681">
        <v>0</v>
      </c>
      <c r="L112" s="56">
        <v>0</v>
      </c>
    </row>
    <row r="113" spans="1:12" x14ac:dyDescent="0.25">
      <c r="A113" s="77"/>
      <c r="B113" s="811"/>
      <c r="C113" s="709"/>
      <c r="D113" s="709"/>
      <c r="E113" s="709"/>
      <c r="F113" s="709"/>
      <c r="G113" s="709"/>
      <c r="H113" s="709"/>
      <c r="I113" s="710"/>
      <c r="J113" s="328"/>
      <c r="K113" s="38"/>
      <c r="L113" s="24"/>
    </row>
    <row r="114" spans="1:12" ht="15.75" thickBot="1" x14ac:dyDescent="0.3">
      <c r="A114" s="134"/>
      <c r="B114" s="812"/>
      <c r="C114" s="715"/>
      <c r="D114" s="715"/>
      <c r="E114" s="715"/>
      <c r="F114" s="715"/>
      <c r="G114" s="715"/>
      <c r="H114" s="715"/>
      <c r="I114" s="716"/>
      <c r="J114" s="328"/>
      <c r="K114" s="135"/>
      <c r="L114" s="14"/>
    </row>
    <row r="115" spans="1:12" ht="15.75" thickTop="1" x14ac:dyDescent="0.25">
      <c r="A115" s="12" t="s">
        <v>29</v>
      </c>
      <c r="B115" s="809"/>
      <c r="C115" s="809"/>
      <c r="D115" s="809"/>
      <c r="E115" s="117">
        <f>SUM(E108:E110)</f>
        <v>0</v>
      </c>
      <c r="F115" s="117">
        <f>SUM(F108:F110)</f>
        <v>7000</v>
      </c>
      <c r="G115" s="117">
        <f>SUM(G108:G110)</f>
        <v>0</v>
      </c>
      <c r="H115" s="117">
        <f>SUM(H108:H110)</f>
        <v>0</v>
      </c>
      <c r="I115" s="353">
        <f>SUM(I109+I112)</f>
        <v>7000</v>
      </c>
      <c r="J115" s="329"/>
      <c r="K115" s="343">
        <f>SUM(K109+K112)</f>
        <v>7000</v>
      </c>
      <c r="L115" s="344">
        <f>SUM(L109+L112)</f>
        <v>0</v>
      </c>
    </row>
    <row r="116" spans="1:12" ht="7.5" customHeight="1" thickBot="1" x14ac:dyDescent="0.3">
      <c r="A116" s="19"/>
      <c r="B116" s="802"/>
      <c r="C116" s="802"/>
      <c r="D116" s="802"/>
      <c r="E116" s="17"/>
      <c r="F116" s="17"/>
      <c r="G116" s="17"/>
      <c r="H116" s="17"/>
      <c r="I116" s="18"/>
      <c r="J116" s="308"/>
      <c r="K116" s="3"/>
      <c r="L116" s="16"/>
    </row>
    <row r="117" spans="1:12" ht="15" customHeight="1" thickBot="1" x14ac:dyDescent="0.3">
      <c r="A117" s="785" t="s">
        <v>44</v>
      </c>
      <c r="B117" s="786"/>
      <c r="C117" s="786"/>
      <c r="D117" s="786"/>
      <c r="E117" s="786"/>
      <c r="F117" s="786"/>
      <c r="G117" s="786"/>
      <c r="H117" s="786"/>
      <c r="I117" s="787"/>
      <c r="J117" s="319"/>
      <c r="K117" s="300"/>
      <c r="L117" s="301"/>
    </row>
    <row r="118" spans="1:12" x14ac:dyDescent="0.25">
      <c r="A118" s="302" t="s">
        <v>153</v>
      </c>
      <c r="B118" s="814"/>
      <c r="C118" s="815"/>
      <c r="D118" s="816"/>
      <c r="E118" s="303">
        <v>500</v>
      </c>
      <c r="F118" s="303">
        <v>500</v>
      </c>
      <c r="G118" s="303">
        <v>500</v>
      </c>
      <c r="H118" s="303">
        <v>500</v>
      </c>
      <c r="I118" s="355">
        <f t="shared" ref="I118:I123" si="11">SUM(E118:H118)</f>
        <v>2000</v>
      </c>
      <c r="J118" s="330"/>
      <c r="K118" s="56">
        <v>0</v>
      </c>
      <c r="L118" s="56">
        <v>0</v>
      </c>
    </row>
    <row r="119" spans="1:12" x14ac:dyDescent="0.25">
      <c r="A119" s="136" t="s">
        <v>154</v>
      </c>
      <c r="B119" s="817"/>
      <c r="C119" s="818"/>
      <c r="D119" s="819"/>
      <c r="E119" s="137">
        <v>1000</v>
      </c>
      <c r="F119" s="137">
        <v>1000</v>
      </c>
      <c r="G119" s="137">
        <v>1000</v>
      </c>
      <c r="H119" s="137">
        <v>1000</v>
      </c>
      <c r="I119" s="356">
        <f t="shared" si="11"/>
        <v>4000</v>
      </c>
      <c r="J119" s="331"/>
      <c r="K119" s="56">
        <v>0</v>
      </c>
      <c r="L119" s="56">
        <v>0</v>
      </c>
    </row>
    <row r="120" spans="1:12" x14ac:dyDescent="0.25">
      <c r="A120" s="136" t="s">
        <v>155</v>
      </c>
      <c r="B120" s="817"/>
      <c r="C120" s="818"/>
      <c r="D120" s="819"/>
      <c r="E120" s="137">
        <v>2000</v>
      </c>
      <c r="F120" s="137">
        <v>2000</v>
      </c>
      <c r="G120" s="137">
        <v>2000</v>
      </c>
      <c r="H120" s="137">
        <v>2000</v>
      </c>
      <c r="I120" s="356">
        <f t="shared" si="11"/>
        <v>8000</v>
      </c>
      <c r="J120" s="331"/>
      <c r="K120" s="56">
        <v>2618</v>
      </c>
      <c r="L120" s="56">
        <v>0</v>
      </c>
    </row>
    <row r="121" spans="1:12" x14ac:dyDescent="0.25">
      <c r="A121" s="136"/>
      <c r="B121" s="817"/>
      <c r="C121" s="818"/>
      <c r="D121" s="819"/>
      <c r="E121" s="137">
        <v>0</v>
      </c>
      <c r="F121" s="137">
        <v>0</v>
      </c>
      <c r="G121" s="137">
        <v>0</v>
      </c>
      <c r="H121" s="137">
        <v>0</v>
      </c>
      <c r="I121" s="356">
        <f t="shared" si="11"/>
        <v>0</v>
      </c>
      <c r="J121" s="331"/>
      <c r="K121" s="56">
        <v>0</v>
      </c>
      <c r="L121" s="56">
        <v>0</v>
      </c>
    </row>
    <row r="122" spans="1:12" x14ac:dyDescent="0.25">
      <c r="A122" s="136"/>
      <c r="B122" s="817"/>
      <c r="C122" s="818"/>
      <c r="D122" s="819"/>
      <c r="E122" s="137">
        <v>0</v>
      </c>
      <c r="F122" s="137">
        <v>0</v>
      </c>
      <c r="G122" s="137">
        <v>0</v>
      </c>
      <c r="H122" s="137">
        <v>0</v>
      </c>
      <c r="I122" s="356">
        <f t="shared" si="11"/>
        <v>0</v>
      </c>
      <c r="J122" s="331"/>
      <c r="K122" s="56">
        <v>0</v>
      </c>
      <c r="L122" s="56">
        <v>0</v>
      </c>
    </row>
    <row r="123" spans="1:12" ht="15.75" thickBot="1" x14ac:dyDescent="0.3">
      <c r="A123" s="138"/>
      <c r="B123" s="820"/>
      <c r="C123" s="821"/>
      <c r="D123" s="822"/>
      <c r="E123" s="139">
        <v>0</v>
      </c>
      <c r="F123" s="139">
        <v>0</v>
      </c>
      <c r="G123" s="139">
        <v>0</v>
      </c>
      <c r="H123" s="139">
        <v>0</v>
      </c>
      <c r="I123" s="361">
        <f t="shared" si="11"/>
        <v>0</v>
      </c>
      <c r="J123" s="332"/>
      <c r="K123" s="57">
        <v>0</v>
      </c>
      <c r="L123" s="57">
        <v>0</v>
      </c>
    </row>
    <row r="124" spans="1:12" ht="15.75" thickTop="1" x14ac:dyDescent="0.25">
      <c r="A124" s="12" t="s">
        <v>30</v>
      </c>
      <c r="B124" s="809"/>
      <c r="C124" s="809"/>
      <c r="D124" s="809"/>
      <c r="E124" s="682">
        <f>SUM(E118)</f>
        <v>500</v>
      </c>
      <c r="F124" s="682">
        <f>SUM(F118)</f>
        <v>500</v>
      </c>
      <c r="G124" s="682">
        <f>SUM(G118)</f>
        <v>500</v>
      </c>
      <c r="H124" s="682">
        <f>SUM(H118)</f>
        <v>500</v>
      </c>
      <c r="I124" s="683">
        <f>SUM(I118:I123)</f>
        <v>14000</v>
      </c>
      <c r="J124" s="309"/>
      <c r="K124" s="684">
        <f>SUM(K118:K123)</f>
        <v>2618</v>
      </c>
      <c r="L124" s="685">
        <f>SUM(L118:L123)</f>
        <v>0</v>
      </c>
    </row>
    <row r="125" spans="1:12" s="5" customFormat="1" ht="7.5" customHeight="1" thickBot="1" x14ac:dyDescent="0.3">
      <c r="A125" s="28"/>
      <c r="B125" s="813"/>
      <c r="C125" s="813"/>
      <c r="D125" s="813"/>
      <c r="E125" s="29"/>
      <c r="F125" s="29"/>
      <c r="G125" s="29"/>
      <c r="H125" s="29"/>
      <c r="I125" s="30"/>
      <c r="J125" s="309"/>
      <c r="K125" s="3"/>
      <c r="L125" s="16"/>
    </row>
    <row r="126" spans="1:12" ht="15.75" thickBot="1" x14ac:dyDescent="0.3">
      <c r="A126" s="785" t="s">
        <v>169</v>
      </c>
      <c r="B126" s="786"/>
      <c r="C126" s="786"/>
      <c r="D126" s="786"/>
      <c r="E126" s="786"/>
      <c r="F126" s="786"/>
      <c r="G126" s="786"/>
      <c r="H126" s="786"/>
      <c r="I126" s="787"/>
      <c r="J126" s="321"/>
      <c r="K126" s="304"/>
      <c r="L126" s="305"/>
    </row>
    <row r="127" spans="1:12" ht="36.75" customHeight="1" x14ac:dyDescent="0.25">
      <c r="A127" s="58" t="s">
        <v>156</v>
      </c>
      <c r="B127" s="795" t="s">
        <v>202</v>
      </c>
      <c r="C127" s="795"/>
      <c r="D127" s="795"/>
      <c r="E127" s="55">
        <v>210</v>
      </c>
      <c r="F127" s="55">
        <v>210</v>
      </c>
      <c r="G127" s="55">
        <v>210</v>
      </c>
      <c r="H127" s="55">
        <v>210</v>
      </c>
      <c r="I127" s="357">
        <f>SUM(E127:H127)</f>
        <v>840</v>
      </c>
      <c r="J127" s="333"/>
      <c r="K127" s="62">
        <v>0</v>
      </c>
      <c r="L127" s="69">
        <v>0</v>
      </c>
    </row>
    <row r="128" spans="1:12" x14ac:dyDescent="0.25">
      <c r="A128" s="73"/>
      <c r="B128" s="796"/>
      <c r="C128" s="796"/>
      <c r="D128" s="796"/>
      <c r="E128" s="796"/>
      <c r="F128" s="796"/>
      <c r="G128" s="796"/>
      <c r="H128" s="796"/>
      <c r="I128" s="796"/>
      <c r="J128" s="317"/>
      <c r="K128" s="27"/>
      <c r="L128" s="31"/>
    </row>
    <row r="129" spans="1:12" ht="15.75" thickBot="1" x14ac:dyDescent="0.3">
      <c r="A129" s="140"/>
      <c r="B129" s="751"/>
      <c r="C129" s="751"/>
      <c r="D129" s="751"/>
      <c r="E129" s="751"/>
      <c r="F129" s="751"/>
      <c r="G129" s="751"/>
      <c r="H129" s="751"/>
      <c r="I129" s="751"/>
      <c r="J129" s="317"/>
      <c r="K129" s="27"/>
      <c r="L129" s="31"/>
    </row>
    <row r="130" spans="1:12" x14ac:dyDescent="0.25">
      <c r="A130" s="141"/>
      <c r="B130" s="798"/>
      <c r="C130" s="798"/>
      <c r="D130" s="799"/>
      <c r="E130" s="55">
        <v>0</v>
      </c>
      <c r="F130" s="55">
        <v>0</v>
      </c>
      <c r="G130" s="55">
        <v>0</v>
      </c>
      <c r="H130" s="55">
        <v>0</v>
      </c>
      <c r="I130" s="357">
        <f>SUM(E130:H130)</f>
        <v>0</v>
      </c>
      <c r="J130" s="334"/>
      <c r="K130" s="56">
        <v>0</v>
      </c>
      <c r="L130" s="56">
        <v>0</v>
      </c>
    </row>
    <row r="131" spans="1:12" x14ac:dyDescent="0.25">
      <c r="A131" s="78"/>
      <c r="B131" s="854"/>
      <c r="C131" s="854"/>
      <c r="D131" s="854"/>
      <c r="E131" s="854"/>
      <c r="F131" s="854"/>
      <c r="G131" s="854"/>
      <c r="H131" s="854"/>
      <c r="I131" s="854"/>
      <c r="J131" s="318"/>
      <c r="K131" s="27"/>
      <c r="L131" s="31"/>
    </row>
    <row r="132" spans="1:12" ht="15.75" thickBot="1" x14ac:dyDescent="0.3">
      <c r="A132" s="75"/>
      <c r="B132" s="790"/>
      <c r="C132" s="790"/>
      <c r="D132" s="790"/>
      <c r="E132" s="790"/>
      <c r="F132" s="790"/>
      <c r="G132" s="790"/>
      <c r="H132" s="790"/>
      <c r="I132" s="790"/>
      <c r="J132" s="318"/>
      <c r="K132" s="32"/>
      <c r="L132" s="33"/>
    </row>
    <row r="133" spans="1:12" ht="18.75" customHeight="1" x14ac:dyDescent="0.25">
      <c r="A133" s="12" t="s">
        <v>31</v>
      </c>
      <c r="B133" s="756"/>
      <c r="C133" s="756"/>
      <c r="D133" s="756"/>
      <c r="E133" s="675">
        <f>SUM(E127:E131)</f>
        <v>210</v>
      </c>
      <c r="F133" s="675">
        <f>SUM(F127:F131)</f>
        <v>210</v>
      </c>
      <c r="G133" s="675">
        <f>SUM(G127:G131)</f>
        <v>210</v>
      </c>
      <c r="H133" s="675">
        <f>SUM(H127:H131)</f>
        <v>210</v>
      </c>
      <c r="I133" s="686">
        <f>SUM(I127:I131)</f>
        <v>840</v>
      </c>
      <c r="J133" s="687"/>
      <c r="K133" s="688">
        <f>SUM(K127+K130)</f>
        <v>0</v>
      </c>
      <c r="L133" s="689">
        <f>SUM(L127+L130)</f>
        <v>0</v>
      </c>
    </row>
    <row r="134" spans="1:12" ht="7.5" customHeight="1" thickBot="1" x14ac:dyDescent="0.3">
      <c r="A134" s="19"/>
      <c r="B134" s="802"/>
      <c r="C134" s="802"/>
      <c r="D134" s="802"/>
      <c r="E134" s="17"/>
      <c r="F134" s="17"/>
      <c r="G134" s="17"/>
      <c r="H134" s="17"/>
      <c r="I134" s="18"/>
      <c r="J134" s="308"/>
      <c r="K134" s="3"/>
      <c r="L134" s="16"/>
    </row>
    <row r="135" spans="1:12" ht="15.75" thickBot="1" x14ac:dyDescent="0.3">
      <c r="A135" s="785" t="s">
        <v>32</v>
      </c>
      <c r="B135" s="786"/>
      <c r="C135" s="786"/>
      <c r="D135" s="786"/>
      <c r="E135" s="786"/>
      <c r="F135" s="786"/>
      <c r="G135" s="786"/>
      <c r="H135" s="786"/>
      <c r="I135" s="787"/>
      <c r="J135" s="335"/>
      <c r="K135" s="306"/>
      <c r="L135" s="306"/>
    </row>
    <row r="136" spans="1:12" x14ac:dyDescent="0.25">
      <c r="A136" s="41" t="s">
        <v>157</v>
      </c>
      <c r="B136" s="760" t="s">
        <v>158</v>
      </c>
      <c r="C136" s="760"/>
      <c r="D136" s="760"/>
      <c r="E136" s="307">
        <v>900</v>
      </c>
      <c r="F136" s="307">
        <v>900</v>
      </c>
      <c r="G136" s="307">
        <v>900</v>
      </c>
      <c r="H136" s="307">
        <v>900</v>
      </c>
      <c r="I136" s="358">
        <f t="shared" ref="I136:I137" si="12">SUM(E136:H136)</f>
        <v>3600</v>
      </c>
      <c r="J136" s="334"/>
      <c r="K136" s="56">
        <v>0</v>
      </c>
      <c r="L136" s="56">
        <v>0</v>
      </c>
    </row>
    <row r="137" spans="1:12" x14ac:dyDescent="0.25">
      <c r="A137" s="39" t="s">
        <v>159</v>
      </c>
      <c r="B137" s="827" t="s">
        <v>160</v>
      </c>
      <c r="C137" s="827"/>
      <c r="D137" s="827"/>
      <c r="E137" s="50">
        <v>180</v>
      </c>
      <c r="F137" s="50">
        <v>180</v>
      </c>
      <c r="G137" s="50">
        <v>180</v>
      </c>
      <c r="H137" s="50">
        <v>180</v>
      </c>
      <c r="I137" s="351">
        <f t="shared" si="12"/>
        <v>720</v>
      </c>
      <c r="J137" s="320"/>
      <c r="K137" s="56">
        <v>0</v>
      </c>
      <c r="L137" s="56">
        <v>0</v>
      </c>
    </row>
    <row r="138" spans="1:12" ht="36" customHeight="1" x14ac:dyDescent="0.25">
      <c r="A138" s="39" t="s">
        <v>36</v>
      </c>
      <c r="B138" s="828" t="s">
        <v>198</v>
      </c>
      <c r="C138" s="829"/>
      <c r="D138" s="830"/>
      <c r="E138" s="50">
        <v>125</v>
      </c>
      <c r="F138" s="50">
        <v>125</v>
      </c>
      <c r="G138" s="50">
        <v>125</v>
      </c>
      <c r="H138" s="50">
        <v>125</v>
      </c>
      <c r="I138" s="351">
        <f>SUM(E138:H138)</f>
        <v>500</v>
      </c>
      <c r="J138" s="320"/>
      <c r="K138" s="415">
        <v>500</v>
      </c>
      <c r="L138" s="56">
        <v>0</v>
      </c>
    </row>
    <row r="139" spans="1:12" ht="43.5" customHeight="1" x14ac:dyDescent="0.25">
      <c r="A139" s="39" t="s">
        <v>161</v>
      </c>
      <c r="B139" s="827" t="s">
        <v>199</v>
      </c>
      <c r="C139" s="827"/>
      <c r="D139" s="827"/>
      <c r="E139" s="59">
        <v>2500</v>
      </c>
      <c r="F139" s="59">
        <v>2500</v>
      </c>
      <c r="G139" s="59">
        <v>2500</v>
      </c>
      <c r="H139" s="59">
        <v>2500</v>
      </c>
      <c r="I139" s="359">
        <f>SUM(E139:H139)</f>
        <v>10000</v>
      </c>
      <c r="J139" s="336"/>
      <c r="K139" s="56">
        <v>0</v>
      </c>
      <c r="L139" s="56">
        <v>0</v>
      </c>
    </row>
    <row r="140" spans="1:12" x14ac:dyDescent="0.25">
      <c r="A140" s="39" t="s">
        <v>162</v>
      </c>
      <c r="B140" s="827" t="s">
        <v>200</v>
      </c>
      <c r="C140" s="827"/>
      <c r="D140" s="827"/>
      <c r="E140" s="50">
        <v>500</v>
      </c>
      <c r="F140" s="50">
        <v>500</v>
      </c>
      <c r="G140" s="50">
        <v>500</v>
      </c>
      <c r="H140" s="50">
        <v>500</v>
      </c>
      <c r="I140" s="351">
        <f>SUM(E140:H140)</f>
        <v>2000</v>
      </c>
      <c r="J140" s="320"/>
      <c r="K140" s="56">
        <v>0</v>
      </c>
      <c r="L140" s="56">
        <v>0</v>
      </c>
    </row>
    <row r="141" spans="1:12" ht="50.25" customHeight="1" x14ac:dyDescent="0.25">
      <c r="A141" s="39" t="s">
        <v>163</v>
      </c>
      <c r="B141" s="828" t="s">
        <v>205</v>
      </c>
      <c r="C141" s="829"/>
      <c r="D141" s="830"/>
      <c r="E141" s="50">
        <v>1125</v>
      </c>
      <c r="F141" s="50">
        <v>1125</v>
      </c>
      <c r="G141" s="50">
        <v>1125</v>
      </c>
      <c r="H141" s="50">
        <v>1125</v>
      </c>
      <c r="I141" s="351">
        <f>SUM(E141:H141)</f>
        <v>4500</v>
      </c>
      <c r="J141" s="320"/>
      <c r="K141" s="415">
        <v>4500</v>
      </c>
      <c r="L141" s="56">
        <v>0</v>
      </c>
    </row>
    <row r="142" spans="1:12" ht="39.75" customHeight="1" thickBot="1" x14ac:dyDescent="0.3">
      <c r="A142" s="148" t="s">
        <v>164</v>
      </c>
      <c r="B142" s="836" t="s">
        <v>201</v>
      </c>
      <c r="C142" s="837"/>
      <c r="D142" s="838"/>
      <c r="E142" s="149">
        <v>300</v>
      </c>
      <c r="F142" s="149">
        <v>300</v>
      </c>
      <c r="G142" s="149">
        <v>300</v>
      </c>
      <c r="H142" s="149">
        <v>300</v>
      </c>
      <c r="I142" s="360">
        <f>SUM(E142:H142)</f>
        <v>1200</v>
      </c>
      <c r="J142" s="337"/>
      <c r="K142" s="416">
        <v>1200</v>
      </c>
      <c r="L142" s="150"/>
    </row>
    <row r="143" spans="1:12" ht="15.75" thickBot="1" x14ac:dyDescent="0.3">
      <c r="A143" s="604" t="s">
        <v>33</v>
      </c>
      <c r="B143" s="831"/>
      <c r="C143" s="831"/>
      <c r="D143" s="831"/>
      <c r="E143" s="690">
        <f>SUM(E136:E142)</f>
        <v>5630</v>
      </c>
      <c r="F143" s="690">
        <f>SUM(F136:F142)</f>
        <v>5630</v>
      </c>
      <c r="G143" s="690">
        <f>SUM(G136:G142)</f>
        <v>5630</v>
      </c>
      <c r="H143" s="690">
        <f>SUM(H136:H142)</f>
        <v>5630</v>
      </c>
      <c r="I143" s="691">
        <f>SUM(I136:I142)</f>
        <v>22520</v>
      </c>
      <c r="J143" s="309"/>
      <c r="K143" s="692">
        <f>SUM(K136:K142)</f>
        <v>6200</v>
      </c>
      <c r="L143" s="685">
        <f>SUM(L136:L142)</f>
        <v>0</v>
      </c>
    </row>
    <row r="144" spans="1:12" s="171" customFormat="1" ht="33" customHeight="1" x14ac:dyDescent="0.25">
      <c r="A144" s="842" t="s">
        <v>256</v>
      </c>
      <c r="B144" s="844" t="s">
        <v>165</v>
      </c>
      <c r="C144" s="845"/>
      <c r="D144" s="845"/>
      <c r="E144" s="845"/>
      <c r="F144" s="845"/>
      <c r="G144" s="846"/>
      <c r="H144" s="847">
        <v>9618</v>
      </c>
      <c r="I144" s="849"/>
      <c r="J144" s="608"/>
      <c r="K144" s="600"/>
      <c r="L144" s="601"/>
    </row>
    <row r="145" spans="1:12" s="196" customFormat="1" ht="49.5" customHeight="1" thickBot="1" x14ac:dyDescent="0.3">
      <c r="A145" s="843"/>
      <c r="B145" s="851" t="s">
        <v>257</v>
      </c>
      <c r="C145" s="852"/>
      <c r="D145" s="852"/>
      <c r="E145" s="852"/>
      <c r="F145" s="852"/>
      <c r="G145" s="853"/>
      <c r="H145" s="848"/>
      <c r="I145" s="850"/>
      <c r="J145" s="609"/>
      <c r="K145" s="602"/>
      <c r="L145" s="603"/>
    </row>
    <row r="146" spans="1:12" ht="5.25" customHeight="1" x14ac:dyDescent="0.25">
      <c r="A146" s="605"/>
      <c r="B146" s="832"/>
      <c r="C146" s="832"/>
      <c r="D146" s="832"/>
      <c r="E146" s="606"/>
      <c r="F146" s="606"/>
      <c r="G146" s="606"/>
      <c r="H146" s="606"/>
      <c r="I146" s="607"/>
      <c r="J146" s="310"/>
      <c r="K146" s="118"/>
      <c r="L146" s="119"/>
    </row>
    <row r="147" spans="1:12" ht="15.75" thickBot="1" x14ac:dyDescent="0.3">
      <c r="A147" s="4" t="s">
        <v>7</v>
      </c>
      <c r="B147" s="833"/>
      <c r="C147" s="834"/>
      <c r="D147" s="835"/>
      <c r="E147" s="693">
        <f>SUM(E20+E74+E106+E115+E124+E133+E143)</f>
        <v>122730.515</v>
      </c>
      <c r="F147" s="693">
        <f>SUM(F20+F74+F106+F115+F124+F133+F143)</f>
        <v>139430.51500000001</v>
      </c>
      <c r="G147" s="693">
        <f>SUM(G20+G74+G106+G115+G124+G133+G143)</f>
        <v>122730.515</v>
      </c>
      <c r="H147" s="693">
        <f>SUM(H20+H74+H106+H115+H124+H133+H143)</f>
        <v>122730.515</v>
      </c>
      <c r="I147" s="694">
        <f>SUM(I20+K20+I74+K74+I106+I115+I124+I133+I143+K143)</f>
        <v>642088.5965000001</v>
      </c>
      <c r="J147" s="695"/>
      <c r="K147" s="696">
        <f>SUM(K20+K74+K106+K115+K124+K133+K143)</f>
        <v>132084.53649999999</v>
      </c>
      <c r="L147" s="696">
        <f>SUM(L20+L74+L106+L115+L124+L133+L143)</f>
        <v>4500</v>
      </c>
    </row>
    <row r="148" spans="1:12" ht="26.25" customHeight="1" thickBot="1" x14ac:dyDescent="0.3">
      <c r="A148" s="6" t="s">
        <v>8</v>
      </c>
      <c r="B148" s="142">
        <v>0.3</v>
      </c>
      <c r="C148" s="825" t="s">
        <v>134</v>
      </c>
      <c r="D148" s="826"/>
      <c r="E148" s="697">
        <f>SUM(I147-I133)*B148/(4)</f>
        <v>48093.644737500006</v>
      </c>
      <c r="F148" s="697">
        <f>SUM(I147-I133)*B148/(4)</f>
        <v>48093.644737500006</v>
      </c>
      <c r="G148" s="697">
        <f>SUM(I147-I133)*B148/(4)</f>
        <v>48093.644737500006</v>
      </c>
      <c r="H148" s="697">
        <f>SUM(I147-I133)*B148/(4)</f>
        <v>48093.644737500006</v>
      </c>
      <c r="I148" s="698">
        <f>SUM(E148:H148)</f>
        <v>192374.57895000002</v>
      </c>
      <c r="J148" s="699"/>
      <c r="K148" s="700">
        <f>SUM(B148*K20)</f>
        <v>28958.1</v>
      </c>
      <c r="L148" s="701">
        <f>SUM(B148*L20)</f>
        <v>1350</v>
      </c>
    </row>
    <row r="149" spans="1:12" ht="16.5" thickTop="1" thickBot="1" x14ac:dyDescent="0.3">
      <c r="A149" s="1" t="s">
        <v>37</v>
      </c>
      <c r="B149" s="839"/>
      <c r="C149" s="839"/>
      <c r="D149" s="839"/>
      <c r="E149" s="702">
        <f t="shared" ref="E149:H149" si="13">SUM(E147:E148)</f>
        <v>170824.15973750001</v>
      </c>
      <c r="F149" s="702">
        <f t="shared" si="13"/>
        <v>187524.15973750001</v>
      </c>
      <c r="G149" s="702">
        <f t="shared" si="13"/>
        <v>170824.15973750001</v>
      </c>
      <c r="H149" s="702">
        <f t="shared" si="13"/>
        <v>170824.15973750001</v>
      </c>
      <c r="I149" s="686">
        <f>SUM(I147:I148)</f>
        <v>834463.1754500001</v>
      </c>
      <c r="J149" s="699"/>
      <c r="K149" s="703">
        <f>SUM(K147:K148)</f>
        <v>161042.63649999999</v>
      </c>
      <c r="L149" s="704">
        <f>SUM(L147+L148)</f>
        <v>5850</v>
      </c>
    </row>
    <row r="150" spans="1:12" ht="16.5" thickTop="1" thickBot="1" x14ac:dyDescent="0.3">
      <c r="A150" s="8"/>
      <c r="B150" s="9"/>
      <c r="C150" s="9"/>
      <c r="D150" s="9"/>
      <c r="E150" s="10"/>
      <c r="F150" s="10"/>
      <c r="G150" s="10"/>
      <c r="H150" s="10"/>
      <c r="I150" s="10"/>
      <c r="J150" s="309"/>
    </row>
    <row r="151" spans="1:12" ht="15.75" thickBot="1" x14ac:dyDescent="0.3">
      <c r="C151" s="91"/>
      <c r="G151" s="103" t="s">
        <v>47</v>
      </c>
      <c r="H151" s="143">
        <f>E4</f>
        <v>0.8</v>
      </c>
      <c r="I151" s="705">
        <f>SUM(I149*E4)</f>
        <v>667570.5403600001</v>
      </c>
      <c r="J151" s="338"/>
      <c r="K151" s="840" t="s">
        <v>49</v>
      </c>
      <c r="L151" s="841"/>
    </row>
    <row r="152" spans="1:12" ht="16.5" thickTop="1" thickBot="1" x14ac:dyDescent="0.3">
      <c r="G152" s="345" t="s">
        <v>48</v>
      </c>
      <c r="H152" s="346">
        <f>G4</f>
        <v>0.2</v>
      </c>
      <c r="I152" s="706">
        <f>SUM(I149*G4)</f>
        <v>166892.63509000003</v>
      </c>
      <c r="J152" s="338"/>
      <c r="K152" s="823">
        <f>SUM(K149+L149)</f>
        <v>166892.63649999999</v>
      </c>
      <c r="L152" s="824"/>
    </row>
    <row r="153" spans="1:12" ht="16.5" thickTop="1" thickBot="1" x14ac:dyDescent="0.3">
      <c r="G153" s="347" t="s">
        <v>34</v>
      </c>
      <c r="H153" s="348"/>
      <c r="I153" s="707">
        <f>SUM(I151:I152)</f>
        <v>834463.1754500001</v>
      </c>
      <c r="J153" s="406"/>
    </row>
    <row r="154" spans="1:12" x14ac:dyDescent="0.25">
      <c r="A154" s="7"/>
      <c r="B154" s="7"/>
      <c r="C154" s="7"/>
      <c r="D154" s="7"/>
      <c r="E154" s="7"/>
      <c r="F154" s="7"/>
      <c r="G154" s="7"/>
      <c r="H154" s="7"/>
      <c r="I154" s="7"/>
      <c r="J154" s="7"/>
    </row>
    <row r="155" spans="1:12" s="153" customFormat="1" x14ac:dyDescent="0.25">
      <c r="A155" s="237"/>
      <c r="B155" s="237"/>
      <c r="C155" s="237"/>
      <c r="D155" s="237"/>
      <c r="E155" s="237"/>
      <c r="F155" s="237"/>
      <c r="G155" s="237"/>
      <c r="H155" s="237"/>
      <c r="I155" s="237"/>
      <c r="J155" s="237"/>
      <c r="K155" s="237"/>
      <c r="L155" s="237"/>
    </row>
    <row r="156" spans="1:12" s="153" customFormat="1" x14ac:dyDescent="0.25">
      <c r="A156" s="237"/>
      <c r="B156" s="237"/>
      <c r="C156" s="237"/>
      <c r="D156" s="237"/>
      <c r="E156" s="237"/>
      <c r="F156" s="237"/>
      <c r="G156" s="237"/>
      <c r="H156" s="237"/>
      <c r="I156" s="237"/>
      <c r="J156" s="237"/>
      <c r="K156" s="154"/>
      <c r="L156" s="154"/>
    </row>
    <row r="157" spans="1:12" s="153" customFormat="1" x14ac:dyDescent="0.25">
      <c r="A157" s="236"/>
      <c r="B157" s="236"/>
      <c r="C157" s="236"/>
      <c r="D157" s="236"/>
      <c r="E157" s="236"/>
      <c r="F157" s="236"/>
      <c r="G157" s="236"/>
      <c r="H157" s="236"/>
      <c r="I157" s="236"/>
      <c r="J157" s="236"/>
      <c r="K157" s="155"/>
      <c r="L157" s="155"/>
    </row>
    <row r="158" spans="1:12" s="153" customFormat="1" x14ac:dyDescent="0.25">
      <c r="A158" s="236"/>
      <c r="B158" s="236"/>
      <c r="C158" s="236"/>
      <c r="D158" s="236"/>
      <c r="E158" s="236"/>
      <c r="F158" s="236"/>
      <c r="G158" s="236"/>
      <c r="H158" s="236"/>
      <c r="I158" s="236"/>
      <c r="J158" s="236"/>
      <c r="K158" s="155"/>
      <c r="L158" s="155"/>
    </row>
    <row r="159" spans="1:12" s="153" customFormat="1" x14ac:dyDescent="0.25">
      <c r="A159" s="236"/>
      <c r="B159" s="236"/>
      <c r="C159" s="236"/>
      <c r="D159" s="236"/>
      <c r="E159" s="236"/>
      <c r="F159" s="236"/>
      <c r="G159" s="236"/>
      <c r="H159" s="236"/>
      <c r="I159" s="236"/>
      <c r="J159" s="236"/>
      <c r="K159" s="155"/>
      <c r="L159" s="155"/>
    </row>
    <row r="160" spans="1:12" s="153" customFormat="1" x14ac:dyDescent="0.25">
      <c r="A160" s="236"/>
      <c r="B160" s="236"/>
      <c r="C160" s="236"/>
      <c r="D160" s="236"/>
      <c r="E160" s="236"/>
      <c r="F160" s="236"/>
      <c r="G160" s="236"/>
      <c r="H160" s="236"/>
      <c r="I160" s="236"/>
      <c r="J160" s="236"/>
      <c r="K160" s="155"/>
      <c r="L160" s="155"/>
    </row>
    <row r="161" spans="1:12" s="153" customFormat="1" x14ac:dyDescent="0.25">
      <c r="A161" s="236"/>
      <c r="B161" s="236"/>
      <c r="C161" s="236"/>
      <c r="D161" s="236"/>
      <c r="E161" s="236"/>
      <c r="F161" s="236"/>
      <c r="G161" s="236"/>
      <c r="H161" s="236"/>
      <c r="I161" s="236"/>
      <c r="J161" s="236"/>
      <c r="K161" s="155"/>
      <c r="L161" s="155"/>
    </row>
    <row r="162" spans="1:12" s="153" customFormat="1" x14ac:dyDescent="0.25">
      <c r="A162" s="236"/>
      <c r="B162" s="236"/>
      <c r="C162" s="236"/>
      <c r="D162" s="236"/>
      <c r="E162" s="236"/>
      <c r="F162" s="236"/>
      <c r="G162" s="236"/>
      <c r="H162" s="236"/>
      <c r="I162" s="236"/>
      <c r="J162" s="236"/>
      <c r="K162" s="155"/>
      <c r="L162" s="155"/>
    </row>
    <row r="163" spans="1:12" s="153" customFormat="1" x14ac:dyDescent="0.25">
      <c r="A163" s="236"/>
      <c r="B163" s="236"/>
      <c r="C163" s="236"/>
      <c r="D163" s="236"/>
      <c r="E163" s="236"/>
      <c r="F163" s="236"/>
      <c r="G163" s="236"/>
      <c r="H163" s="236"/>
      <c r="I163" s="236"/>
      <c r="J163" s="236"/>
      <c r="K163" s="155"/>
      <c r="L163" s="155"/>
    </row>
    <row r="164" spans="1:12" s="153" customFormat="1" x14ac:dyDescent="0.25">
      <c r="A164" s="236"/>
      <c r="B164" s="236"/>
      <c r="C164" s="236"/>
      <c r="D164" s="236"/>
      <c r="E164" s="236"/>
      <c r="F164" s="236"/>
      <c r="G164" s="236"/>
      <c r="H164" s="236"/>
      <c r="I164" s="236"/>
      <c r="J164" s="236"/>
      <c r="K164" s="155"/>
      <c r="L164" s="155"/>
    </row>
    <row r="165" spans="1:12" s="153" customFormat="1" x14ac:dyDescent="0.25">
      <c r="A165" s="236"/>
      <c r="B165" s="236"/>
      <c r="C165" s="236"/>
      <c r="D165" s="236"/>
      <c r="E165" s="236"/>
      <c r="F165" s="236"/>
      <c r="G165" s="236"/>
      <c r="H165" s="236"/>
      <c r="I165" s="236"/>
      <c r="J165" s="236"/>
      <c r="K165" s="155"/>
      <c r="L165" s="155"/>
    </row>
    <row r="166" spans="1:12" s="153" customFormat="1" x14ac:dyDescent="0.25">
      <c r="A166" s="236"/>
      <c r="B166" s="236"/>
      <c r="C166" s="236"/>
      <c r="D166" s="236"/>
      <c r="E166" s="236"/>
      <c r="F166" s="236"/>
      <c r="G166" s="236"/>
      <c r="H166" s="236"/>
      <c r="I166" s="236"/>
      <c r="J166" s="236"/>
      <c r="K166" s="155"/>
      <c r="L166" s="155"/>
    </row>
    <row r="167" spans="1:12" s="153" customFormat="1" x14ac:dyDescent="0.25">
      <c r="A167" s="236"/>
      <c r="B167" s="236"/>
      <c r="C167" s="236"/>
      <c r="D167" s="236"/>
      <c r="E167" s="236"/>
      <c r="F167" s="236"/>
      <c r="G167" s="236"/>
      <c r="H167" s="236"/>
      <c r="I167" s="236"/>
      <c r="J167" s="236"/>
      <c r="K167" s="155"/>
      <c r="L167" s="155"/>
    </row>
    <row r="168" spans="1:12" s="153" customFormat="1" x14ac:dyDescent="0.25">
      <c r="A168" s="236"/>
      <c r="B168" s="236"/>
      <c r="C168" s="236"/>
      <c r="D168" s="236"/>
      <c r="E168" s="236"/>
      <c r="F168" s="236"/>
      <c r="G168" s="236"/>
      <c r="H168" s="236"/>
      <c r="I168" s="236"/>
      <c r="J168" s="236"/>
      <c r="K168" s="155"/>
      <c r="L168" s="155"/>
    </row>
    <row r="169" spans="1:12" s="153" customFormat="1" x14ac:dyDescent="0.25">
      <c r="A169" s="236"/>
      <c r="B169" s="236"/>
      <c r="C169" s="236"/>
      <c r="D169" s="236"/>
      <c r="E169" s="236"/>
      <c r="F169" s="236"/>
      <c r="G169" s="236"/>
      <c r="H169" s="236"/>
      <c r="I169" s="236"/>
      <c r="J169" s="236"/>
      <c r="K169" s="155"/>
      <c r="L169" s="155"/>
    </row>
    <row r="170" spans="1:12" s="153" customFormat="1" x14ac:dyDescent="0.25">
      <c r="A170" s="236"/>
      <c r="B170" s="236"/>
      <c r="C170" s="236"/>
      <c r="D170" s="236"/>
      <c r="E170" s="236"/>
      <c r="F170" s="236"/>
      <c r="G170" s="236"/>
      <c r="H170" s="236"/>
      <c r="I170" s="236"/>
      <c r="J170" s="236"/>
      <c r="K170" s="155"/>
      <c r="L170" s="155"/>
    </row>
  </sheetData>
  <sheetProtection algorithmName="SHA-512" hashValue="gpgTJz1p1KS8ou9ywxOrRhiVoDHw0yHyCXWtOM8907E7zWZZYuHKz5ew3cR5X5K/n/Ag9Yw9goBgFRK4wyd9hw==" saltValue="Bm0YGPCY1OQuoJ7CK1Mp+g==" spinCount="100000" sheet="1" objects="1" scenarios="1"/>
  <mergeCells count="95">
    <mergeCell ref="A126:I126"/>
    <mergeCell ref="B149:D149"/>
    <mergeCell ref="K151:L151"/>
    <mergeCell ref="A144:A145"/>
    <mergeCell ref="A135:I135"/>
    <mergeCell ref="B134:D134"/>
    <mergeCell ref="B144:G144"/>
    <mergeCell ref="H144:H145"/>
    <mergeCell ref="I144:I145"/>
    <mergeCell ref="B145:G145"/>
    <mergeCell ref="B133:D133"/>
    <mergeCell ref="B127:D127"/>
    <mergeCell ref="B128:I129"/>
    <mergeCell ref="B130:D130"/>
    <mergeCell ref="B131:I132"/>
    <mergeCell ref="K152:L152"/>
    <mergeCell ref="C148:D148"/>
    <mergeCell ref="B136:D136"/>
    <mergeCell ref="B137:D137"/>
    <mergeCell ref="B138:D138"/>
    <mergeCell ref="B139:D139"/>
    <mergeCell ref="B140:D140"/>
    <mergeCell ref="B141:D141"/>
    <mergeCell ref="B143:D143"/>
    <mergeCell ref="B146:D146"/>
    <mergeCell ref="B147:D147"/>
    <mergeCell ref="B142:D142"/>
    <mergeCell ref="B115:D115"/>
    <mergeCell ref="A108:I108"/>
    <mergeCell ref="B112:D112"/>
    <mergeCell ref="B113:I114"/>
    <mergeCell ref="B125:D125"/>
    <mergeCell ref="B116:D116"/>
    <mergeCell ref="B118:D118"/>
    <mergeCell ref="B119:D119"/>
    <mergeCell ref="A117:I117"/>
    <mergeCell ref="B121:D121"/>
    <mergeCell ref="B122:D122"/>
    <mergeCell ref="B123:D123"/>
    <mergeCell ref="B124:D124"/>
    <mergeCell ref="B120:D120"/>
    <mergeCell ref="B103:D103"/>
    <mergeCell ref="B106:D106"/>
    <mergeCell ref="B107:D107"/>
    <mergeCell ref="B109:D109"/>
    <mergeCell ref="B110:I111"/>
    <mergeCell ref="B104:I105"/>
    <mergeCell ref="B92:I93"/>
    <mergeCell ref="B95:D95"/>
    <mergeCell ref="B96:I97"/>
    <mergeCell ref="B99:D99"/>
    <mergeCell ref="B100:I101"/>
    <mergeCell ref="B83:D83"/>
    <mergeCell ref="B84:I85"/>
    <mergeCell ref="B87:D87"/>
    <mergeCell ref="B88:I89"/>
    <mergeCell ref="B91:D91"/>
    <mergeCell ref="L64:L74"/>
    <mergeCell ref="C67:D67"/>
    <mergeCell ref="C66:D66"/>
    <mergeCell ref="A76:I76"/>
    <mergeCell ref="B37:I40"/>
    <mergeCell ref="B41:I44"/>
    <mergeCell ref="B45:I48"/>
    <mergeCell ref="B49:I52"/>
    <mergeCell ref="B53:I56"/>
    <mergeCell ref="B57:I60"/>
    <mergeCell ref="B61:D61"/>
    <mergeCell ref="C64:D64"/>
    <mergeCell ref="C65:D65"/>
    <mergeCell ref="A62:I62"/>
    <mergeCell ref="C63:D63"/>
    <mergeCell ref="C68:D68"/>
    <mergeCell ref="B20:C20"/>
    <mergeCell ref="B21:I24"/>
    <mergeCell ref="B25:I28"/>
    <mergeCell ref="B29:I32"/>
    <mergeCell ref="B3:I3"/>
    <mergeCell ref="A1:L1"/>
    <mergeCell ref="H4:I4"/>
    <mergeCell ref="A5:I5"/>
    <mergeCell ref="K5:L5"/>
    <mergeCell ref="B6:D6"/>
    <mergeCell ref="K3:L4"/>
    <mergeCell ref="B33:I36"/>
    <mergeCell ref="B80:I81"/>
    <mergeCell ref="C69:D69"/>
    <mergeCell ref="C70:D70"/>
    <mergeCell ref="C71:D71"/>
    <mergeCell ref="C72:D72"/>
    <mergeCell ref="C73:D73"/>
    <mergeCell ref="B74:D74"/>
    <mergeCell ref="B75:D75"/>
    <mergeCell ref="A77:I77"/>
    <mergeCell ref="B79:D79"/>
  </mergeCells>
  <pageMargins left="0.5" right="0.5" top="0.75" bottom="0.5" header="0.3" footer="0.3"/>
  <pageSetup scale="71" fitToHeight="0" orientation="landscape" r:id="rId1"/>
  <headerFooter>
    <oddHeader>&amp;COCSE TRIBAL BUDGET WORKBOOK
TAB-4_SAMPLE BUDGET WORKSHEET</oddHeader>
  </headerFooter>
  <rowBreaks count="4" manualBreakCount="4">
    <brk id="44" max="11" man="1"/>
    <brk id="91" max="11" man="1"/>
    <brk id="133" max="11" man="1"/>
    <brk id="164" max="11" man="1"/>
  </rowBreaks>
  <colBreaks count="1" manualBreakCount="1">
    <brk id="12"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L272"/>
  <sheetViews>
    <sheetView zoomScale="70" zoomScaleNormal="70" zoomScaleSheetLayoutView="50" zoomScalePageLayoutView="70" workbookViewId="0">
      <selection activeCell="A3" sqref="A3"/>
    </sheetView>
  </sheetViews>
  <sheetFormatPr defaultRowHeight="15.75" x14ac:dyDescent="0.25"/>
  <cols>
    <col min="1" max="1" width="28.5703125" style="171" customWidth="1"/>
    <col min="2" max="2" width="14.42578125" style="171" customWidth="1"/>
    <col min="3" max="3" width="18" style="171" customWidth="1"/>
    <col min="4" max="4" width="26.28515625" style="171" customWidth="1"/>
    <col min="5" max="5" width="24.42578125" style="171" customWidth="1"/>
    <col min="6" max="6" width="25" style="171" customWidth="1"/>
    <col min="7" max="7" width="23.7109375" style="171" customWidth="1"/>
    <col min="8" max="8" width="22.7109375" style="171" customWidth="1"/>
    <col min="9" max="9" width="23.140625" style="171" customWidth="1"/>
    <col min="10" max="10" width="1.140625" style="171" customWidth="1"/>
    <col min="11" max="11" width="22.5703125" style="171" customWidth="1"/>
    <col min="12" max="12" width="25.85546875" style="171" customWidth="1"/>
    <col min="13" max="16384" width="9.140625" style="171"/>
  </cols>
  <sheetData>
    <row r="1" spans="1:12" x14ac:dyDescent="0.25">
      <c r="A1" s="946" t="s">
        <v>38</v>
      </c>
      <c r="B1" s="947"/>
      <c r="C1" s="947"/>
      <c r="D1" s="947"/>
      <c r="E1" s="947"/>
      <c r="F1" s="947"/>
      <c r="G1" s="947"/>
      <c r="H1" s="947"/>
      <c r="I1" s="947"/>
      <c r="J1" s="947"/>
      <c r="K1" s="947"/>
      <c r="L1" s="947"/>
    </row>
    <row r="2" spans="1:12" ht="6.75" customHeight="1" thickBot="1" x14ac:dyDescent="0.3">
      <c r="A2" s="172"/>
      <c r="B2" s="172"/>
      <c r="C2" s="172"/>
      <c r="D2" s="172"/>
      <c r="E2" s="172"/>
      <c r="F2" s="172"/>
      <c r="G2" s="172"/>
      <c r="H2" s="172"/>
      <c r="I2" s="172"/>
      <c r="J2" s="172"/>
      <c r="K2" s="173"/>
      <c r="L2" s="173"/>
    </row>
    <row r="3" spans="1:12" ht="42.75" customHeight="1" thickBot="1" x14ac:dyDescent="0.3">
      <c r="A3" s="174" t="s">
        <v>61</v>
      </c>
      <c r="B3" s="958"/>
      <c r="C3" s="959"/>
      <c r="D3" s="959"/>
      <c r="E3" s="959"/>
      <c r="F3" s="959"/>
      <c r="G3" s="959"/>
      <c r="H3" s="959"/>
      <c r="I3" s="959"/>
      <c r="J3" s="257"/>
      <c r="K3" s="960" t="s">
        <v>258</v>
      </c>
      <c r="L3" s="961"/>
    </row>
    <row r="4" spans="1:12" ht="43.5" customHeight="1" thickBot="1" x14ac:dyDescent="0.3">
      <c r="A4" s="175" t="s">
        <v>41</v>
      </c>
      <c r="B4" s="89"/>
      <c r="C4" s="176"/>
      <c r="D4" s="177" t="s">
        <v>42</v>
      </c>
      <c r="E4" s="90">
        <v>0</v>
      </c>
      <c r="F4" s="177" t="s">
        <v>43</v>
      </c>
      <c r="G4" s="381">
        <v>0</v>
      </c>
      <c r="H4" s="243"/>
      <c r="I4" s="244"/>
      <c r="J4" s="258"/>
      <c r="K4" s="962"/>
      <c r="L4" s="963"/>
    </row>
    <row r="5" spans="1:12" ht="16.5" thickBot="1" x14ac:dyDescent="0.3">
      <c r="A5" s="948"/>
      <c r="B5" s="949"/>
      <c r="C5" s="949"/>
      <c r="D5" s="949"/>
      <c r="E5" s="949"/>
      <c r="F5" s="949"/>
      <c r="G5" s="949"/>
      <c r="H5" s="950"/>
      <c r="I5" s="951"/>
      <c r="J5" s="259"/>
      <c r="K5" s="952" t="s">
        <v>46</v>
      </c>
      <c r="L5" s="953"/>
    </row>
    <row r="6" spans="1:12" ht="16.5" thickBot="1" x14ac:dyDescent="0.3">
      <c r="A6" s="178" t="s">
        <v>0</v>
      </c>
      <c r="B6" s="954" t="s">
        <v>9</v>
      </c>
      <c r="C6" s="955"/>
      <c r="D6" s="956"/>
      <c r="E6" s="371" t="s">
        <v>1</v>
      </c>
      <c r="F6" s="371" t="s">
        <v>2</v>
      </c>
      <c r="G6" s="371" t="s">
        <v>3</v>
      </c>
      <c r="H6" s="371" t="s">
        <v>4</v>
      </c>
      <c r="I6" s="289" t="s">
        <v>5</v>
      </c>
      <c r="J6" s="260"/>
      <c r="K6" s="292" t="s">
        <v>39</v>
      </c>
      <c r="L6" s="293" t="s">
        <v>40</v>
      </c>
    </row>
    <row r="7" spans="1:12" ht="7.5" customHeight="1" thickTop="1" x14ac:dyDescent="0.25">
      <c r="A7" s="179"/>
      <c r="B7" s="179"/>
      <c r="C7" s="179"/>
      <c r="D7" s="179"/>
      <c r="E7" s="179"/>
      <c r="F7" s="179"/>
      <c r="G7" s="179"/>
      <c r="H7" s="179"/>
      <c r="I7" s="179"/>
      <c r="J7" s="261"/>
      <c r="K7" s="179"/>
      <c r="L7" s="179"/>
    </row>
    <row r="8" spans="1:12" x14ac:dyDescent="0.25">
      <c r="A8" s="180" t="s">
        <v>10</v>
      </c>
      <c r="B8" s="181" t="s">
        <v>11</v>
      </c>
      <c r="C8" s="182" t="s">
        <v>12</v>
      </c>
      <c r="D8" s="183" t="s">
        <v>13</v>
      </c>
      <c r="E8" s="184"/>
      <c r="F8" s="184"/>
      <c r="G8" s="184"/>
      <c r="H8" s="184"/>
      <c r="I8" s="290"/>
      <c r="J8" s="262"/>
      <c r="K8" s="185"/>
      <c r="L8" s="186"/>
    </row>
    <row r="9" spans="1:12" ht="20.100000000000001" customHeight="1" x14ac:dyDescent="0.25">
      <c r="A9" s="151"/>
      <c r="B9" s="151">
        <v>0</v>
      </c>
      <c r="C9" s="417">
        <v>0</v>
      </c>
      <c r="D9" s="418">
        <f>SUM(B9*C9)</f>
        <v>0</v>
      </c>
      <c r="E9" s="418">
        <f t="shared" ref="E9:E28" si="0">SUM(D9/4)</f>
        <v>0</v>
      </c>
      <c r="F9" s="418">
        <f t="shared" ref="F9:F28" si="1">SUM(D9/4)</f>
        <v>0</v>
      </c>
      <c r="G9" s="418">
        <f t="shared" ref="G9:G28" si="2">SUM(D9/4)</f>
        <v>0</v>
      </c>
      <c r="H9" s="418">
        <f t="shared" ref="H9:H28" si="3">SUM(D9/4)</f>
        <v>0</v>
      </c>
      <c r="I9" s="419">
        <f t="shared" ref="I9:I28" si="4">SUM(E9:H9)</f>
        <v>0</v>
      </c>
      <c r="J9" s="263"/>
      <c r="K9" s="569">
        <v>0</v>
      </c>
      <c r="L9" s="569">
        <v>0</v>
      </c>
    </row>
    <row r="10" spans="1:12" ht="20.100000000000001" customHeight="1" x14ac:dyDescent="0.25">
      <c r="A10" s="151"/>
      <c r="B10" s="151">
        <v>0</v>
      </c>
      <c r="C10" s="417">
        <v>0</v>
      </c>
      <c r="D10" s="418">
        <f t="shared" ref="D10:D28" si="5">SUM(B10*C10)</f>
        <v>0</v>
      </c>
      <c r="E10" s="418">
        <f t="shared" ref="E10" si="6">SUM(D10/4)</f>
        <v>0</v>
      </c>
      <c r="F10" s="418">
        <f t="shared" ref="F10" si="7">SUM(D10/4)</f>
        <v>0</v>
      </c>
      <c r="G10" s="418">
        <f t="shared" ref="G10" si="8">SUM(D10/4)</f>
        <v>0</v>
      </c>
      <c r="H10" s="418">
        <f t="shared" ref="H10" si="9">SUM(D10/4)</f>
        <v>0</v>
      </c>
      <c r="I10" s="419">
        <f t="shared" si="4"/>
        <v>0</v>
      </c>
      <c r="J10" s="263"/>
      <c r="K10" s="569">
        <v>0</v>
      </c>
      <c r="L10" s="569">
        <v>0</v>
      </c>
    </row>
    <row r="11" spans="1:12" ht="20.100000000000001" customHeight="1" x14ac:dyDescent="0.25">
      <c r="A11" s="151"/>
      <c r="B11" s="151">
        <v>0</v>
      </c>
      <c r="C11" s="417">
        <v>0</v>
      </c>
      <c r="D11" s="418">
        <f t="shared" si="5"/>
        <v>0</v>
      </c>
      <c r="E11" s="418">
        <f t="shared" si="0"/>
        <v>0</v>
      </c>
      <c r="F11" s="418">
        <f t="shared" si="1"/>
        <v>0</v>
      </c>
      <c r="G11" s="418">
        <f t="shared" si="2"/>
        <v>0</v>
      </c>
      <c r="H11" s="418">
        <f t="shared" si="3"/>
        <v>0</v>
      </c>
      <c r="I11" s="419">
        <f t="shared" si="4"/>
        <v>0</v>
      </c>
      <c r="J11" s="263"/>
      <c r="K11" s="569">
        <v>0</v>
      </c>
      <c r="L11" s="569">
        <v>0</v>
      </c>
    </row>
    <row r="12" spans="1:12" ht="20.100000000000001" customHeight="1" x14ac:dyDescent="0.25">
      <c r="A12" s="151"/>
      <c r="B12" s="151">
        <v>0</v>
      </c>
      <c r="C12" s="417">
        <v>0</v>
      </c>
      <c r="D12" s="418">
        <f t="shared" si="5"/>
        <v>0</v>
      </c>
      <c r="E12" s="418">
        <f t="shared" si="0"/>
        <v>0</v>
      </c>
      <c r="F12" s="418">
        <f t="shared" si="1"/>
        <v>0</v>
      </c>
      <c r="G12" s="418">
        <f t="shared" si="2"/>
        <v>0</v>
      </c>
      <c r="H12" s="418">
        <f t="shared" si="3"/>
        <v>0</v>
      </c>
      <c r="I12" s="419">
        <f t="shared" si="4"/>
        <v>0</v>
      </c>
      <c r="J12" s="263"/>
      <c r="K12" s="569">
        <v>0</v>
      </c>
      <c r="L12" s="569">
        <v>0</v>
      </c>
    </row>
    <row r="13" spans="1:12" ht="20.100000000000001" customHeight="1" x14ac:dyDescent="0.25">
      <c r="A13" s="151"/>
      <c r="B13" s="151">
        <v>0</v>
      </c>
      <c r="C13" s="417">
        <v>0</v>
      </c>
      <c r="D13" s="418">
        <f t="shared" si="5"/>
        <v>0</v>
      </c>
      <c r="E13" s="418">
        <f t="shared" si="0"/>
        <v>0</v>
      </c>
      <c r="F13" s="418">
        <f t="shared" si="1"/>
        <v>0</v>
      </c>
      <c r="G13" s="418">
        <f t="shared" si="2"/>
        <v>0</v>
      </c>
      <c r="H13" s="418">
        <f t="shared" si="3"/>
        <v>0</v>
      </c>
      <c r="I13" s="419">
        <f t="shared" si="4"/>
        <v>0</v>
      </c>
      <c r="J13" s="263"/>
      <c r="K13" s="569">
        <v>0</v>
      </c>
      <c r="L13" s="569">
        <v>0</v>
      </c>
    </row>
    <row r="14" spans="1:12" ht="20.100000000000001" customHeight="1" x14ac:dyDescent="0.25">
      <c r="A14" s="151"/>
      <c r="B14" s="151">
        <v>0</v>
      </c>
      <c r="C14" s="417">
        <v>0</v>
      </c>
      <c r="D14" s="418">
        <f t="shared" si="5"/>
        <v>0</v>
      </c>
      <c r="E14" s="418">
        <f t="shared" si="0"/>
        <v>0</v>
      </c>
      <c r="F14" s="418">
        <f t="shared" si="1"/>
        <v>0</v>
      </c>
      <c r="G14" s="418">
        <f>SUM(D14/4)</f>
        <v>0</v>
      </c>
      <c r="H14" s="418">
        <f t="shared" si="3"/>
        <v>0</v>
      </c>
      <c r="I14" s="419">
        <f t="shared" si="4"/>
        <v>0</v>
      </c>
      <c r="J14" s="263"/>
      <c r="K14" s="569">
        <v>0</v>
      </c>
      <c r="L14" s="569">
        <v>0</v>
      </c>
    </row>
    <row r="15" spans="1:12" ht="20.100000000000001" customHeight="1" x14ac:dyDescent="0.25">
      <c r="A15" s="187"/>
      <c r="B15" s="187">
        <v>0</v>
      </c>
      <c r="C15" s="420">
        <v>0</v>
      </c>
      <c r="D15" s="418">
        <f t="shared" si="5"/>
        <v>0</v>
      </c>
      <c r="E15" s="421">
        <f t="shared" si="0"/>
        <v>0</v>
      </c>
      <c r="F15" s="421">
        <f t="shared" si="1"/>
        <v>0</v>
      </c>
      <c r="G15" s="421">
        <f t="shared" si="2"/>
        <v>0</v>
      </c>
      <c r="H15" s="421">
        <f t="shared" si="3"/>
        <v>0</v>
      </c>
      <c r="I15" s="422">
        <f t="shared" si="4"/>
        <v>0</v>
      </c>
      <c r="J15" s="264"/>
      <c r="K15" s="570">
        <v>0</v>
      </c>
      <c r="L15" s="569">
        <v>0</v>
      </c>
    </row>
    <row r="16" spans="1:12" ht="20.100000000000001" customHeight="1" x14ac:dyDescent="0.25">
      <c r="A16" s="151"/>
      <c r="B16" s="151">
        <v>0</v>
      </c>
      <c r="C16" s="417">
        <v>0</v>
      </c>
      <c r="D16" s="418">
        <f t="shared" si="5"/>
        <v>0</v>
      </c>
      <c r="E16" s="418">
        <f t="shared" ref="E16:E23" si="10">SUM(D16/4)</f>
        <v>0</v>
      </c>
      <c r="F16" s="418">
        <f t="shared" ref="F16:F23" si="11">SUM(D16/4)</f>
        <v>0</v>
      </c>
      <c r="G16" s="418">
        <f t="shared" ref="G16:G23" si="12">SUM(D16/4)</f>
        <v>0</v>
      </c>
      <c r="H16" s="418">
        <f t="shared" ref="H16:H23" si="13">SUM(D16/4)</f>
        <v>0</v>
      </c>
      <c r="I16" s="419">
        <f t="shared" si="4"/>
        <v>0</v>
      </c>
      <c r="J16" s="263"/>
      <c r="K16" s="569">
        <v>0</v>
      </c>
      <c r="L16" s="569">
        <v>0</v>
      </c>
    </row>
    <row r="17" spans="1:12" ht="20.100000000000001" customHeight="1" x14ac:dyDescent="0.25">
      <c r="A17" s="151"/>
      <c r="B17" s="151">
        <v>0</v>
      </c>
      <c r="C17" s="417">
        <v>0</v>
      </c>
      <c r="D17" s="418">
        <f t="shared" si="5"/>
        <v>0</v>
      </c>
      <c r="E17" s="418">
        <f t="shared" si="10"/>
        <v>0</v>
      </c>
      <c r="F17" s="418">
        <f t="shared" si="11"/>
        <v>0</v>
      </c>
      <c r="G17" s="418">
        <f t="shared" si="12"/>
        <v>0</v>
      </c>
      <c r="H17" s="418">
        <f t="shared" si="13"/>
        <v>0</v>
      </c>
      <c r="I17" s="419">
        <f t="shared" si="4"/>
        <v>0</v>
      </c>
      <c r="J17" s="263"/>
      <c r="K17" s="569">
        <v>0</v>
      </c>
      <c r="L17" s="569">
        <v>0</v>
      </c>
    </row>
    <row r="18" spans="1:12" ht="20.100000000000001" customHeight="1" x14ac:dyDescent="0.25">
      <c r="A18" s="151"/>
      <c r="B18" s="151">
        <v>0</v>
      </c>
      <c r="C18" s="417">
        <v>0</v>
      </c>
      <c r="D18" s="418">
        <f t="shared" si="5"/>
        <v>0</v>
      </c>
      <c r="E18" s="418">
        <f t="shared" si="10"/>
        <v>0</v>
      </c>
      <c r="F18" s="418">
        <f t="shared" si="11"/>
        <v>0</v>
      </c>
      <c r="G18" s="418">
        <f t="shared" si="12"/>
        <v>0</v>
      </c>
      <c r="H18" s="418">
        <f t="shared" si="13"/>
        <v>0</v>
      </c>
      <c r="I18" s="419">
        <f t="shared" si="4"/>
        <v>0</v>
      </c>
      <c r="J18" s="263"/>
      <c r="K18" s="569">
        <v>0</v>
      </c>
      <c r="L18" s="569">
        <v>0</v>
      </c>
    </row>
    <row r="19" spans="1:12" ht="20.100000000000001" customHeight="1" x14ac:dyDescent="0.25">
      <c r="A19" s="151"/>
      <c r="B19" s="151">
        <v>0</v>
      </c>
      <c r="C19" s="417">
        <v>0</v>
      </c>
      <c r="D19" s="418">
        <f t="shared" si="5"/>
        <v>0</v>
      </c>
      <c r="E19" s="418">
        <f t="shared" si="10"/>
        <v>0</v>
      </c>
      <c r="F19" s="418">
        <f t="shared" si="11"/>
        <v>0</v>
      </c>
      <c r="G19" s="418">
        <f t="shared" si="12"/>
        <v>0</v>
      </c>
      <c r="H19" s="418">
        <f t="shared" si="13"/>
        <v>0</v>
      </c>
      <c r="I19" s="419">
        <f t="shared" si="4"/>
        <v>0</v>
      </c>
      <c r="J19" s="263"/>
      <c r="K19" s="569">
        <v>0</v>
      </c>
      <c r="L19" s="569">
        <v>0</v>
      </c>
    </row>
    <row r="20" spans="1:12" ht="20.100000000000001" customHeight="1" x14ac:dyDescent="0.25">
      <c r="A20" s="151"/>
      <c r="B20" s="151">
        <v>0</v>
      </c>
      <c r="C20" s="417">
        <v>0</v>
      </c>
      <c r="D20" s="418">
        <f t="shared" si="5"/>
        <v>0</v>
      </c>
      <c r="E20" s="418">
        <f t="shared" si="10"/>
        <v>0</v>
      </c>
      <c r="F20" s="418">
        <f t="shared" si="11"/>
        <v>0</v>
      </c>
      <c r="G20" s="418">
        <f t="shared" si="12"/>
        <v>0</v>
      </c>
      <c r="H20" s="418">
        <f t="shared" si="13"/>
        <v>0</v>
      </c>
      <c r="I20" s="419">
        <f t="shared" si="4"/>
        <v>0</v>
      </c>
      <c r="J20" s="263"/>
      <c r="K20" s="569">
        <v>0</v>
      </c>
      <c r="L20" s="569">
        <v>0</v>
      </c>
    </row>
    <row r="21" spans="1:12" ht="20.100000000000001" customHeight="1" x14ac:dyDescent="0.25">
      <c r="A21" s="151"/>
      <c r="B21" s="151">
        <v>0</v>
      </c>
      <c r="C21" s="417">
        <v>0</v>
      </c>
      <c r="D21" s="418">
        <f t="shared" si="5"/>
        <v>0</v>
      </c>
      <c r="E21" s="418">
        <f t="shared" si="10"/>
        <v>0</v>
      </c>
      <c r="F21" s="418">
        <f t="shared" si="11"/>
        <v>0</v>
      </c>
      <c r="G21" s="418">
        <f t="shared" si="12"/>
        <v>0</v>
      </c>
      <c r="H21" s="418">
        <f t="shared" si="13"/>
        <v>0</v>
      </c>
      <c r="I21" s="419">
        <f t="shared" si="4"/>
        <v>0</v>
      </c>
      <c r="J21" s="263"/>
      <c r="K21" s="569">
        <v>0</v>
      </c>
      <c r="L21" s="569">
        <v>0</v>
      </c>
    </row>
    <row r="22" spans="1:12" ht="20.100000000000001" customHeight="1" x14ac:dyDescent="0.25">
      <c r="A22" s="151"/>
      <c r="B22" s="151">
        <v>0</v>
      </c>
      <c r="C22" s="417">
        <v>0</v>
      </c>
      <c r="D22" s="418">
        <f t="shared" si="5"/>
        <v>0</v>
      </c>
      <c r="E22" s="418">
        <f t="shared" si="10"/>
        <v>0</v>
      </c>
      <c r="F22" s="418">
        <f t="shared" si="11"/>
        <v>0</v>
      </c>
      <c r="G22" s="418">
        <f t="shared" si="12"/>
        <v>0</v>
      </c>
      <c r="H22" s="418">
        <f t="shared" si="13"/>
        <v>0</v>
      </c>
      <c r="I22" s="419">
        <f t="shared" si="4"/>
        <v>0</v>
      </c>
      <c r="J22" s="263"/>
      <c r="K22" s="569">
        <v>0</v>
      </c>
      <c r="L22" s="569">
        <v>0</v>
      </c>
    </row>
    <row r="23" spans="1:12" ht="20.100000000000001" customHeight="1" x14ac:dyDescent="0.25">
      <c r="A23" s="151"/>
      <c r="B23" s="151">
        <v>0</v>
      </c>
      <c r="C23" s="417">
        <v>0</v>
      </c>
      <c r="D23" s="418">
        <f t="shared" si="5"/>
        <v>0</v>
      </c>
      <c r="E23" s="418">
        <f t="shared" si="10"/>
        <v>0</v>
      </c>
      <c r="F23" s="418">
        <f t="shared" si="11"/>
        <v>0</v>
      </c>
      <c r="G23" s="418">
        <f t="shared" si="12"/>
        <v>0</v>
      </c>
      <c r="H23" s="418">
        <f t="shared" si="13"/>
        <v>0</v>
      </c>
      <c r="I23" s="419">
        <f t="shared" si="4"/>
        <v>0</v>
      </c>
      <c r="J23" s="263"/>
      <c r="K23" s="569">
        <v>0</v>
      </c>
      <c r="L23" s="569">
        <v>0</v>
      </c>
    </row>
    <row r="24" spans="1:12" ht="20.100000000000001" customHeight="1" x14ac:dyDescent="0.25">
      <c r="A24" s="151"/>
      <c r="B24" s="151">
        <v>0</v>
      </c>
      <c r="C24" s="417">
        <v>0</v>
      </c>
      <c r="D24" s="418">
        <f t="shared" si="5"/>
        <v>0</v>
      </c>
      <c r="E24" s="418">
        <f t="shared" ref="E24" si="14">SUM(D24/4)</f>
        <v>0</v>
      </c>
      <c r="F24" s="418">
        <f t="shared" ref="F24" si="15">SUM(D24/4)</f>
        <v>0</v>
      </c>
      <c r="G24" s="418">
        <f>SUM(D24/4)</f>
        <v>0</v>
      </c>
      <c r="H24" s="418">
        <f t="shared" ref="H24" si="16">SUM(D24/4)</f>
        <v>0</v>
      </c>
      <c r="I24" s="423">
        <f t="shared" si="4"/>
        <v>0</v>
      </c>
      <c r="J24" s="265"/>
      <c r="K24" s="569">
        <v>0</v>
      </c>
      <c r="L24" s="569">
        <v>0</v>
      </c>
    </row>
    <row r="25" spans="1:12" ht="20.100000000000001" customHeight="1" x14ac:dyDescent="0.25">
      <c r="A25" s="151"/>
      <c r="B25" s="151">
        <v>0</v>
      </c>
      <c r="C25" s="417">
        <v>0</v>
      </c>
      <c r="D25" s="418">
        <f t="shared" si="5"/>
        <v>0</v>
      </c>
      <c r="E25" s="418">
        <f t="shared" si="0"/>
        <v>0</v>
      </c>
      <c r="F25" s="418">
        <f t="shared" si="1"/>
        <v>0</v>
      </c>
      <c r="G25" s="418">
        <f>SUM(D25/4)</f>
        <v>0</v>
      </c>
      <c r="H25" s="418">
        <f t="shared" si="3"/>
        <v>0</v>
      </c>
      <c r="I25" s="423">
        <f t="shared" si="4"/>
        <v>0</v>
      </c>
      <c r="J25" s="265"/>
      <c r="K25" s="569">
        <v>0</v>
      </c>
      <c r="L25" s="569">
        <v>0</v>
      </c>
    </row>
    <row r="26" spans="1:12" ht="20.100000000000001" customHeight="1" x14ac:dyDescent="0.25">
      <c r="A26" s="188"/>
      <c r="B26" s="188">
        <v>0</v>
      </c>
      <c r="C26" s="424">
        <v>0</v>
      </c>
      <c r="D26" s="418">
        <f t="shared" si="5"/>
        <v>0</v>
      </c>
      <c r="E26" s="425">
        <f t="shared" si="0"/>
        <v>0</v>
      </c>
      <c r="F26" s="425">
        <f t="shared" si="1"/>
        <v>0</v>
      </c>
      <c r="G26" s="425">
        <f t="shared" si="2"/>
        <v>0</v>
      </c>
      <c r="H26" s="425">
        <f t="shared" si="3"/>
        <v>0</v>
      </c>
      <c r="I26" s="423">
        <f t="shared" si="4"/>
        <v>0</v>
      </c>
      <c r="J26" s="265"/>
      <c r="K26" s="569">
        <v>0</v>
      </c>
      <c r="L26" s="569">
        <v>0</v>
      </c>
    </row>
    <row r="27" spans="1:12" ht="20.100000000000001" customHeight="1" x14ac:dyDescent="0.25">
      <c r="A27" s="151"/>
      <c r="B27" s="151">
        <v>0</v>
      </c>
      <c r="C27" s="417">
        <v>0</v>
      </c>
      <c r="D27" s="418">
        <f t="shared" si="5"/>
        <v>0</v>
      </c>
      <c r="E27" s="418">
        <f t="shared" si="0"/>
        <v>0</v>
      </c>
      <c r="F27" s="418">
        <f t="shared" si="1"/>
        <v>0</v>
      </c>
      <c r="G27" s="418">
        <f t="shared" si="2"/>
        <v>0</v>
      </c>
      <c r="H27" s="418">
        <f t="shared" si="3"/>
        <v>0</v>
      </c>
      <c r="I27" s="423">
        <f t="shared" si="4"/>
        <v>0</v>
      </c>
      <c r="J27" s="265"/>
      <c r="K27" s="569">
        <v>0</v>
      </c>
      <c r="L27" s="569">
        <v>0</v>
      </c>
    </row>
    <row r="28" spans="1:12" ht="20.100000000000001" customHeight="1" x14ac:dyDescent="0.25">
      <c r="A28" s="151"/>
      <c r="B28" s="151">
        <v>0</v>
      </c>
      <c r="C28" s="417">
        <v>0</v>
      </c>
      <c r="D28" s="418">
        <f t="shared" si="5"/>
        <v>0</v>
      </c>
      <c r="E28" s="418">
        <f t="shared" si="0"/>
        <v>0</v>
      </c>
      <c r="F28" s="418">
        <f t="shared" si="1"/>
        <v>0</v>
      </c>
      <c r="G28" s="418">
        <f t="shared" si="2"/>
        <v>0</v>
      </c>
      <c r="H28" s="418">
        <f t="shared" si="3"/>
        <v>0</v>
      </c>
      <c r="I28" s="426">
        <f t="shared" si="4"/>
        <v>0</v>
      </c>
      <c r="J28" s="266"/>
      <c r="K28" s="570">
        <v>0</v>
      </c>
      <c r="L28" s="569">
        <v>0</v>
      </c>
    </row>
    <row r="29" spans="1:12" ht="16.5" thickBot="1" x14ac:dyDescent="0.3">
      <c r="A29" s="189" t="s">
        <v>35</v>
      </c>
      <c r="B29" s="190">
        <f>SUM(B9:B28)/2080</f>
        <v>0</v>
      </c>
      <c r="C29" s="191"/>
      <c r="D29" s="192"/>
      <c r="E29" s="192"/>
      <c r="F29" s="192"/>
      <c r="G29" s="192"/>
      <c r="H29" s="192"/>
      <c r="I29" s="192"/>
      <c r="J29" s="267"/>
      <c r="K29" s="567"/>
      <c r="L29" s="568"/>
    </row>
    <row r="30" spans="1:12" ht="17.25" thickTop="1" thickBot="1" x14ac:dyDescent="0.3">
      <c r="A30" s="193" t="s">
        <v>14</v>
      </c>
      <c r="B30" s="957"/>
      <c r="C30" s="957"/>
      <c r="D30" s="427">
        <f t="shared" ref="D30:I30" si="17">SUM(D9:D28)</f>
        <v>0</v>
      </c>
      <c r="E30" s="427">
        <f t="shared" si="17"/>
        <v>0</v>
      </c>
      <c r="F30" s="427">
        <f t="shared" si="17"/>
        <v>0</v>
      </c>
      <c r="G30" s="427">
        <f t="shared" si="17"/>
        <v>0</v>
      </c>
      <c r="H30" s="427">
        <f t="shared" si="17"/>
        <v>0</v>
      </c>
      <c r="I30" s="428">
        <f t="shared" si="17"/>
        <v>0</v>
      </c>
      <c r="J30" s="268"/>
      <c r="K30" s="572">
        <f>SUM(K9:K28)</f>
        <v>0</v>
      </c>
      <c r="L30" s="571">
        <f>SUM(L9:L28)</f>
        <v>0</v>
      </c>
    </row>
    <row r="31" spans="1:12" s="196" customFormat="1" ht="24.95" customHeight="1" x14ac:dyDescent="0.25">
      <c r="A31" s="156">
        <f>A9</f>
        <v>0</v>
      </c>
      <c r="B31" s="945"/>
      <c r="C31" s="945"/>
      <c r="D31" s="945"/>
      <c r="E31" s="945"/>
      <c r="F31" s="945"/>
      <c r="G31" s="945"/>
      <c r="H31" s="945"/>
      <c r="I31" s="945"/>
      <c r="J31" s="269"/>
      <c r="K31" s="194"/>
      <c r="L31" s="195"/>
    </row>
    <row r="32" spans="1:12" s="196" customFormat="1" ht="24.95" customHeight="1" x14ac:dyDescent="0.25">
      <c r="A32" s="157"/>
      <c r="B32" s="932"/>
      <c r="C32" s="932"/>
      <c r="D32" s="932"/>
      <c r="E32" s="932"/>
      <c r="F32" s="932"/>
      <c r="G32" s="932"/>
      <c r="H32" s="932"/>
      <c r="I32" s="932"/>
      <c r="J32" s="269"/>
      <c r="K32" s="194"/>
      <c r="L32" s="195"/>
    </row>
    <row r="33" spans="1:12" s="196" customFormat="1" ht="24.95" customHeight="1" x14ac:dyDescent="0.25">
      <c r="A33" s="157"/>
      <c r="B33" s="932"/>
      <c r="C33" s="932"/>
      <c r="D33" s="932"/>
      <c r="E33" s="932"/>
      <c r="F33" s="932"/>
      <c r="G33" s="932"/>
      <c r="H33" s="932"/>
      <c r="I33" s="932"/>
      <c r="J33" s="269"/>
      <c r="K33" s="194"/>
      <c r="L33" s="195"/>
    </row>
    <row r="34" spans="1:12" s="196" customFormat="1" ht="24.95" customHeight="1" thickBot="1" x14ac:dyDescent="0.3">
      <c r="A34" s="158"/>
      <c r="B34" s="915"/>
      <c r="C34" s="915"/>
      <c r="D34" s="915"/>
      <c r="E34" s="915"/>
      <c r="F34" s="915"/>
      <c r="G34" s="915"/>
      <c r="H34" s="915"/>
      <c r="I34" s="915"/>
      <c r="J34" s="269"/>
      <c r="K34" s="194"/>
      <c r="L34" s="195"/>
    </row>
    <row r="35" spans="1:12" s="196" customFormat="1" ht="24.95" customHeight="1" x14ac:dyDescent="0.25">
      <c r="A35" s="156">
        <f>A10</f>
        <v>0</v>
      </c>
      <c r="B35" s="945"/>
      <c r="C35" s="945"/>
      <c r="D35" s="945"/>
      <c r="E35" s="945"/>
      <c r="F35" s="945"/>
      <c r="G35" s="945"/>
      <c r="H35" s="945"/>
      <c r="I35" s="945"/>
      <c r="J35" s="269"/>
      <c r="K35" s="194"/>
      <c r="L35" s="195"/>
    </row>
    <row r="36" spans="1:12" s="196" customFormat="1" ht="24.95" customHeight="1" x14ac:dyDescent="0.25">
      <c r="A36" s="157"/>
      <c r="B36" s="932"/>
      <c r="C36" s="932"/>
      <c r="D36" s="932"/>
      <c r="E36" s="932"/>
      <c r="F36" s="932"/>
      <c r="G36" s="932"/>
      <c r="H36" s="932"/>
      <c r="I36" s="932"/>
      <c r="J36" s="269"/>
      <c r="K36" s="194"/>
      <c r="L36" s="195"/>
    </row>
    <row r="37" spans="1:12" s="196" customFormat="1" ht="24.95" customHeight="1" x14ac:dyDescent="0.25">
      <c r="A37" s="157"/>
      <c r="B37" s="932"/>
      <c r="C37" s="932"/>
      <c r="D37" s="932"/>
      <c r="E37" s="932"/>
      <c r="F37" s="932"/>
      <c r="G37" s="932"/>
      <c r="H37" s="932"/>
      <c r="I37" s="932"/>
      <c r="J37" s="269"/>
      <c r="K37" s="194"/>
      <c r="L37" s="195"/>
    </row>
    <row r="38" spans="1:12" s="196" customFormat="1" ht="24.95" customHeight="1" thickBot="1" x14ac:dyDescent="0.3">
      <c r="A38" s="158"/>
      <c r="B38" s="915"/>
      <c r="C38" s="915"/>
      <c r="D38" s="915"/>
      <c r="E38" s="915"/>
      <c r="F38" s="915"/>
      <c r="G38" s="915"/>
      <c r="H38" s="915"/>
      <c r="I38" s="915"/>
      <c r="J38" s="269"/>
      <c r="K38" s="194"/>
      <c r="L38" s="195"/>
    </row>
    <row r="39" spans="1:12" s="196" customFormat="1" ht="24.95" customHeight="1" x14ac:dyDescent="0.25">
      <c r="A39" s="156">
        <f>A11</f>
        <v>0</v>
      </c>
      <c r="B39" s="945"/>
      <c r="C39" s="945"/>
      <c r="D39" s="945"/>
      <c r="E39" s="945"/>
      <c r="F39" s="945"/>
      <c r="G39" s="945"/>
      <c r="H39" s="945"/>
      <c r="I39" s="945"/>
      <c r="J39" s="269"/>
      <c r="K39" s="194"/>
      <c r="L39" s="195"/>
    </row>
    <row r="40" spans="1:12" s="196" customFormat="1" ht="24.95" customHeight="1" x14ac:dyDescent="0.25">
      <c r="A40" s="157"/>
      <c r="B40" s="932"/>
      <c r="C40" s="932"/>
      <c r="D40" s="932"/>
      <c r="E40" s="932"/>
      <c r="F40" s="932"/>
      <c r="G40" s="932"/>
      <c r="H40" s="932"/>
      <c r="I40" s="932"/>
      <c r="J40" s="269"/>
      <c r="K40" s="194"/>
      <c r="L40" s="195"/>
    </row>
    <row r="41" spans="1:12" s="196" customFormat="1" ht="24.95" customHeight="1" x14ac:dyDescent="0.25">
      <c r="A41" s="157"/>
      <c r="B41" s="932"/>
      <c r="C41" s="932"/>
      <c r="D41" s="932"/>
      <c r="E41" s="932"/>
      <c r="F41" s="932"/>
      <c r="G41" s="932"/>
      <c r="H41" s="932"/>
      <c r="I41" s="932"/>
      <c r="J41" s="269"/>
      <c r="K41" s="194"/>
      <c r="L41" s="195"/>
    </row>
    <row r="42" spans="1:12" s="196" customFormat="1" ht="24.95" customHeight="1" thickBot="1" x14ac:dyDescent="0.3">
      <c r="A42" s="158"/>
      <c r="B42" s="915"/>
      <c r="C42" s="915"/>
      <c r="D42" s="915"/>
      <c r="E42" s="915"/>
      <c r="F42" s="915"/>
      <c r="G42" s="915"/>
      <c r="H42" s="915"/>
      <c r="I42" s="915"/>
      <c r="J42" s="269"/>
      <c r="K42" s="194"/>
      <c r="L42" s="195"/>
    </row>
    <row r="43" spans="1:12" s="196" customFormat="1" ht="24.95" customHeight="1" x14ac:dyDescent="0.25">
      <c r="A43" s="156">
        <f>A12</f>
        <v>0</v>
      </c>
      <c r="B43" s="945"/>
      <c r="C43" s="945"/>
      <c r="D43" s="945"/>
      <c r="E43" s="945"/>
      <c r="F43" s="945"/>
      <c r="G43" s="945"/>
      <c r="H43" s="945"/>
      <c r="I43" s="945"/>
      <c r="J43" s="269"/>
      <c r="K43" s="194"/>
      <c r="L43" s="195"/>
    </row>
    <row r="44" spans="1:12" s="196" customFormat="1" ht="24.95" customHeight="1" x14ac:dyDescent="0.25">
      <c r="A44" s="157"/>
      <c r="B44" s="932"/>
      <c r="C44" s="932"/>
      <c r="D44" s="932"/>
      <c r="E44" s="932"/>
      <c r="F44" s="932"/>
      <c r="G44" s="932"/>
      <c r="H44" s="932"/>
      <c r="I44" s="932"/>
      <c r="J44" s="269"/>
      <c r="K44" s="194"/>
      <c r="L44" s="195"/>
    </row>
    <row r="45" spans="1:12" s="196" customFormat="1" ht="24.95" customHeight="1" x14ac:dyDescent="0.25">
      <c r="A45" s="157"/>
      <c r="B45" s="932"/>
      <c r="C45" s="932"/>
      <c r="D45" s="932"/>
      <c r="E45" s="932"/>
      <c r="F45" s="932"/>
      <c r="G45" s="932"/>
      <c r="H45" s="932"/>
      <c r="I45" s="932"/>
      <c r="J45" s="269"/>
      <c r="K45" s="194"/>
      <c r="L45" s="195"/>
    </row>
    <row r="46" spans="1:12" s="196" customFormat="1" ht="24.95" customHeight="1" thickBot="1" x14ac:dyDescent="0.3">
      <c r="A46" s="158"/>
      <c r="B46" s="915"/>
      <c r="C46" s="915"/>
      <c r="D46" s="915"/>
      <c r="E46" s="915"/>
      <c r="F46" s="915"/>
      <c r="G46" s="915"/>
      <c r="H46" s="915"/>
      <c r="I46" s="915"/>
      <c r="J46" s="269"/>
      <c r="K46" s="194"/>
      <c r="L46" s="195"/>
    </row>
    <row r="47" spans="1:12" s="196" customFormat="1" ht="24.95" customHeight="1" x14ac:dyDescent="0.25">
      <c r="A47" s="156">
        <f>A13</f>
        <v>0</v>
      </c>
      <c r="B47" s="945"/>
      <c r="C47" s="945"/>
      <c r="D47" s="945"/>
      <c r="E47" s="945"/>
      <c r="F47" s="945"/>
      <c r="G47" s="945"/>
      <c r="H47" s="945"/>
      <c r="I47" s="945"/>
      <c r="J47" s="269"/>
      <c r="K47" s="194"/>
      <c r="L47" s="195"/>
    </row>
    <row r="48" spans="1:12" s="196" customFormat="1" ht="24.95" customHeight="1" x14ac:dyDescent="0.25">
      <c r="A48" s="157"/>
      <c r="B48" s="932"/>
      <c r="C48" s="932"/>
      <c r="D48" s="932"/>
      <c r="E48" s="932"/>
      <c r="F48" s="932"/>
      <c r="G48" s="932"/>
      <c r="H48" s="932"/>
      <c r="I48" s="932"/>
      <c r="J48" s="269"/>
      <c r="K48" s="194"/>
      <c r="L48" s="195"/>
    </row>
    <row r="49" spans="1:12" s="196" customFormat="1" ht="24.95" customHeight="1" x14ac:dyDescent="0.25">
      <c r="A49" s="157"/>
      <c r="B49" s="932"/>
      <c r="C49" s="932"/>
      <c r="D49" s="932"/>
      <c r="E49" s="932"/>
      <c r="F49" s="932"/>
      <c r="G49" s="932"/>
      <c r="H49" s="932"/>
      <c r="I49" s="932"/>
      <c r="J49" s="269"/>
      <c r="K49" s="194"/>
      <c r="L49" s="195"/>
    </row>
    <row r="50" spans="1:12" s="196" customFormat="1" ht="24.95" customHeight="1" thickBot="1" x14ac:dyDescent="0.3">
      <c r="A50" s="158"/>
      <c r="B50" s="915"/>
      <c r="C50" s="915"/>
      <c r="D50" s="915"/>
      <c r="E50" s="915"/>
      <c r="F50" s="915"/>
      <c r="G50" s="915"/>
      <c r="H50" s="915"/>
      <c r="I50" s="915"/>
      <c r="J50" s="269"/>
      <c r="K50" s="194"/>
      <c r="L50" s="195"/>
    </row>
    <row r="51" spans="1:12" s="196" customFormat="1" ht="24.95" customHeight="1" x14ac:dyDescent="0.25">
      <c r="A51" s="156">
        <f>A14</f>
        <v>0</v>
      </c>
      <c r="B51" s="945"/>
      <c r="C51" s="945"/>
      <c r="D51" s="945"/>
      <c r="E51" s="945"/>
      <c r="F51" s="945"/>
      <c r="G51" s="945"/>
      <c r="H51" s="945"/>
      <c r="I51" s="945"/>
      <c r="J51" s="269"/>
      <c r="K51" s="194"/>
      <c r="L51" s="195"/>
    </row>
    <row r="52" spans="1:12" s="196" customFormat="1" ht="24.95" customHeight="1" x14ac:dyDescent="0.25">
      <c r="A52" s="157"/>
      <c r="B52" s="932"/>
      <c r="C52" s="932"/>
      <c r="D52" s="932"/>
      <c r="E52" s="932"/>
      <c r="F52" s="932"/>
      <c r="G52" s="932"/>
      <c r="H52" s="932"/>
      <c r="I52" s="932"/>
      <c r="J52" s="269"/>
      <c r="K52" s="194"/>
      <c r="L52" s="195"/>
    </row>
    <row r="53" spans="1:12" s="196" customFormat="1" ht="24.95" customHeight="1" x14ac:dyDescent="0.25">
      <c r="A53" s="157"/>
      <c r="B53" s="932"/>
      <c r="C53" s="932"/>
      <c r="D53" s="932"/>
      <c r="E53" s="932"/>
      <c r="F53" s="932"/>
      <c r="G53" s="932"/>
      <c r="H53" s="932"/>
      <c r="I53" s="932"/>
      <c r="J53" s="269"/>
      <c r="K53" s="194"/>
      <c r="L53" s="195"/>
    </row>
    <row r="54" spans="1:12" s="196" customFormat="1" ht="51.75" customHeight="1" thickBot="1" x14ac:dyDescent="0.3">
      <c r="A54" s="158"/>
      <c r="B54" s="915"/>
      <c r="C54" s="915"/>
      <c r="D54" s="915"/>
      <c r="E54" s="915"/>
      <c r="F54" s="915"/>
      <c r="G54" s="915"/>
      <c r="H54" s="915"/>
      <c r="I54" s="915"/>
      <c r="J54" s="269"/>
      <c r="K54" s="194"/>
      <c r="L54" s="195"/>
    </row>
    <row r="55" spans="1:12" s="196" customFormat="1" ht="24.95" customHeight="1" x14ac:dyDescent="0.25">
      <c r="A55" s="156">
        <f>A15</f>
        <v>0</v>
      </c>
      <c r="B55" s="929"/>
      <c r="C55" s="929"/>
      <c r="D55" s="929"/>
      <c r="E55" s="929"/>
      <c r="F55" s="929"/>
      <c r="G55" s="929"/>
      <c r="H55" s="929"/>
      <c r="I55" s="929"/>
      <c r="J55" s="270"/>
      <c r="K55" s="194"/>
      <c r="L55" s="195"/>
    </row>
    <row r="56" spans="1:12" s="196" customFormat="1" ht="24.95" customHeight="1" x14ac:dyDescent="0.25">
      <c r="A56" s="157"/>
      <c r="B56" s="930"/>
      <c r="C56" s="930"/>
      <c r="D56" s="930"/>
      <c r="E56" s="930"/>
      <c r="F56" s="930"/>
      <c r="G56" s="930"/>
      <c r="H56" s="930"/>
      <c r="I56" s="930"/>
      <c r="J56" s="270"/>
      <c r="K56" s="194"/>
      <c r="L56" s="195"/>
    </row>
    <row r="57" spans="1:12" s="196" customFormat="1" ht="24.95" customHeight="1" x14ac:dyDescent="0.25">
      <c r="A57" s="157"/>
      <c r="B57" s="930"/>
      <c r="C57" s="930"/>
      <c r="D57" s="930"/>
      <c r="E57" s="930"/>
      <c r="F57" s="930"/>
      <c r="G57" s="930"/>
      <c r="H57" s="930"/>
      <c r="I57" s="930"/>
      <c r="J57" s="270"/>
      <c r="K57" s="194"/>
      <c r="L57" s="195"/>
    </row>
    <row r="58" spans="1:12" s="196" customFormat="1" ht="24.95" customHeight="1" thickBot="1" x14ac:dyDescent="0.3">
      <c r="A58" s="158"/>
      <c r="B58" s="931"/>
      <c r="C58" s="931"/>
      <c r="D58" s="931"/>
      <c r="E58" s="931"/>
      <c r="F58" s="931"/>
      <c r="G58" s="931"/>
      <c r="H58" s="931"/>
      <c r="I58" s="931"/>
      <c r="J58" s="270"/>
      <c r="K58" s="194"/>
      <c r="L58" s="195"/>
    </row>
    <row r="59" spans="1:12" s="196" customFormat="1" ht="24.95" customHeight="1" x14ac:dyDescent="0.25">
      <c r="A59" s="156">
        <f>A16</f>
        <v>0</v>
      </c>
      <c r="B59" s="929"/>
      <c r="C59" s="929"/>
      <c r="D59" s="929"/>
      <c r="E59" s="929"/>
      <c r="F59" s="929"/>
      <c r="G59" s="929"/>
      <c r="H59" s="929"/>
      <c r="I59" s="929"/>
      <c r="J59" s="270"/>
      <c r="K59" s="194"/>
      <c r="L59" s="195"/>
    </row>
    <row r="60" spans="1:12" s="196" customFormat="1" ht="24.95" customHeight="1" x14ac:dyDescent="0.25">
      <c r="A60" s="157"/>
      <c r="B60" s="930"/>
      <c r="C60" s="930"/>
      <c r="D60" s="930"/>
      <c r="E60" s="930"/>
      <c r="F60" s="930"/>
      <c r="G60" s="930"/>
      <c r="H60" s="930"/>
      <c r="I60" s="930"/>
      <c r="J60" s="270"/>
      <c r="K60" s="194"/>
      <c r="L60" s="195"/>
    </row>
    <row r="61" spans="1:12" s="196" customFormat="1" ht="24.95" customHeight="1" x14ac:dyDescent="0.25">
      <c r="A61" s="157"/>
      <c r="B61" s="930"/>
      <c r="C61" s="930"/>
      <c r="D61" s="930"/>
      <c r="E61" s="930"/>
      <c r="F61" s="930"/>
      <c r="G61" s="930"/>
      <c r="H61" s="930"/>
      <c r="I61" s="930"/>
      <c r="J61" s="270"/>
      <c r="K61" s="194"/>
      <c r="L61" s="195"/>
    </row>
    <row r="62" spans="1:12" s="196" customFormat="1" ht="24.95" customHeight="1" thickBot="1" x14ac:dyDescent="0.3">
      <c r="A62" s="158"/>
      <c r="B62" s="931"/>
      <c r="C62" s="931"/>
      <c r="D62" s="931"/>
      <c r="E62" s="931"/>
      <c r="F62" s="931"/>
      <c r="G62" s="931"/>
      <c r="H62" s="931"/>
      <c r="I62" s="931"/>
      <c r="J62" s="270"/>
      <c r="K62" s="194"/>
      <c r="L62" s="195"/>
    </row>
    <row r="63" spans="1:12" s="196" customFormat="1" ht="24.95" customHeight="1" x14ac:dyDescent="0.25">
      <c r="A63" s="156">
        <f>A17</f>
        <v>0</v>
      </c>
      <c r="B63" s="929"/>
      <c r="C63" s="929"/>
      <c r="D63" s="929"/>
      <c r="E63" s="929"/>
      <c r="F63" s="929"/>
      <c r="G63" s="929"/>
      <c r="H63" s="929"/>
      <c r="I63" s="929"/>
      <c r="J63" s="270"/>
      <c r="K63" s="194"/>
      <c r="L63" s="195"/>
    </row>
    <row r="64" spans="1:12" s="196" customFormat="1" ht="24.95" customHeight="1" x14ac:dyDescent="0.25">
      <c r="A64" s="157"/>
      <c r="B64" s="930"/>
      <c r="C64" s="930"/>
      <c r="D64" s="930"/>
      <c r="E64" s="930"/>
      <c r="F64" s="930"/>
      <c r="G64" s="930"/>
      <c r="H64" s="930"/>
      <c r="I64" s="930"/>
      <c r="J64" s="270"/>
      <c r="K64" s="194"/>
      <c r="L64" s="195"/>
    </row>
    <row r="65" spans="1:12" s="196" customFormat="1" ht="24.95" customHeight="1" x14ac:dyDescent="0.25">
      <c r="A65" s="157"/>
      <c r="B65" s="930"/>
      <c r="C65" s="930"/>
      <c r="D65" s="930"/>
      <c r="E65" s="930"/>
      <c r="F65" s="930"/>
      <c r="G65" s="930"/>
      <c r="H65" s="930"/>
      <c r="I65" s="930"/>
      <c r="J65" s="270"/>
      <c r="K65" s="194"/>
      <c r="L65" s="195"/>
    </row>
    <row r="66" spans="1:12" s="196" customFormat="1" ht="24.95" customHeight="1" thickBot="1" x14ac:dyDescent="0.3">
      <c r="A66" s="158"/>
      <c r="B66" s="931"/>
      <c r="C66" s="931"/>
      <c r="D66" s="931"/>
      <c r="E66" s="931"/>
      <c r="F66" s="931"/>
      <c r="G66" s="931"/>
      <c r="H66" s="931"/>
      <c r="I66" s="931"/>
      <c r="J66" s="270"/>
      <c r="K66" s="194"/>
      <c r="L66" s="195"/>
    </row>
    <row r="67" spans="1:12" s="196" customFormat="1" ht="24.95" customHeight="1" x14ac:dyDescent="0.25">
      <c r="A67" s="156">
        <f>A18</f>
        <v>0</v>
      </c>
      <c r="B67" s="929"/>
      <c r="C67" s="929"/>
      <c r="D67" s="929"/>
      <c r="E67" s="929"/>
      <c r="F67" s="929"/>
      <c r="G67" s="929"/>
      <c r="H67" s="929"/>
      <c r="I67" s="929"/>
      <c r="J67" s="270"/>
      <c r="K67" s="194"/>
      <c r="L67" s="195"/>
    </row>
    <row r="68" spans="1:12" s="196" customFormat="1" ht="24.95" customHeight="1" x14ac:dyDescent="0.25">
      <c r="A68" s="157"/>
      <c r="B68" s="930"/>
      <c r="C68" s="930"/>
      <c r="D68" s="930"/>
      <c r="E68" s="930"/>
      <c r="F68" s="930"/>
      <c r="G68" s="930"/>
      <c r="H68" s="930"/>
      <c r="I68" s="930"/>
      <c r="J68" s="270"/>
      <c r="K68" s="194"/>
      <c r="L68" s="195"/>
    </row>
    <row r="69" spans="1:12" s="196" customFormat="1" ht="24.95" customHeight="1" x14ac:dyDescent="0.25">
      <c r="A69" s="157"/>
      <c r="B69" s="930"/>
      <c r="C69" s="930"/>
      <c r="D69" s="930"/>
      <c r="E69" s="930"/>
      <c r="F69" s="930"/>
      <c r="G69" s="930"/>
      <c r="H69" s="930"/>
      <c r="I69" s="930"/>
      <c r="J69" s="270"/>
      <c r="K69" s="194"/>
      <c r="L69" s="195"/>
    </row>
    <row r="70" spans="1:12" s="196" customFormat="1" ht="24.95" customHeight="1" thickBot="1" x14ac:dyDescent="0.3">
      <c r="A70" s="158"/>
      <c r="B70" s="931"/>
      <c r="C70" s="931"/>
      <c r="D70" s="931"/>
      <c r="E70" s="931"/>
      <c r="F70" s="931"/>
      <c r="G70" s="931"/>
      <c r="H70" s="931"/>
      <c r="I70" s="931"/>
      <c r="J70" s="270"/>
      <c r="K70" s="194"/>
      <c r="L70" s="195"/>
    </row>
    <row r="71" spans="1:12" s="196" customFormat="1" ht="24.95" customHeight="1" x14ac:dyDescent="0.25">
      <c r="A71" s="156">
        <f>A19</f>
        <v>0</v>
      </c>
      <c r="B71" s="929"/>
      <c r="C71" s="929"/>
      <c r="D71" s="929"/>
      <c r="E71" s="929"/>
      <c r="F71" s="929"/>
      <c r="G71" s="929"/>
      <c r="H71" s="929"/>
      <c r="I71" s="929"/>
      <c r="J71" s="270"/>
      <c r="K71" s="194"/>
      <c r="L71" s="195"/>
    </row>
    <row r="72" spans="1:12" s="196" customFormat="1" ht="24.95" customHeight="1" x14ac:dyDescent="0.25">
      <c r="A72" s="157"/>
      <c r="B72" s="930"/>
      <c r="C72" s="930"/>
      <c r="D72" s="930"/>
      <c r="E72" s="930"/>
      <c r="F72" s="930"/>
      <c r="G72" s="930"/>
      <c r="H72" s="930"/>
      <c r="I72" s="930"/>
      <c r="J72" s="270"/>
      <c r="K72" s="194"/>
      <c r="L72" s="195"/>
    </row>
    <row r="73" spans="1:12" s="196" customFormat="1" ht="24.95" customHeight="1" x14ac:dyDescent="0.25">
      <c r="A73" s="157"/>
      <c r="B73" s="930"/>
      <c r="C73" s="930"/>
      <c r="D73" s="930"/>
      <c r="E73" s="930"/>
      <c r="F73" s="930"/>
      <c r="G73" s="930"/>
      <c r="H73" s="930"/>
      <c r="I73" s="930"/>
      <c r="J73" s="270"/>
      <c r="K73" s="194"/>
      <c r="L73" s="195"/>
    </row>
    <row r="74" spans="1:12" s="196" customFormat="1" ht="24.95" customHeight="1" thickBot="1" x14ac:dyDescent="0.3">
      <c r="A74" s="158"/>
      <c r="B74" s="931"/>
      <c r="C74" s="931"/>
      <c r="D74" s="931"/>
      <c r="E74" s="931"/>
      <c r="F74" s="931"/>
      <c r="G74" s="931"/>
      <c r="H74" s="931"/>
      <c r="I74" s="931"/>
      <c r="J74" s="270"/>
      <c r="K74" s="194"/>
      <c r="L74" s="195"/>
    </row>
    <row r="75" spans="1:12" s="196" customFormat="1" ht="24.95" customHeight="1" x14ac:dyDescent="0.25">
      <c r="A75" s="156">
        <f>A20</f>
        <v>0</v>
      </c>
      <c r="B75" s="929"/>
      <c r="C75" s="929"/>
      <c r="D75" s="929"/>
      <c r="E75" s="929"/>
      <c r="F75" s="929"/>
      <c r="G75" s="929"/>
      <c r="H75" s="929"/>
      <c r="I75" s="929"/>
      <c r="J75" s="270"/>
      <c r="K75" s="194"/>
      <c r="L75" s="195"/>
    </row>
    <row r="76" spans="1:12" s="196" customFormat="1" ht="24.95" customHeight="1" x14ac:dyDescent="0.25">
      <c r="A76" s="157"/>
      <c r="B76" s="930"/>
      <c r="C76" s="930"/>
      <c r="D76" s="930"/>
      <c r="E76" s="930"/>
      <c r="F76" s="930"/>
      <c r="G76" s="930"/>
      <c r="H76" s="930"/>
      <c r="I76" s="930"/>
      <c r="J76" s="270"/>
      <c r="K76" s="194"/>
      <c r="L76" s="195"/>
    </row>
    <row r="77" spans="1:12" s="196" customFormat="1" ht="24.95" customHeight="1" x14ac:dyDescent="0.25">
      <c r="A77" s="157"/>
      <c r="B77" s="930"/>
      <c r="C77" s="930"/>
      <c r="D77" s="930"/>
      <c r="E77" s="930"/>
      <c r="F77" s="930"/>
      <c r="G77" s="930"/>
      <c r="H77" s="930"/>
      <c r="I77" s="930"/>
      <c r="J77" s="270"/>
      <c r="K77" s="194"/>
      <c r="L77" s="195"/>
    </row>
    <row r="78" spans="1:12" s="196" customFormat="1" ht="24.95" customHeight="1" thickBot="1" x14ac:dyDescent="0.3">
      <c r="A78" s="158"/>
      <c r="B78" s="931"/>
      <c r="C78" s="931"/>
      <c r="D78" s="931"/>
      <c r="E78" s="931"/>
      <c r="F78" s="931"/>
      <c r="G78" s="931"/>
      <c r="H78" s="931"/>
      <c r="I78" s="931"/>
      <c r="J78" s="270"/>
      <c r="K78" s="194"/>
      <c r="L78" s="195"/>
    </row>
    <row r="79" spans="1:12" s="196" customFormat="1" ht="24.95" customHeight="1" x14ac:dyDescent="0.25">
      <c r="A79" s="156">
        <f>A21</f>
        <v>0</v>
      </c>
      <c r="B79" s="929"/>
      <c r="C79" s="929"/>
      <c r="D79" s="929"/>
      <c r="E79" s="929"/>
      <c r="F79" s="929"/>
      <c r="G79" s="929"/>
      <c r="H79" s="929"/>
      <c r="I79" s="929"/>
      <c r="J79" s="270"/>
      <c r="K79" s="194"/>
      <c r="L79" s="195"/>
    </row>
    <row r="80" spans="1:12" s="196" customFormat="1" ht="24.95" customHeight="1" x14ac:dyDescent="0.25">
      <c r="A80" s="157"/>
      <c r="B80" s="930"/>
      <c r="C80" s="930"/>
      <c r="D80" s="930"/>
      <c r="E80" s="930"/>
      <c r="F80" s="930"/>
      <c r="G80" s="930"/>
      <c r="H80" s="930"/>
      <c r="I80" s="930"/>
      <c r="J80" s="270"/>
      <c r="K80" s="194"/>
      <c r="L80" s="195"/>
    </row>
    <row r="81" spans="1:12" s="196" customFormat="1" ht="24.95" customHeight="1" x14ac:dyDescent="0.25">
      <c r="A81" s="157"/>
      <c r="B81" s="930"/>
      <c r="C81" s="930"/>
      <c r="D81" s="930"/>
      <c r="E81" s="930"/>
      <c r="F81" s="930"/>
      <c r="G81" s="930"/>
      <c r="H81" s="930"/>
      <c r="I81" s="930"/>
      <c r="J81" s="270"/>
      <c r="K81" s="194"/>
      <c r="L81" s="195"/>
    </row>
    <row r="82" spans="1:12" s="196" customFormat="1" ht="24.95" customHeight="1" thickBot="1" x14ac:dyDescent="0.3">
      <c r="A82" s="158"/>
      <c r="B82" s="931"/>
      <c r="C82" s="931"/>
      <c r="D82" s="931"/>
      <c r="E82" s="931"/>
      <c r="F82" s="931"/>
      <c r="G82" s="931"/>
      <c r="H82" s="931"/>
      <c r="I82" s="931"/>
      <c r="J82" s="270"/>
      <c r="K82" s="194"/>
      <c r="L82" s="195"/>
    </row>
    <row r="83" spans="1:12" s="196" customFormat="1" ht="24.95" customHeight="1" x14ac:dyDescent="0.25">
      <c r="A83" s="156">
        <f>A22</f>
        <v>0</v>
      </c>
      <c r="B83" s="929"/>
      <c r="C83" s="929"/>
      <c r="D83" s="929"/>
      <c r="E83" s="929"/>
      <c r="F83" s="929"/>
      <c r="G83" s="929"/>
      <c r="H83" s="929"/>
      <c r="I83" s="929"/>
      <c r="J83" s="270"/>
      <c r="K83" s="194"/>
      <c r="L83" s="195"/>
    </row>
    <row r="84" spans="1:12" s="196" customFormat="1" ht="24.95" customHeight="1" x14ac:dyDescent="0.25">
      <c r="A84" s="157"/>
      <c r="B84" s="930"/>
      <c r="C84" s="930"/>
      <c r="D84" s="930"/>
      <c r="E84" s="930"/>
      <c r="F84" s="930"/>
      <c r="G84" s="930"/>
      <c r="H84" s="930"/>
      <c r="I84" s="930"/>
      <c r="J84" s="270"/>
      <c r="K84" s="194"/>
      <c r="L84" s="195"/>
    </row>
    <row r="85" spans="1:12" s="196" customFormat="1" ht="24.95" customHeight="1" x14ac:dyDescent="0.25">
      <c r="A85" s="157"/>
      <c r="B85" s="930"/>
      <c r="C85" s="930"/>
      <c r="D85" s="930"/>
      <c r="E85" s="930"/>
      <c r="F85" s="930"/>
      <c r="G85" s="930"/>
      <c r="H85" s="930"/>
      <c r="I85" s="930"/>
      <c r="J85" s="270"/>
      <c r="K85" s="194"/>
      <c r="L85" s="195"/>
    </row>
    <row r="86" spans="1:12" s="196" customFormat="1" ht="24.95" customHeight="1" thickBot="1" x14ac:dyDescent="0.3">
      <c r="A86" s="158"/>
      <c r="B86" s="931"/>
      <c r="C86" s="931"/>
      <c r="D86" s="931"/>
      <c r="E86" s="931"/>
      <c r="F86" s="931"/>
      <c r="G86" s="931"/>
      <c r="H86" s="931"/>
      <c r="I86" s="931"/>
      <c r="J86" s="270"/>
      <c r="K86" s="194"/>
      <c r="L86" s="195"/>
    </row>
    <row r="87" spans="1:12" s="196" customFormat="1" ht="24.95" customHeight="1" x14ac:dyDescent="0.25">
      <c r="A87" s="156">
        <f>A23</f>
        <v>0</v>
      </c>
      <c r="B87" s="929"/>
      <c r="C87" s="929"/>
      <c r="D87" s="929"/>
      <c r="E87" s="929"/>
      <c r="F87" s="929"/>
      <c r="G87" s="929"/>
      <c r="H87" s="929"/>
      <c r="I87" s="929"/>
      <c r="J87" s="270"/>
      <c r="K87" s="194"/>
      <c r="L87" s="195"/>
    </row>
    <row r="88" spans="1:12" s="196" customFormat="1" ht="24.95" customHeight="1" x14ac:dyDescent="0.25">
      <c r="A88" s="157"/>
      <c r="B88" s="930"/>
      <c r="C88" s="930"/>
      <c r="D88" s="930"/>
      <c r="E88" s="930"/>
      <c r="F88" s="930"/>
      <c r="G88" s="930"/>
      <c r="H88" s="930"/>
      <c r="I88" s="930"/>
      <c r="J88" s="270"/>
      <c r="K88" s="194"/>
      <c r="L88" s="195"/>
    </row>
    <row r="89" spans="1:12" s="196" customFormat="1" ht="24.95" customHeight="1" x14ac:dyDescent="0.25">
      <c r="A89" s="157"/>
      <c r="B89" s="930"/>
      <c r="C89" s="930"/>
      <c r="D89" s="930"/>
      <c r="E89" s="930"/>
      <c r="F89" s="930"/>
      <c r="G89" s="930"/>
      <c r="H89" s="930"/>
      <c r="I89" s="930"/>
      <c r="J89" s="270"/>
      <c r="K89" s="194"/>
      <c r="L89" s="195"/>
    </row>
    <row r="90" spans="1:12" s="196" customFormat="1" ht="24.95" customHeight="1" thickBot="1" x14ac:dyDescent="0.3">
      <c r="A90" s="158"/>
      <c r="B90" s="931"/>
      <c r="C90" s="931"/>
      <c r="D90" s="931"/>
      <c r="E90" s="931"/>
      <c r="F90" s="931"/>
      <c r="G90" s="931"/>
      <c r="H90" s="931"/>
      <c r="I90" s="931"/>
      <c r="J90" s="270"/>
      <c r="K90" s="194"/>
      <c r="L90" s="195"/>
    </row>
    <row r="91" spans="1:12" s="196" customFormat="1" ht="24.95" customHeight="1" x14ac:dyDescent="0.25">
      <c r="A91" s="156">
        <f>A24</f>
        <v>0</v>
      </c>
      <c r="B91" s="929"/>
      <c r="C91" s="929"/>
      <c r="D91" s="929"/>
      <c r="E91" s="929"/>
      <c r="F91" s="929"/>
      <c r="G91" s="929"/>
      <c r="H91" s="929"/>
      <c r="I91" s="929"/>
      <c r="J91" s="270"/>
      <c r="K91" s="194"/>
      <c r="L91" s="195"/>
    </row>
    <row r="92" spans="1:12" s="196" customFormat="1" ht="24.95" customHeight="1" x14ac:dyDescent="0.25">
      <c r="A92" s="157"/>
      <c r="B92" s="930"/>
      <c r="C92" s="930"/>
      <c r="D92" s="930"/>
      <c r="E92" s="930"/>
      <c r="F92" s="930"/>
      <c r="G92" s="930"/>
      <c r="H92" s="930"/>
      <c r="I92" s="930"/>
      <c r="J92" s="270"/>
      <c r="K92" s="194"/>
      <c r="L92" s="195"/>
    </row>
    <row r="93" spans="1:12" s="196" customFormat="1" ht="24.95" customHeight="1" x14ac:dyDescent="0.25">
      <c r="A93" s="157"/>
      <c r="B93" s="930"/>
      <c r="C93" s="930"/>
      <c r="D93" s="930"/>
      <c r="E93" s="930"/>
      <c r="F93" s="930"/>
      <c r="G93" s="930"/>
      <c r="H93" s="930"/>
      <c r="I93" s="930"/>
      <c r="J93" s="270"/>
      <c r="K93" s="194"/>
      <c r="L93" s="195"/>
    </row>
    <row r="94" spans="1:12" s="196" customFormat="1" ht="24.95" customHeight="1" thickBot="1" x14ac:dyDescent="0.3">
      <c r="A94" s="158"/>
      <c r="B94" s="931"/>
      <c r="C94" s="931"/>
      <c r="D94" s="931"/>
      <c r="E94" s="931"/>
      <c r="F94" s="931"/>
      <c r="G94" s="931"/>
      <c r="H94" s="931"/>
      <c r="I94" s="931"/>
      <c r="J94" s="270"/>
      <c r="K94" s="194"/>
      <c r="L94" s="195"/>
    </row>
    <row r="95" spans="1:12" s="196" customFormat="1" ht="24.95" customHeight="1" x14ac:dyDescent="0.25">
      <c r="A95" s="156">
        <f>A25</f>
        <v>0</v>
      </c>
      <c r="B95" s="945"/>
      <c r="C95" s="945"/>
      <c r="D95" s="945"/>
      <c r="E95" s="945"/>
      <c r="F95" s="945"/>
      <c r="G95" s="945"/>
      <c r="H95" s="945"/>
      <c r="I95" s="945"/>
      <c r="J95" s="269"/>
      <c r="K95" s="194"/>
      <c r="L95" s="195"/>
    </row>
    <row r="96" spans="1:12" s="196" customFormat="1" ht="24.95" customHeight="1" x14ac:dyDescent="0.25">
      <c r="A96" s="157"/>
      <c r="B96" s="932"/>
      <c r="C96" s="932"/>
      <c r="D96" s="932"/>
      <c r="E96" s="932"/>
      <c r="F96" s="932"/>
      <c r="G96" s="932"/>
      <c r="H96" s="932"/>
      <c r="I96" s="932"/>
      <c r="J96" s="269"/>
      <c r="K96" s="194"/>
      <c r="L96" s="195"/>
    </row>
    <row r="97" spans="1:12" s="196" customFormat="1" ht="24.95" customHeight="1" x14ac:dyDescent="0.25">
      <c r="A97" s="157"/>
      <c r="B97" s="932"/>
      <c r="C97" s="932"/>
      <c r="D97" s="932"/>
      <c r="E97" s="932"/>
      <c r="F97" s="932"/>
      <c r="G97" s="932"/>
      <c r="H97" s="932"/>
      <c r="I97" s="932"/>
      <c r="J97" s="269"/>
      <c r="K97" s="194"/>
      <c r="L97" s="195"/>
    </row>
    <row r="98" spans="1:12" s="196" customFormat="1" ht="24.95" customHeight="1" thickBot="1" x14ac:dyDescent="0.3">
      <c r="A98" s="158"/>
      <c r="B98" s="915"/>
      <c r="C98" s="915"/>
      <c r="D98" s="915"/>
      <c r="E98" s="915"/>
      <c r="F98" s="915"/>
      <c r="G98" s="915"/>
      <c r="H98" s="915"/>
      <c r="I98" s="915"/>
      <c r="J98" s="269"/>
      <c r="K98" s="194"/>
      <c r="L98" s="195"/>
    </row>
    <row r="99" spans="1:12" s="196" customFormat="1" ht="24.95" customHeight="1" x14ac:dyDescent="0.25">
      <c r="A99" s="156">
        <f>A26</f>
        <v>0</v>
      </c>
      <c r="B99" s="945"/>
      <c r="C99" s="945"/>
      <c r="D99" s="945"/>
      <c r="E99" s="945"/>
      <c r="F99" s="945"/>
      <c r="G99" s="945"/>
      <c r="H99" s="945"/>
      <c r="I99" s="945"/>
      <c r="J99" s="269"/>
      <c r="K99" s="194"/>
      <c r="L99" s="195"/>
    </row>
    <row r="100" spans="1:12" s="196" customFormat="1" ht="24.95" customHeight="1" x14ac:dyDescent="0.25">
      <c r="A100" s="157"/>
      <c r="B100" s="932"/>
      <c r="C100" s="932"/>
      <c r="D100" s="932"/>
      <c r="E100" s="932"/>
      <c r="F100" s="932"/>
      <c r="G100" s="932"/>
      <c r="H100" s="932"/>
      <c r="I100" s="932"/>
      <c r="J100" s="269"/>
      <c r="K100" s="194"/>
      <c r="L100" s="195"/>
    </row>
    <row r="101" spans="1:12" s="196" customFormat="1" ht="24.95" customHeight="1" x14ac:dyDescent="0.25">
      <c r="A101" s="157"/>
      <c r="B101" s="932"/>
      <c r="C101" s="932"/>
      <c r="D101" s="932"/>
      <c r="E101" s="932"/>
      <c r="F101" s="932"/>
      <c r="G101" s="932"/>
      <c r="H101" s="932"/>
      <c r="I101" s="932"/>
      <c r="J101" s="269"/>
      <c r="K101" s="194"/>
      <c r="L101" s="195"/>
    </row>
    <row r="102" spans="1:12" s="196" customFormat="1" ht="24.95" customHeight="1" thickBot="1" x14ac:dyDescent="0.3">
      <c r="A102" s="158"/>
      <c r="B102" s="915"/>
      <c r="C102" s="915"/>
      <c r="D102" s="915"/>
      <c r="E102" s="915"/>
      <c r="F102" s="915"/>
      <c r="G102" s="915"/>
      <c r="H102" s="915"/>
      <c r="I102" s="915"/>
      <c r="J102" s="269"/>
      <c r="K102" s="194"/>
      <c r="L102" s="195"/>
    </row>
    <row r="103" spans="1:12" s="196" customFormat="1" ht="24.95" customHeight="1" x14ac:dyDescent="0.25">
      <c r="A103" s="156">
        <f>A27</f>
        <v>0</v>
      </c>
      <c r="B103" s="945"/>
      <c r="C103" s="945"/>
      <c r="D103" s="945"/>
      <c r="E103" s="945"/>
      <c r="F103" s="945"/>
      <c r="G103" s="945"/>
      <c r="H103" s="945"/>
      <c r="I103" s="945"/>
      <c r="J103" s="269"/>
      <c r="K103" s="194"/>
      <c r="L103" s="195"/>
    </row>
    <row r="104" spans="1:12" s="196" customFormat="1" ht="24.95" customHeight="1" x14ac:dyDescent="0.25">
      <c r="A104" s="157"/>
      <c r="B104" s="932"/>
      <c r="C104" s="932"/>
      <c r="D104" s="932"/>
      <c r="E104" s="932"/>
      <c r="F104" s="932"/>
      <c r="G104" s="932"/>
      <c r="H104" s="932"/>
      <c r="I104" s="932"/>
      <c r="J104" s="269"/>
      <c r="K104" s="194"/>
      <c r="L104" s="195"/>
    </row>
    <row r="105" spans="1:12" s="196" customFormat="1" ht="24.95" customHeight="1" x14ac:dyDescent="0.25">
      <c r="A105" s="157"/>
      <c r="B105" s="932"/>
      <c r="C105" s="932"/>
      <c r="D105" s="932"/>
      <c r="E105" s="932"/>
      <c r="F105" s="932"/>
      <c r="G105" s="932"/>
      <c r="H105" s="932"/>
      <c r="I105" s="932"/>
      <c r="J105" s="269"/>
      <c r="K105" s="194"/>
      <c r="L105" s="195"/>
    </row>
    <row r="106" spans="1:12" s="196" customFormat="1" ht="24.95" customHeight="1" thickBot="1" x14ac:dyDescent="0.3">
      <c r="A106" s="158"/>
      <c r="B106" s="915"/>
      <c r="C106" s="915"/>
      <c r="D106" s="915"/>
      <c r="E106" s="915"/>
      <c r="F106" s="915"/>
      <c r="G106" s="915"/>
      <c r="H106" s="915"/>
      <c r="I106" s="915"/>
      <c r="J106" s="269"/>
      <c r="K106" s="194"/>
      <c r="L106" s="195"/>
    </row>
    <row r="107" spans="1:12" s="196" customFormat="1" ht="24.95" customHeight="1" x14ac:dyDescent="0.25">
      <c r="A107" s="156">
        <f>A28</f>
        <v>0</v>
      </c>
      <c r="B107" s="945"/>
      <c r="C107" s="945"/>
      <c r="D107" s="945"/>
      <c r="E107" s="945"/>
      <c r="F107" s="945"/>
      <c r="G107" s="945"/>
      <c r="H107" s="945"/>
      <c r="I107" s="945"/>
      <c r="J107" s="269"/>
      <c r="K107" s="194"/>
      <c r="L107" s="195"/>
    </row>
    <row r="108" spans="1:12" s="196" customFormat="1" ht="24.95" customHeight="1" x14ac:dyDescent="0.25">
      <c r="A108" s="157"/>
      <c r="B108" s="932"/>
      <c r="C108" s="932"/>
      <c r="D108" s="932"/>
      <c r="E108" s="932"/>
      <c r="F108" s="932"/>
      <c r="G108" s="932"/>
      <c r="H108" s="932"/>
      <c r="I108" s="932"/>
      <c r="J108" s="269"/>
      <c r="K108" s="194"/>
      <c r="L108" s="195"/>
    </row>
    <row r="109" spans="1:12" s="196" customFormat="1" ht="24.95" customHeight="1" x14ac:dyDescent="0.25">
      <c r="A109" s="157"/>
      <c r="B109" s="932"/>
      <c r="C109" s="932"/>
      <c r="D109" s="932"/>
      <c r="E109" s="932"/>
      <c r="F109" s="932"/>
      <c r="G109" s="932"/>
      <c r="H109" s="932"/>
      <c r="I109" s="932"/>
      <c r="J109" s="269"/>
      <c r="K109" s="194"/>
      <c r="L109" s="195"/>
    </row>
    <row r="110" spans="1:12" s="196" customFormat="1" ht="24.95" customHeight="1" thickBot="1" x14ac:dyDescent="0.3">
      <c r="A110" s="158"/>
      <c r="B110" s="915"/>
      <c r="C110" s="915"/>
      <c r="D110" s="915"/>
      <c r="E110" s="915"/>
      <c r="F110" s="915"/>
      <c r="G110" s="915"/>
      <c r="H110" s="915"/>
      <c r="I110" s="915"/>
      <c r="J110" s="269"/>
      <c r="K110" s="194"/>
      <c r="L110" s="195"/>
    </row>
    <row r="111" spans="1:12" ht="7.5" customHeight="1" thickBot="1" x14ac:dyDescent="0.3">
      <c r="A111" s="197"/>
      <c r="B111" s="964"/>
      <c r="C111" s="964"/>
      <c r="D111" s="964"/>
      <c r="E111" s="198"/>
      <c r="F111" s="198"/>
      <c r="G111" s="198"/>
      <c r="H111" s="198"/>
      <c r="I111" s="199"/>
      <c r="J111" s="254"/>
      <c r="K111" s="200"/>
      <c r="L111" s="201"/>
    </row>
    <row r="112" spans="1:12" ht="16.5" thickBot="1" x14ac:dyDescent="0.3">
      <c r="A112" s="943" t="s">
        <v>15</v>
      </c>
      <c r="B112" s="944"/>
      <c r="C112" s="944"/>
      <c r="D112" s="944"/>
      <c r="E112" s="944"/>
      <c r="F112" s="944"/>
      <c r="G112" s="944"/>
      <c r="H112" s="944"/>
      <c r="I112" s="944"/>
      <c r="J112" s="271"/>
      <c r="K112" s="372"/>
      <c r="L112" s="242"/>
    </row>
    <row r="113" spans="1:12" ht="16.5" thickBot="1" x14ac:dyDescent="0.3">
      <c r="A113" s="159" t="s">
        <v>63</v>
      </c>
      <c r="B113" s="160">
        <v>0</v>
      </c>
      <c r="C113" s="965" t="s">
        <v>64</v>
      </c>
      <c r="D113" s="965"/>
      <c r="E113" s="429">
        <f>SUM(B113*E30)</f>
        <v>0</v>
      </c>
      <c r="F113" s="429">
        <f>SUM(B113*F30)</f>
        <v>0</v>
      </c>
      <c r="G113" s="429">
        <f>SUM(B113*G30)</f>
        <v>0</v>
      </c>
      <c r="H113" s="429">
        <f>SUM(B113*H30)</f>
        <v>0</v>
      </c>
      <c r="I113" s="430">
        <f t="shared" ref="I113:I118" si="18">SUM(E113:H113)</f>
        <v>0</v>
      </c>
      <c r="J113" s="431"/>
      <c r="K113" s="432">
        <f>SUM(B113*K30)</f>
        <v>0</v>
      </c>
      <c r="L113" s="202"/>
    </row>
    <row r="114" spans="1:12" ht="15" customHeight="1" x14ac:dyDescent="0.25">
      <c r="A114" s="161" t="s">
        <v>16</v>
      </c>
      <c r="B114" s="162">
        <v>0</v>
      </c>
      <c r="C114" s="969" t="s">
        <v>64</v>
      </c>
      <c r="D114" s="970"/>
      <c r="E114" s="433">
        <f>SUM(B114*E30)</f>
        <v>0</v>
      </c>
      <c r="F114" s="433">
        <f>SUM(B114*F30)</f>
        <v>0</v>
      </c>
      <c r="G114" s="433">
        <f>SUM(B114*G30)</f>
        <v>0</v>
      </c>
      <c r="H114" s="434">
        <f>SUM(B114*H30)</f>
        <v>0</v>
      </c>
      <c r="I114" s="435">
        <f t="shared" si="18"/>
        <v>0</v>
      </c>
      <c r="J114" s="436"/>
      <c r="K114" s="437">
        <f>SUM(B114*K30)</f>
        <v>0</v>
      </c>
      <c r="L114" s="203"/>
    </row>
    <row r="115" spans="1:12" ht="15" customHeight="1" x14ac:dyDescent="0.25">
      <c r="A115" s="163" t="s">
        <v>17</v>
      </c>
      <c r="B115" s="164">
        <v>0</v>
      </c>
      <c r="C115" s="934" t="s">
        <v>64</v>
      </c>
      <c r="D115" s="935"/>
      <c r="E115" s="438">
        <f>SUM(B115*E30)</f>
        <v>0</v>
      </c>
      <c r="F115" s="438">
        <f>SUM(B115*F30)</f>
        <v>0</v>
      </c>
      <c r="G115" s="438">
        <f>SUM(B115*G30)</f>
        <v>0</v>
      </c>
      <c r="H115" s="438">
        <f>SUM(B115*H30)</f>
        <v>0</v>
      </c>
      <c r="I115" s="439">
        <f t="shared" si="18"/>
        <v>0</v>
      </c>
      <c r="J115" s="440"/>
      <c r="K115" s="441">
        <f>SUM(B115*K30)</f>
        <v>0</v>
      </c>
      <c r="L115" s="203"/>
    </row>
    <row r="116" spans="1:12" x14ac:dyDescent="0.25">
      <c r="A116" s="163" t="s">
        <v>18</v>
      </c>
      <c r="B116" s="164">
        <v>0</v>
      </c>
      <c r="C116" s="934" t="s">
        <v>64</v>
      </c>
      <c r="D116" s="935"/>
      <c r="E116" s="438">
        <f>SUM(B116*E30)</f>
        <v>0</v>
      </c>
      <c r="F116" s="438">
        <f>SUM(B116*F30)</f>
        <v>0</v>
      </c>
      <c r="G116" s="438">
        <f>SUM(B116*G30)</f>
        <v>0</v>
      </c>
      <c r="H116" s="438">
        <f>SUM(B116*H30)</f>
        <v>0</v>
      </c>
      <c r="I116" s="439">
        <f t="shared" si="18"/>
        <v>0</v>
      </c>
      <c r="J116" s="440"/>
      <c r="K116" s="441">
        <f>SUM(B116*K30)</f>
        <v>0</v>
      </c>
      <c r="L116" s="203"/>
    </row>
    <row r="117" spans="1:12" x14ac:dyDescent="0.25">
      <c r="A117" s="163" t="s">
        <v>19</v>
      </c>
      <c r="B117" s="164">
        <v>0</v>
      </c>
      <c r="C117" s="934" t="s">
        <v>64</v>
      </c>
      <c r="D117" s="935"/>
      <c r="E117" s="438">
        <f>SUM(B117*E30)</f>
        <v>0</v>
      </c>
      <c r="F117" s="438">
        <f>SUM(B117*F30)</f>
        <v>0</v>
      </c>
      <c r="G117" s="438">
        <f>SUM(B117*G30)</f>
        <v>0</v>
      </c>
      <c r="H117" s="438">
        <f>SUM(B117*H30)</f>
        <v>0</v>
      </c>
      <c r="I117" s="439">
        <f t="shared" si="18"/>
        <v>0</v>
      </c>
      <c r="J117" s="440"/>
      <c r="K117" s="441">
        <f>SUM(B117*K30)</f>
        <v>0</v>
      </c>
      <c r="L117" s="203"/>
    </row>
    <row r="118" spans="1:12" x14ac:dyDescent="0.25">
      <c r="A118" s="163" t="s">
        <v>20</v>
      </c>
      <c r="B118" s="164">
        <v>0</v>
      </c>
      <c r="C118" s="934" t="s">
        <v>64</v>
      </c>
      <c r="D118" s="935"/>
      <c r="E118" s="438">
        <f>SUM(B118*E30)</f>
        <v>0</v>
      </c>
      <c r="F118" s="438">
        <f>SUM(B118*F30)</f>
        <v>0</v>
      </c>
      <c r="G118" s="438">
        <f>SUM(B118*G30)</f>
        <v>0</v>
      </c>
      <c r="H118" s="438">
        <f>SUM(B118*H30)</f>
        <v>0</v>
      </c>
      <c r="I118" s="439">
        <f t="shared" si="18"/>
        <v>0</v>
      </c>
      <c r="J118" s="440"/>
      <c r="K118" s="441">
        <f>SUM(B118*K30)</f>
        <v>0</v>
      </c>
      <c r="L118" s="203"/>
    </row>
    <row r="119" spans="1:12" x14ac:dyDescent="0.25">
      <c r="A119" s="165"/>
      <c r="B119" s="166">
        <v>0</v>
      </c>
      <c r="C119" s="936" t="s">
        <v>22</v>
      </c>
      <c r="D119" s="936"/>
      <c r="E119" s="442"/>
      <c r="F119" s="442"/>
      <c r="G119" s="442"/>
      <c r="H119" s="442"/>
      <c r="I119" s="443"/>
      <c r="J119" s="444"/>
      <c r="K119" s="445"/>
      <c r="L119" s="203"/>
    </row>
    <row r="120" spans="1:12" ht="15" customHeight="1" x14ac:dyDescent="0.25">
      <c r="A120" s="163" t="s">
        <v>23</v>
      </c>
      <c r="B120" s="167">
        <v>0</v>
      </c>
      <c r="C120" s="937">
        <v>0</v>
      </c>
      <c r="D120" s="937"/>
      <c r="E120" s="418">
        <f>SUM(B120*C120)/(4)</f>
        <v>0</v>
      </c>
      <c r="F120" s="418">
        <f>SUM(B120*C120)/(4)</f>
        <v>0</v>
      </c>
      <c r="G120" s="418">
        <f>SUM(B120*C120)/(4)</f>
        <v>0</v>
      </c>
      <c r="H120" s="418">
        <f>SUM(B120*C120)/(4)</f>
        <v>0</v>
      </c>
      <c r="I120" s="419">
        <f>SUM(E120:H120)</f>
        <v>0</v>
      </c>
      <c r="J120" s="444"/>
      <c r="K120" s="441">
        <v>0</v>
      </c>
      <c r="L120" s="203"/>
    </row>
    <row r="121" spans="1:12" ht="15" customHeight="1" x14ac:dyDescent="0.25">
      <c r="A121" s="163" t="s">
        <v>24</v>
      </c>
      <c r="B121" s="167">
        <v>0</v>
      </c>
      <c r="C121" s="937">
        <v>0</v>
      </c>
      <c r="D121" s="937"/>
      <c r="E121" s="418">
        <f>SUM(B121*C121)/(4)</f>
        <v>0</v>
      </c>
      <c r="F121" s="418">
        <f>SUM(B121*C121/4)</f>
        <v>0</v>
      </c>
      <c r="G121" s="418">
        <f>SUM(B121*C121/4)</f>
        <v>0</v>
      </c>
      <c r="H121" s="418">
        <f>SUM(B121*C121/4)</f>
        <v>0</v>
      </c>
      <c r="I121" s="419">
        <f>SUM(E121:H121)</f>
        <v>0</v>
      </c>
      <c r="J121" s="444"/>
      <c r="K121" s="441">
        <v>0</v>
      </c>
      <c r="L121" s="203"/>
    </row>
    <row r="122" spans="1:12" ht="15" customHeight="1" x14ac:dyDescent="0.25">
      <c r="A122" s="163" t="s">
        <v>195</v>
      </c>
      <c r="B122" s="167">
        <v>0</v>
      </c>
      <c r="C122" s="937">
        <v>0</v>
      </c>
      <c r="D122" s="937"/>
      <c r="E122" s="418">
        <f>SUM(B122*C122)/(4)</f>
        <v>0</v>
      </c>
      <c r="F122" s="418">
        <f>SUM(B122*C122)/(4)</f>
        <v>0</v>
      </c>
      <c r="G122" s="418">
        <f>SUM(B122*C122/4)</f>
        <v>0</v>
      </c>
      <c r="H122" s="418">
        <f>SUM(B122*C122/4)</f>
        <v>0</v>
      </c>
      <c r="I122" s="419">
        <f>SUM(E122:H122)</f>
        <v>0</v>
      </c>
      <c r="J122" s="444"/>
      <c r="K122" s="446">
        <v>0</v>
      </c>
      <c r="L122" s="203"/>
    </row>
    <row r="123" spans="1:12" ht="15" customHeight="1" thickBot="1" x14ac:dyDescent="0.3">
      <c r="A123" s="168" t="s">
        <v>196</v>
      </c>
      <c r="B123" s="169">
        <v>0</v>
      </c>
      <c r="C123" s="938">
        <v>0</v>
      </c>
      <c r="D123" s="938"/>
      <c r="E123" s="447">
        <f>SUM(B123*C123)/(4)</f>
        <v>0</v>
      </c>
      <c r="F123" s="447">
        <f>SUM(B123*C123)/(4)</f>
        <v>0</v>
      </c>
      <c r="G123" s="447">
        <f>SUM(B123*C123)/(4)</f>
        <v>0</v>
      </c>
      <c r="H123" s="447">
        <f>SUM(B123*C123)/(4)</f>
        <v>0</v>
      </c>
      <c r="I123" s="448">
        <f>SUM(E123:H123)</f>
        <v>0</v>
      </c>
      <c r="J123" s="449"/>
      <c r="K123" s="450">
        <v>0</v>
      </c>
      <c r="L123" s="203"/>
    </row>
    <row r="124" spans="1:12" ht="16.5" thickTop="1" x14ac:dyDescent="0.25">
      <c r="A124" s="170" t="s">
        <v>25</v>
      </c>
      <c r="B124" s="907"/>
      <c r="C124" s="907"/>
      <c r="D124" s="907"/>
      <c r="E124" s="451">
        <f>SUM(E113:E123)</f>
        <v>0</v>
      </c>
      <c r="F124" s="451">
        <f>SUM(F113:F123)</f>
        <v>0</v>
      </c>
      <c r="G124" s="451">
        <f>SUM(G113:G123)</f>
        <v>0</v>
      </c>
      <c r="H124" s="451">
        <f>SUM(H113:H123)</f>
        <v>0</v>
      </c>
      <c r="I124" s="452">
        <f>SUM(I113:I123)</f>
        <v>0</v>
      </c>
      <c r="J124" s="453"/>
      <c r="K124" s="454">
        <f>SUM(K113:K123)</f>
        <v>0</v>
      </c>
      <c r="L124" s="204"/>
    </row>
    <row r="125" spans="1:12" ht="7.5" customHeight="1" thickBot="1" x14ac:dyDescent="0.3">
      <c r="A125" s="205"/>
      <c r="B125" s="939"/>
      <c r="C125" s="939"/>
      <c r="D125" s="939"/>
      <c r="E125" s="206"/>
      <c r="F125" s="206"/>
      <c r="G125" s="206"/>
      <c r="H125" s="206"/>
      <c r="I125" s="207"/>
      <c r="J125" s="254"/>
      <c r="K125" s="200"/>
      <c r="L125" s="201"/>
    </row>
    <row r="126" spans="1:12" ht="16.5" thickBot="1" x14ac:dyDescent="0.3">
      <c r="A126" s="208" t="s">
        <v>26</v>
      </c>
      <c r="B126" s="943"/>
      <c r="C126" s="944"/>
      <c r="D126" s="944"/>
      <c r="E126" s="944"/>
      <c r="F126" s="944"/>
      <c r="G126" s="944"/>
      <c r="H126" s="944"/>
      <c r="I126" s="944"/>
      <c r="J126" s="272"/>
      <c r="K126" s="247"/>
      <c r="L126" s="248"/>
    </row>
    <row r="127" spans="1:12" ht="45" customHeight="1" thickBot="1" x14ac:dyDescent="0.3">
      <c r="A127" s="940" t="s">
        <v>239</v>
      </c>
      <c r="B127" s="941"/>
      <c r="C127" s="941"/>
      <c r="D127" s="941"/>
      <c r="E127" s="941"/>
      <c r="F127" s="941"/>
      <c r="G127" s="941"/>
      <c r="H127" s="941"/>
      <c r="I127" s="941"/>
      <c r="J127" s="273"/>
      <c r="K127" s="880"/>
      <c r="L127" s="881"/>
    </row>
    <row r="128" spans="1:12" ht="10.5" customHeight="1" thickBot="1" x14ac:dyDescent="0.3">
      <c r="A128" s="515"/>
      <c r="B128" s="516"/>
      <c r="C128" s="516"/>
      <c r="D128" s="516"/>
      <c r="E128" s="516"/>
      <c r="F128" s="516"/>
      <c r="G128" s="516"/>
      <c r="H128" s="516"/>
      <c r="I128" s="516"/>
      <c r="J128" s="516"/>
      <c r="K128" s="517"/>
      <c r="L128" s="518"/>
    </row>
    <row r="129" spans="1:12" ht="30" customHeight="1" x14ac:dyDescent="0.25">
      <c r="A129" s="514" t="s">
        <v>243</v>
      </c>
      <c r="B129" s="928" t="s">
        <v>241</v>
      </c>
      <c r="C129" s="928"/>
      <c r="D129" s="928"/>
      <c r="E129" s="563">
        <v>0</v>
      </c>
      <c r="F129" s="563">
        <v>0</v>
      </c>
      <c r="G129" s="563">
        <v>0</v>
      </c>
      <c r="H129" s="563">
        <v>0</v>
      </c>
      <c r="I129" s="564">
        <f>SUM(E129:H129)</f>
        <v>0</v>
      </c>
      <c r="J129" s="509"/>
      <c r="K129" s="565">
        <v>0</v>
      </c>
      <c r="L129" s="566">
        <v>0</v>
      </c>
    </row>
    <row r="130" spans="1:12" ht="24" customHeight="1" x14ac:dyDescent="0.25">
      <c r="A130" s="497" t="s">
        <v>244</v>
      </c>
      <c r="B130" s="932" t="s">
        <v>240</v>
      </c>
      <c r="C130" s="932"/>
      <c r="D130" s="932"/>
      <c r="E130" s="932"/>
      <c r="F130" s="932"/>
      <c r="G130" s="932"/>
      <c r="H130" s="932"/>
      <c r="I130" s="933"/>
      <c r="J130" s="269"/>
      <c r="K130" s="876"/>
      <c r="L130" s="877"/>
    </row>
    <row r="131" spans="1:12" ht="27" customHeight="1" thickBot="1" x14ac:dyDescent="0.3">
      <c r="A131" s="500" t="s">
        <v>245</v>
      </c>
      <c r="B131" s="932"/>
      <c r="C131" s="932"/>
      <c r="D131" s="932"/>
      <c r="E131" s="932"/>
      <c r="F131" s="932"/>
      <c r="G131" s="932"/>
      <c r="H131" s="932"/>
      <c r="I131" s="933"/>
      <c r="J131" s="269"/>
      <c r="K131" s="878"/>
      <c r="L131" s="879"/>
    </row>
    <row r="132" spans="1:12" ht="9" customHeight="1" thickBot="1" x14ac:dyDescent="0.3">
      <c r="A132" s="505"/>
      <c r="B132" s="510"/>
      <c r="C132" s="510"/>
      <c r="D132" s="510"/>
      <c r="E132" s="510"/>
      <c r="F132" s="510"/>
      <c r="G132" s="510"/>
      <c r="H132" s="510"/>
      <c r="I132" s="511"/>
      <c r="J132" s="510"/>
      <c r="K132" s="512"/>
      <c r="L132" s="513"/>
    </row>
    <row r="133" spans="1:12" ht="24.95" customHeight="1" thickBot="1" x14ac:dyDescent="0.3">
      <c r="A133" s="514" t="s">
        <v>243</v>
      </c>
      <c r="B133" s="928" t="s">
        <v>241</v>
      </c>
      <c r="C133" s="928"/>
      <c r="D133" s="928"/>
      <c r="E133" s="501">
        <v>0</v>
      </c>
      <c r="F133" s="501">
        <v>0</v>
      </c>
      <c r="G133" s="501">
        <v>0</v>
      </c>
      <c r="H133" s="501">
        <v>0</v>
      </c>
      <c r="I133" s="502">
        <f>SUM(E133:H133)</f>
        <v>0</v>
      </c>
      <c r="J133" s="503"/>
      <c r="K133" s="521">
        <v>0</v>
      </c>
      <c r="L133" s="522">
        <v>0</v>
      </c>
    </row>
    <row r="134" spans="1:12" ht="24.75" customHeight="1" thickBot="1" x14ac:dyDescent="0.3">
      <c r="A134" s="209" t="s">
        <v>244</v>
      </c>
      <c r="B134" s="945" t="s">
        <v>242</v>
      </c>
      <c r="C134" s="945"/>
      <c r="D134" s="945"/>
      <c r="E134" s="945"/>
      <c r="F134" s="945"/>
      <c r="G134" s="945"/>
      <c r="H134" s="945"/>
      <c r="I134" s="945"/>
      <c r="J134" s="506"/>
      <c r="K134" s="872"/>
      <c r="L134" s="873"/>
    </row>
    <row r="135" spans="1:12" ht="25.5" customHeight="1" thickBot="1" x14ac:dyDescent="0.3">
      <c r="A135" s="500" t="s">
        <v>245</v>
      </c>
      <c r="B135" s="932"/>
      <c r="C135" s="932"/>
      <c r="D135" s="932"/>
      <c r="E135" s="932"/>
      <c r="F135" s="932"/>
      <c r="G135" s="932"/>
      <c r="H135" s="932"/>
      <c r="I135" s="932"/>
      <c r="J135" s="269"/>
      <c r="K135" s="874"/>
      <c r="L135" s="875"/>
    </row>
    <row r="136" spans="1:12" ht="11.25" customHeight="1" thickBot="1" x14ac:dyDescent="0.3">
      <c r="A136" s="519"/>
      <c r="B136" s="510"/>
      <c r="C136" s="510"/>
      <c r="D136" s="510"/>
      <c r="E136" s="510"/>
      <c r="F136" s="510"/>
      <c r="G136" s="510"/>
      <c r="H136" s="510"/>
      <c r="I136" s="510"/>
      <c r="J136" s="510"/>
      <c r="K136" s="523"/>
      <c r="L136" s="524"/>
    </row>
    <row r="137" spans="1:12" ht="24.95" customHeight="1" thickBot="1" x14ac:dyDescent="0.3">
      <c r="A137" s="514" t="s">
        <v>243</v>
      </c>
      <c r="B137" s="928" t="s">
        <v>241</v>
      </c>
      <c r="C137" s="928"/>
      <c r="D137" s="928"/>
      <c r="E137" s="459">
        <v>0</v>
      </c>
      <c r="F137" s="459">
        <v>0</v>
      </c>
      <c r="G137" s="459">
        <v>0</v>
      </c>
      <c r="H137" s="459">
        <v>0</v>
      </c>
      <c r="I137" s="507">
        <f>SUM(E137:H137)</f>
        <v>0</v>
      </c>
      <c r="J137" s="508"/>
      <c r="K137" s="525">
        <v>0</v>
      </c>
      <c r="L137" s="526">
        <v>0</v>
      </c>
    </row>
    <row r="138" spans="1:12" ht="24.95" customHeight="1" thickBot="1" x14ac:dyDescent="0.3">
      <c r="A138" s="209" t="s">
        <v>244</v>
      </c>
      <c r="B138" s="914" t="s">
        <v>242</v>
      </c>
      <c r="C138" s="914"/>
      <c r="D138" s="914"/>
      <c r="E138" s="914"/>
      <c r="F138" s="914"/>
      <c r="G138" s="914"/>
      <c r="H138" s="914"/>
      <c r="I138" s="914"/>
      <c r="J138" s="269"/>
      <c r="K138" s="872"/>
      <c r="L138" s="873"/>
    </row>
    <row r="139" spans="1:12" ht="24" customHeight="1" thickBot="1" x14ac:dyDescent="0.3">
      <c r="A139" s="500" t="s">
        <v>245</v>
      </c>
      <c r="B139" s="932"/>
      <c r="C139" s="932"/>
      <c r="D139" s="932"/>
      <c r="E139" s="932"/>
      <c r="F139" s="932"/>
      <c r="G139" s="932"/>
      <c r="H139" s="932"/>
      <c r="I139" s="932"/>
      <c r="J139" s="269"/>
      <c r="K139" s="874"/>
      <c r="L139" s="875"/>
    </row>
    <row r="140" spans="1:12" ht="11.25" customHeight="1" thickBot="1" x14ac:dyDescent="0.3">
      <c r="A140" s="520"/>
      <c r="B140" s="510"/>
      <c r="C140" s="510"/>
      <c r="D140" s="510"/>
      <c r="E140" s="510"/>
      <c r="F140" s="510"/>
      <c r="G140" s="510"/>
      <c r="H140" s="510"/>
      <c r="I140" s="510"/>
      <c r="J140" s="510"/>
      <c r="K140" s="523"/>
      <c r="L140" s="524"/>
    </row>
    <row r="141" spans="1:12" ht="24.95" customHeight="1" thickBot="1" x14ac:dyDescent="0.3">
      <c r="A141" s="514" t="s">
        <v>243</v>
      </c>
      <c r="B141" s="928" t="s">
        <v>241</v>
      </c>
      <c r="C141" s="928"/>
      <c r="D141" s="928"/>
      <c r="E141" s="459">
        <v>0</v>
      </c>
      <c r="F141" s="459">
        <v>0</v>
      </c>
      <c r="G141" s="459">
        <v>0</v>
      </c>
      <c r="H141" s="459">
        <v>0</v>
      </c>
      <c r="I141" s="498">
        <f>SUM(E141:H141)</f>
        <v>0</v>
      </c>
      <c r="J141" s="508"/>
      <c r="K141" s="525">
        <v>0</v>
      </c>
      <c r="L141" s="526">
        <v>0</v>
      </c>
    </row>
    <row r="142" spans="1:12" ht="24.95" customHeight="1" x14ac:dyDescent="0.25">
      <c r="A142" s="497" t="s">
        <v>244</v>
      </c>
      <c r="B142" s="914" t="s">
        <v>242</v>
      </c>
      <c r="C142" s="914"/>
      <c r="D142" s="914"/>
      <c r="E142" s="914"/>
      <c r="F142" s="914"/>
      <c r="G142" s="914"/>
      <c r="H142" s="914"/>
      <c r="I142" s="914"/>
      <c r="J142" s="269"/>
      <c r="K142" s="872"/>
      <c r="L142" s="873"/>
    </row>
    <row r="143" spans="1:12" ht="26.25" customHeight="1" thickBot="1" x14ac:dyDescent="0.3">
      <c r="A143" s="500" t="s">
        <v>245</v>
      </c>
      <c r="B143" s="915"/>
      <c r="C143" s="915"/>
      <c r="D143" s="915"/>
      <c r="E143" s="915"/>
      <c r="F143" s="915"/>
      <c r="G143" s="915"/>
      <c r="H143" s="915"/>
      <c r="I143" s="915"/>
      <c r="J143" s="275"/>
      <c r="K143" s="882"/>
      <c r="L143" s="883"/>
    </row>
    <row r="144" spans="1:12" ht="9" customHeight="1" thickBot="1" x14ac:dyDescent="0.3">
      <c r="A144" s="505"/>
      <c r="B144" s="510"/>
      <c r="C144" s="510"/>
      <c r="D144" s="510"/>
      <c r="E144" s="510"/>
      <c r="F144" s="510"/>
      <c r="G144" s="510"/>
      <c r="H144" s="510"/>
      <c r="I144" s="510"/>
      <c r="J144" s="510"/>
      <c r="K144" s="523"/>
      <c r="L144" s="524"/>
    </row>
    <row r="145" spans="1:12" ht="24.95" customHeight="1" thickBot="1" x14ac:dyDescent="0.3">
      <c r="A145" s="514" t="s">
        <v>243</v>
      </c>
      <c r="B145" s="928" t="s">
        <v>241</v>
      </c>
      <c r="C145" s="928"/>
      <c r="D145" s="928"/>
      <c r="E145" s="455">
        <v>0</v>
      </c>
      <c r="F145" s="455">
        <v>0</v>
      </c>
      <c r="G145" s="455">
        <v>0</v>
      </c>
      <c r="H145" s="455">
        <v>0</v>
      </c>
      <c r="I145" s="456">
        <f>SUM(E145:H145)</f>
        <v>0</v>
      </c>
      <c r="J145" s="274"/>
      <c r="K145" s="527">
        <v>0</v>
      </c>
      <c r="L145" s="528">
        <v>0</v>
      </c>
    </row>
    <row r="146" spans="1:12" ht="24.95" customHeight="1" x14ac:dyDescent="0.25">
      <c r="A146" s="497" t="s">
        <v>244</v>
      </c>
      <c r="B146" s="914" t="s">
        <v>242</v>
      </c>
      <c r="C146" s="914"/>
      <c r="D146" s="914"/>
      <c r="E146" s="914"/>
      <c r="F146" s="914"/>
      <c r="G146" s="914"/>
      <c r="H146" s="914"/>
      <c r="I146" s="914"/>
      <c r="J146" s="269"/>
      <c r="K146" s="872"/>
      <c r="L146" s="873"/>
    </row>
    <row r="147" spans="1:12" ht="27.75" customHeight="1" thickBot="1" x14ac:dyDescent="0.3">
      <c r="A147" s="500" t="s">
        <v>245</v>
      </c>
      <c r="B147" s="915"/>
      <c r="C147" s="915"/>
      <c r="D147" s="915"/>
      <c r="E147" s="915"/>
      <c r="F147" s="915"/>
      <c r="G147" s="915"/>
      <c r="H147" s="915"/>
      <c r="I147" s="915"/>
      <c r="J147" s="275"/>
      <c r="K147" s="882"/>
      <c r="L147" s="883"/>
    </row>
    <row r="148" spans="1:12" ht="12" customHeight="1" thickBot="1" x14ac:dyDescent="0.3">
      <c r="A148" s="505"/>
      <c r="B148" s="510"/>
      <c r="C148" s="510"/>
      <c r="D148" s="510"/>
      <c r="E148" s="510"/>
      <c r="F148" s="510"/>
      <c r="G148" s="510"/>
      <c r="H148" s="510"/>
      <c r="I148" s="510"/>
      <c r="J148" s="510"/>
      <c r="K148" s="523"/>
      <c r="L148" s="524"/>
    </row>
    <row r="149" spans="1:12" ht="24.95" customHeight="1" thickBot="1" x14ac:dyDescent="0.3">
      <c r="A149" s="514" t="s">
        <v>243</v>
      </c>
      <c r="B149" s="928" t="s">
        <v>241</v>
      </c>
      <c r="C149" s="928"/>
      <c r="D149" s="928"/>
      <c r="E149" s="455">
        <v>0</v>
      </c>
      <c r="F149" s="455">
        <v>0</v>
      </c>
      <c r="G149" s="455">
        <v>0</v>
      </c>
      <c r="H149" s="455">
        <v>0</v>
      </c>
      <c r="I149" s="498">
        <f>SUM(E149:H149)</f>
        <v>0</v>
      </c>
      <c r="J149" s="274"/>
      <c r="K149" s="527">
        <v>0</v>
      </c>
      <c r="L149" s="528">
        <v>0</v>
      </c>
    </row>
    <row r="150" spans="1:12" ht="24.95" customHeight="1" x14ac:dyDescent="0.25">
      <c r="A150" s="497" t="s">
        <v>244</v>
      </c>
      <c r="B150" s="914" t="s">
        <v>242</v>
      </c>
      <c r="C150" s="914"/>
      <c r="D150" s="914"/>
      <c r="E150" s="914"/>
      <c r="F150" s="914"/>
      <c r="G150" s="914"/>
      <c r="H150" s="914"/>
      <c r="I150" s="914"/>
      <c r="J150" s="269"/>
      <c r="K150" s="872"/>
      <c r="L150" s="873"/>
    </row>
    <row r="151" spans="1:12" ht="27" customHeight="1" thickBot="1" x14ac:dyDescent="0.3">
      <c r="A151" s="500" t="s">
        <v>245</v>
      </c>
      <c r="B151" s="915"/>
      <c r="C151" s="915"/>
      <c r="D151" s="915"/>
      <c r="E151" s="915"/>
      <c r="F151" s="915"/>
      <c r="G151" s="915"/>
      <c r="H151" s="915"/>
      <c r="I151" s="915"/>
      <c r="J151" s="275"/>
      <c r="K151" s="882"/>
      <c r="L151" s="883"/>
    </row>
    <row r="152" spans="1:12" ht="11.25" customHeight="1" thickBot="1" x14ac:dyDescent="0.3">
      <c r="A152" s="505"/>
      <c r="B152" s="499"/>
      <c r="C152" s="499"/>
      <c r="D152" s="499"/>
      <c r="E152" s="499"/>
      <c r="F152" s="499"/>
      <c r="G152" s="499"/>
      <c r="H152" s="499"/>
      <c r="I152" s="499"/>
      <c r="J152" s="499"/>
      <c r="K152" s="529"/>
      <c r="L152" s="530"/>
    </row>
    <row r="153" spans="1:12" ht="24.95" customHeight="1" thickBot="1" x14ac:dyDescent="0.3">
      <c r="A153" s="514" t="s">
        <v>243</v>
      </c>
      <c r="B153" s="928" t="s">
        <v>241</v>
      </c>
      <c r="C153" s="928"/>
      <c r="D153" s="928"/>
      <c r="E153" s="455">
        <v>0</v>
      </c>
      <c r="F153" s="455">
        <v>0</v>
      </c>
      <c r="G153" s="455">
        <v>0</v>
      </c>
      <c r="H153" s="455">
        <v>0</v>
      </c>
      <c r="I153" s="456">
        <f>SUM(E153:H153)</f>
        <v>0</v>
      </c>
      <c r="J153" s="274"/>
      <c r="K153" s="527">
        <v>0</v>
      </c>
      <c r="L153" s="528">
        <v>0</v>
      </c>
    </row>
    <row r="154" spans="1:12" ht="24.95" customHeight="1" x14ac:dyDescent="0.25">
      <c r="A154" s="497" t="s">
        <v>244</v>
      </c>
      <c r="B154" s="914" t="s">
        <v>242</v>
      </c>
      <c r="C154" s="914"/>
      <c r="D154" s="914"/>
      <c r="E154" s="914"/>
      <c r="F154" s="914"/>
      <c r="G154" s="914"/>
      <c r="H154" s="914"/>
      <c r="I154" s="914"/>
      <c r="J154" s="269"/>
      <c r="K154" s="872"/>
      <c r="L154" s="873"/>
    </row>
    <row r="155" spans="1:12" ht="25.5" customHeight="1" thickBot="1" x14ac:dyDescent="0.3">
      <c r="A155" s="500" t="s">
        <v>245</v>
      </c>
      <c r="B155" s="915"/>
      <c r="C155" s="915"/>
      <c r="D155" s="915"/>
      <c r="E155" s="915"/>
      <c r="F155" s="915"/>
      <c r="G155" s="915"/>
      <c r="H155" s="915"/>
      <c r="I155" s="915"/>
      <c r="J155" s="275"/>
      <c r="K155" s="882"/>
      <c r="L155" s="883"/>
    </row>
    <row r="156" spans="1:12" ht="8.25" customHeight="1" thickBot="1" x14ac:dyDescent="0.3">
      <c r="A156" s="505"/>
      <c r="B156" s="499"/>
      <c r="C156" s="499"/>
      <c r="D156" s="499"/>
      <c r="E156" s="499"/>
      <c r="F156" s="499"/>
      <c r="G156" s="499"/>
      <c r="H156" s="499"/>
      <c r="I156" s="504"/>
      <c r="J156" s="499"/>
      <c r="K156" s="529"/>
      <c r="L156" s="530"/>
    </row>
    <row r="157" spans="1:12" ht="24.95" customHeight="1" thickBot="1" x14ac:dyDescent="0.3">
      <c r="A157" s="514" t="s">
        <v>243</v>
      </c>
      <c r="B157" s="928" t="s">
        <v>241</v>
      </c>
      <c r="C157" s="928"/>
      <c r="D157" s="928"/>
      <c r="E157" s="455">
        <v>0</v>
      </c>
      <c r="F157" s="455">
        <v>0</v>
      </c>
      <c r="G157" s="455">
        <v>0</v>
      </c>
      <c r="H157" s="455">
        <v>0</v>
      </c>
      <c r="I157" s="498">
        <f>SUM(E157:H157)</f>
        <v>0</v>
      </c>
      <c r="J157" s="274"/>
      <c r="K157" s="527">
        <v>0</v>
      </c>
      <c r="L157" s="528">
        <v>0</v>
      </c>
    </row>
    <row r="158" spans="1:12" ht="24.95" customHeight="1" x14ac:dyDescent="0.25">
      <c r="A158" s="497" t="s">
        <v>244</v>
      </c>
      <c r="B158" s="914" t="s">
        <v>242</v>
      </c>
      <c r="C158" s="914"/>
      <c r="D158" s="914"/>
      <c r="E158" s="914"/>
      <c r="F158" s="914"/>
      <c r="G158" s="914"/>
      <c r="H158" s="914"/>
      <c r="I158" s="914"/>
      <c r="J158" s="269"/>
      <c r="K158" s="884"/>
      <c r="L158" s="885"/>
    </row>
    <row r="159" spans="1:12" ht="26.25" customHeight="1" thickBot="1" x14ac:dyDescent="0.3">
      <c r="A159" s="500" t="s">
        <v>245</v>
      </c>
      <c r="B159" s="915"/>
      <c r="C159" s="915"/>
      <c r="D159" s="915"/>
      <c r="E159" s="915"/>
      <c r="F159" s="915"/>
      <c r="G159" s="915"/>
      <c r="H159" s="915"/>
      <c r="I159" s="915"/>
      <c r="J159" s="275"/>
      <c r="K159" s="886"/>
      <c r="L159" s="887"/>
    </row>
    <row r="160" spans="1:12" ht="10.5" customHeight="1" thickBot="1" x14ac:dyDescent="0.3">
      <c r="A160" s="505"/>
      <c r="B160" s="499"/>
      <c r="C160" s="499"/>
      <c r="D160" s="499"/>
      <c r="E160" s="499"/>
      <c r="F160" s="499"/>
      <c r="G160" s="499"/>
      <c r="H160" s="499"/>
      <c r="I160" s="499"/>
      <c r="J160" s="499"/>
      <c r="K160" s="531"/>
      <c r="L160" s="532"/>
    </row>
    <row r="161" spans="1:12" ht="24.95" customHeight="1" thickBot="1" x14ac:dyDescent="0.3">
      <c r="A161" s="514" t="s">
        <v>243</v>
      </c>
      <c r="B161" s="928" t="s">
        <v>241</v>
      </c>
      <c r="C161" s="928"/>
      <c r="D161" s="928"/>
      <c r="E161" s="455">
        <v>0</v>
      </c>
      <c r="F161" s="455">
        <v>0</v>
      </c>
      <c r="G161" s="455">
        <v>0</v>
      </c>
      <c r="H161" s="455">
        <v>0</v>
      </c>
      <c r="I161" s="456">
        <f>SUM(E161:H161)</f>
        <v>0</v>
      </c>
      <c r="J161" s="274"/>
      <c r="K161" s="527">
        <v>0</v>
      </c>
      <c r="L161" s="528">
        <v>0</v>
      </c>
    </row>
    <row r="162" spans="1:12" ht="24.95" customHeight="1" x14ac:dyDescent="0.25">
      <c r="A162" s="497" t="s">
        <v>244</v>
      </c>
      <c r="B162" s="914" t="s">
        <v>242</v>
      </c>
      <c r="C162" s="914"/>
      <c r="D162" s="914"/>
      <c r="E162" s="914"/>
      <c r="F162" s="914"/>
      <c r="G162" s="914"/>
      <c r="H162" s="914"/>
      <c r="I162" s="914"/>
      <c r="J162" s="269"/>
      <c r="K162" s="884"/>
      <c r="L162" s="885"/>
    </row>
    <row r="163" spans="1:12" ht="30.75" customHeight="1" thickBot="1" x14ac:dyDescent="0.3">
      <c r="A163" s="500" t="s">
        <v>245</v>
      </c>
      <c r="B163" s="915"/>
      <c r="C163" s="915"/>
      <c r="D163" s="915"/>
      <c r="E163" s="915"/>
      <c r="F163" s="915"/>
      <c r="G163" s="915"/>
      <c r="H163" s="915"/>
      <c r="I163" s="915"/>
      <c r="J163" s="275"/>
      <c r="K163" s="886"/>
      <c r="L163" s="887"/>
    </row>
    <row r="164" spans="1:12" ht="10.5" customHeight="1" thickBot="1" x14ac:dyDescent="0.3">
      <c r="A164" s="505"/>
      <c r="B164" s="499"/>
      <c r="C164" s="499"/>
      <c r="D164" s="499"/>
      <c r="E164" s="499"/>
      <c r="F164" s="499"/>
      <c r="G164" s="499"/>
      <c r="H164" s="499"/>
      <c r="I164" s="504"/>
      <c r="J164" s="499"/>
      <c r="K164" s="531"/>
      <c r="L164" s="532"/>
    </row>
    <row r="165" spans="1:12" ht="24.95" customHeight="1" thickBot="1" x14ac:dyDescent="0.3">
      <c r="A165" s="514" t="s">
        <v>243</v>
      </c>
      <c r="B165" s="928" t="s">
        <v>241</v>
      </c>
      <c r="C165" s="928"/>
      <c r="D165" s="928"/>
      <c r="E165" s="455">
        <v>0</v>
      </c>
      <c r="F165" s="455">
        <v>0</v>
      </c>
      <c r="G165" s="455">
        <v>0</v>
      </c>
      <c r="H165" s="455">
        <v>0</v>
      </c>
      <c r="I165" s="498">
        <f>SUM(E165:H165)</f>
        <v>0</v>
      </c>
      <c r="J165" s="274"/>
      <c r="K165" s="527">
        <v>0</v>
      </c>
      <c r="L165" s="528">
        <v>0</v>
      </c>
    </row>
    <row r="166" spans="1:12" ht="24.95" customHeight="1" x14ac:dyDescent="0.25">
      <c r="A166" s="497" t="s">
        <v>244</v>
      </c>
      <c r="B166" s="914" t="s">
        <v>242</v>
      </c>
      <c r="C166" s="914"/>
      <c r="D166" s="914"/>
      <c r="E166" s="914"/>
      <c r="F166" s="914"/>
      <c r="G166" s="914"/>
      <c r="H166" s="914"/>
      <c r="I166" s="914"/>
      <c r="J166" s="269"/>
      <c r="K166" s="884"/>
      <c r="L166" s="885"/>
    </row>
    <row r="167" spans="1:12" ht="25.5" customHeight="1" thickBot="1" x14ac:dyDescent="0.3">
      <c r="A167" s="500" t="s">
        <v>245</v>
      </c>
      <c r="B167" s="915"/>
      <c r="C167" s="915"/>
      <c r="D167" s="915"/>
      <c r="E167" s="915"/>
      <c r="F167" s="915"/>
      <c r="G167" s="915"/>
      <c r="H167" s="915"/>
      <c r="I167" s="915"/>
      <c r="J167" s="275"/>
      <c r="K167" s="886"/>
      <c r="L167" s="887"/>
    </row>
    <row r="168" spans="1:12" ht="8.25" customHeight="1" thickBot="1" x14ac:dyDescent="0.3">
      <c r="A168" s="505"/>
      <c r="B168" s="499"/>
      <c r="C168" s="499"/>
      <c r="D168" s="499"/>
      <c r="E168" s="499"/>
      <c r="F168" s="499"/>
      <c r="G168" s="499"/>
      <c r="H168" s="499"/>
      <c r="I168" s="499"/>
      <c r="J168" s="499"/>
      <c r="K168" s="531"/>
      <c r="L168" s="532"/>
    </row>
    <row r="169" spans="1:12" ht="24.95" customHeight="1" thickBot="1" x14ac:dyDescent="0.3">
      <c r="A169" s="514" t="s">
        <v>243</v>
      </c>
      <c r="B169" s="928" t="s">
        <v>241</v>
      </c>
      <c r="C169" s="928"/>
      <c r="D169" s="928"/>
      <c r="E169" s="455">
        <v>0</v>
      </c>
      <c r="F169" s="455">
        <v>0</v>
      </c>
      <c r="G169" s="455">
        <v>0</v>
      </c>
      <c r="H169" s="455">
        <v>0</v>
      </c>
      <c r="I169" s="456">
        <f>SUM(E169:H169)</f>
        <v>0</v>
      </c>
      <c r="J169" s="274"/>
      <c r="K169" s="527">
        <v>0</v>
      </c>
      <c r="L169" s="528">
        <v>0</v>
      </c>
    </row>
    <row r="170" spans="1:12" ht="24.95" customHeight="1" x14ac:dyDescent="0.25">
      <c r="A170" s="497" t="s">
        <v>244</v>
      </c>
      <c r="B170" s="914" t="s">
        <v>242</v>
      </c>
      <c r="C170" s="914"/>
      <c r="D170" s="914"/>
      <c r="E170" s="914"/>
      <c r="F170" s="914"/>
      <c r="G170" s="914"/>
      <c r="H170" s="914"/>
      <c r="I170" s="914"/>
      <c r="J170" s="269"/>
      <c r="K170" s="884"/>
      <c r="L170" s="885"/>
    </row>
    <row r="171" spans="1:12" ht="25.5" customHeight="1" thickBot="1" x14ac:dyDescent="0.3">
      <c r="A171" s="500" t="s">
        <v>245</v>
      </c>
      <c r="B171" s="915"/>
      <c r="C171" s="915"/>
      <c r="D171" s="915"/>
      <c r="E171" s="915"/>
      <c r="F171" s="915"/>
      <c r="G171" s="915"/>
      <c r="H171" s="915"/>
      <c r="I171" s="915"/>
      <c r="J171" s="275"/>
      <c r="K171" s="886"/>
      <c r="L171" s="887"/>
    </row>
    <row r="172" spans="1:12" ht="11.25" customHeight="1" thickBot="1" x14ac:dyDescent="0.3">
      <c r="A172" s="505"/>
      <c r="B172" s="499"/>
      <c r="C172" s="499"/>
      <c r="D172" s="499"/>
      <c r="E172" s="499"/>
      <c r="F172" s="499"/>
      <c r="G172" s="499"/>
      <c r="H172" s="499"/>
      <c r="I172" s="504"/>
      <c r="J172" s="499"/>
      <c r="K172" s="531"/>
      <c r="L172" s="532"/>
    </row>
    <row r="173" spans="1:12" ht="24.95" customHeight="1" thickBot="1" x14ac:dyDescent="0.3">
      <c r="A173" s="514" t="s">
        <v>243</v>
      </c>
      <c r="B173" s="928" t="s">
        <v>241</v>
      </c>
      <c r="C173" s="928"/>
      <c r="D173" s="928"/>
      <c r="E173" s="455">
        <v>0</v>
      </c>
      <c r="F173" s="455">
        <v>0</v>
      </c>
      <c r="G173" s="455">
        <v>0</v>
      </c>
      <c r="H173" s="455">
        <v>0</v>
      </c>
      <c r="I173" s="498">
        <f>SUM(E173:H173)</f>
        <v>0</v>
      </c>
      <c r="J173" s="274"/>
      <c r="K173" s="527">
        <v>0</v>
      </c>
      <c r="L173" s="528">
        <v>0</v>
      </c>
    </row>
    <row r="174" spans="1:12" ht="24.95" customHeight="1" x14ac:dyDescent="0.25">
      <c r="A174" s="497" t="s">
        <v>244</v>
      </c>
      <c r="B174" s="914" t="s">
        <v>242</v>
      </c>
      <c r="C174" s="914"/>
      <c r="D174" s="914"/>
      <c r="E174" s="914"/>
      <c r="F174" s="914"/>
      <c r="G174" s="914"/>
      <c r="H174" s="914"/>
      <c r="I174" s="914"/>
      <c r="J174" s="269"/>
      <c r="K174" s="884"/>
      <c r="L174" s="885"/>
    </row>
    <row r="175" spans="1:12" ht="26.25" customHeight="1" thickBot="1" x14ac:dyDescent="0.3">
      <c r="A175" s="500" t="s">
        <v>245</v>
      </c>
      <c r="B175" s="915"/>
      <c r="C175" s="915"/>
      <c r="D175" s="915"/>
      <c r="E175" s="915"/>
      <c r="F175" s="915"/>
      <c r="G175" s="915"/>
      <c r="H175" s="915"/>
      <c r="I175" s="915"/>
      <c r="J175" s="275"/>
      <c r="K175" s="886"/>
      <c r="L175" s="887"/>
    </row>
    <row r="176" spans="1:12" ht="9.75" customHeight="1" thickBot="1" x14ac:dyDescent="0.3">
      <c r="A176" s="505"/>
      <c r="B176" s="499"/>
      <c r="C176" s="499"/>
      <c r="D176" s="499"/>
      <c r="E176" s="499"/>
      <c r="F176" s="499"/>
      <c r="G176" s="499"/>
      <c r="H176" s="499"/>
      <c r="I176" s="499"/>
      <c r="J176" s="499"/>
      <c r="K176" s="531"/>
      <c r="L176" s="532"/>
    </row>
    <row r="177" spans="1:12" ht="24.95" customHeight="1" thickBot="1" x14ac:dyDescent="0.3">
      <c r="A177" s="514" t="s">
        <v>243</v>
      </c>
      <c r="B177" s="928" t="s">
        <v>241</v>
      </c>
      <c r="C177" s="928"/>
      <c r="D177" s="928"/>
      <c r="E177" s="455">
        <v>0</v>
      </c>
      <c r="F177" s="455">
        <v>0</v>
      </c>
      <c r="G177" s="455">
        <v>0</v>
      </c>
      <c r="H177" s="455">
        <v>0</v>
      </c>
      <c r="I177" s="456">
        <f>SUM(E177:H177)</f>
        <v>0</v>
      </c>
      <c r="J177" s="274"/>
      <c r="K177" s="527">
        <v>0</v>
      </c>
      <c r="L177" s="528">
        <v>0</v>
      </c>
    </row>
    <row r="178" spans="1:12" ht="24.95" customHeight="1" x14ac:dyDescent="0.25">
      <c r="A178" s="497" t="s">
        <v>244</v>
      </c>
      <c r="B178" s="914" t="s">
        <v>242</v>
      </c>
      <c r="C178" s="914"/>
      <c r="D178" s="914"/>
      <c r="E178" s="914"/>
      <c r="F178" s="914"/>
      <c r="G178" s="914"/>
      <c r="H178" s="914"/>
      <c r="I178" s="914"/>
      <c r="J178" s="269"/>
      <c r="K178" s="884"/>
      <c r="L178" s="885"/>
    </row>
    <row r="179" spans="1:12" ht="24.75" customHeight="1" thickBot="1" x14ac:dyDescent="0.3">
      <c r="A179" s="500" t="s">
        <v>245</v>
      </c>
      <c r="B179" s="915"/>
      <c r="C179" s="915"/>
      <c r="D179" s="915"/>
      <c r="E179" s="915"/>
      <c r="F179" s="915"/>
      <c r="G179" s="915"/>
      <c r="H179" s="915"/>
      <c r="I179" s="915"/>
      <c r="J179" s="275"/>
      <c r="K179" s="886"/>
      <c r="L179" s="887"/>
    </row>
    <row r="180" spans="1:12" ht="9" customHeight="1" thickBot="1" x14ac:dyDescent="0.3">
      <c r="A180" s="505"/>
      <c r="B180" s="499"/>
      <c r="C180" s="499"/>
      <c r="D180" s="499"/>
      <c r="E180" s="499"/>
      <c r="F180" s="499"/>
      <c r="G180" s="499"/>
      <c r="H180" s="499"/>
      <c r="I180" s="504"/>
      <c r="J180" s="499"/>
      <c r="K180" s="531"/>
      <c r="L180" s="532"/>
    </row>
    <row r="181" spans="1:12" ht="24.95" customHeight="1" thickBot="1" x14ac:dyDescent="0.3">
      <c r="A181" s="514" t="s">
        <v>243</v>
      </c>
      <c r="B181" s="928" t="s">
        <v>241</v>
      </c>
      <c r="C181" s="928"/>
      <c r="D181" s="928"/>
      <c r="E181" s="455">
        <v>0</v>
      </c>
      <c r="F181" s="455">
        <v>0</v>
      </c>
      <c r="G181" s="455">
        <v>0</v>
      </c>
      <c r="H181" s="455">
        <v>0</v>
      </c>
      <c r="I181" s="498">
        <f>SUM(E181:H181)</f>
        <v>0</v>
      </c>
      <c r="J181" s="274"/>
      <c r="K181" s="527">
        <v>0</v>
      </c>
      <c r="L181" s="528">
        <v>0</v>
      </c>
    </row>
    <row r="182" spans="1:12" ht="24.95" customHeight="1" x14ac:dyDescent="0.25">
      <c r="A182" s="497" t="s">
        <v>244</v>
      </c>
      <c r="B182" s="914" t="s">
        <v>242</v>
      </c>
      <c r="C182" s="914"/>
      <c r="D182" s="914"/>
      <c r="E182" s="914"/>
      <c r="F182" s="914"/>
      <c r="G182" s="914"/>
      <c r="H182" s="914"/>
      <c r="I182" s="914"/>
      <c r="J182" s="269"/>
      <c r="K182" s="872"/>
      <c r="L182" s="873"/>
    </row>
    <row r="183" spans="1:12" ht="27" customHeight="1" thickBot="1" x14ac:dyDescent="0.3">
      <c r="A183" s="500" t="s">
        <v>245</v>
      </c>
      <c r="B183" s="915"/>
      <c r="C183" s="915"/>
      <c r="D183" s="915"/>
      <c r="E183" s="915"/>
      <c r="F183" s="915"/>
      <c r="G183" s="915"/>
      <c r="H183" s="915"/>
      <c r="I183" s="915"/>
      <c r="J183" s="275"/>
      <c r="K183" s="882"/>
      <c r="L183" s="883"/>
    </row>
    <row r="184" spans="1:12" ht="8.25" customHeight="1" thickBot="1" x14ac:dyDescent="0.3">
      <c r="A184" s="505"/>
      <c r="B184" s="499"/>
      <c r="C184" s="499"/>
      <c r="D184" s="499"/>
      <c r="E184" s="499"/>
      <c r="F184" s="499"/>
      <c r="G184" s="499"/>
      <c r="H184" s="499"/>
      <c r="I184" s="499"/>
      <c r="J184" s="499"/>
      <c r="K184" s="529"/>
      <c r="L184" s="530"/>
    </row>
    <row r="185" spans="1:12" ht="24.95" customHeight="1" thickBot="1" x14ac:dyDescent="0.3">
      <c r="A185" s="514" t="s">
        <v>243</v>
      </c>
      <c r="B185" s="928" t="s">
        <v>241</v>
      </c>
      <c r="C185" s="928"/>
      <c r="D185" s="928"/>
      <c r="E185" s="455">
        <v>0</v>
      </c>
      <c r="F185" s="455">
        <v>0</v>
      </c>
      <c r="G185" s="455">
        <v>0</v>
      </c>
      <c r="H185" s="455">
        <v>0</v>
      </c>
      <c r="I185" s="456">
        <f>SUM(E185:H185)</f>
        <v>0</v>
      </c>
      <c r="J185" s="274"/>
      <c r="K185" s="527">
        <v>0</v>
      </c>
      <c r="L185" s="528">
        <v>0</v>
      </c>
    </row>
    <row r="186" spans="1:12" ht="24.95" customHeight="1" x14ac:dyDescent="0.25">
      <c r="A186" s="497" t="s">
        <v>244</v>
      </c>
      <c r="B186" s="914" t="s">
        <v>242</v>
      </c>
      <c r="C186" s="914"/>
      <c r="D186" s="914"/>
      <c r="E186" s="914"/>
      <c r="F186" s="914"/>
      <c r="G186" s="914"/>
      <c r="H186" s="914"/>
      <c r="I186" s="914"/>
      <c r="J186" s="269"/>
      <c r="K186" s="888"/>
      <c r="L186" s="889"/>
    </row>
    <row r="187" spans="1:12" ht="27" customHeight="1" thickBot="1" x14ac:dyDescent="0.3">
      <c r="A187" s="500" t="s">
        <v>245</v>
      </c>
      <c r="B187" s="968"/>
      <c r="C187" s="968"/>
      <c r="D187" s="968"/>
      <c r="E187" s="968"/>
      <c r="F187" s="968"/>
      <c r="G187" s="968"/>
      <c r="H187" s="968"/>
      <c r="I187" s="968"/>
      <c r="J187" s="269"/>
      <c r="K187" s="890"/>
      <c r="L187" s="891"/>
    </row>
    <row r="188" spans="1:12" ht="16.5" thickTop="1" x14ac:dyDescent="0.25">
      <c r="A188" s="170" t="s">
        <v>27</v>
      </c>
      <c r="B188" s="907"/>
      <c r="C188" s="907"/>
      <c r="D188" s="907"/>
      <c r="E188" s="457">
        <f>SUM(E129+E133+E137+E141+E145+E149+E153+E157+E161+E165+E169+E173+E177+E181+E185)</f>
        <v>0</v>
      </c>
      <c r="F188" s="457">
        <f>SUM(F129+F133+F137+F141+F145+F149+F153+F157+F161+F165+F169+F173+F177+F181+F185)</f>
        <v>0</v>
      </c>
      <c r="G188" s="457">
        <f>SUM(G129+G133+G137+G141+G145+G149+G153+G157+G161+G165+G169+G173+G177+G181+G185)</f>
        <v>0</v>
      </c>
      <c r="H188" s="457">
        <f>SUM(H129+H133+H137+H141+H145+H149+H153+H157+H161+H165+H169+H173+H177+H181+H185)</f>
        <v>0</v>
      </c>
      <c r="I188" s="458">
        <f>SUM(I129+I133+I137+I141+I145+I149+I153+I157+I161+I165+I169+I173+I177+I181+I185)</f>
        <v>0</v>
      </c>
      <c r="J188" s="276"/>
      <c r="K188" s="483">
        <f>SUM(K129:K185)</f>
        <v>0</v>
      </c>
      <c r="L188" s="483">
        <f>SUM(L129:L185)</f>
        <v>0</v>
      </c>
    </row>
    <row r="189" spans="1:12" ht="8.25" customHeight="1" thickBot="1" x14ac:dyDescent="0.3">
      <c r="A189" s="210"/>
      <c r="B189" s="923"/>
      <c r="C189" s="923"/>
      <c r="D189" s="923"/>
      <c r="E189" s="206"/>
      <c r="F189" s="206"/>
      <c r="G189" s="206"/>
      <c r="H189" s="206"/>
      <c r="I189" s="207"/>
      <c r="J189" s="254"/>
      <c r="K189" s="200"/>
      <c r="L189" s="201"/>
    </row>
    <row r="190" spans="1:12" x14ac:dyDescent="0.25">
      <c r="A190" s="909" t="s">
        <v>28</v>
      </c>
      <c r="B190" s="910"/>
      <c r="C190" s="910"/>
      <c r="D190" s="910"/>
      <c r="E190" s="910"/>
      <c r="F190" s="910"/>
      <c r="G190" s="910"/>
      <c r="H190" s="910"/>
      <c r="I190" s="910"/>
      <c r="J190" s="271"/>
      <c r="K190" s="245"/>
      <c r="L190" s="246"/>
    </row>
    <row r="191" spans="1:12" ht="16.5" thickBot="1" x14ac:dyDescent="0.3">
      <c r="A191" s="151"/>
      <c r="B191" s="924"/>
      <c r="C191" s="925"/>
      <c r="D191" s="926"/>
      <c r="E191" s="459">
        <v>0</v>
      </c>
      <c r="F191" s="459">
        <v>0</v>
      </c>
      <c r="G191" s="459">
        <v>0</v>
      </c>
      <c r="H191" s="459">
        <v>0</v>
      </c>
      <c r="I191" s="460">
        <f>SUM(E191:H191)</f>
        <v>0</v>
      </c>
      <c r="J191" s="277"/>
      <c r="K191" s="481">
        <v>0</v>
      </c>
      <c r="L191" s="482">
        <v>0</v>
      </c>
    </row>
    <row r="192" spans="1:12" x14ac:dyDescent="0.25">
      <c r="A192" s="211"/>
      <c r="B192" s="908"/>
      <c r="C192" s="908"/>
      <c r="D192" s="908"/>
      <c r="E192" s="908"/>
      <c r="F192" s="908"/>
      <c r="G192" s="908"/>
      <c r="H192" s="908"/>
      <c r="I192" s="901"/>
      <c r="J192" s="269"/>
      <c r="K192" s="892"/>
      <c r="L192" s="893"/>
    </row>
    <row r="193" spans="1:12" ht="45" customHeight="1" thickBot="1" x14ac:dyDescent="0.3">
      <c r="A193" s="211"/>
      <c r="B193" s="908"/>
      <c r="C193" s="908"/>
      <c r="D193" s="908"/>
      <c r="E193" s="908"/>
      <c r="F193" s="908"/>
      <c r="G193" s="908"/>
      <c r="H193" s="908"/>
      <c r="I193" s="901"/>
      <c r="J193" s="269"/>
      <c r="K193" s="894"/>
      <c r="L193" s="895"/>
    </row>
    <row r="194" spans="1:12" ht="16.5" thickBot="1" x14ac:dyDescent="0.3">
      <c r="A194" s="151"/>
      <c r="B194" s="924"/>
      <c r="C194" s="925"/>
      <c r="D194" s="926"/>
      <c r="E194" s="459">
        <v>0</v>
      </c>
      <c r="F194" s="459">
        <v>0</v>
      </c>
      <c r="G194" s="459">
        <v>0</v>
      </c>
      <c r="H194" s="459">
        <v>0</v>
      </c>
      <c r="I194" s="460">
        <f>SUM(E194:H194)</f>
        <v>0</v>
      </c>
      <c r="J194" s="277"/>
      <c r="K194" s="481">
        <v>0</v>
      </c>
      <c r="L194" s="482">
        <v>0</v>
      </c>
    </row>
    <row r="195" spans="1:12" x14ac:dyDescent="0.25">
      <c r="A195" s="211"/>
      <c r="B195" s="908"/>
      <c r="C195" s="908"/>
      <c r="D195" s="908"/>
      <c r="E195" s="908"/>
      <c r="F195" s="908"/>
      <c r="G195" s="908"/>
      <c r="H195" s="908"/>
      <c r="I195" s="901"/>
      <c r="J195" s="269"/>
      <c r="K195" s="892"/>
      <c r="L195" s="893"/>
    </row>
    <row r="196" spans="1:12" ht="45" customHeight="1" thickBot="1" x14ac:dyDescent="0.3">
      <c r="A196" s="211"/>
      <c r="B196" s="908"/>
      <c r="C196" s="908"/>
      <c r="D196" s="908"/>
      <c r="E196" s="908"/>
      <c r="F196" s="908"/>
      <c r="G196" s="908"/>
      <c r="H196" s="908"/>
      <c r="I196" s="901"/>
      <c r="J196" s="269"/>
      <c r="K196" s="894"/>
      <c r="L196" s="895"/>
    </row>
    <row r="197" spans="1:12" ht="16.5" thickBot="1" x14ac:dyDescent="0.3">
      <c r="A197" s="151"/>
      <c r="B197" s="924"/>
      <c r="C197" s="925"/>
      <c r="D197" s="926"/>
      <c r="E197" s="459">
        <v>0</v>
      </c>
      <c r="F197" s="459">
        <v>0</v>
      </c>
      <c r="G197" s="459">
        <v>0</v>
      </c>
      <c r="H197" s="459">
        <v>0</v>
      </c>
      <c r="I197" s="460">
        <f>SUM(E197:H197)</f>
        <v>0</v>
      </c>
      <c r="J197" s="277"/>
      <c r="K197" s="481">
        <v>0</v>
      </c>
      <c r="L197" s="482">
        <v>0</v>
      </c>
    </row>
    <row r="198" spans="1:12" x14ac:dyDescent="0.25">
      <c r="A198" s="211"/>
      <c r="B198" s="908"/>
      <c r="C198" s="908"/>
      <c r="D198" s="908"/>
      <c r="E198" s="908"/>
      <c r="F198" s="908"/>
      <c r="G198" s="908"/>
      <c r="H198" s="908"/>
      <c r="I198" s="901"/>
      <c r="J198" s="269"/>
      <c r="K198" s="892"/>
      <c r="L198" s="893"/>
    </row>
    <row r="199" spans="1:12" ht="45" customHeight="1" thickBot="1" x14ac:dyDescent="0.3">
      <c r="A199" s="211"/>
      <c r="B199" s="908"/>
      <c r="C199" s="908"/>
      <c r="D199" s="908"/>
      <c r="E199" s="908"/>
      <c r="F199" s="908"/>
      <c r="G199" s="908"/>
      <c r="H199" s="908"/>
      <c r="I199" s="901"/>
      <c r="J199" s="269"/>
      <c r="K199" s="894"/>
      <c r="L199" s="895"/>
    </row>
    <row r="200" spans="1:12" x14ac:dyDescent="0.25">
      <c r="A200" s="170" t="s">
        <v>29</v>
      </c>
      <c r="B200" s="927"/>
      <c r="C200" s="927"/>
      <c r="D200" s="927"/>
      <c r="E200" s="457">
        <f>SUM(E191+E194+E197)</f>
        <v>0</v>
      </c>
      <c r="F200" s="457">
        <f>SUM(F191+F194+F197)</f>
        <v>0</v>
      </c>
      <c r="G200" s="457">
        <f>SUM(G191+G194+G197)</f>
        <v>0</v>
      </c>
      <c r="H200" s="457">
        <f>SUM(H191+H194+H197)</f>
        <v>0</v>
      </c>
      <c r="I200" s="461">
        <f>SUM(I191+I194+I197)</f>
        <v>0</v>
      </c>
      <c r="J200" s="278"/>
      <c r="K200" s="479">
        <f>SUM(K191+K194+K197)</f>
        <v>0</v>
      </c>
      <c r="L200" s="480">
        <f>SUM(L191+L194+L197)</f>
        <v>0</v>
      </c>
    </row>
    <row r="201" spans="1:12" ht="7.5" customHeight="1" thickBot="1" x14ac:dyDescent="0.3">
      <c r="A201" s="210"/>
      <c r="B201" s="923"/>
      <c r="C201" s="923"/>
      <c r="D201" s="923"/>
      <c r="E201" s="206"/>
      <c r="F201" s="206"/>
      <c r="G201" s="206"/>
      <c r="H201" s="206"/>
      <c r="I201" s="207"/>
      <c r="J201" s="254"/>
      <c r="K201" s="200"/>
      <c r="L201" s="201"/>
    </row>
    <row r="202" spans="1:12" ht="15.75" customHeight="1" x14ac:dyDescent="0.25">
      <c r="A202" s="911" t="s">
        <v>44</v>
      </c>
      <c r="B202" s="912"/>
      <c r="C202" s="912"/>
      <c r="D202" s="912"/>
      <c r="E202" s="912"/>
      <c r="F202" s="912"/>
      <c r="G202" s="912"/>
      <c r="H202" s="912"/>
      <c r="I202" s="912"/>
      <c r="J202" s="279"/>
      <c r="K202" s="249"/>
      <c r="L202" s="250"/>
    </row>
    <row r="203" spans="1:12" ht="45" customHeight="1" x14ac:dyDescent="0.25">
      <c r="A203" s="151"/>
      <c r="B203" s="901"/>
      <c r="C203" s="902"/>
      <c r="D203" s="903"/>
      <c r="E203" s="462">
        <v>0</v>
      </c>
      <c r="F203" s="462">
        <v>0</v>
      </c>
      <c r="G203" s="462">
        <v>0</v>
      </c>
      <c r="H203" s="462">
        <v>0</v>
      </c>
      <c r="I203" s="463">
        <f>SUM(E203:H203)</f>
        <v>0</v>
      </c>
      <c r="J203" s="219"/>
      <c r="K203" s="535">
        <v>0</v>
      </c>
      <c r="L203" s="535">
        <v>0</v>
      </c>
    </row>
    <row r="204" spans="1:12" ht="45" customHeight="1" x14ac:dyDescent="0.25">
      <c r="A204" s="151"/>
      <c r="B204" s="901"/>
      <c r="C204" s="902"/>
      <c r="D204" s="903"/>
      <c r="E204" s="462">
        <v>0</v>
      </c>
      <c r="F204" s="462">
        <v>0</v>
      </c>
      <c r="G204" s="462">
        <v>0</v>
      </c>
      <c r="H204" s="462">
        <v>0</v>
      </c>
      <c r="I204" s="463">
        <f t="shared" ref="I204:I212" si="19">SUM(E204:H204)</f>
        <v>0</v>
      </c>
      <c r="J204" s="219"/>
      <c r="K204" s="535">
        <v>0</v>
      </c>
      <c r="L204" s="535">
        <v>0</v>
      </c>
    </row>
    <row r="205" spans="1:12" ht="45" customHeight="1" x14ac:dyDescent="0.25">
      <c r="A205" s="151"/>
      <c r="B205" s="901"/>
      <c r="C205" s="902"/>
      <c r="D205" s="903"/>
      <c r="E205" s="462">
        <v>0</v>
      </c>
      <c r="F205" s="462">
        <v>0</v>
      </c>
      <c r="G205" s="462">
        <v>0</v>
      </c>
      <c r="H205" s="462">
        <v>0</v>
      </c>
      <c r="I205" s="463">
        <f t="shared" si="19"/>
        <v>0</v>
      </c>
      <c r="J205" s="219"/>
      <c r="K205" s="535">
        <v>0</v>
      </c>
      <c r="L205" s="535">
        <v>0</v>
      </c>
    </row>
    <row r="206" spans="1:12" ht="45" customHeight="1" x14ac:dyDescent="0.25">
      <c r="A206" s="151"/>
      <c r="B206" s="901"/>
      <c r="C206" s="902"/>
      <c r="D206" s="903"/>
      <c r="E206" s="462">
        <v>0</v>
      </c>
      <c r="F206" s="462">
        <v>0</v>
      </c>
      <c r="G206" s="462">
        <v>0</v>
      </c>
      <c r="H206" s="462">
        <v>0</v>
      </c>
      <c r="I206" s="463">
        <f t="shared" si="19"/>
        <v>0</v>
      </c>
      <c r="J206" s="219"/>
      <c r="K206" s="535">
        <v>0</v>
      </c>
      <c r="L206" s="535">
        <v>0</v>
      </c>
    </row>
    <row r="207" spans="1:12" ht="45" customHeight="1" x14ac:dyDescent="0.25">
      <c r="A207" s="151"/>
      <c r="B207" s="901"/>
      <c r="C207" s="902"/>
      <c r="D207" s="903"/>
      <c r="E207" s="462">
        <v>0</v>
      </c>
      <c r="F207" s="462">
        <v>0</v>
      </c>
      <c r="G207" s="462">
        <v>0</v>
      </c>
      <c r="H207" s="462">
        <v>0</v>
      </c>
      <c r="I207" s="463">
        <f t="shared" si="19"/>
        <v>0</v>
      </c>
      <c r="J207" s="219"/>
      <c r="K207" s="535">
        <v>0</v>
      </c>
      <c r="L207" s="535">
        <v>0</v>
      </c>
    </row>
    <row r="208" spans="1:12" ht="45" customHeight="1" x14ac:dyDescent="0.25">
      <c r="A208" s="151"/>
      <c r="B208" s="901"/>
      <c r="C208" s="902"/>
      <c r="D208" s="903"/>
      <c r="E208" s="462">
        <v>0</v>
      </c>
      <c r="F208" s="462">
        <v>0</v>
      </c>
      <c r="G208" s="462">
        <v>0</v>
      </c>
      <c r="H208" s="462">
        <v>0</v>
      </c>
      <c r="I208" s="463">
        <f t="shared" si="19"/>
        <v>0</v>
      </c>
      <c r="J208" s="219"/>
      <c r="K208" s="535">
        <v>0</v>
      </c>
      <c r="L208" s="535">
        <v>0</v>
      </c>
    </row>
    <row r="209" spans="1:12" ht="45" customHeight="1" x14ac:dyDescent="0.25">
      <c r="A209" s="151"/>
      <c r="B209" s="901"/>
      <c r="C209" s="902"/>
      <c r="D209" s="903"/>
      <c r="E209" s="462">
        <v>0</v>
      </c>
      <c r="F209" s="462">
        <v>0</v>
      </c>
      <c r="G209" s="462">
        <v>0</v>
      </c>
      <c r="H209" s="462">
        <v>0</v>
      </c>
      <c r="I209" s="463">
        <f t="shared" si="19"/>
        <v>0</v>
      </c>
      <c r="J209" s="219"/>
      <c r="K209" s="535">
        <v>0</v>
      </c>
      <c r="L209" s="535">
        <v>0</v>
      </c>
    </row>
    <row r="210" spans="1:12" ht="45" customHeight="1" x14ac:dyDescent="0.25">
      <c r="A210" s="151"/>
      <c r="B210" s="901"/>
      <c r="C210" s="902"/>
      <c r="D210" s="903"/>
      <c r="E210" s="462">
        <v>0</v>
      </c>
      <c r="F210" s="462">
        <v>0</v>
      </c>
      <c r="G210" s="462">
        <v>0</v>
      </c>
      <c r="H210" s="462">
        <v>0</v>
      </c>
      <c r="I210" s="463">
        <f t="shared" si="19"/>
        <v>0</v>
      </c>
      <c r="J210" s="219"/>
      <c r="K210" s="535">
        <v>0</v>
      </c>
      <c r="L210" s="535">
        <v>0</v>
      </c>
    </row>
    <row r="211" spans="1:12" ht="45" customHeight="1" x14ac:dyDescent="0.25">
      <c r="A211" s="151"/>
      <c r="B211" s="901"/>
      <c r="C211" s="902"/>
      <c r="D211" s="903"/>
      <c r="E211" s="462">
        <v>0</v>
      </c>
      <c r="F211" s="462">
        <v>0</v>
      </c>
      <c r="G211" s="462">
        <v>0</v>
      </c>
      <c r="H211" s="462">
        <v>0</v>
      </c>
      <c r="I211" s="463">
        <f t="shared" si="19"/>
        <v>0</v>
      </c>
      <c r="J211" s="219"/>
      <c r="K211" s="535">
        <v>0</v>
      </c>
      <c r="L211" s="535">
        <v>0</v>
      </c>
    </row>
    <row r="212" spans="1:12" ht="45" customHeight="1" thickBot="1" x14ac:dyDescent="0.3">
      <c r="A212" s="382"/>
      <c r="B212" s="974"/>
      <c r="C212" s="975"/>
      <c r="D212" s="976"/>
      <c r="E212" s="464">
        <v>0</v>
      </c>
      <c r="F212" s="464">
        <v>0</v>
      </c>
      <c r="G212" s="464">
        <v>0</v>
      </c>
      <c r="H212" s="464">
        <v>0</v>
      </c>
      <c r="I212" s="465">
        <f t="shared" si="19"/>
        <v>0</v>
      </c>
      <c r="J212" s="280"/>
      <c r="K212" s="537">
        <v>0</v>
      </c>
      <c r="L212" s="537">
        <v>0</v>
      </c>
    </row>
    <row r="213" spans="1:12" ht="16.5" thickTop="1" x14ac:dyDescent="0.25">
      <c r="A213" s="170" t="s">
        <v>30</v>
      </c>
      <c r="B213" s="927"/>
      <c r="C213" s="927"/>
      <c r="D213" s="927"/>
      <c r="E213" s="457">
        <f>SUM(E203:E212)</f>
        <v>0</v>
      </c>
      <c r="F213" s="457">
        <f>SUM(F203:F212)</f>
        <v>0</v>
      </c>
      <c r="G213" s="457">
        <f>SUM(G203:G212)</f>
        <v>0</v>
      </c>
      <c r="H213" s="457">
        <f>SUM(H203:H212)</f>
        <v>0</v>
      </c>
      <c r="I213" s="461">
        <f>SUM(I203:I212)</f>
        <v>0</v>
      </c>
      <c r="J213" s="278"/>
      <c r="K213" s="477">
        <f>SUM(K203:K212)</f>
        <v>0</v>
      </c>
      <c r="L213" s="478">
        <f>SUM(L203:L212)</f>
        <v>0</v>
      </c>
    </row>
    <row r="214" spans="1:12" s="215" customFormat="1" ht="7.5" customHeight="1" thickBot="1" x14ac:dyDescent="0.3">
      <c r="A214" s="212"/>
      <c r="B214" s="942"/>
      <c r="C214" s="942"/>
      <c r="D214" s="942"/>
      <c r="E214" s="213"/>
      <c r="F214" s="213"/>
      <c r="G214" s="213"/>
      <c r="H214" s="213"/>
      <c r="I214" s="214"/>
      <c r="J214" s="255"/>
      <c r="K214" s="200"/>
      <c r="L214" s="201"/>
    </row>
    <row r="215" spans="1:12" ht="16.5" thickBot="1" x14ac:dyDescent="0.3">
      <c r="A215" s="943" t="s">
        <v>169</v>
      </c>
      <c r="B215" s="944"/>
      <c r="C215" s="944"/>
      <c r="D215" s="944"/>
      <c r="E215" s="944"/>
      <c r="F215" s="944"/>
      <c r="G215" s="944"/>
      <c r="H215" s="944"/>
      <c r="I215" s="944"/>
      <c r="J215" s="272"/>
      <c r="K215" s="251"/>
      <c r="L215" s="252"/>
    </row>
    <row r="216" spans="1:12" ht="27.75" customHeight="1" x14ac:dyDescent="0.25">
      <c r="A216" s="216"/>
      <c r="B216" s="913"/>
      <c r="C216" s="913"/>
      <c r="D216" s="913"/>
      <c r="E216" s="455">
        <v>0</v>
      </c>
      <c r="F216" s="455">
        <v>0</v>
      </c>
      <c r="G216" s="455">
        <v>0</v>
      </c>
      <c r="H216" s="455">
        <v>0</v>
      </c>
      <c r="I216" s="456">
        <f>SUM(E216:H216)</f>
        <v>0</v>
      </c>
      <c r="J216" s="281"/>
      <c r="K216" s="533">
        <v>0</v>
      </c>
      <c r="L216" s="534">
        <v>0</v>
      </c>
    </row>
    <row r="217" spans="1:12" x14ac:dyDescent="0.25">
      <c r="A217" s="920"/>
      <c r="B217" s="914"/>
      <c r="C217" s="914"/>
      <c r="D217" s="914"/>
      <c r="E217" s="914"/>
      <c r="F217" s="914"/>
      <c r="G217" s="914"/>
      <c r="H217" s="914"/>
      <c r="I217" s="914"/>
      <c r="J217" s="282"/>
      <c r="K217" s="896"/>
      <c r="L217" s="897"/>
    </row>
    <row r="218" spans="1:12" ht="16.5" thickBot="1" x14ac:dyDescent="0.3">
      <c r="A218" s="921"/>
      <c r="B218" s="915"/>
      <c r="C218" s="915"/>
      <c r="D218" s="915"/>
      <c r="E218" s="915"/>
      <c r="F218" s="915"/>
      <c r="G218" s="915"/>
      <c r="H218" s="915"/>
      <c r="I218" s="915"/>
      <c r="J218" s="275"/>
      <c r="K218" s="916"/>
      <c r="L218" s="917"/>
    </row>
    <row r="219" spans="1:12" ht="26.25" customHeight="1" x14ac:dyDescent="0.25">
      <c r="A219" s="216"/>
      <c r="B219" s="913"/>
      <c r="C219" s="913"/>
      <c r="D219" s="913"/>
      <c r="E219" s="455">
        <v>0</v>
      </c>
      <c r="F219" s="455">
        <v>0</v>
      </c>
      <c r="G219" s="455">
        <v>0</v>
      </c>
      <c r="H219" s="455">
        <v>0</v>
      </c>
      <c r="I219" s="456">
        <f>SUM(E219:H219)</f>
        <v>0</v>
      </c>
      <c r="J219" s="281"/>
      <c r="K219" s="533">
        <v>0</v>
      </c>
      <c r="L219" s="534">
        <v>0</v>
      </c>
    </row>
    <row r="220" spans="1:12" x14ac:dyDescent="0.25">
      <c r="A220" s="920"/>
      <c r="B220" s="914"/>
      <c r="C220" s="914"/>
      <c r="D220" s="914"/>
      <c r="E220" s="914"/>
      <c r="F220" s="914"/>
      <c r="G220" s="914"/>
      <c r="H220" s="914"/>
      <c r="I220" s="914"/>
      <c r="J220" s="282"/>
      <c r="K220" s="896"/>
      <c r="L220" s="897"/>
    </row>
    <row r="221" spans="1:12" ht="16.5" thickBot="1" x14ac:dyDescent="0.3">
      <c r="A221" s="921"/>
      <c r="B221" s="915"/>
      <c r="C221" s="915"/>
      <c r="D221" s="915"/>
      <c r="E221" s="915"/>
      <c r="F221" s="915"/>
      <c r="G221" s="915"/>
      <c r="H221" s="915"/>
      <c r="I221" s="915"/>
      <c r="J221" s="275"/>
      <c r="K221" s="916"/>
      <c r="L221" s="917"/>
    </row>
    <row r="222" spans="1:12" ht="30.75" customHeight="1" x14ac:dyDescent="0.25">
      <c r="A222" s="216"/>
      <c r="B222" s="913"/>
      <c r="C222" s="913"/>
      <c r="D222" s="913"/>
      <c r="E222" s="455">
        <v>0</v>
      </c>
      <c r="F222" s="455">
        <v>0</v>
      </c>
      <c r="G222" s="455">
        <v>0</v>
      </c>
      <c r="H222" s="455">
        <v>0</v>
      </c>
      <c r="I222" s="456">
        <f>SUM(E222:H222)</f>
        <v>0</v>
      </c>
      <c r="J222" s="281"/>
      <c r="K222" s="533">
        <v>0</v>
      </c>
      <c r="L222" s="534">
        <v>0</v>
      </c>
    </row>
    <row r="223" spans="1:12" x14ac:dyDescent="0.25">
      <c r="A223" s="920"/>
      <c r="B223" s="914"/>
      <c r="C223" s="914"/>
      <c r="D223" s="914"/>
      <c r="E223" s="914"/>
      <c r="F223" s="914"/>
      <c r="G223" s="914"/>
      <c r="H223" s="914"/>
      <c r="I223" s="914"/>
      <c r="J223" s="282"/>
      <c r="K223" s="896"/>
      <c r="L223" s="897"/>
    </row>
    <row r="224" spans="1:12" ht="16.5" thickBot="1" x14ac:dyDescent="0.3">
      <c r="A224" s="921"/>
      <c r="B224" s="915"/>
      <c r="C224" s="915"/>
      <c r="D224" s="915"/>
      <c r="E224" s="915"/>
      <c r="F224" s="915"/>
      <c r="G224" s="915"/>
      <c r="H224" s="915"/>
      <c r="I224" s="915"/>
      <c r="J224" s="275"/>
      <c r="K224" s="916"/>
      <c r="L224" s="917"/>
    </row>
    <row r="225" spans="1:12" ht="27" customHeight="1" x14ac:dyDescent="0.25">
      <c r="A225" s="216"/>
      <c r="B225" s="913"/>
      <c r="C225" s="913"/>
      <c r="D225" s="913"/>
      <c r="E225" s="455">
        <v>0</v>
      </c>
      <c r="F225" s="455">
        <v>0</v>
      </c>
      <c r="G225" s="455">
        <v>0</v>
      </c>
      <c r="H225" s="455">
        <v>0</v>
      </c>
      <c r="I225" s="456">
        <f>SUM(E225:H225)</f>
        <v>0</v>
      </c>
      <c r="J225" s="281"/>
      <c r="K225" s="533">
        <v>0</v>
      </c>
      <c r="L225" s="534">
        <v>0</v>
      </c>
    </row>
    <row r="226" spans="1:12" x14ac:dyDescent="0.25">
      <c r="A226" s="920"/>
      <c r="B226" s="914"/>
      <c r="C226" s="914"/>
      <c r="D226" s="914"/>
      <c r="E226" s="914"/>
      <c r="F226" s="914"/>
      <c r="G226" s="914"/>
      <c r="H226" s="914"/>
      <c r="I226" s="914"/>
      <c r="J226" s="282"/>
      <c r="K226" s="896"/>
      <c r="L226" s="897"/>
    </row>
    <row r="227" spans="1:12" ht="16.5" thickBot="1" x14ac:dyDescent="0.3">
      <c r="A227" s="922"/>
      <c r="B227" s="915"/>
      <c r="C227" s="915"/>
      <c r="D227" s="915"/>
      <c r="E227" s="915"/>
      <c r="F227" s="915"/>
      <c r="G227" s="915"/>
      <c r="H227" s="915"/>
      <c r="I227" s="915"/>
      <c r="J227" s="269"/>
      <c r="K227" s="918"/>
      <c r="L227" s="919"/>
    </row>
    <row r="228" spans="1:12" ht="25.5" customHeight="1" x14ac:dyDescent="0.25">
      <c r="A228" s="151"/>
      <c r="B228" s="971"/>
      <c r="C228" s="971"/>
      <c r="D228" s="972"/>
      <c r="E228" s="455">
        <v>0</v>
      </c>
      <c r="F228" s="455">
        <v>0</v>
      </c>
      <c r="G228" s="455">
        <v>0</v>
      </c>
      <c r="H228" s="455">
        <v>0</v>
      </c>
      <c r="I228" s="456">
        <f>SUM(E228:H228)</f>
        <v>0</v>
      </c>
      <c r="J228" s="283"/>
      <c r="K228" s="535">
        <v>0</v>
      </c>
      <c r="L228" s="535">
        <v>0</v>
      </c>
    </row>
    <row r="229" spans="1:12" x14ac:dyDescent="0.25">
      <c r="A229" s="920"/>
      <c r="B229" s="914"/>
      <c r="C229" s="914"/>
      <c r="D229" s="914"/>
      <c r="E229" s="914"/>
      <c r="F229" s="914"/>
      <c r="G229" s="914"/>
      <c r="H229" s="914"/>
      <c r="I229" s="914"/>
      <c r="J229" s="282"/>
      <c r="K229" s="896"/>
      <c r="L229" s="897"/>
    </row>
    <row r="230" spans="1:12" ht="16.5" thickBot="1" x14ac:dyDescent="0.3">
      <c r="A230" s="921"/>
      <c r="B230" s="915"/>
      <c r="C230" s="915"/>
      <c r="D230" s="915"/>
      <c r="E230" s="915"/>
      <c r="F230" s="915"/>
      <c r="G230" s="915"/>
      <c r="H230" s="915"/>
      <c r="I230" s="915"/>
      <c r="J230" s="269"/>
      <c r="K230" s="898"/>
      <c r="L230" s="899"/>
    </row>
    <row r="231" spans="1:12" ht="18.75" customHeight="1" x14ac:dyDescent="0.25">
      <c r="A231" s="170" t="s">
        <v>31</v>
      </c>
      <c r="B231" s="907"/>
      <c r="C231" s="907"/>
      <c r="D231" s="907"/>
      <c r="E231" s="457">
        <f>SUM(E216+E219+E222+E225++E228)</f>
        <v>0</v>
      </c>
      <c r="F231" s="457">
        <f>SUM(F216+F219+F222+F225+F228)</f>
        <v>0</v>
      </c>
      <c r="G231" s="457">
        <f>SUM(G216+G219+G222+G225+G228)</f>
        <v>0</v>
      </c>
      <c r="H231" s="457">
        <f>SUM(H216+H219+H222+H225+H228)</f>
        <v>0</v>
      </c>
      <c r="I231" s="461">
        <f>SUM(I216+I219+I222+I225+I228)</f>
        <v>0</v>
      </c>
      <c r="J231" s="284"/>
      <c r="K231" s="536">
        <f>SUM(K216+K219+K222+K225+K228)</f>
        <v>0</v>
      </c>
      <c r="L231" s="536">
        <f>SUM(L216+L219+L222+L225+L228)</f>
        <v>0</v>
      </c>
    </row>
    <row r="232" spans="1:12" ht="7.5" customHeight="1" x14ac:dyDescent="0.25">
      <c r="A232" s="205"/>
      <c r="B232" s="973"/>
      <c r="C232" s="973"/>
      <c r="D232" s="973"/>
      <c r="E232" s="217"/>
      <c r="F232" s="217"/>
      <c r="G232" s="217"/>
      <c r="H232" s="217"/>
      <c r="I232" s="218"/>
      <c r="J232" s="254"/>
      <c r="K232" s="200"/>
      <c r="L232" s="201"/>
    </row>
    <row r="233" spans="1:12" x14ac:dyDescent="0.25">
      <c r="A233" s="966" t="s">
        <v>32</v>
      </c>
      <c r="B233" s="967"/>
      <c r="C233" s="967"/>
      <c r="D233" s="967"/>
      <c r="E233" s="967"/>
      <c r="F233" s="967"/>
      <c r="G233" s="967"/>
      <c r="H233" s="967"/>
      <c r="I233" s="967"/>
      <c r="J233" s="285"/>
      <c r="K233" s="253"/>
      <c r="L233" s="253"/>
    </row>
    <row r="234" spans="1:12" ht="24.75" customHeight="1" x14ac:dyDescent="0.25">
      <c r="A234" s="151"/>
      <c r="B234" s="908"/>
      <c r="C234" s="908"/>
      <c r="D234" s="908"/>
      <c r="E234" s="539">
        <v>0</v>
      </c>
      <c r="F234" s="539">
        <v>0</v>
      </c>
      <c r="G234" s="539">
        <v>0</v>
      </c>
      <c r="H234" s="539">
        <v>0</v>
      </c>
      <c r="I234" s="540">
        <f t="shared" ref="I234:I250" si="20">SUM(E234:H234)</f>
        <v>0</v>
      </c>
      <c r="J234" s="263"/>
      <c r="K234" s="535">
        <v>0</v>
      </c>
      <c r="L234" s="535">
        <v>0</v>
      </c>
    </row>
    <row r="235" spans="1:12" ht="24.75" customHeight="1" x14ac:dyDescent="0.25">
      <c r="A235" s="151"/>
      <c r="B235" s="908"/>
      <c r="C235" s="908"/>
      <c r="D235" s="908"/>
      <c r="E235" s="539">
        <v>0</v>
      </c>
      <c r="F235" s="539">
        <v>0</v>
      </c>
      <c r="G235" s="539">
        <v>0</v>
      </c>
      <c r="H235" s="539">
        <v>0</v>
      </c>
      <c r="I235" s="540">
        <f t="shared" si="20"/>
        <v>0</v>
      </c>
      <c r="J235" s="263"/>
      <c r="K235" s="535">
        <v>0</v>
      </c>
      <c r="L235" s="535">
        <v>0</v>
      </c>
    </row>
    <row r="236" spans="1:12" ht="24.75" customHeight="1" x14ac:dyDescent="0.25">
      <c r="A236" s="151"/>
      <c r="B236" s="901"/>
      <c r="C236" s="902"/>
      <c r="D236" s="903"/>
      <c r="E236" s="539">
        <v>0</v>
      </c>
      <c r="F236" s="539">
        <v>0</v>
      </c>
      <c r="G236" s="539">
        <v>0</v>
      </c>
      <c r="H236" s="539">
        <v>0</v>
      </c>
      <c r="I236" s="540">
        <f t="shared" si="20"/>
        <v>0</v>
      </c>
      <c r="J236" s="263"/>
      <c r="K236" s="535">
        <v>0</v>
      </c>
      <c r="L236" s="535">
        <v>0</v>
      </c>
    </row>
    <row r="237" spans="1:12" ht="24.75" customHeight="1" x14ac:dyDescent="0.25">
      <c r="A237" s="151"/>
      <c r="B237" s="908"/>
      <c r="C237" s="908"/>
      <c r="D237" s="908"/>
      <c r="E237" s="541">
        <v>0</v>
      </c>
      <c r="F237" s="541">
        <v>0</v>
      </c>
      <c r="G237" s="541">
        <v>0</v>
      </c>
      <c r="H237" s="541">
        <v>0</v>
      </c>
      <c r="I237" s="542">
        <f t="shared" si="20"/>
        <v>0</v>
      </c>
      <c r="J237" s="286"/>
      <c r="K237" s="535">
        <v>0</v>
      </c>
      <c r="L237" s="535">
        <v>0</v>
      </c>
    </row>
    <row r="238" spans="1:12" ht="23.25" customHeight="1" x14ac:dyDescent="0.25">
      <c r="A238" s="151"/>
      <c r="B238" s="908"/>
      <c r="C238" s="908"/>
      <c r="D238" s="908"/>
      <c r="E238" s="539">
        <v>0</v>
      </c>
      <c r="F238" s="539">
        <v>0</v>
      </c>
      <c r="G238" s="539">
        <v>0</v>
      </c>
      <c r="H238" s="539">
        <v>0</v>
      </c>
      <c r="I238" s="540">
        <f t="shared" si="20"/>
        <v>0</v>
      </c>
      <c r="J238" s="263"/>
      <c r="K238" s="535">
        <v>0</v>
      </c>
      <c r="L238" s="535">
        <v>0</v>
      </c>
    </row>
    <row r="239" spans="1:12" ht="23.25" customHeight="1" x14ac:dyDescent="0.25">
      <c r="A239" s="151"/>
      <c r="B239" s="901"/>
      <c r="C239" s="902"/>
      <c r="D239" s="903"/>
      <c r="E239" s="539">
        <v>0</v>
      </c>
      <c r="F239" s="539">
        <v>0</v>
      </c>
      <c r="G239" s="539">
        <v>0</v>
      </c>
      <c r="H239" s="539">
        <v>0</v>
      </c>
      <c r="I239" s="540">
        <f t="shared" si="20"/>
        <v>0</v>
      </c>
      <c r="J239" s="263"/>
      <c r="K239" s="535">
        <v>0</v>
      </c>
      <c r="L239" s="535">
        <v>0</v>
      </c>
    </row>
    <row r="240" spans="1:12" ht="24.75" customHeight="1" x14ac:dyDescent="0.25">
      <c r="A240" s="151"/>
      <c r="B240" s="901"/>
      <c r="C240" s="902"/>
      <c r="D240" s="903"/>
      <c r="E240" s="539">
        <v>0</v>
      </c>
      <c r="F240" s="539">
        <v>0</v>
      </c>
      <c r="G240" s="539">
        <v>0</v>
      </c>
      <c r="H240" s="539">
        <v>0</v>
      </c>
      <c r="I240" s="540">
        <f t="shared" si="20"/>
        <v>0</v>
      </c>
      <c r="J240" s="263"/>
      <c r="K240" s="535">
        <v>0</v>
      </c>
      <c r="L240" s="535">
        <v>0</v>
      </c>
    </row>
    <row r="241" spans="1:12" ht="23.25" customHeight="1" x14ac:dyDescent="0.25">
      <c r="A241" s="151"/>
      <c r="B241" s="901"/>
      <c r="C241" s="902"/>
      <c r="D241" s="903"/>
      <c r="E241" s="539">
        <v>0</v>
      </c>
      <c r="F241" s="539">
        <v>0</v>
      </c>
      <c r="G241" s="539">
        <v>0</v>
      </c>
      <c r="H241" s="539">
        <v>0</v>
      </c>
      <c r="I241" s="540">
        <f t="shared" si="20"/>
        <v>0</v>
      </c>
      <c r="J241" s="263"/>
      <c r="K241" s="535">
        <v>0</v>
      </c>
      <c r="L241" s="535">
        <v>0</v>
      </c>
    </row>
    <row r="242" spans="1:12" ht="21.75" customHeight="1" x14ac:dyDescent="0.25">
      <c r="A242" s="151"/>
      <c r="B242" s="901"/>
      <c r="C242" s="902"/>
      <c r="D242" s="903"/>
      <c r="E242" s="539">
        <v>0</v>
      </c>
      <c r="F242" s="539">
        <v>0</v>
      </c>
      <c r="G242" s="539">
        <v>0</v>
      </c>
      <c r="H242" s="539">
        <v>0</v>
      </c>
      <c r="I242" s="540">
        <f t="shared" si="20"/>
        <v>0</v>
      </c>
      <c r="J242" s="263"/>
      <c r="K242" s="535">
        <v>0</v>
      </c>
      <c r="L242" s="535">
        <v>0</v>
      </c>
    </row>
    <row r="243" spans="1:12" ht="23.25" customHeight="1" x14ac:dyDescent="0.25">
      <c r="A243" s="151"/>
      <c r="B243" s="901"/>
      <c r="C243" s="902"/>
      <c r="D243" s="903"/>
      <c r="E243" s="539">
        <v>0</v>
      </c>
      <c r="F243" s="539">
        <v>0</v>
      </c>
      <c r="G243" s="539">
        <v>0</v>
      </c>
      <c r="H243" s="539">
        <v>0</v>
      </c>
      <c r="I243" s="540">
        <f t="shared" si="20"/>
        <v>0</v>
      </c>
      <c r="J243" s="263"/>
      <c r="K243" s="535">
        <v>0</v>
      </c>
      <c r="L243" s="535">
        <v>0</v>
      </c>
    </row>
    <row r="244" spans="1:12" ht="25.5" customHeight="1" x14ac:dyDescent="0.25">
      <c r="A244" s="151"/>
      <c r="B244" s="901"/>
      <c r="C244" s="902"/>
      <c r="D244" s="903"/>
      <c r="E244" s="539">
        <v>0</v>
      </c>
      <c r="F244" s="539">
        <v>0</v>
      </c>
      <c r="G244" s="539">
        <v>0</v>
      </c>
      <c r="H244" s="539">
        <v>0</v>
      </c>
      <c r="I244" s="540">
        <f t="shared" si="20"/>
        <v>0</v>
      </c>
      <c r="J244" s="263"/>
      <c r="K244" s="535">
        <v>0</v>
      </c>
      <c r="L244" s="535">
        <v>0</v>
      </c>
    </row>
    <row r="245" spans="1:12" ht="27" customHeight="1" x14ac:dyDescent="0.25">
      <c r="A245" s="151"/>
      <c r="B245" s="901"/>
      <c r="C245" s="902"/>
      <c r="D245" s="903"/>
      <c r="E245" s="539">
        <v>0</v>
      </c>
      <c r="F245" s="539">
        <v>0</v>
      </c>
      <c r="G245" s="539">
        <v>0</v>
      </c>
      <c r="H245" s="539">
        <v>0</v>
      </c>
      <c r="I245" s="540">
        <f t="shared" si="20"/>
        <v>0</v>
      </c>
      <c r="J245" s="263"/>
      <c r="K245" s="535">
        <v>0</v>
      </c>
      <c r="L245" s="535">
        <v>0</v>
      </c>
    </row>
    <row r="246" spans="1:12" ht="24.75" customHeight="1" x14ac:dyDescent="0.25">
      <c r="A246" s="151"/>
      <c r="B246" s="901"/>
      <c r="C246" s="902"/>
      <c r="D246" s="903"/>
      <c r="E246" s="539">
        <v>0</v>
      </c>
      <c r="F246" s="539">
        <v>0</v>
      </c>
      <c r="G246" s="539">
        <v>0</v>
      </c>
      <c r="H246" s="539">
        <v>0</v>
      </c>
      <c r="I246" s="540">
        <f t="shared" si="20"/>
        <v>0</v>
      </c>
      <c r="J246" s="263"/>
      <c r="K246" s="535">
        <v>0</v>
      </c>
      <c r="L246" s="535">
        <v>0</v>
      </c>
    </row>
    <row r="247" spans="1:12" ht="24.75" customHeight="1" x14ac:dyDescent="0.25">
      <c r="A247" s="151"/>
      <c r="B247" s="901"/>
      <c r="C247" s="902"/>
      <c r="D247" s="903"/>
      <c r="E247" s="539">
        <v>0</v>
      </c>
      <c r="F247" s="539">
        <v>0</v>
      </c>
      <c r="G247" s="539">
        <v>0</v>
      </c>
      <c r="H247" s="539">
        <v>0</v>
      </c>
      <c r="I247" s="540">
        <f t="shared" si="20"/>
        <v>0</v>
      </c>
      <c r="J247" s="263"/>
      <c r="K247" s="535">
        <v>0</v>
      </c>
      <c r="L247" s="535">
        <v>0</v>
      </c>
    </row>
    <row r="248" spans="1:12" ht="23.25" customHeight="1" x14ac:dyDescent="0.25">
      <c r="A248" s="151"/>
      <c r="B248" s="901"/>
      <c r="C248" s="902"/>
      <c r="D248" s="903"/>
      <c r="E248" s="539">
        <v>0</v>
      </c>
      <c r="F248" s="539">
        <v>0</v>
      </c>
      <c r="G248" s="539">
        <v>0</v>
      </c>
      <c r="H248" s="539">
        <v>0</v>
      </c>
      <c r="I248" s="540">
        <f t="shared" si="20"/>
        <v>0</v>
      </c>
      <c r="J248" s="263"/>
      <c r="K248" s="535">
        <v>0</v>
      </c>
      <c r="L248" s="535">
        <v>0</v>
      </c>
    </row>
    <row r="249" spans="1:12" ht="23.25" customHeight="1" x14ac:dyDescent="0.25">
      <c r="A249" s="151"/>
      <c r="B249" s="901"/>
      <c r="C249" s="902"/>
      <c r="D249" s="903"/>
      <c r="E249" s="539">
        <v>0</v>
      </c>
      <c r="F249" s="539">
        <v>0</v>
      </c>
      <c r="G249" s="539">
        <v>0</v>
      </c>
      <c r="H249" s="539">
        <v>0</v>
      </c>
      <c r="I249" s="540">
        <f t="shared" si="20"/>
        <v>0</v>
      </c>
      <c r="J249" s="263"/>
      <c r="K249" s="535">
        <v>0</v>
      </c>
      <c r="L249" s="535">
        <v>0</v>
      </c>
    </row>
    <row r="250" spans="1:12" ht="27" customHeight="1" x14ac:dyDescent="0.25">
      <c r="A250" s="151"/>
      <c r="B250" s="901"/>
      <c r="C250" s="902"/>
      <c r="D250" s="903"/>
      <c r="E250" s="539">
        <v>0</v>
      </c>
      <c r="F250" s="539">
        <v>0</v>
      </c>
      <c r="G250" s="539">
        <v>0</v>
      </c>
      <c r="H250" s="539">
        <v>0</v>
      </c>
      <c r="I250" s="540">
        <f t="shared" si="20"/>
        <v>0</v>
      </c>
      <c r="J250" s="263"/>
      <c r="K250" s="535">
        <v>0</v>
      </c>
      <c r="L250" s="535">
        <v>0</v>
      </c>
    </row>
    <row r="251" spans="1:12" ht="27" customHeight="1" x14ac:dyDescent="0.25">
      <c r="A251" s="151"/>
      <c r="B251" s="901"/>
      <c r="C251" s="902"/>
      <c r="D251" s="903"/>
      <c r="E251" s="539">
        <v>0</v>
      </c>
      <c r="F251" s="539">
        <v>0</v>
      </c>
      <c r="G251" s="539">
        <v>0</v>
      </c>
      <c r="H251" s="539">
        <v>0</v>
      </c>
      <c r="I251" s="540">
        <v>0</v>
      </c>
      <c r="J251" s="263"/>
      <c r="K251" s="535">
        <v>0</v>
      </c>
      <c r="L251" s="535">
        <v>0</v>
      </c>
    </row>
    <row r="252" spans="1:12" ht="27" customHeight="1" thickBot="1" x14ac:dyDescent="0.3">
      <c r="A252" s="383"/>
      <c r="B252" s="904"/>
      <c r="C252" s="905"/>
      <c r="D252" s="906"/>
      <c r="E252" s="543">
        <v>0</v>
      </c>
      <c r="F252" s="543">
        <v>0</v>
      </c>
      <c r="G252" s="543">
        <v>0</v>
      </c>
      <c r="H252" s="543">
        <v>0</v>
      </c>
      <c r="I252" s="544">
        <v>0</v>
      </c>
      <c r="J252" s="287"/>
      <c r="K252" s="538">
        <v>0</v>
      </c>
      <c r="L252" s="538">
        <v>0</v>
      </c>
    </row>
    <row r="253" spans="1:12" ht="16.5" thickBot="1" x14ac:dyDescent="0.3">
      <c r="A253" s="170" t="s">
        <v>33</v>
      </c>
      <c r="B253" s="907"/>
      <c r="C253" s="907"/>
      <c r="D253" s="907"/>
      <c r="E253" s="457">
        <f>SUM(E234:E252)</f>
        <v>0</v>
      </c>
      <c r="F253" s="457">
        <f>SUM(F234:F252)</f>
        <v>0</v>
      </c>
      <c r="G253" s="457">
        <f>SUM(G234:G252)</f>
        <v>0</v>
      </c>
      <c r="H253" s="457">
        <f>SUM(H234:H252)</f>
        <v>0</v>
      </c>
      <c r="I253" s="461">
        <f>SUM(I234:I252)</f>
        <v>0</v>
      </c>
      <c r="J253" s="278"/>
      <c r="K253" s="599">
        <f>SUM(K234:K252)</f>
        <v>0</v>
      </c>
      <c r="L253" s="545">
        <f>SUM(L234:L252)</f>
        <v>0</v>
      </c>
    </row>
    <row r="254" spans="1:12" ht="33" customHeight="1" x14ac:dyDescent="0.25">
      <c r="A254" s="855" t="s">
        <v>256</v>
      </c>
      <c r="B254" s="861" t="s">
        <v>165</v>
      </c>
      <c r="C254" s="862"/>
      <c r="D254" s="862"/>
      <c r="E254" s="862"/>
      <c r="F254" s="862"/>
      <c r="G254" s="863"/>
      <c r="H254" s="857">
        <v>0</v>
      </c>
      <c r="I254" s="859"/>
      <c r="J254" s="278"/>
      <c r="K254" s="600"/>
      <c r="L254" s="601"/>
    </row>
    <row r="255" spans="1:12" s="196" customFormat="1" ht="33.75" customHeight="1" thickBot="1" x14ac:dyDescent="0.3">
      <c r="A255" s="856"/>
      <c r="B255" s="861" t="s">
        <v>257</v>
      </c>
      <c r="C255" s="862"/>
      <c r="D255" s="862"/>
      <c r="E255" s="862"/>
      <c r="F255" s="862"/>
      <c r="G255" s="863"/>
      <c r="H255" s="858"/>
      <c r="I255" s="860"/>
      <c r="J255" s="256"/>
      <c r="K255" s="602"/>
      <c r="L255" s="603"/>
    </row>
    <row r="256" spans="1:12" ht="5.25" customHeight="1" x14ac:dyDescent="0.25">
      <c r="A256" s="205"/>
      <c r="B256" s="575"/>
      <c r="C256" s="575"/>
      <c r="D256" s="575"/>
      <c r="E256" s="219"/>
      <c r="F256" s="219"/>
      <c r="G256" s="219"/>
      <c r="H256" s="219"/>
      <c r="I256" s="220"/>
      <c r="J256" s="256"/>
      <c r="K256" s="598"/>
      <c r="L256" s="221"/>
    </row>
    <row r="257" spans="1:12" ht="16.5" thickBot="1" x14ac:dyDescent="0.3">
      <c r="A257" s="222" t="s">
        <v>7</v>
      </c>
      <c r="B257" s="900"/>
      <c r="C257" s="900"/>
      <c r="D257" s="900"/>
      <c r="E257" s="466">
        <f>SUM(E30+E124+E188+E200+E213+E231+E253)</f>
        <v>0</v>
      </c>
      <c r="F257" s="466">
        <f>SUM(F30+F124+F188+F200+F213+F231+F253)</f>
        <v>0</v>
      </c>
      <c r="G257" s="466">
        <f>SUM(G30+G124+G188+G200+G213+G231+G253)</f>
        <v>0</v>
      </c>
      <c r="H257" s="466">
        <f>SUM(H30+H124+H188+H200+H213+H231+H253)</f>
        <v>0</v>
      </c>
      <c r="I257" s="467">
        <f>SUM(I30+I124+I188+I200+I213+I231+I253)</f>
        <v>0</v>
      </c>
      <c r="J257" s="288"/>
      <c r="K257" s="471">
        <f>SUM(K30+K124+K188+K200+K213+K231+K253)</f>
        <v>0</v>
      </c>
      <c r="L257" s="471">
        <f>SUM(L30+L124+L188+L200+L213+L231+L253)</f>
        <v>0</v>
      </c>
    </row>
    <row r="258" spans="1:12" ht="34.5" customHeight="1" thickBot="1" x14ac:dyDescent="0.3">
      <c r="A258" s="223" t="s">
        <v>8</v>
      </c>
      <c r="B258" s="241">
        <v>0</v>
      </c>
      <c r="C258" s="870" t="s">
        <v>134</v>
      </c>
      <c r="D258" s="871"/>
      <c r="E258" s="468">
        <f>SUM(I257-I231)*B258/4</f>
        <v>0</v>
      </c>
      <c r="F258" s="468">
        <f>SUM(I257-I231)*B258/4</f>
        <v>0</v>
      </c>
      <c r="G258" s="468">
        <f>SUM(I257-I231)*B258/4</f>
        <v>0</v>
      </c>
      <c r="H258" s="468">
        <f>SUM(I257-I231)*B258/4</f>
        <v>0</v>
      </c>
      <c r="I258" s="469">
        <f>SUM(E258:H258)</f>
        <v>0</v>
      </c>
      <c r="J258" s="278"/>
      <c r="K258" s="546">
        <f>SUM(K257-K231)*B258</f>
        <v>0</v>
      </c>
      <c r="L258" s="547">
        <f>SUM(L257-L231)*B258</f>
        <v>0</v>
      </c>
    </row>
    <row r="259" spans="1:12" ht="26.25" customHeight="1" thickTop="1" thickBot="1" x14ac:dyDescent="0.3">
      <c r="A259" s="224" t="s">
        <v>37</v>
      </c>
      <c r="B259" s="865"/>
      <c r="C259" s="865"/>
      <c r="D259" s="865"/>
      <c r="E259" s="470">
        <f>SUM(E257:E258)</f>
        <v>0</v>
      </c>
      <c r="F259" s="470">
        <f>SUM(F257:F258)</f>
        <v>0</v>
      </c>
      <c r="G259" s="470">
        <f>SUM(G257:G258)</f>
        <v>0</v>
      </c>
      <c r="H259" s="470">
        <f>SUM(H257:H258)</f>
        <v>0</v>
      </c>
      <c r="I259" s="461">
        <f>SUM(I257:I258)</f>
        <v>0</v>
      </c>
      <c r="J259" s="278"/>
      <c r="K259" s="472">
        <f>SUM(K257:K258)</f>
        <v>0</v>
      </c>
      <c r="L259" s="473">
        <f>SUM(L257+L258)</f>
        <v>0</v>
      </c>
    </row>
    <row r="260" spans="1:12" ht="17.25" thickTop="1" thickBot="1" x14ac:dyDescent="0.3">
      <c r="A260" s="225"/>
      <c r="B260" s="226"/>
      <c r="C260" s="226"/>
      <c r="D260" s="226"/>
      <c r="E260" s="227"/>
      <c r="F260" s="227"/>
      <c r="G260" s="227"/>
      <c r="H260" s="227"/>
      <c r="I260" s="227"/>
      <c r="J260" s="255"/>
    </row>
    <row r="261" spans="1:12" ht="16.5" thickBot="1" x14ac:dyDescent="0.3">
      <c r="C261" s="228"/>
      <c r="G261" s="384" t="s">
        <v>47</v>
      </c>
      <c r="H261" s="385">
        <f>E4</f>
        <v>0</v>
      </c>
      <c r="I261" s="474">
        <f>SUM(I259*E4)</f>
        <v>0</v>
      </c>
      <c r="J261" s="386"/>
      <c r="K261" s="866" t="s">
        <v>135</v>
      </c>
      <c r="L261" s="867"/>
    </row>
    <row r="262" spans="1:12" ht="17.25" thickTop="1" thickBot="1" x14ac:dyDescent="0.3">
      <c r="G262" s="387" t="s">
        <v>48</v>
      </c>
      <c r="H262" s="388">
        <f>G4</f>
        <v>0</v>
      </c>
      <c r="I262" s="475">
        <f>SUM(I259*G4)</f>
        <v>0</v>
      </c>
      <c r="J262" s="389"/>
      <c r="K262" s="868">
        <f>SUM(K259+L259)+K272</f>
        <v>0</v>
      </c>
      <c r="L262" s="869"/>
    </row>
    <row r="263" spans="1:12" ht="17.25" thickTop="1" thickBot="1" x14ac:dyDescent="0.3">
      <c r="G263" s="390" t="s">
        <v>34</v>
      </c>
      <c r="H263" s="391"/>
      <c r="I263" s="476">
        <f>SUM(I261:I262)</f>
        <v>0</v>
      </c>
      <c r="J263" s="392"/>
    </row>
    <row r="264" spans="1:12" x14ac:dyDescent="0.25">
      <c r="A264" s="229"/>
      <c r="B264" s="229"/>
      <c r="C264" s="229"/>
      <c r="D264" s="229"/>
      <c r="E264" s="229"/>
      <c r="F264" s="229"/>
      <c r="G264" s="229"/>
      <c r="H264" s="229"/>
      <c r="I264" s="229"/>
      <c r="J264" s="229"/>
    </row>
    <row r="265" spans="1:12" s="230" customFormat="1" ht="21" customHeight="1" x14ac:dyDescent="0.25">
      <c r="A265" s="235"/>
      <c r="B265" s="235"/>
      <c r="C265" s="235"/>
      <c r="D265" s="235"/>
      <c r="E265" s="235"/>
      <c r="F265" s="235"/>
      <c r="G265" s="235"/>
      <c r="H265" s="235"/>
      <c r="I265" s="235"/>
      <c r="J265" s="235"/>
      <c r="K265" s="235"/>
      <c r="L265" s="235"/>
    </row>
    <row r="266" spans="1:12" s="230" customFormat="1" x14ac:dyDescent="0.25">
      <c r="A266" s="235"/>
      <c r="B266" s="235"/>
      <c r="C266" s="235"/>
      <c r="D266" s="235"/>
      <c r="E266" s="235"/>
      <c r="F266" s="235"/>
      <c r="G266" s="235"/>
      <c r="H266" s="235"/>
      <c r="I266" s="235"/>
      <c r="J266" s="235"/>
      <c r="K266" s="231"/>
      <c r="L266" s="231"/>
    </row>
    <row r="267" spans="1:12" s="230" customFormat="1" x14ac:dyDescent="0.25">
      <c r="A267" s="234"/>
      <c r="B267" s="234"/>
      <c r="C267" s="234"/>
      <c r="D267" s="234"/>
      <c r="E267" s="234"/>
      <c r="F267" s="234"/>
      <c r="G267" s="234"/>
      <c r="H267" s="234"/>
      <c r="I267" s="234"/>
      <c r="J267" s="234"/>
      <c r="K267" s="232"/>
      <c r="L267" s="232"/>
    </row>
    <row r="268" spans="1:12" s="230" customFormat="1" x14ac:dyDescent="0.25">
      <c r="A268" s="234"/>
      <c r="B268" s="234"/>
      <c r="C268" s="234"/>
      <c r="D268" s="234"/>
      <c r="E268" s="234"/>
      <c r="F268" s="234"/>
      <c r="G268" s="234"/>
      <c r="H268" s="234"/>
      <c r="I268" s="234"/>
      <c r="J268" s="234"/>
      <c r="K268" s="232"/>
      <c r="L268" s="232"/>
    </row>
    <row r="269" spans="1:12" s="230" customFormat="1" x14ac:dyDescent="0.25">
      <c r="A269" s="234"/>
      <c r="B269" s="234"/>
      <c r="C269" s="234"/>
      <c r="D269" s="234"/>
      <c r="E269" s="234"/>
      <c r="F269" s="234"/>
      <c r="G269" s="234"/>
      <c r="H269" s="234"/>
      <c r="I269" s="234"/>
      <c r="J269" s="234"/>
      <c r="K269" s="232"/>
      <c r="L269" s="232"/>
    </row>
    <row r="270" spans="1:12" s="230" customFormat="1" x14ac:dyDescent="0.25">
      <c r="A270" s="234"/>
      <c r="B270" s="234"/>
      <c r="C270" s="234"/>
      <c r="D270" s="234"/>
      <c r="E270" s="234"/>
      <c r="F270" s="234"/>
      <c r="G270" s="234"/>
      <c r="H270" s="234"/>
      <c r="I270" s="234"/>
      <c r="J270" s="234"/>
      <c r="K270" s="232"/>
      <c r="L270" s="232"/>
    </row>
    <row r="271" spans="1:12" s="230" customFormat="1" x14ac:dyDescent="0.25">
      <c r="A271" s="235"/>
      <c r="B271" s="235"/>
      <c r="C271" s="235"/>
      <c r="D271" s="235"/>
      <c r="E271" s="235"/>
      <c r="F271" s="235"/>
      <c r="G271" s="235"/>
      <c r="H271" s="235"/>
      <c r="I271" s="235"/>
      <c r="J271" s="235"/>
      <c r="K271" s="233"/>
      <c r="L271" s="233"/>
    </row>
    <row r="272" spans="1:12" s="230" customFormat="1" x14ac:dyDescent="0.25">
      <c r="A272" s="235"/>
      <c r="B272" s="235"/>
      <c r="C272" s="235"/>
      <c r="D272" s="235"/>
      <c r="E272" s="235"/>
      <c r="F272" s="235"/>
      <c r="G272" s="235"/>
      <c r="H272" s="235"/>
      <c r="I272" s="235"/>
      <c r="J272" s="235"/>
      <c r="K272" s="864"/>
      <c r="L272" s="864"/>
    </row>
  </sheetData>
  <sheetProtection algorithmName="SHA-512" hashValue="ejLEWNJirkAUXHn0VEbecQdJGiQ+AGDtLWyAq6jLm27QuAo8sr6XH0NfV1SRhC8TfXPr/bGZMdYCXe7g14BPoQ==" saltValue="RzF51jzn/02JqzuXAAcQLw==" spinCount="100000" sheet="1" objects="1" scenarios="1"/>
  <mergeCells count="172">
    <mergeCell ref="A229:A230"/>
    <mergeCell ref="B91:I94"/>
    <mergeCell ref="B99:I102"/>
    <mergeCell ref="B103:I106"/>
    <mergeCell ref="B234:D234"/>
    <mergeCell ref="C117:D117"/>
    <mergeCell ref="B126:I126"/>
    <mergeCell ref="B133:D133"/>
    <mergeCell ref="B134:I135"/>
    <mergeCell ref="B137:D137"/>
    <mergeCell ref="B138:I139"/>
    <mergeCell ref="B141:D141"/>
    <mergeCell ref="C113:D113"/>
    <mergeCell ref="A215:I215"/>
    <mergeCell ref="A233:I233"/>
    <mergeCell ref="B186:I187"/>
    <mergeCell ref="C114:D114"/>
    <mergeCell ref="B228:D228"/>
    <mergeCell ref="B229:I230"/>
    <mergeCell ref="C115:D115"/>
    <mergeCell ref="C116:D116"/>
    <mergeCell ref="B232:D232"/>
    <mergeCell ref="B211:D211"/>
    <mergeCell ref="B212:D212"/>
    <mergeCell ref="B213:D213"/>
    <mergeCell ref="B214:D214"/>
    <mergeCell ref="B216:D216"/>
    <mergeCell ref="A112:I112"/>
    <mergeCell ref="B43:I46"/>
    <mergeCell ref="A1:L1"/>
    <mergeCell ref="A5:I5"/>
    <mergeCell ref="K5:L5"/>
    <mergeCell ref="B6:D6"/>
    <mergeCell ref="B30:C30"/>
    <mergeCell ref="B31:I34"/>
    <mergeCell ref="B35:I38"/>
    <mergeCell ref="B39:I42"/>
    <mergeCell ref="B3:I3"/>
    <mergeCell ref="K3:L4"/>
    <mergeCell ref="B47:I50"/>
    <mergeCell ref="B51:I54"/>
    <mergeCell ref="B55:I58"/>
    <mergeCell ref="B95:I98"/>
    <mergeCell ref="B107:I110"/>
    <mergeCell ref="B111:D111"/>
    <mergeCell ref="B83:I86"/>
    <mergeCell ref="B59:I62"/>
    <mergeCell ref="B63:I66"/>
    <mergeCell ref="B79:I82"/>
    <mergeCell ref="B67:I70"/>
    <mergeCell ref="B71:I74"/>
    <mergeCell ref="B75:I78"/>
    <mergeCell ref="B142:I143"/>
    <mergeCell ref="B145:D145"/>
    <mergeCell ref="B130:I131"/>
    <mergeCell ref="C118:D118"/>
    <mergeCell ref="C119:D119"/>
    <mergeCell ref="C120:D120"/>
    <mergeCell ref="C121:D121"/>
    <mergeCell ref="C122:D122"/>
    <mergeCell ref="C123:D123"/>
    <mergeCell ref="B124:D124"/>
    <mergeCell ref="B125:D125"/>
    <mergeCell ref="A127:I127"/>
    <mergeCell ref="B129:D129"/>
    <mergeCell ref="B87:I90"/>
    <mergeCell ref="B146:I147"/>
    <mergeCell ref="B149:D149"/>
    <mergeCell ref="B150:I151"/>
    <mergeCell ref="B185:D185"/>
    <mergeCell ref="B153:D153"/>
    <mergeCell ref="B154:I155"/>
    <mergeCell ref="B158:I159"/>
    <mergeCell ref="B157:D157"/>
    <mergeCell ref="B161:D161"/>
    <mergeCell ref="B162:I163"/>
    <mergeCell ref="B165:D165"/>
    <mergeCell ref="B166:I167"/>
    <mergeCell ref="B169:D169"/>
    <mergeCell ref="B170:I171"/>
    <mergeCell ref="B173:D173"/>
    <mergeCell ref="B174:I175"/>
    <mergeCell ref="B177:D177"/>
    <mergeCell ref="B178:I179"/>
    <mergeCell ref="B181:D181"/>
    <mergeCell ref="B182:I183"/>
    <mergeCell ref="B188:D188"/>
    <mergeCell ref="B189:D189"/>
    <mergeCell ref="B197:D197"/>
    <mergeCell ref="B198:I199"/>
    <mergeCell ref="B200:D200"/>
    <mergeCell ref="B201:D201"/>
    <mergeCell ref="B203:D203"/>
    <mergeCell ref="B204:D204"/>
    <mergeCell ref="B192:I193"/>
    <mergeCell ref="B194:D194"/>
    <mergeCell ref="B195:I196"/>
    <mergeCell ref="B191:D191"/>
    <mergeCell ref="K198:L199"/>
    <mergeCell ref="A190:I190"/>
    <mergeCell ref="A202:I202"/>
    <mergeCell ref="B225:D225"/>
    <mergeCell ref="B226:I227"/>
    <mergeCell ref="B222:D222"/>
    <mergeCell ref="B223:I224"/>
    <mergeCell ref="K217:L218"/>
    <mergeCell ref="K220:L221"/>
    <mergeCell ref="K223:L224"/>
    <mergeCell ref="K226:L227"/>
    <mergeCell ref="B205:D205"/>
    <mergeCell ref="B219:D219"/>
    <mergeCell ref="B217:I218"/>
    <mergeCell ref="B220:I221"/>
    <mergeCell ref="B206:D206"/>
    <mergeCell ref="B207:D207"/>
    <mergeCell ref="B208:D208"/>
    <mergeCell ref="B209:D209"/>
    <mergeCell ref="A217:A218"/>
    <mergeCell ref="A220:A221"/>
    <mergeCell ref="A223:A224"/>
    <mergeCell ref="A226:A227"/>
    <mergeCell ref="B210:D210"/>
    <mergeCell ref="K229:L230"/>
    <mergeCell ref="B257:D257"/>
    <mergeCell ref="B239:D239"/>
    <mergeCell ref="B240:D240"/>
    <mergeCell ref="B241:D241"/>
    <mergeCell ref="B242:D242"/>
    <mergeCell ref="B243:D243"/>
    <mergeCell ref="B244:D244"/>
    <mergeCell ref="B245:D245"/>
    <mergeCell ref="B246:D246"/>
    <mergeCell ref="B247:D247"/>
    <mergeCell ref="B248:D248"/>
    <mergeCell ref="B249:D249"/>
    <mergeCell ref="B250:D250"/>
    <mergeCell ref="B252:D252"/>
    <mergeCell ref="B253:D253"/>
    <mergeCell ref="B251:D251"/>
    <mergeCell ref="B235:D235"/>
    <mergeCell ref="B236:D236"/>
    <mergeCell ref="B237:D237"/>
    <mergeCell ref="B238:D238"/>
    <mergeCell ref="B231:D231"/>
    <mergeCell ref="K162:L163"/>
    <mergeCell ref="K166:L167"/>
    <mergeCell ref="K170:L171"/>
    <mergeCell ref="K174:L175"/>
    <mergeCell ref="K178:L179"/>
    <mergeCell ref="K182:L183"/>
    <mergeCell ref="K186:L187"/>
    <mergeCell ref="K192:L193"/>
    <mergeCell ref="K195:L196"/>
    <mergeCell ref="K134:L135"/>
    <mergeCell ref="K130:L131"/>
    <mergeCell ref="K127:L127"/>
    <mergeCell ref="K138:L139"/>
    <mergeCell ref="K142:L143"/>
    <mergeCell ref="K146:L147"/>
    <mergeCell ref="K150:L151"/>
    <mergeCell ref="K154:L155"/>
    <mergeCell ref="K158:L159"/>
    <mergeCell ref="A254:A255"/>
    <mergeCell ref="H254:H255"/>
    <mergeCell ref="I254:I255"/>
    <mergeCell ref="B254:G254"/>
    <mergeCell ref="B255:G255"/>
    <mergeCell ref="K272:L272"/>
    <mergeCell ref="B259:D259"/>
    <mergeCell ref="K261:L261"/>
    <mergeCell ref="K262:L262"/>
    <mergeCell ref="C258:D258"/>
  </mergeCells>
  <printOptions horizontalCentered="1" verticalCentered="1"/>
  <pageMargins left="0.25" right="0.25" top="0.5" bottom="0.25" header="0.25" footer="0"/>
  <pageSetup scale="51" fitToHeight="0" orientation="landscape" cellComments="asDisplayed" r:id="rId1"/>
  <headerFooter>
    <oddHeader>&amp;COCSE TRIBAL BUDGET WORKBOOK - TAB-5_BUDGET WORKSHEET&amp;R&amp;P</oddHeader>
  </headerFooter>
  <rowBreaks count="7" manualBreakCount="7">
    <brk id="50" max="11" man="1"/>
    <brk id="90" max="11" man="1"/>
    <brk id="139" max="11" man="1"/>
    <brk id="188" max="11" man="1"/>
    <brk id="231" max="11" man="1"/>
    <brk id="279" max="11" man="1"/>
    <brk id="280" max="11"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G30"/>
  <sheetViews>
    <sheetView zoomScaleNormal="100" workbookViewId="0">
      <selection activeCell="B1" sqref="B1:F1"/>
    </sheetView>
  </sheetViews>
  <sheetFormatPr defaultRowHeight="15" x14ac:dyDescent="0.25"/>
  <cols>
    <col min="1" max="1" width="32.5703125" customWidth="1"/>
    <col min="2" max="2" width="26.42578125" style="98" customWidth="1"/>
    <col min="3" max="3" width="22.85546875" customWidth="1"/>
    <col min="4" max="4" width="9.5703125" style="98" customWidth="1"/>
    <col min="5" max="5" width="20" customWidth="1"/>
    <col min="6" max="6" width="18.7109375" customWidth="1"/>
  </cols>
  <sheetData>
    <row r="1" spans="1:7" ht="21" customHeight="1" thickBot="1" x14ac:dyDescent="0.3">
      <c r="A1" s="144" t="s">
        <v>61</v>
      </c>
      <c r="B1" s="977">
        <f>'TAB-5_BUDGET WORKSHEET'!B3:L3</f>
        <v>0</v>
      </c>
      <c r="C1" s="978"/>
      <c r="D1" s="978"/>
      <c r="E1" s="978"/>
      <c r="F1" s="979"/>
    </row>
    <row r="2" spans="1:7" ht="15.75" thickBot="1" x14ac:dyDescent="0.3">
      <c r="A2" s="145" t="s">
        <v>41</v>
      </c>
      <c r="B2" s="238">
        <f>'TAB-5_BUDGET WORKSHEET'!B4</f>
        <v>0</v>
      </c>
      <c r="C2" s="92"/>
      <c r="D2" s="92"/>
      <c r="E2" s="982"/>
      <c r="F2" s="982"/>
    </row>
    <row r="3" spans="1:7" ht="15.75" thickBot="1" x14ac:dyDescent="0.3">
      <c r="A3" s="145" t="s">
        <v>42</v>
      </c>
      <c r="B3" s="239">
        <f>'TAB-5_BUDGET WORKSHEET'!E4</f>
        <v>0</v>
      </c>
      <c r="C3" s="92"/>
      <c r="D3" s="92"/>
      <c r="E3" s="982"/>
      <c r="F3" s="982"/>
    </row>
    <row r="4" spans="1:7" s="98" customFormat="1" ht="15.75" thickBot="1" x14ac:dyDescent="0.3">
      <c r="A4" s="146" t="s">
        <v>43</v>
      </c>
      <c r="B4" s="240">
        <f>'TAB-5_BUDGET WORKSHEET'!G4</f>
        <v>0</v>
      </c>
      <c r="C4" s="92"/>
      <c r="D4" s="92"/>
      <c r="E4" s="120"/>
      <c r="F4" s="120"/>
    </row>
    <row r="5" spans="1:7" ht="21.75" thickBot="1" x14ac:dyDescent="0.4">
      <c r="A5" s="988" t="s">
        <v>59</v>
      </c>
      <c r="B5" s="989"/>
      <c r="C5" s="989"/>
      <c r="D5" s="989"/>
      <c r="E5" s="989"/>
      <c r="F5" s="989"/>
      <c r="G5" s="990"/>
    </row>
    <row r="6" spans="1:7" s="98" customFormat="1" ht="66" customHeight="1" thickBot="1" x14ac:dyDescent="0.3">
      <c r="A6" s="991" t="s">
        <v>255</v>
      </c>
      <c r="B6" s="992"/>
      <c r="C6" s="992"/>
      <c r="D6" s="992"/>
      <c r="E6" s="992"/>
      <c r="F6" s="992"/>
      <c r="G6" s="990"/>
    </row>
    <row r="7" spans="1:7" ht="7.5" customHeight="1" thickBot="1" x14ac:dyDescent="0.3">
      <c r="A7" s="993"/>
      <c r="B7" s="989"/>
      <c r="C7" s="989"/>
      <c r="D7" s="989"/>
      <c r="E7" s="989"/>
      <c r="F7" s="989"/>
      <c r="G7" s="990"/>
    </row>
    <row r="8" spans="1:7" ht="30.75" customHeight="1" thickBot="1" x14ac:dyDescent="0.3">
      <c r="A8" s="93" t="s">
        <v>60</v>
      </c>
      <c r="B8" s="291" t="s">
        <v>136</v>
      </c>
      <c r="C8" s="983" t="s">
        <v>253</v>
      </c>
      <c r="D8" s="984"/>
      <c r="E8" s="985" t="s">
        <v>254</v>
      </c>
      <c r="F8" s="986"/>
      <c r="G8" s="987"/>
    </row>
    <row r="9" spans="1:7" ht="15.75" thickBot="1" x14ac:dyDescent="0.3">
      <c r="A9" s="94"/>
      <c r="B9" s="95" t="s">
        <v>252</v>
      </c>
      <c r="C9" s="582" t="s">
        <v>252</v>
      </c>
      <c r="D9" s="582" t="s">
        <v>251</v>
      </c>
      <c r="E9" s="583" t="s">
        <v>50</v>
      </c>
      <c r="F9" s="584" t="s">
        <v>51</v>
      </c>
      <c r="G9" s="585" t="s">
        <v>251</v>
      </c>
    </row>
    <row r="10" spans="1:7" ht="15.75" thickBot="1" x14ac:dyDescent="0.3">
      <c r="A10" s="96" t="s">
        <v>52</v>
      </c>
      <c r="B10" s="484">
        <f>'TAB-5_BUDGET WORKSHEET'!I30</f>
        <v>0</v>
      </c>
      <c r="C10" s="485">
        <f>B10-E10-F10</f>
        <v>0</v>
      </c>
      <c r="D10" s="576">
        <f>IFERROR(C10/B10, 0)</f>
        <v>0</v>
      </c>
      <c r="E10" s="580">
        <f>'TAB-5_BUDGET WORKSHEET'!K30</f>
        <v>0</v>
      </c>
      <c r="F10" s="486">
        <f>'TAB-5_BUDGET WORKSHEET'!L30</f>
        <v>0</v>
      </c>
      <c r="G10" s="579">
        <f>IFERROR((E10+F10)/B10, 0)</f>
        <v>0</v>
      </c>
    </row>
    <row r="11" spans="1:7" ht="15.75" thickBot="1" x14ac:dyDescent="0.3">
      <c r="A11" s="96" t="s">
        <v>53</v>
      </c>
      <c r="B11" s="484">
        <f>'TAB-5_BUDGET WORKSHEET'!I124</f>
        <v>0</v>
      </c>
      <c r="C11" s="485">
        <f t="shared" ref="C11:C15" si="0">B11-E11-F11</f>
        <v>0</v>
      </c>
      <c r="D11" s="576">
        <f t="shared" ref="D11:D16" si="1">IFERROR(C11/B11, 0)</f>
        <v>0</v>
      </c>
      <c r="E11" s="580">
        <f>'TAB-5_BUDGET WORKSHEET'!K124</f>
        <v>0</v>
      </c>
      <c r="F11" s="486">
        <f>'TAB-5_BUDGET WORKSHEET'!L124</f>
        <v>0</v>
      </c>
      <c r="G11" s="579">
        <f t="shared" ref="G11:G16" si="2">IFERROR((E11+F11)/B11, 0)</f>
        <v>0</v>
      </c>
    </row>
    <row r="12" spans="1:7" ht="15.75" thickBot="1" x14ac:dyDescent="0.3">
      <c r="A12" s="96" t="s">
        <v>54</v>
      </c>
      <c r="B12" s="484">
        <f>'TAB-5_BUDGET WORKSHEET'!I188</f>
        <v>0</v>
      </c>
      <c r="C12" s="485">
        <f t="shared" si="0"/>
        <v>0</v>
      </c>
      <c r="D12" s="576">
        <f t="shared" si="1"/>
        <v>0</v>
      </c>
      <c r="E12" s="580">
        <f>'TAB-5_BUDGET WORKSHEET'!K188</f>
        <v>0</v>
      </c>
      <c r="F12" s="486">
        <f>'TAB-5_BUDGET WORKSHEET'!L188</f>
        <v>0</v>
      </c>
      <c r="G12" s="579">
        <f t="shared" si="2"/>
        <v>0</v>
      </c>
    </row>
    <row r="13" spans="1:7" ht="15.75" thickBot="1" x14ac:dyDescent="0.3">
      <c r="A13" s="96" t="s">
        <v>55</v>
      </c>
      <c r="B13" s="484">
        <f>'TAB-5_BUDGET WORKSHEET'!I200</f>
        <v>0</v>
      </c>
      <c r="C13" s="485">
        <f t="shared" si="0"/>
        <v>0</v>
      </c>
      <c r="D13" s="576">
        <f t="shared" si="1"/>
        <v>0</v>
      </c>
      <c r="E13" s="580">
        <f>'TAB-5_BUDGET WORKSHEET'!K200</f>
        <v>0</v>
      </c>
      <c r="F13" s="486">
        <f>'TAB-5_BUDGET WORKSHEET'!L200</f>
        <v>0</v>
      </c>
      <c r="G13" s="579">
        <f t="shared" si="2"/>
        <v>0</v>
      </c>
    </row>
    <row r="14" spans="1:7" ht="15.75" thickBot="1" x14ac:dyDescent="0.3">
      <c r="A14" s="96" t="s">
        <v>56</v>
      </c>
      <c r="B14" s="484">
        <f>'TAB-5_BUDGET WORKSHEET'!I213</f>
        <v>0</v>
      </c>
      <c r="C14" s="485">
        <f t="shared" si="0"/>
        <v>0</v>
      </c>
      <c r="D14" s="576">
        <f t="shared" si="1"/>
        <v>0</v>
      </c>
      <c r="E14" s="580">
        <f>'TAB-5_BUDGET WORKSHEET'!K213</f>
        <v>0</v>
      </c>
      <c r="F14" s="486">
        <f>'TAB-5_BUDGET WORKSHEET'!L213</f>
        <v>0</v>
      </c>
      <c r="G14" s="579">
        <f t="shared" si="2"/>
        <v>0</v>
      </c>
    </row>
    <row r="15" spans="1:7" ht="15.75" thickBot="1" x14ac:dyDescent="0.3">
      <c r="A15" s="96" t="s">
        <v>6</v>
      </c>
      <c r="B15" s="484">
        <f>'TAB-5_BUDGET WORKSHEET'!I231</f>
        <v>0</v>
      </c>
      <c r="C15" s="485">
        <f t="shared" si="0"/>
        <v>0</v>
      </c>
      <c r="D15" s="576">
        <f t="shared" si="1"/>
        <v>0</v>
      </c>
      <c r="E15" s="580">
        <f>'TAB-5_BUDGET WORKSHEET'!K231</f>
        <v>0</v>
      </c>
      <c r="F15" s="486">
        <f>'TAB-5_BUDGET WORKSHEET'!L231</f>
        <v>0</v>
      </c>
      <c r="G15" s="579">
        <f t="shared" si="2"/>
        <v>0</v>
      </c>
    </row>
    <row r="16" spans="1:7" ht="15.75" thickBot="1" x14ac:dyDescent="0.3">
      <c r="A16" s="591" t="s">
        <v>57</v>
      </c>
      <c r="B16" s="586">
        <f>'TAB-5_BUDGET WORKSHEET'!I253</f>
        <v>0</v>
      </c>
      <c r="C16" s="587">
        <f>B16-E16-F16</f>
        <v>0</v>
      </c>
      <c r="D16" s="576">
        <f t="shared" si="1"/>
        <v>0</v>
      </c>
      <c r="E16" s="588">
        <f>'TAB-5_BUDGET WORKSHEET'!K253</f>
        <v>0</v>
      </c>
      <c r="F16" s="589">
        <f>'TAB-5_BUDGET WORKSHEET'!L253</f>
        <v>0</v>
      </c>
      <c r="G16" s="579">
        <f t="shared" si="2"/>
        <v>0</v>
      </c>
    </row>
    <row r="17" spans="1:7" ht="6.75" customHeight="1" thickTop="1" thickBot="1" x14ac:dyDescent="0.3">
      <c r="A17" s="994"/>
      <c r="B17" s="995"/>
      <c r="C17" s="995"/>
      <c r="D17" s="995"/>
      <c r="E17" s="995"/>
      <c r="F17" s="995"/>
      <c r="G17" s="996"/>
    </row>
    <row r="18" spans="1:7" ht="15.75" thickBot="1" x14ac:dyDescent="0.3">
      <c r="A18" s="97" t="s">
        <v>58</v>
      </c>
      <c r="B18" s="484">
        <f>SUM(B10:B16)</f>
        <v>0</v>
      </c>
      <c r="C18" s="577">
        <f>SUM(C10:C16)</f>
        <v>0</v>
      </c>
      <c r="D18" s="578"/>
      <c r="E18" s="580">
        <f>SUM(E10:E16)</f>
        <v>0</v>
      </c>
      <c r="F18" s="486">
        <f>SUM(F10:F16)</f>
        <v>0</v>
      </c>
      <c r="G18" s="590"/>
    </row>
    <row r="19" spans="1:7" ht="15.75" thickBot="1" x14ac:dyDescent="0.3">
      <c r="A19" s="591" t="s">
        <v>8</v>
      </c>
      <c r="B19" s="592">
        <f>'TAB-5_BUDGET WORKSHEET'!I258</f>
        <v>0</v>
      </c>
      <c r="C19" s="587">
        <f t="shared" ref="C19" si="3">B19-E19-F19</f>
        <v>0</v>
      </c>
      <c r="D19" s="576">
        <f>IFERROR(C19/B19, 0)</f>
        <v>0</v>
      </c>
      <c r="E19" s="588">
        <f>'TAB-5_BUDGET WORKSHEET'!K258</f>
        <v>0</v>
      </c>
      <c r="F19" s="589">
        <f>'TAB-5_BUDGET WORKSHEET'!L258</f>
        <v>0</v>
      </c>
      <c r="G19" s="579">
        <f>IFERROR((E19+F19)/B19, 0)</f>
        <v>0</v>
      </c>
    </row>
    <row r="20" spans="1:7" ht="7.5" customHeight="1" thickTop="1" thickBot="1" x14ac:dyDescent="0.3">
      <c r="A20" s="994"/>
      <c r="B20" s="995"/>
      <c r="C20" s="995"/>
      <c r="D20" s="995"/>
      <c r="E20" s="995"/>
      <c r="F20" s="995"/>
      <c r="G20" s="996"/>
    </row>
    <row r="21" spans="1:7" ht="15.75" thickBot="1" x14ac:dyDescent="0.3">
      <c r="A21" s="97" t="s">
        <v>45</v>
      </c>
      <c r="B21" s="484">
        <f>'TAB-5_BUDGET WORKSHEET'!I259</f>
        <v>0</v>
      </c>
      <c r="C21" s="581">
        <f>SUM(C18:C19)</f>
        <v>0</v>
      </c>
      <c r="D21" s="576">
        <f>IFERROR(C21/B21, 0)</f>
        <v>0</v>
      </c>
      <c r="E21" s="980">
        <f>SUM(E18+F18+E19+F19)</f>
        <v>0</v>
      </c>
      <c r="F21" s="981"/>
      <c r="G21" s="579">
        <f>IFERROR((E21+F21)/B21, 0)</f>
        <v>0</v>
      </c>
    </row>
    <row r="22" spans="1:7" x14ac:dyDescent="0.25">
      <c r="A22" s="79"/>
      <c r="B22" s="79"/>
      <c r="C22" s="79"/>
      <c r="D22" s="79"/>
      <c r="E22" s="79"/>
      <c r="F22" s="79"/>
    </row>
    <row r="23" spans="1:7" ht="15.75" x14ac:dyDescent="0.25">
      <c r="A23" s="365" t="s">
        <v>47</v>
      </c>
      <c r="B23" s="593">
        <f>'TAB-5_BUDGET WORKSHEET'!I261</f>
        <v>0</v>
      </c>
      <c r="E23" s="79"/>
      <c r="F23" s="79"/>
    </row>
    <row r="24" spans="1:7" ht="15.75" x14ac:dyDescent="0.25">
      <c r="A24" s="366" t="s">
        <v>62</v>
      </c>
      <c r="B24" s="594">
        <f>'TAB-5_BUDGET WORKSHEET'!I262</f>
        <v>0</v>
      </c>
    </row>
    <row r="25" spans="1:7" s="98" customFormat="1" ht="16.5" thickBot="1" x14ac:dyDescent="0.3">
      <c r="A25" s="367" t="s">
        <v>49</v>
      </c>
      <c r="B25" s="595">
        <f>'TAB-5_BUDGET WORKSHEET'!K262</f>
        <v>0</v>
      </c>
      <c r="F25" s="114"/>
    </row>
    <row r="26" spans="1:7" s="98" customFormat="1" ht="20.25" customHeight="1" thickBot="1" x14ac:dyDescent="0.3">
      <c r="A26" s="368" t="s">
        <v>133</v>
      </c>
      <c r="B26" s="596">
        <f>SUM(B25-B24)</f>
        <v>0</v>
      </c>
      <c r="F26" s="114"/>
    </row>
    <row r="27" spans="1:7" ht="22.5" customHeight="1" x14ac:dyDescent="0.25">
      <c r="A27" s="369" t="s">
        <v>170</v>
      </c>
      <c r="B27" s="597">
        <f>'TAB-5_BUDGET WORKSHEET'!I263</f>
        <v>0</v>
      </c>
      <c r="E27" s="79"/>
      <c r="F27" s="79"/>
    </row>
    <row r="29" spans="1:7" ht="23.25" customHeight="1" x14ac:dyDescent="0.25"/>
    <row r="30" spans="1:7" x14ac:dyDescent="0.25">
      <c r="E30" s="92"/>
    </row>
  </sheetData>
  <sheetProtection algorithmName="SHA-512" hashValue="dE+TbNm4W8+muqIXBsZ4fk8d4Qh2to0HBUIjDb7MJ2bWRLUTq62J067S/Z40xK9xst764zliF/dPvQf1KwpRHQ==" saltValue="JQwyUTPwjeE+m/gxkgj2PA==" spinCount="100000" sheet="1" objects="1" scenarios="1"/>
  <mergeCells count="11">
    <mergeCell ref="B1:F1"/>
    <mergeCell ref="E21:F21"/>
    <mergeCell ref="E2:F2"/>
    <mergeCell ref="E3:F3"/>
    <mergeCell ref="C8:D8"/>
    <mergeCell ref="E8:G8"/>
    <mergeCell ref="A5:G5"/>
    <mergeCell ref="A6:G6"/>
    <mergeCell ref="A7:G7"/>
    <mergeCell ref="A17:G17"/>
    <mergeCell ref="A20:G20"/>
  </mergeCells>
  <printOptions horizontalCentered="1"/>
  <pageMargins left="0.5" right="0.5" top="0.75" bottom="0.75" header="0.3" footer="0.3"/>
  <pageSetup scale="73" orientation="portrait" cellComments="asDisplayed" r:id="rId1"/>
  <headerFooter>
    <oddHeader>&amp;COCSE TRIBAL BUDGET WORKBOOK
TAB-6_BUDGET AT-A-GLANCE</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52"/>
  <sheetViews>
    <sheetView zoomScaleNormal="100" workbookViewId="0">
      <selection sqref="A1:F1"/>
    </sheetView>
  </sheetViews>
  <sheetFormatPr defaultRowHeight="15" x14ac:dyDescent="0.25"/>
  <cols>
    <col min="1" max="3" width="18.28515625" customWidth="1"/>
    <col min="4" max="4" width="20.7109375" customWidth="1"/>
    <col min="5" max="5" width="18.42578125" customWidth="1"/>
    <col min="6" max="6" width="18.28515625" customWidth="1"/>
    <col min="7" max="7" width="20.28515625" customWidth="1"/>
  </cols>
  <sheetData>
    <row r="1" spans="1:7" ht="15.75" x14ac:dyDescent="0.25">
      <c r="A1" s="1023" t="s">
        <v>65</v>
      </c>
      <c r="B1" s="1023"/>
      <c r="C1" s="1023"/>
      <c r="D1" s="1023"/>
      <c r="E1" s="1023"/>
      <c r="F1" s="1023"/>
      <c r="G1" s="99" t="s">
        <v>66</v>
      </c>
    </row>
    <row r="2" spans="1:7" ht="20.25" customHeight="1" x14ac:dyDescent="0.25">
      <c r="A2" s="1006" t="s">
        <v>67</v>
      </c>
      <c r="B2" s="1007"/>
      <c r="C2" s="1007"/>
      <c r="D2" s="1007"/>
      <c r="E2" s="1007"/>
      <c r="F2" s="1007"/>
      <c r="G2" s="1008"/>
    </row>
    <row r="3" spans="1:7" x14ac:dyDescent="0.25">
      <c r="A3" s="1004" t="s">
        <v>68</v>
      </c>
      <c r="B3" s="1004" t="s">
        <v>69</v>
      </c>
      <c r="C3" s="1005" t="s">
        <v>70</v>
      </c>
      <c r="D3" s="1005"/>
      <c r="E3" s="1005" t="s">
        <v>71</v>
      </c>
      <c r="F3" s="1005"/>
      <c r="G3" s="1005"/>
    </row>
    <row r="4" spans="1:7" ht="30" x14ac:dyDescent="0.25">
      <c r="A4" s="1004"/>
      <c r="B4" s="1004"/>
      <c r="C4" s="100" t="s">
        <v>72</v>
      </c>
      <c r="D4" s="100" t="s">
        <v>73</v>
      </c>
      <c r="E4" s="100" t="s">
        <v>74</v>
      </c>
      <c r="F4" s="100" t="s">
        <v>75</v>
      </c>
      <c r="G4" s="100" t="s">
        <v>76</v>
      </c>
    </row>
    <row r="5" spans="1:7" ht="31.5" customHeight="1" x14ac:dyDescent="0.25">
      <c r="A5" s="573" t="s">
        <v>246</v>
      </c>
      <c r="B5" s="116">
        <v>93.563000000000002</v>
      </c>
      <c r="C5" s="493">
        <v>0</v>
      </c>
      <c r="D5" s="494">
        <v>0</v>
      </c>
      <c r="E5" s="495">
        <f>'TAB-6_BUDGET AT-A-GLANCE'!B23</f>
        <v>0</v>
      </c>
      <c r="F5" s="496">
        <v>0</v>
      </c>
      <c r="G5" s="494">
        <f>SUM(E5:F5)</f>
        <v>0</v>
      </c>
    </row>
    <row r="6" spans="1:7" ht="32.25" customHeight="1" x14ac:dyDescent="0.25">
      <c r="A6" s="574" t="s">
        <v>247</v>
      </c>
      <c r="B6" s="147">
        <v>93.563000000000002</v>
      </c>
      <c r="C6" s="494">
        <v>0</v>
      </c>
      <c r="D6" s="494">
        <v>0</v>
      </c>
      <c r="E6" s="494">
        <v>0</v>
      </c>
      <c r="F6" s="494">
        <f>'TAB-6_BUDGET AT-A-GLANCE'!B24</f>
        <v>0</v>
      </c>
      <c r="G6" s="494">
        <f>SUM(E6:F6)</f>
        <v>0</v>
      </c>
    </row>
    <row r="7" spans="1:7" ht="22.5" customHeight="1" x14ac:dyDescent="0.25">
      <c r="A7" s="102" t="s">
        <v>77</v>
      </c>
      <c r="B7" s="103"/>
      <c r="C7" s="494"/>
      <c r="D7" s="494"/>
      <c r="E7" s="494"/>
      <c r="F7" s="494"/>
      <c r="G7" s="494">
        <v>0</v>
      </c>
    </row>
    <row r="8" spans="1:7" ht="20.25" customHeight="1" x14ac:dyDescent="0.25">
      <c r="A8" s="102" t="s">
        <v>78</v>
      </c>
      <c r="B8" s="103"/>
      <c r="C8" s="494"/>
      <c r="D8" s="494"/>
      <c r="E8" s="494"/>
      <c r="F8" s="494"/>
      <c r="G8" s="494">
        <v>0</v>
      </c>
    </row>
    <row r="9" spans="1:7" ht="22.5" customHeight="1" x14ac:dyDescent="0.25">
      <c r="A9" s="109" t="s">
        <v>79</v>
      </c>
      <c r="B9" s="110"/>
      <c r="C9" s="495">
        <v>0</v>
      </c>
      <c r="D9" s="495">
        <v>0</v>
      </c>
      <c r="E9" s="495">
        <f>SUM(E5:E8)</f>
        <v>0</v>
      </c>
      <c r="F9" s="495">
        <f>SUM(F6:F8)</f>
        <v>0</v>
      </c>
      <c r="G9" s="495">
        <f>SUM(G5:G8)</f>
        <v>0</v>
      </c>
    </row>
    <row r="10" spans="1:7" ht="18" customHeight="1" x14ac:dyDescent="0.25">
      <c r="A10" s="1006" t="s">
        <v>80</v>
      </c>
      <c r="B10" s="1007"/>
      <c r="C10" s="1007"/>
      <c r="D10" s="1007"/>
      <c r="E10" s="1007"/>
      <c r="F10" s="1007"/>
      <c r="G10" s="1008"/>
    </row>
    <row r="11" spans="1:7" x14ac:dyDescent="0.25">
      <c r="A11" s="1022" t="s">
        <v>81</v>
      </c>
      <c r="B11" s="1001"/>
      <c r="C11" s="1021" t="s">
        <v>82</v>
      </c>
      <c r="D11" s="1021"/>
      <c r="E11" s="1021"/>
      <c r="F11" s="1021"/>
      <c r="G11" s="1004" t="s">
        <v>83</v>
      </c>
    </row>
    <row r="12" spans="1:7" x14ac:dyDescent="0.25">
      <c r="A12" s="1001"/>
      <c r="B12" s="1001"/>
      <c r="C12" s="111" t="s">
        <v>249</v>
      </c>
      <c r="D12" s="111" t="s">
        <v>250</v>
      </c>
      <c r="E12" s="112" t="s">
        <v>84</v>
      </c>
      <c r="F12" s="110"/>
      <c r="G12" s="1005"/>
    </row>
    <row r="13" spans="1:7" ht="18" customHeight="1" x14ac:dyDescent="0.25">
      <c r="A13" s="1001" t="s">
        <v>85</v>
      </c>
      <c r="B13" s="1001"/>
      <c r="C13" s="488">
        <f>'TAB-6_BUDGET AT-A-GLANCE'!B10-('TAB-6_BUDGET AT-A-GLANCE'!E10+'TAB-6_BUDGET AT-A-GLANCE'!F10)</f>
        <v>0</v>
      </c>
      <c r="D13" s="488">
        <f>'TAB-6_BUDGET AT-A-GLANCE'!E10+'TAB-6_BUDGET AT-A-GLANCE'!F10</f>
        <v>0</v>
      </c>
      <c r="E13" s="488">
        <v>0</v>
      </c>
      <c r="F13" s="488">
        <v>0</v>
      </c>
      <c r="G13" s="489">
        <f>SUM(C13+D13)</f>
        <v>0</v>
      </c>
    </row>
    <row r="14" spans="1:7" ht="18.75" customHeight="1" x14ac:dyDescent="0.25">
      <c r="A14" s="1001" t="s">
        <v>86</v>
      </c>
      <c r="B14" s="1001"/>
      <c r="C14" s="488">
        <f>'TAB-6_BUDGET AT-A-GLANCE'!B11-('TAB-6_BUDGET AT-A-GLANCE'!E11+'TAB-6_BUDGET AT-A-GLANCE'!F11)</f>
        <v>0</v>
      </c>
      <c r="D14" s="488">
        <f>'TAB-6_BUDGET AT-A-GLANCE'!E11+'TAB-6_BUDGET AT-A-GLANCE'!F11</f>
        <v>0</v>
      </c>
      <c r="E14" s="489">
        <v>0</v>
      </c>
      <c r="F14" s="489">
        <v>0</v>
      </c>
      <c r="G14" s="489">
        <f t="shared" ref="G14:G23" si="0">SUM(C14+D14)</f>
        <v>0</v>
      </c>
    </row>
    <row r="15" spans="1:7" ht="15.75" customHeight="1" x14ac:dyDescent="0.25">
      <c r="A15" s="1001" t="s">
        <v>87</v>
      </c>
      <c r="B15" s="1001"/>
      <c r="C15" s="488">
        <f>'TAB-6_BUDGET AT-A-GLANCE'!B12-('TAB-6_BUDGET AT-A-GLANCE'!E12+'TAB-6_BUDGET AT-A-GLANCE'!F12)</f>
        <v>0</v>
      </c>
      <c r="D15" s="488">
        <f>'TAB-6_BUDGET AT-A-GLANCE'!E12+'TAB-6_BUDGET AT-A-GLANCE'!F12</f>
        <v>0</v>
      </c>
      <c r="E15" s="489">
        <v>0</v>
      </c>
      <c r="F15" s="489">
        <v>0</v>
      </c>
      <c r="G15" s="489">
        <f t="shared" si="0"/>
        <v>0</v>
      </c>
    </row>
    <row r="16" spans="1:7" ht="21" customHeight="1" x14ac:dyDescent="0.25">
      <c r="A16" s="1001" t="s">
        <v>88</v>
      </c>
      <c r="B16" s="1001"/>
      <c r="C16" s="488">
        <f>'TAB-6_BUDGET AT-A-GLANCE'!B13-('TAB-6_BUDGET AT-A-GLANCE'!E13+'TAB-6_BUDGET AT-A-GLANCE'!F13)</f>
        <v>0</v>
      </c>
      <c r="D16" s="488">
        <f>'TAB-6_BUDGET AT-A-GLANCE'!E13+'TAB-6_BUDGET AT-A-GLANCE'!F13</f>
        <v>0</v>
      </c>
      <c r="E16" s="489">
        <v>0</v>
      </c>
      <c r="F16" s="489">
        <v>0</v>
      </c>
      <c r="G16" s="489">
        <f t="shared" si="0"/>
        <v>0</v>
      </c>
    </row>
    <row r="17" spans="1:7" ht="18" customHeight="1" x14ac:dyDescent="0.25">
      <c r="A17" s="1001" t="s">
        <v>89</v>
      </c>
      <c r="B17" s="1001"/>
      <c r="C17" s="488">
        <f>'TAB-6_BUDGET AT-A-GLANCE'!B14-('TAB-6_BUDGET AT-A-GLANCE'!E14+'TAB-6_BUDGET AT-A-GLANCE'!F14)</f>
        <v>0</v>
      </c>
      <c r="D17" s="488">
        <f>'TAB-6_BUDGET AT-A-GLANCE'!E14+'TAB-6_BUDGET AT-A-GLANCE'!F14</f>
        <v>0</v>
      </c>
      <c r="E17" s="489">
        <v>0</v>
      </c>
      <c r="F17" s="489">
        <v>0</v>
      </c>
      <c r="G17" s="489">
        <f t="shared" si="0"/>
        <v>0</v>
      </c>
    </row>
    <row r="18" spans="1:7" ht="18.75" customHeight="1" x14ac:dyDescent="0.25">
      <c r="A18" s="1001" t="s">
        <v>90</v>
      </c>
      <c r="B18" s="1001"/>
      <c r="C18" s="488">
        <f>'TAB-6_BUDGET AT-A-GLANCE'!B15-('TAB-6_BUDGET AT-A-GLANCE'!E15+'TAB-6_BUDGET AT-A-GLANCE'!F15)</f>
        <v>0</v>
      </c>
      <c r="D18" s="488">
        <f>'TAB-6_BUDGET AT-A-GLANCE'!E15+'TAB-6_BUDGET AT-A-GLANCE'!F15</f>
        <v>0</v>
      </c>
      <c r="E18" s="489">
        <v>0</v>
      </c>
      <c r="F18" s="489">
        <v>0</v>
      </c>
      <c r="G18" s="489">
        <f t="shared" si="0"/>
        <v>0</v>
      </c>
    </row>
    <row r="19" spans="1:7" ht="16.5" customHeight="1" x14ac:dyDescent="0.25">
      <c r="A19" s="1001" t="s">
        <v>91</v>
      </c>
      <c r="B19" s="1001"/>
      <c r="C19" s="490"/>
      <c r="D19" s="490">
        <v>0</v>
      </c>
      <c r="E19" s="490">
        <v>0</v>
      </c>
      <c r="F19" s="490">
        <v>0</v>
      </c>
      <c r="G19" s="489">
        <f t="shared" si="0"/>
        <v>0</v>
      </c>
    </row>
    <row r="20" spans="1:7" ht="18" customHeight="1" x14ac:dyDescent="0.25">
      <c r="A20" s="1001" t="s">
        <v>92</v>
      </c>
      <c r="B20" s="1001"/>
      <c r="C20" s="488">
        <f>'TAB-6_BUDGET AT-A-GLANCE'!B16-('TAB-6_BUDGET AT-A-GLANCE'!E16+'TAB-6_BUDGET AT-A-GLANCE'!F16)</f>
        <v>0</v>
      </c>
      <c r="D20" s="488">
        <f>'TAB-6_BUDGET AT-A-GLANCE'!E16+'TAB-6_BUDGET AT-A-GLANCE'!F16</f>
        <v>0</v>
      </c>
      <c r="E20" s="489">
        <v>0</v>
      </c>
      <c r="F20" s="489">
        <v>0</v>
      </c>
      <c r="G20" s="489">
        <f t="shared" si="0"/>
        <v>0</v>
      </c>
    </row>
    <row r="21" spans="1:7" ht="22.5" customHeight="1" x14ac:dyDescent="0.25">
      <c r="A21" s="1001" t="s">
        <v>93</v>
      </c>
      <c r="B21" s="1001"/>
      <c r="C21" s="488">
        <f>'TAB-6_BUDGET AT-A-GLANCE'!B18-('TAB-6_BUDGET AT-A-GLANCE'!E18+'TAB-6_BUDGET AT-A-GLANCE'!F18)</f>
        <v>0</v>
      </c>
      <c r="D21" s="488">
        <f>'TAB-6_BUDGET AT-A-GLANCE'!E18+'TAB-6_BUDGET AT-A-GLANCE'!F18</f>
        <v>0</v>
      </c>
      <c r="E21" s="489">
        <v>0</v>
      </c>
      <c r="F21" s="489">
        <v>0</v>
      </c>
      <c r="G21" s="489">
        <f t="shared" si="0"/>
        <v>0</v>
      </c>
    </row>
    <row r="22" spans="1:7" ht="22.5" customHeight="1" x14ac:dyDescent="0.25">
      <c r="A22" s="1001" t="s">
        <v>132</v>
      </c>
      <c r="B22" s="1001"/>
      <c r="C22" s="488">
        <f>'TAB-6_BUDGET AT-A-GLANCE'!B19-('TAB-6_BUDGET AT-A-GLANCE'!E19+'TAB-6_BUDGET AT-A-GLANCE'!F19)</f>
        <v>0</v>
      </c>
      <c r="D22" s="488">
        <f>'TAB-6_BUDGET AT-A-GLANCE'!E19+'TAB-6_BUDGET AT-A-GLANCE'!F19</f>
        <v>0</v>
      </c>
      <c r="E22" s="489">
        <v>0</v>
      </c>
      <c r="F22" s="489">
        <v>0</v>
      </c>
      <c r="G22" s="489">
        <f t="shared" si="0"/>
        <v>0</v>
      </c>
    </row>
    <row r="23" spans="1:7" ht="21.75" customHeight="1" x14ac:dyDescent="0.25">
      <c r="A23" s="1001" t="s">
        <v>94</v>
      </c>
      <c r="B23" s="1001"/>
      <c r="C23" s="488">
        <f>SUM(C21:C22)</f>
        <v>0</v>
      </c>
      <c r="D23" s="488">
        <f>SUM(D21:D22)</f>
        <v>0</v>
      </c>
      <c r="E23" s="489">
        <v>0</v>
      </c>
      <c r="F23" s="489">
        <v>0</v>
      </c>
      <c r="G23" s="489">
        <f t="shared" si="0"/>
        <v>0</v>
      </c>
    </row>
    <row r="24" spans="1:7" x14ac:dyDescent="0.25">
      <c r="A24" s="1011"/>
      <c r="B24" s="1012"/>
      <c r="C24" s="1012"/>
      <c r="D24" s="1012"/>
      <c r="E24" s="1012"/>
      <c r="F24" s="1012"/>
      <c r="G24" s="1013"/>
    </row>
    <row r="25" spans="1:7" ht="24.75" customHeight="1" x14ac:dyDescent="0.25">
      <c r="A25" s="1010" t="s">
        <v>95</v>
      </c>
      <c r="B25" s="1010"/>
      <c r="C25" s="104">
        <v>0</v>
      </c>
      <c r="D25" s="104">
        <v>0</v>
      </c>
      <c r="E25" s="104">
        <v>0</v>
      </c>
      <c r="F25" s="104">
        <v>0</v>
      </c>
      <c r="G25" s="104">
        <f>SUM(C25:F25)</f>
        <v>0</v>
      </c>
    </row>
    <row r="26" spans="1:7" ht="24" customHeight="1" x14ac:dyDescent="0.25">
      <c r="A26" s="1017" t="s">
        <v>96</v>
      </c>
      <c r="B26" s="1017"/>
      <c r="C26" s="1017"/>
      <c r="D26" s="1017"/>
      <c r="E26" s="1017"/>
      <c r="F26" s="1014" t="s">
        <v>131</v>
      </c>
      <c r="G26" s="1014"/>
    </row>
    <row r="27" spans="1:7" ht="20.25" customHeight="1" x14ac:dyDescent="0.25">
      <c r="A27" s="1016" t="s">
        <v>97</v>
      </c>
      <c r="B27" s="1016"/>
      <c r="C27" s="98"/>
      <c r="D27" s="152" t="s">
        <v>166</v>
      </c>
      <c r="E27" s="98"/>
      <c r="F27" s="1015" t="s">
        <v>98</v>
      </c>
      <c r="G27" s="1015"/>
    </row>
    <row r="28" spans="1:7" x14ac:dyDescent="0.25">
      <c r="A28" s="1018" t="s">
        <v>99</v>
      </c>
      <c r="B28" s="1019"/>
      <c r="C28" s="1019"/>
      <c r="D28" s="1019"/>
      <c r="E28" s="1019"/>
      <c r="F28" s="1019"/>
      <c r="G28" s="1020"/>
    </row>
    <row r="29" spans="1:7" ht="24" customHeight="1" x14ac:dyDescent="0.25">
      <c r="A29" s="1005" t="s">
        <v>100</v>
      </c>
      <c r="B29" s="1005"/>
      <c r="C29" s="1005"/>
      <c r="D29" s="101" t="s">
        <v>101</v>
      </c>
      <c r="E29" s="101" t="s">
        <v>102</v>
      </c>
      <c r="F29" s="101" t="s">
        <v>103</v>
      </c>
      <c r="G29" s="101" t="s">
        <v>104</v>
      </c>
    </row>
    <row r="30" spans="1:7" ht="21.75" customHeight="1" x14ac:dyDescent="0.25">
      <c r="A30" s="1010" t="s">
        <v>167</v>
      </c>
      <c r="B30" s="1010"/>
      <c r="C30" s="1010"/>
      <c r="D30" s="491">
        <v>0</v>
      </c>
      <c r="E30" s="491">
        <v>0</v>
      </c>
      <c r="F30" s="491">
        <v>0</v>
      </c>
      <c r="G30" s="491">
        <f>SUM(D30:F30)</f>
        <v>0</v>
      </c>
    </row>
    <row r="31" spans="1:7" ht="22.5" customHeight="1" x14ac:dyDescent="0.25">
      <c r="A31" s="1010" t="s">
        <v>248</v>
      </c>
      <c r="B31" s="1010"/>
      <c r="C31" s="1010"/>
      <c r="D31" s="492">
        <f>D23</f>
        <v>0</v>
      </c>
      <c r="E31" s="492">
        <v>0</v>
      </c>
      <c r="F31" s="492">
        <v>0</v>
      </c>
      <c r="G31" s="491">
        <f>SUM(D31:F31)</f>
        <v>0</v>
      </c>
    </row>
    <row r="32" spans="1:7" ht="24" customHeight="1" x14ac:dyDescent="0.25">
      <c r="A32" s="1010" t="s">
        <v>105</v>
      </c>
      <c r="B32" s="1010"/>
      <c r="C32" s="1010"/>
      <c r="D32" s="492">
        <v>0</v>
      </c>
      <c r="E32" s="492">
        <v>0</v>
      </c>
      <c r="F32" s="492">
        <v>0</v>
      </c>
      <c r="G32" s="491">
        <f>SUM(D32:F32)</f>
        <v>0</v>
      </c>
    </row>
    <row r="33" spans="1:7" ht="22.5" customHeight="1" x14ac:dyDescent="0.25">
      <c r="A33" s="1010" t="s">
        <v>106</v>
      </c>
      <c r="B33" s="1010"/>
      <c r="C33" s="1010"/>
      <c r="D33" s="492">
        <v>0</v>
      </c>
      <c r="E33" s="492">
        <v>0</v>
      </c>
      <c r="F33" s="492">
        <v>0</v>
      </c>
      <c r="G33" s="491">
        <f>SUM(D33:F33)</f>
        <v>0</v>
      </c>
    </row>
    <row r="34" spans="1:7" ht="23.25" customHeight="1" x14ac:dyDescent="0.25">
      <c r="A34" s="1010" t="s">
        <v>107</v>
      </c>
      <c r="B34" s="1010"/>
      <c r="C34" s="1010"/>
      <c r="D34" s="491">
        <f>SUM(D30:D33)</f>
        <v>0</v>
      </c>
      <c r="E34" s="491">
        <f>SUM(E30:E33)</f>
        <v>0</v>
      </c>
      <c r="F34" s="491">
        <f>SUM(F30:F33)</f>
        <v>0</v>
      </c>
      <c r="G34" s="491">
        <f>SUM(G30:G33)</f>
        <v>0</v>
      </c>
    </row>
    <row r="35" spans="1:7" ht="21.75" customHeight="1" x14ac:dyDescent="0.25">
      <c r="A35" s="1006" t="s">
        <v>108</v>
      </c>
      <c r="B35" s="1007"/>
      <c r="C35" s="1007"/>
      <c r="D35" s="1007"/>
      <c r="E35" s="1007"/>
      <c r="F35" s="1007"/>
      <c r="G35" s="1008"/>
    </row>
    <row r="36" spans="1:7" x14ac:dyDescent="0.25">
      <c r="A36" s="1009" t="s">
        <v>109</v>
      </c>
      <c r="B36" s="1009"/>
      <c r="C36" s="113" t="s">
        <v>110</v>
      </c>
      <c r="D36" s="113" t="s">
        <v>111</v>
      </c>
      <c r="E36" s="113" t="s">
        <v>112</v>
      </c>
      <c r="F36" s="113" t="s">
        <v>113</v>
      </c>
      <c r="G36" s="113" t="s">
        <v>114</v>
      </c>
    </row>
    <row r="37" spans="1:7" ht="21.75" customHeight="1" x14ac:dyDescent="0.25">
      <c r="A37" s="1009"/>
      <c r="B37" s="1009"/>
      <c r="C37" s="495">
        <f>SUM(D37:G37)</f>
        <v>0</v>
      </c>
      <c r="D37" s="495">
        <f>'TAB-5_BUDGET WORKSHEET'!E259*'TAB-5_BUDGET WORKSHEET'!E4</f>
        <v>0</v>
      </c>
      <c r="E37" s="495">
        <f>'TAB-5_BUDGET WORKSHEET'!F259*'TAB-5_BUDGET WORKSHEET'!E4</f>
        <v>0</v>
      </c>
      <c r="F37" s="495">
        <f>'TAB-5_BUDGET WORKSHEET'!G259*'TAB-5_BUDGET WORKSHEET'!E4</f>
        <v>0</v>
      </c>
      <c r="G37" s="495">
        <f>'TAB-5_BUDGET WORKSHEET'!H259*'TAB-5_BUDGET WORKSHEET'!E4</f>
        <v>0</v>
      </c>
    </row>
    <row r="38" spans="1:7" ht="26.25" customHeight="1" x14ac:dyDescent="0.25">
      <c r="A38" s="1009" t="s">
        <v>115</v>
      </c>
      <c r="B38" s="1009"/>
      <c r="C38" s="495">
        <f>SUM(D38:G38)</f>
        <v>0</v>
      </c>
      <c r="D38" s="495">
        <f>'TAB-5_BUDGET WORKSHEET'!E259*'TAB-5_BUDGET WORKSHEET'!G4</f>
        <v>0</v>
      </c>
      <c r="E38" s="495">
        <f>'TAB-5_BUDGET WORKSHEET'!F259*'TAB-5_BUDGET WORKSHEET'!G4</f>
        <v>0</v>
      </c>
      <c r="F38" s="495">
        <f>'TAB-5_BUDGET WORKSHEET'!G259*'TAB-5_BUDGET WORKSHEET'!G4</f>
        <v>0</v>
      </c>
      <c r="G38" s="495">
        <f>'TAB-5_BUDGET WORKSHEET'!H259*'TAB-5_BUDGET WORKSHEET'!G4</f>
        <v>0</v>
      </c>
    </row>
    <row r="39" spans="1:7" ht="25.5" customHeight="1" x14ac:dyDescent="0.25">
      <c r="A39" s="1009" t="s">
        <v>116</v>
      </c>
      <c r="B39" s="1009"/>
      <c r="C39" s="495">
        <f>SUM(D39:G39)</f>
        <v>0</v>
      </c>
      <c r="D39" s="495">
        <f>SUM(D37:D38)</f>
        <v>0</v>
      </c>
      <c r="E39" s="495">
        <f>SUM(E37:E38)</f>
        <v>0</v>
      </c>
      <c r="F39" s="495">
        <f>SUM(F37:F38)</f>
        <v>0</v>
      </c>
      <c r="G39" s="495">
        <f>SUM(G37:G38)</f>
        <v>0</v>
      </c>
    </row>
    <row r="40" spans="1:7" ht="23.25" customHeight="1" x14ac:dyDescent="0.25">
      <c r="A40" s="1006" t="s">
        <v>117</v>
      </c>
      <c r="B40" s="1007"/>
      <c r="C40" s="1007"/>
      <c r="D40" s="1007"/>
      <c r="E40" s="1007"/>
      <c r="F40" s="1007"/>
      <c r="G40" s="1008"/>
    </row>
    <row r="41" spans="1:7" x14ac:dyDescent="0.25">
      <c r="A41" s="1004" t="s">
        <v>118</v>
      </c>
      <c r="B41" s="1005"/>
      <c r="C41" s="1005"/>
      <c r="D41" s="1005" t="s">
        <v>119</v>
      </c>
      <c r="E41" s="1005"/>
      <c r="F41" s="1005"/>
      <c r="G41" s="1005"/>
    </row>
    <row r="42" spans="1:7" x14ac:dyDescent="0.25">
      <c r="A42" s="1005"/>
      <c r="B42" s="1005"/>
      <c r="C42" s="1005"/>
      <c r="D42" s="105" t="s">
        <v>120</v>
      </c>
      <c r="E42" s="105" t="s">
        <v>121</v>
      </c>
      <c r="F42" s="105" t="s">
        <v>122</v>
      </c>
      <c r="G42" s="105" t="s">
        <v>123</v>
      </c>
    </row>
    <row r="43" spans="1:7" ht="24" customHeight="1" x14ac:dyDescent="0.25">
      <c r="A43" s="1001">
        <v>16</v>
      </c>
      <c r="B43" s="1001"/>
      <c r="C43" s="1001"/>
      <c r="D43" s="487">
        <v>0</v>
      </c>
      <c r="E43" s="487">
        <v>0</v>
      </c>
      <c r="F43" s="487">
        <v>0</v>
      </c>
      <c r="G43" s="487">
        <v>0</v>
      </c>
    </row>
    <row r="44" spans="1:7" ht="27" customHeight="1" x14ac:dyDescent="0.25">
      <c r="A44" s="1001">
        <v>17</v>
      </c>
      <c r="B44" s="1001"/>
      <c r="C44" s="1001"/>
      <c r="D44" s="487">
        <v>0</v>
      </c>
      <c r="E44" s="487">
        <v>0</v>
      </c>
      <c r="F44" s="487">
        <v>0</v>
      </c>
      <c r="G44" s="487">
        <v>0</v>
      </c>
    </row>
    <row r="45" spans="1:7" ht="27.75" customHeight="1" x14ac:dyDescent="0.25">
      <c r="A45" s="1001">
        <v>18</v>
      </c>
      <c r="B45" s="1001"/>
      <c r="C45" s="1001"/>
      <c r="D45" s="487">
        <v>0</v>
      </c>
      <c r="E45" s="487">
        <v>0</v>
      </c>
      <c r="F45" s="487">
        <v>0</v>
      </c>
      <c r="G45" s="487">
        <v>0</v>
      </c>
    </row>
    <row r="46" spans="1:7" ht="26.25" customHeight="1" x14ac:dyDescent="0.25">
      <c r="A46" s="1001">
        <v>19</v>
      </c>
      <c r="B46" s="1001"/>
      <c r="C46" s="1001"/>
      <c r="D46" s="487">
        <v>0</v>
      </c>
      <c r="E46" s="487">
        <v>0</v>
      </c>
      <c r="F46" s="487">
        <v>0</v>
      </c>
      <c r="G46" s="487">
        <v>0</v>
      </c>
    </row>
    <row r="47" spans="1:7" ht="23.25" customHeight="1" x14ac:dyDescent="0.25">
      <c r="A47" s="1001" t="s">
        <v>124</v>
      </c>
      <c r="B47" s="1001"/>
      <c r="C47" s="1001"/>
      <c r="D47" s="487">
        <v>0</v>
      </c>
      <c r="E47" s="487">
        <v>0</v>
      </c>
      <c r="F47" s="487">
        <v>0</v>
      </c>
      <c r="G47" s="487">
        <v>0</v>
      </c>
    </row>
    <row r="48" spans="1:7" ht="24" customHeight="1" x14ac:dyDescent="0.25">
      <c r="A48" s="1006" t="s">
        <v>125</v>
      </c>
      <c r="B48" s="1007"/>
      <c r="C48" s="1007"/>
      <c r="D48" s="1007"/>
      <c r="E48" s="1007"/>
      <c r="F48" s="1007"/>
      <c r="G48" s="1008"/>
    </row>
    <row r="49" spans="1:7" ht="27" customHeight="1" x14ac:dyDescent="0.25">
      <c r="A49" s="106" t="s">
        <v>126</v>
      </c>
      <c r="B49" s="1002"/>
      <c r="C49" s="1003"/>
      <c r="D49" s="108" t="s">
        <v>127</v>
      </c>
      <c r="E49" s="997"/>
      <c r="F49" s="997"/>
      <c r="G49" s="998"/>
    </row>
    <row r="50" spans="1:7" ht="35.25" customHeight="1" x14ac:dyDescent="0.25">
      <c r="A50" s="107" t="s">
        <v>128</v>
      </c>
      <c r="B50" s="997"/>
      <c r="C50" s="997"/>
      <c r="D50" s="997"/>
      <c r="E50" s="997"/>
      <c r="F50" s="997"/>
      <c r="G50" s="998"/>
    </row>
    <row r="51" spans="1:7" x14ac:dyDescent="0.25">
      <c r="A51" s="999" t="s">
        <v>129</v>
      </c>
      <c r="B51" s="999"/>
      <c r="C51" s="999"/>
      <c r="D51" s="999"/>
      <c r="E51" s="999"/>
      <c r="F51" s="1000" t="s">
        <v>130</v>
      </c>
      <c r="G51" s="1000"/>
    </row>
    <row r="52" spans="1:7" x14ac:dyDescent="0.25">
      <c r="D52" s="152" t="s">
        <v>166</v>
      </c>
    </row>
  </sheetData>
  <sheetProtection algorithmName="SHA-512" hashValue="IY/cLNVTeaUohV1qFx5kFeZkSawj8NlRu+5EtTqiaJsteGzCeHsbljRlm1VCKANj2g/XH8l1OisaMXkF+dIktg==" saltValue="K7hJ8UIZIwYLxOFQQa/jSA==" spinCount="100000" sheet="1" objects="1" scenarios="1"/>
  <mergeCells count="52">
    <mergeCell ref="A1:F1"/>
    <mergeCell ref="A2:G2"/>
    <mergeCell ref="A3:A4"/>
    <mergeCell ref="B3:B4"/>
    <mergeCell ref="C3:D3"/>
    <mergeCell ref="E3:G3"/>
    <mergeCell ref="A19:B19"/>
    <mergeCell ref="A10:G10"/>
    <mergeCell ref="C11:F11"/>
    <mergeCell ref="G11:G12"/>
    <mergeCell ref="A11:B12"/>
    <mergeCell ref="A13:B13"/>
    <mergeCell ref="A14:B14"/>
    <mergeCell ref="A15:B15"/>
    <mergeCell ref="A16:B16"/>
    <mergeCell ref="A17:B17"/>
    <mergeCell ref="A18:B18"/>
    <mergeCell ref="A29:C29"/>
    <mergeCell ref="A20:B20"/>
    <mergeCell ref="A21:B21"/>
    <mergeCell ref="A22:B22"/>
    <mergeCell ref="A23:B23"/>
    <mergeCell ref="A24:G24"/>
    <mergeCell ref="A25:B25"/>
    <mergeCell ref="F26:G26"/>
    <mergeCell ref="F27:G27"/>
    <mergeCell ref="A27:B27"/>
    <mergeCell ref="A26:E26"/>
    <mergeCell ref="A28:G28"/>
    <mergeCell ref="A38:B38"/>
    <mergeCell ref="A39:B39"/>
    <mergeCell ref="A36:B37"/>
    <mergeCell ref="A30:C30"/>
    <mergeCell ref="A31:C31"/>
    <mergeCell ref="A32:C32"/>
    <mergeCell ref="A33:C33"/>
    <mergeCell ref="A34:C34"/>
    <mergeCell ref="A35:G35"/>
    <mergeCell ref="A41:C42"/>
    <mergeCell ref="D41:G41"/>
    <mergeCell ref="A48:G48"/>
    <mergeCell ref="A40:G40"/>
    <mergeCell ref="A43:C43"/>
    <mergeCell ref="A44:C44"/>
    <mergeCell ref="A45:C45"/>
    <mergeCell ref="B50:G50"/>
    <mergeCell ref="A51:E51"/>
    <mergeCell ref="F51:G51"/>
    <mergeCell ref="A46:C46"/>
    <mergeCell ref="A47:C47"/>
    <mergeCell ref="B49:C49"/>
    <mergeCell ref="E49:G49"/>
  </mergeCells>
  <hyperlinks>
    <hyperlink ref="D27" r:id="rId1"/>
    <hyperlink ref="D52" r:id="rId2"/>
  </hyperlinks>
  <pageMargins left="0.7" right="0.7" top="0.75" bottom="0.75" header="0.3" footer="0.3"/>
  <pageSetup scale="92" fitToHeight="0" orientation="landscape" r:id="rId3"/>
  <headerFooter>
    <oddHeader>&amp;COCSE TRIBAL BUDGET WORKBOOK
TAB-7_SF-424A</oddHeader>
  </headerFooter>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_x0020_Name xmlns="fcea568a-86b0-4846-b5f9-249e1754182a">Budget</Project_x0020_Nam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9321BFC175FF4E975914F90A017DA6" ma:contentTypeVersion="2" ma:contentTypeDescription="Create a new document." ma:contentTypeScope="" ma:versionID="b4650eb63774a5902ff87c81f33489f8">
  <xsd:schema xmlns:xsd="http://www.w3.org/2001/XMLSchema" xmlns:xs="http://www.w3.org/2001/XMLSchema" xmlns:p="http://schemas.microsoft.com/office/2006/metadata/properties" xmlns:ns2="fcea568a-86b0-4846-b5f9-249e1754182a" targetNamespace="http://schemas.microsoft.com/office/2006/metadata/properties" ma:root="true" ma:fieldsID="a06af7605b241993476b1a4fcd0c3aaa" ns2:_="">
    <xsd:import namespace="fcea568a-86b0-4846-b5f9-249e1754182a"/>
    <xsd:element name="properties">
      <xsd:complexType>
        <xsd:sequence>
          <xsd:element name="documentManagement">
            <xsd:complexType>
              <xsd:all>
                <xsd:element ref="ns2:Project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ea568a-86b0-4846-b5f9-249e1754182a" elementFormDefault="qualified">
    <xsd:import namespace="http://schemas.microsoft.com/office/2006/documentManagement/types"/>
    <xsd:import namespace="http://schemas.microsoft.com/office/infopath/2007/PartnerControls"/>
    <xsd:element name="Project_x0020_Name" ma:index="8" nillable="true" ma:displayName="Project Name" ma:default="Budget" ma:format="Dropdown" ma:internalName="Project_x0020_Name">
      <xsd:simpleType>
        <xsd:restriction base="dms:Choice">
          <xsd:enumeration value="Budge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A714A7-FB6F-4B37-801E-D4720B5EDD8E}">
  <ds:schemaRefs>
    <ds:schemaRef ds:uri="http://schemas.microsoft.com/sharepoint/v3/contenttype/forms"/>
  </ds:schemaRefs>
</ds:datastoreItem>
</file>

<file path=customXml/itemProps2.xml><?xml version="1.0" encoding="utf-8"?>
<ds:datastoreItem xmlns:ds="http://schemas.openxmlformats.org/officeDocument/2006/customXml" ds:itemID="{264E2653-AB02-43D9-BCCB-34A166F7FFFE}">
  <ds:schemaRefs>
    <ds:schemaRef ds:uri="fcea568a-86b0-4846-b5f9-249e1754182a"/>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B3BFCB3C-6375-4E4A-898A-4427DE7AC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ea568a-86b0-4846-b5f9-249e17541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TAB-1_INSTRUCTIONS</vt:lpstr>
      <vt:lpstr>TAB-2_BUDGET BASICS</vt:lpstr>
      <vt:lpstr>TAB-3_CHECKLIST</vt:lpstr>
      <vt:lpstr>TAB-4_SAMPLE BUDGET WORKSHEET</vt:lpstr>
      <vt:lpstr>TAB-5_BUDGET WORKSHEET</vt:lpstr>
      <vt:lpstr>TAB-6_BUDGET AT-A-GLANCE</vt:lpstr>
      <vt:lpstr>TAB-7_SF-424A</vt:lpstr>
      <vt:lpstr>'TAB-1_INSTRUCTIONS'!Print_Area</vt:lpstr>
      <vt:lpstr>'TAB-2_BUDGET BASICS'!Print_Area</vt:lpstr>
      <vt:lpstr>'TAB-4_SAMPLE BUDGET WORKSHEET'!Print_Area</vt:lpstr>
      <vt:lpstr>'TAB-5_BUDGET WORKSHEET'!Print_Area</vt:lpstr>
      <vt:lpstr>'TAB-6_BUDGET AT-A-GLANCE'!Print_Area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DHHS</dc:creator>
  <cp:lastModifiedBy>Administrator</cp:lastModifiedBy>
  <cp:lastPrinted>2020-01-10T20:46:40Z</cp:lastPrinted>
  <dcterms:created xsi:type="dcterms:W3CDTF">2013-03-01T17:42:55Z</dcterms:created>
  <dcterms:modified xsi:type="dcterms:W3CDTF">2020-01-23T18:34:11Z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0x010100C69321BFC175FF4E975914F90A017DA6</vt:lpwstr>
  </property>
</Properties>
</file>