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6790" activeTab="0"/>
  </bookViews>
  <sheets>
    <sheet name="APHIS Form 79" sheetId="1" r:id="rId1"/>
  </sheets>
  <definedNames>
    <definedName name="_xlnm.Print_Area" localSheetId="0">'APHIS Form 79'!$A$1:$J$26</definedName>
    <definedName name="_xlnm.Print_Titles" localSheetId="0">'APHIS Form 79'!$1:$4</definedName>
  </definedNames>
  <calcPr fullCalcOnLoad="1"/>
</workbook>
</file>

<file path=xl/sharedStrings.xml><?xml version="1.0" encoding="utf-8"?>
<sst xmlns="http://schemas.openxmlformats.org/spreadsheetml/2006/main" count="51" uniqueCount="48">
  <si>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</si>
  <si>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</si>
  <si>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</si>
  <si>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</si>
  <si>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</si>
  <si>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</si>
  <si>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</si>
  <si>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</si>
  <si>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</si>
  <si>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</si>
  <si>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</si>
  <si>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</si>
  <si>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</si>
  <si>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</si>
  <si>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</si>
  <si>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</si>
  <si>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</si>
  <si>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</si>
  <si>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</si>
  <si>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</si>
  <si>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</si>
  <si>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</si>
  <si>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</si>
  <si>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</si>
  <si>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</si>
  <si>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</si>
  <si>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</si>
  <si>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0579-0230, Importation of Live Swine (From Certain Regions), Pork, and Pork Products</t>
  </si>
  <si>
    <t>Certification for Importation of Pork and Pork Products of a National Government</t>
  </si>
  <si>
    <t>Application of Seal</t>
  </si>
  <si>
    <t>Location and Reason for Breaking Seal, Application of New Seal</t>
  </si>
  <si>
    <t>Request for Approval of Defrost Facility</t>
  </si>
  <si>
    <t>Termination of Agreement</t>
  </si>
  <si>
    <t>Hearing Request for Denial of Approval of Defrost Facility</t>
  </si>
  <si>
    <t>VS 16-3</t>
  </si>
  <si>
    <t>Pork and Pork Products (Other Than Ham) Cooperative Service Agreement and Trust Fund Account</t>
  </si>
  <si>
    <t>Ham-Specific Cooperative Service Agreement and Trust Fund Account</t>
  </si>
  <si>
    <t>Notification of CBP Inspectors of Pork from Specified Regions</t>
  </si>
  <si>
    <t>Certificates for Meat Processed in Tubes</t>
  </si>
  <si>
    <t>Certification for Importation of Hams</t>
  </si>
  <si>
    <t>Agreement for Processing Procedures</t>
  </si>
  <si>
    <t>Identification Procedures</t>
  </si>
  <si>
    <t xml:space="preserve">Program Statement </t>
  </si>
  <si>
    <t>Certification for Live Swine, Pork, and Pork Products from Brazil,Chile, and Mexico</t>
  </si>
  <si>
    <t>Compliance Agreement</t>
  </si>
  <si>
    <t>Cooperative Service Agreement</t>
  </si>
  <si>
    <t>12</t>
  </si>
  <si>
    <t>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</si>
</sst>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_);_(&quot;$&quot;* \(#,##0.0000\);_(&quot;$&quot;* &quot;-&quot;?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/>
    </xf>
    <xf numFmtId="170" fontId="3" fillId="0" borderId="10" xfId="42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0" fontId="3" fillId="0" borderId="10" xfId="42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SheetLayoutView="100" workbookViewId="0" topLeftCell="A1">
      <selection activeCell="A20" sqref="A20"/>
    </sheetView>
  </sheetViews>
  <sheetFormatPr defaultColWidth="9.140625" defaultRowHeight="12.75"/>
  <cols>
    <col min="1" max="1" width="37.421875" style="22" customWidth="1"/>
    <col min="2" max="2" width="10.57421875" style="22" customWidth="1"/>
    <col min="3" max="3" width="10.57421875" style="25" customWidth="1"/>
    <col min="4" max="4" width="9.57421875" style="26" customWidth="1"/>
    <col min="5" max="5" width="7.140625" style="27" customWidth="1"/>
    <col min="6" max="6" width="7.140625" style="28" customWidth="1"/>
    <col min="7" max="7" width="11.28125" style="26" customWidth="1"/>
    <col min="8" max="8" width="11.8515625" style="26" customWidth="1"/>
    <col min="9" max="9" width="10.421875" style="29" customWidth="1"/>
    <col min="10" max="10" width="11.421875" style="29" customWidth="1"/>
    <col min="11" max="16384" width="9.140625" style="22" customWidth="1"/>
  </cols>
  <sheetData>
    <row r="1" spans="1:10" s="21" customFormat="1" ht="17.25" customHeigh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customHeight="1">
      <c r="A2" s="1" t="s">
        <v>17</v>
      </c>
      <c r="B2" s="1" t="s">
        <v>0</v>
      </c>
      <c r="C2" s="2" t="s">
        <v>16</v>
      </c>
      <c r="D2" s="3" t="s">
        <v>13</v>
      </c>
      <c r="E2" s="49" t="s">
        <v>25</v>
      </c>
      <c r="F2" s="49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75" customHeight="1">
      <c r="A3" s="6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23" customFormat="1" ht="15" customHeight="1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20.25" customHeight="1">
      <c r="A5" s="43" t="s">
        <v>28</v>
      </c>
      <c r="B5" s="17">
        <v>4284</v>
      </c>
      <c r="C5" s="18">
        <v>1</v>
      </c>
      <c r="D5" s="17">
        <f aca="true" t="shared" si="0" ref="D5:D22">B5*C5</f>
        <v>4284</v>
      </c>
      <c r="E5" s="19" t="s">
        <v>46</v>
      </c>
      <c r="F5" s="42">
        <v>43.96</v>
      </c>
      <c r="G5" s="42">
        <f aca="true" t="shared" si="1" ref="G5:G11">D5*F5</f>
        <v>188324.64</v>
      </c>
      <c r="H5" s="42">
        <f aca="true" t="shared" si="2" ref="H5:H25">0.4706*G5</f>
        <v>88625.575584</v>
      </c>
      <c r="I5" s="42">
        <f aca="true" t="shared" si="3" ref="I5:I11">0.139*G5</f>
        <v>26177.124960000005</v>
      </c>
      <c r="J5" s="42">
        <f aca="true" t="shared" si="4" ref="J5:J25">G5+H5+I5</f>
        <v>303127.340544</v>
      </c>
    </row>
    <row r="6" spans="1:10" s="23" customFormat="1" ht="20.25" customHeight="1">
      <c r="A6" s="43" t="s">
        <v>29</v>
      </c>
      <c r="B6" s="17">
        <v>1</v>
      </c>
      <c r="C6" s="18">
        <v>1</v>
      </c>
      <c r="D6" s="17">
        <f t="shared" si="0"/>
        <v>1</v>
      </c>
      <c r="E6" s="19" t="s">
        <v>46</v>
      </c>
      <c r="F6" s="42">
        <v>43.96</v>
      </c>
      <c r="G6" s="42">
        <f t="shared" si="1"/>
        <v>43.96</v>
      </c>
      <c r="H6" s="42">
        <f t="shared" si="2"/>
        <v>20.687576</v>
      </c>
      <c r="I6" s="42">
        <f t="shared" si="3"/>
        <v>6.1104400000000005</v>
      </c>
      <c r="J6" s="42">
        <f t="shared" si="4"/>
        <v>70.758016</v>
      </c>
    </row>
    <row r="7" spans="1:10" s="23" customFormat="1" ht="20.25" customHeight="1">
      <c r="A7" s="43" t="s">
        <v>30</v>
      </c>
      <c r="B7" s="17">
        <v>1</v>
      </c>
      <c r="C7" s="18">
        <v>1</v>
      </c>
      <c r="D7" s="17">
        <f t="shared" si="0"/>
        <v>1</v>
      </c>
      <c r="E7" s="19" t="s">
        <v>46</v>
      </c>
      <c r="F7" s="42">
        <v>43.96</v>
      </c>
      <c r="G7" s="42">
        <f t="shared" si="1"/>
        <v>43.96</v>
      </c>
      <c r="H7" s="42">
        <f t="shared" si="2"/>
        <v>20.687576</v>
      </c>
      <c r="I7" s="42">
        <f t="shared" si="3"/>
        <v>6.1104400000000005</v>
      </c>
      <c r="J7" s="42">
        <f t="shared" si="4"/>
        <v>70.758016</v>
      </c>
    </row>
    <row r="8" spans="1:10" s="23" customFormat="1" ht="20.25" customHeight="1">
      <c r="A8" s="43" t="s">
        <v>31</v>
      </c>
      <c r="B8" s="17">
        <v>37</v>
      </c>
      <c r="C8" s="18">
        <v>1</v>
      </c>
      <c r="D8" s="17">
        <f t="shared" si="0"/>
        <v>37</v>
      </c>
      <c r="E8" s="19" t="s">
        <v>47</v>
      </c>
      <c r="F8" s="16">
        <v>52.27</v>
      </c>
      <c r="G8" s="42">
        <f t="shared" si="1"/>
        <v>1933.99</v>
      </c>
      <c r="H8" s="42">
        <f t="shared" si="2"/>
        <v>910.1356940000001</v>
      </c>
      <c r="I8" s="42">
        <f t="shared" si="3"/>
        <v>268.82461</v>
      </c>
      <c r="J8" s="42">
        <f t="shared" si="4"/>
        <v>3112.9503040000004</v>
      </c>
    </row>
    <row r="9" spans="1:10" s="23" customFormat="1" ht="20.25" customHeight="1">
      <c r="A9" s="43" t="s">
        <v>32</v>
      </c>
      <c r="B9" s="17">
        <v>1</v>
      </c>
      <c r="C9" s="18">
        <v>1</v>
      </c>
      <c r="D9" s="17">
        <f t="shared" si="0"/>
        <v>1</v>
      </c>
      <c r="E9" s="19" t="s">
        <v>47</v>
      </c>
      <c r="F9" s="16">
        <v>52.27</v>
      </c>
      <c r="G9" s="42">
        <f t="shared" si="1"/>
        <v>52.27</v>
      </c>
      <c r="H9" s="42">
        <f t="shared" si="2"/>
        <v>24.598262000000002</v>
      </c>
      <c r="I9" s="42">
        <f t="shared" si="3"/>
        <v>7.265530000000001</v>
      </c>
      <c r="J9" s="42">
        <f t="shared" si="4"/>
        <v>84.133792</v>
      </c>
    </row>
    <row r="10" spans="1:10" s="23" customFormat="1" ht="20.25" customHeight="1">
      <c r="A10" s="44" t="s">
        <v>33</v>
      </c>
      <c r="B10" s="45">
        <v>1</v>
      </c>
      <c r="C10" s="46">
        <v>1</v>
      </c>
      <c r="D10" s="17">
        <f t="shared" si="0"/>
        <v>1</v>
      </c>
      <c r="E10" s="47">
        <v>13</v>
      </c>
      <c r="F10" s="16">
        <v>52.27</v>
      </c>
      <c r="G10" s="42">
        <f t="shared" si="1"/>
        <v>52.27</v>
      </c>
      <c r="H10" s="42">
        <f t="shared" si="2"/>
        <v>24.598262000000002</v>
      </c>
      <c r="I10" s="42">
        <f t="shared" si="3"/>
        <v>7.265530000000001</v>
      </c>
      <c r="J10" s="42">
        <f t="shared" si="4"/>
        <v>84.133792</v>
      </c>
    </row>
    <row r="11" spans="1:10" s="23" customFormat="1" ht="20.25" customHeight="1">
      <c r="A11" s="44" t="s">
        <v>34</v>
      </c>
      <c r="B11" s="45">
        <v>18</v>
      </c>
      <c r="C11" s="46">
        <v>1</v>
      </c>
      <c r="D11" s="17">
        <f t="shared" si="0"/>
        <v>18</v>
      </c>
      <c r="E11" s="47">
        <v>9</v>
      </c>
      <c r="F11" s="16"/>
      <c r="G11" s="42">
        <f t="shared" si="1"/>
        <v>0</v>
      </c>
      <c r="H11" s="42">
        <f t="shared" si="2"/>
        <v>0</v>
      </c>
      <c r="I11" s="42">
        <f t="shared" si="3"/>
        <v>0</v>
      </c>
      <c r="J11" s="42">
        <f t="shared" si="4"/>
        <v>0</v>
      </c>
    </row>
    <row r="12" spans="1:10" s="23" customFormat="1" ht="20.25" customHeight="1">
      <c r="A12" s="44" t="s">
        <v>35</v>
      </c>
      <c r="B12" s="35">
        <v>3</v>
      </c>
      <c r="C12" s="36">
        <v>3</v>
      </c>
      <c r="D12" s="32">
        <f t="shared" si="0"/>
        <v>9</v>
      </c>
      <c r="E12" s="40">
        <v>14</v>
      </c>
      <c r="F12" s="16">
        <v>61.77</v>
      </c>
      <c r="G12" s="42">
        <f aca="true" t="shared" si="5" ref="G12:G25">D12*F12</f>
        <v>555.9300000000001</v>
      </c>
      <c r="H12" s="42">
        <f t="shared" si="2"/>
        <v>261.62065800000005</v>
      </c>
      <c r="I12" s="42">
        <f aca="true" t="shared" si="6" ref="I12:I25">0.139*G12</f>
        <v>77.27427000000002</v>
      </c>
      <c r="J12" s="42">
        <f t="shared" si="4"/>
        <v>894.8249280000001</v>
      </c>
    </row>
    <row r="13" spans="1:10" s="23" customFormat="1" ht="20.25" customHeight="1">
      <c r="A13" s="48" t="s">
        <v>36</v>
      </c>
      <c r="B13" s="32">
        <v>1</v>
      </c>
      <c r="C13" s="33">
        <v>1</v>
      </c>
      <c r="D13" s="32">
        <f t="shared" si="0"/>
        <v>1</v>
      </c>
      <c r="E13" s="39">
        <v>14</v>
      </c>
      <c r="F13" s="42">
        <v>61.77</v>
      </c>
      <c r="G13" s="42">
        <f t="shared" si="5"/>
        <v>61.77</v>
      </c>
      <c r="H13" s="42">
        <f t="shared" si="2"/>
        <v>29.068962000000003</v>
      </c>
      <c r="I13" s="42">
        <f t="shared" si="6"/>
        <v>8.586030000000001</v>
      </c>
      <c r="J13" s="42">
        <f t="shared" si="4"/>
        <v>99.424992</v>
      </c>
    </row>
    <row r="14" spans="1:10" s="24" customFormat="1" ht="20.25" customHeight="1">
      <c r="A14" s="44" t="s">
        <v>37</v>
      </c>
      <c r="B14" s="35">
        <v>17</v>
      </c>
      <c r="C14" s="36">
        <v>1</v>
      </c>
      <c r="D14" s="32">
        <f t="shared" si="0"/>
        <v>17</v>
      </c>
      <c r="E14" s="40">
        <v>9</v>
      </c>
      <c r="F14" s="16">
        <v>30.31</v>
      </c>
      <c r="G14" s="42">
        <f t="shared" si="5"/>
        <v>515.27</v>
      </c>
      <c r="H14" s="42">
        <f t="shared" si="2"/>
        <v>242.486062</v>
      </c>
      <c r="I14" s="42">
        <f t="shared" si="6"/>
        <v>71.62253</v>
      </c>
      <c r="J14" s="42">
        <f t="shared" si="4"/>
        <v>829.3785919999999</v>
      </c>
    </row>
    <row r="15" spans="1:10" s="24" customFormat="1" ht="20.25" customHeight="1">
      <c r="A15" s="48" t="s">
        <v>38</v>
      </c>
      <c r="B15" s="32">
        <v>48852</v>
      </c>
      <c r="C15" s="33">
        <v>1</v>
      </c>
      <c r="D15" s="32">
        <f t="shared" si="0"/>
        <v>48852</v>
      </c>
      <c r="E15" s="39">
        <v>12</v>
      </c>
      <c r="F15" s="42">
        <v>43.96</v>
      </c>
      <c r="G15" s="42">
        <f t="shared" si="5"/>
        <v>2147533.92</v>
      </c>
      <c r="H15" s="42">
        <f t="shared" si="2"/>
        <v>1010629.462752</v>
      </c>
      <c r="I15" s="42">
        <f t="shared" si="6"/>
        <v>298507.21488000004</v>
      </c>
      <c r="J15" s="42">
        <f t="shared" si="4"/>
        <v>3456670.5976319998</v>
      </c>
    </row>
    <row r="16" spans="1:10" s="24" customFormat="1" ht="20.25" customHeight="1">
      <c r="A16" s="48" t="s">
        <v>39</v>
      </c>
      <c r="B16" s="32">
        <v>92</v>
      </c>
      <c r="C16" s="33">
        <v>1</v>
      </c>
      <c r="D16" s="32">
        <f t="shared" si="0"/>
        <v>92</v>
      </c>
      <c r="E16" s="39">
        <v>12</v>
      </c>
      <c r="F16" s="42">
        <v>43.96</v>
      </c>
      <c r="G16" s="42">
        <f t="shared" si="5"/>
        <v>4044.32</v>
      </c>
      <c r="H16" s="42">
        <f t="shared" si="2"/>
        <v>1903.256992</v>
      </c>
      <c r="I16" s="42">
        <f t="shared" si="6"/>
        <v>562.1604800000001</v>
      </c>
      <c r="J16" s="42">
        <f t="shared" si="4"/>
        <v>6509.737472000001</v>
      </c>
    </row>
    <row r="17" spans="1:10" s="24" customFormat="1" ht="20.25" customHeight="1">
      <c r="A17" s="48" t="s">
        <v>40</v>
      </c>
      <c r="B17" s="32">
        <v>92</v>
      </c>
      <c r="C17" s="33">
        <v>1</v>
      </c>
      <c r="D17" s="32">
        <f t="shared" si="0"/>
        <v>92</v>
      </c>
      <c r="E17" s="39">
        <v>14</v>
      </c>
      <c r="F17" s="42">
        <v>61.77</v>
      </c>
      <c r="G17" s="42">
        <f t="shared" si="5"/>
        <v>5682.84</v>
      </c>
      <c r="H17" s="42">
        <f t="shared" si="2"/>
        <v>2674.344504</v>
      </c>
      <c r="I17" s="42">
        <f t="shared" si="6"/>
        <v>789.9147600000001</v>
      </c>
      <c r="J17" s="42">
        <f t="shared" si="4"/>
        <v>9147.099264</v>
      </c>
    </row>
    <row r="18" spans="1:10" s="24" customFormat="1" ht="20.25" customHeight="1">
      <c r="A18" s="44" t="s">
        <v>41</v>
      </c>
      <c r="B18" s="35">
        <v>92</v>
      </c>
      <c r="C18" s="36">
        <v>1</v>
      </c>
      <c r="D18" s="32">
        <f t="shared" si="0"/>
        <v>92</v>
      </c>
      <c r="E18" s="40">
        <v>9</v>
      </c>
      <c r="F18" s="16">
        <v>30.31</v>
      </c>
      <c r="G18" s="42">
        <f t="shared" si="5"/>
        <v>2788.52</v>
      </c>
      <c r="H18" s="42">
        <f t="shared" si="2"/>
        <v>1312.2775120000001</v>
      </c>
      <c r="I18" s="42">
        <f t="shared" si="6"/>
        <v>387.60428</v>
      </c>
      <c r="J18" s="42">
        <f t="shared" si="4"/>
        <v>4488.401792000001</v>
      </c>
    </row>
    <row r="19" spans="1:10" s="23" customFormat="1" ht="20.25" customHeight="1">
      <c r="A19" s="44" t="s">
        <v>42</v>
      </c>
      <c r="B19" s="37">
        <v>1</v>
      </c>
      <c r="C19" s="38">
        <v>1</v>
      </c>
      <c r="D19" s="32">
        <f t="shared" si="0"/>
        <v>1</v>
      </c>
      <c r="E19" s="41">
        <v>12</v>
      </c>
      <c r="F19" s="16">
        <v>43.96</v>
      </c>
      <c r="G19" s="42">
        <f t="shared" si="5"/>
        <v>43.96</v>
      </c>
      <c r="H19" s="42">
        <f t="shared" si="2"/>
        <v>20.687576</v>
      </c>
      <c r="I19" s="42">
        <f t="shared" si="6"/>
        <v>6.1104400000000005</v>
      </c>
      <c r="J19" s="42">
        <f t="shared" si="4"/>
        <v>70.758016</v>
      </c>
    </row>
    <row r="20" spans="1:10" s="24" customFormat="1" ht="20.25" customHeight="1">
      <c r="A20" s="48" t="s">
        <v>43</v>
      </c>
      <c r="B20" s="32">
        <v>5352</v>
      </c>
      <c r="C20" s="33">
        <v>1</v>
      </c>
      <c r="D20" s="32">
        <f t="shared" si="0"/>
        <v>5352</v>
      </c>
      <c r="E20" s="39">
        <v>14</v>
      </c>
      <c r="F20" s="42">
        <v>61.77</v>
      </c>
      <c r="G20" s="42">
        <f t="shared" si="5"/>
        <v>330593.04000000004</v>
      </c>
      <c r="H20" s="42">
        <f t="shared" si="2"/>
        <v>155577.084624</v>
      </c>
      <c r="I20" s="42">
        <f t="shared" si="6"/>
        <v>45952.43256000001</v>
      </c>
      <c r="J20" s="42">
        <f t="shared" si="4"/>
        <v>532122.557184</v>
      </c>
    </row>
    <row r="21" spans="1:10" s="23" customFormat="1" ht="20.25" customHeight="1">
      <c r="A21" s="48" t="s">
        <v>44</v>
      </c>
      <c r="B21" s="32">
        <v>1</v>
      </c>
      <c r="C21" s="33">
        <v>1</v>
      </c>
      <c r="D21" s="32">
        <f t="shared" si="0"/>
        <v>1</v>
      </c>
      <c r="E21" s="39">
        <v>14</v>
      </c>
      <c r="F21" s="42">
        <v>61.77</v>
      </c>
      <c r="G21" s="42">
        <f t="shared" si="5"/>
        <v>61.77</v>
      </c>
      <c r="H21" s="42">
        <f t="shared" si="2"/>
        <v>29.068962000000003</v>
      </c>
      <c r="I21" s="42">
        <f t="shared" si="6"/>
        <v>8.586030000000001</v>
      </c>
      <c r="J21" s="42">
        <f t="shared" si="4"/>
        <v>99.424992</v>
      </c>
    </row>
    <row r="22" spans="1:10" s="23" customFormat="1" ht="20.25" customHeight="1">
      <c r="A22" s="44" t="s">
        <v>45</v>
      </c>
      <c r="B22" s="35">
        <v>4</v>
      </c>
      <c r="C22" s="36">
        <v>1</v>
      </c>
      <c r="D22" s="32">
        <f t="shared" si="0"/>
        <v>4</v>
      </c>
      <c r="E22" s="40">
        <v>14</v>
      </c>
      <c r="F22" s="16">
        <v>61.77</v>
      </c>
      <c r="G22" s="42">
        <f t="shared" si="5"/>
        <v>247.08</v>
      </c>
      <c r="H22" s="42">
        <f t="shared" si="2"/>
        <v>116.27584800000001</v>
      </c>
      <c r="I22" s="42">
        <f t="shared" si="6"/>
        <v>34.344120000000004</v>
      </c>
      <c r="J22" s="42">
        <f t="shared" si="4"/>
        <v>397.699968</v>
      </c>
    </row>
    <row r="23" spans="1:10" s="23" customFormat="1" ht="20.25" customHeight="1">
      <c r="A23" s="34"/>
      <c r="B23" s="35"/>
      <c r="C23" s="36"/>
      <c r="D23" s="32"/>
      <c r="E23" s="40"/>
      <c r="F23" s="16"/>
      <c r="G23" s="42">
        <f t="shared" si="5"/>
        <v>0</v>
      </c>
      <c r="H23" s="42">
        <f t="shared" si="2"/>
        <v>0</v>
      </c>
      <c r="I23" s="42">
        <f t="shared" si="6"/>
        <v>0</v>
      </c>
      <c r="J23" s="42">
        <f t="shared" si="4"/>
        <v>0</v>
      </c>
    </row>
    <row r="24" spans="1:10" s="23" customFormat="1" ht="20.25" customHeight="1">
      <c r="A24" s="34"/>
      <c r="B24" s="35"/>
      <c r="C24" s="36"/>
      <c r="D24" s="32"/>
      <c r="E24" s="40"/>
      <c r="F24" s="16"/>
      <c r="G24" s="42">
        <f t="shared" si="5"/>
        <v>0</v>
      </c>
      <c r="H24" s="42">
        <f t="shared" si="2"/>
        <v>0</v>
      </c>
      <c r="I24" s="42">
        <f t="shared" si="6"/>
        <v>0</v>
      </c>
      <c r="J24" s="42">
        <f t="shared" si="4"/>
        <v>0</v>
      </c>
    </row>
    <row r="25" spans="1:10" s="23" customFormat="1" ht="20.25" customHeight="1">
      <c r="A25" s="31"/>
      <c r="B25" s="32"/>
      <c r="C25" s="33"/>
      <c r="D25" s="32"/>
      <c r="E25" s="39"/>
      <c r="F25" s="42"/>
      <c r="G25" s="42">
        <f t="shared" si="5"/>
        <v>0</v>
      </c>
      <c r="H25" s="42">
        <f t="shared" si="2"/>
        <v>0</v>
      </c>
      <c r="I25" s="42">
        <f t="shared" si="6"/>
        <v>0</v>
      </c>
      <c r="J25" s="42">
        <f t="shared" si="4"/>
        <v>0</v>
      </c>
    </row>
    <row r="26" spans="1:10" s="23" customFormat="1" ht="18" customHeight="1">
      <c r="A26" s="30" t="s">
        <v>18</v>
      </c>
      <c r="B26" s="17"/>
      <c r="C26" s="18"/>
      <c r="D26" s="17"/>
      <c r="E26" s="19"/>
      <c r="F26" s="20"/>
      <c r="G26" s="16"/>
      <c r="H26" s="16"/>
      <c r="I26" s="16"/>
      <c r="J26" s="16">
        <f>SUM(J5:J25)</f>
        <v>4317879.979296</v>
      </c>
    </row>
  </sheetData>
  <sheetProtection/>
  <mergeCells count="2">
    <mergeCell ref="E2:F2"/>
    <mergeCell ref="A1:J1"/>
  </mergeCells>
  <printOptions/>
  <pageMargins left="0.5" right="0.5" top="0.75" bottom="0.3" header="0.5" footer="0.5"/>
  <pageSetup fitToHeight="3" horizontalDpi="600" verticalDpi="600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Holliday, Markus J - APHIS</cp:lastModifiedBy>
  <cp:lastPrinted>2019-03-12T18:43:44Z</cp:lastPrinted>
  <dcterms:created xsi:type="dcterms:W3CDTF">2001-05-15T11:23:39Z</dcterms:created>
  <dcterms:modified xsi:type="dcterms:W3CDTF">2020-06-30T18:37:10Z</dcterms:modified>
  <cp:category/>
  <cp:version/>
  <cp:contentType/>
  <cp:contentStatus/>
</cp:coreProperties>
</file>