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HAB\DPD\DMB\Allocations and Expenditures\OMB A&amp;E Clearance 2016\2017 Forms\"/>
    </mc:Choice>
  </mc:AlternateContent>
  <bookViews>
    <workbookView xWindow="120" yWindow="75" windowWidth="15180" windowHeight="8580" tabRatio="755" activeTab="2"/>
  </bookViews>
  <sheets>
    <sheet name=" Expenditures Report" sheetId="1" r:id="rId1"/>
    <sheet name="Legislative Requirements" sheetId="2" r:id="rId2"/>
    <sheet name="Suppl Instructions" sheetId="3" r:id="rId3"/>
    <sheet name="Suppl Expenditures Report" sheetId="4" r:id="rId4"/>
    <sheet name="Suppl Core Medical Calculation" sheetId="5" r:id="rId5"/>
  </sheets>
  <externalReferences>
    <externalReference r:id="rId6"/>
  </externalReferences>
  <definedNames>
    <definedName name="_xlnm.Print_Area" localSheetId="0">' Expenditures Report'!$A$1:$N$84</definedName>
    <definedName name="_xlnm.Print_Area" localSheetId="1">'Legislative Requirements'!$A$1:$F$40</definedName>
    <definedName name="Z_97519151_4285_4047_ACF6_B1C0036660BF_.wvu.PrintArea" localSheetId="0" hidden="1">' Expenditures Report'!$A$1:$N$84</definedName>
    <definedName name="Z_97519151_4285_4047_ACF6_B1C0036660BF_.wvu.PrintArea" localSheetId="1" hidden="1">'Legislative Requirements'!$A$1:$F$40</definedName>
  </definedNames>
  <calcPr calcId="162913"/>
  <customWorkbookViews>
    <customWorkbookView name="Anthony Jordan - Personal View" guid="{97519151-4285-4047-ACF6-B1C0036660BF}" mergeInterval="0" personalView="1" maximized="1" xWindow="-8" yWindow="-8" windowWidth="1382" windowHeight="744" tabRatio="755" activeSheetId="3" showComments="commIndAndComment"/>
  </customWorkbookViews>
</workbook>
</file>

<file path=xl/calcChain.xml><?xml version="1.0" encoding="utf-8"?>
<calcChain xmlns="http://schemas.openxmlformats.org/spreadsheetml/2006/main">
  <c r="D29" i="4" l="1"/>
  <c r="E39" i="2" l="1"/>
  <c r="D39" i="2" l="1"/>
  <c r="D34" i="2"/>
  <c r="H7" i="1" l="1"/>
  <c r="H10" i="1" s="1"/>
  <c r="B12" i="4" l="1"/>
  <c r="D47" i="1"/>
  <c r="D33" i="1"/>
  <c r="B47" i="1"/>
  <c r="B33" i="1"/>
  <c r="K17" i="1"/>
  <c r="C16" i="1"/>
  <c r="B16" i="1"/>
  <c r="I11" i="1"/>
  <c r="H12" i="1"/>
  <c r="I4" i="1"/>
  <c r="D63" i="1" l="1"/>
  <c r="B63" i="1"/>
  <c r="M17" i="1"/>
  <c r="B3" i="5"/>
  <c r="B11" i="5"/>
  <c r="B10" i="5"/>
  <c r="B9" i="5"/>
  <c r="D43" i="4"/>
  <c r="B17" i="5" s="1"/>
  <c r="B43" i="4"/>
  <c r="B12" i="5"/>
  <c r="B29" i="4"/>
  <c r="B13" i="5" l="1"/>
  <c r="D59" i="4"/>
  <c r="B59" i="4"/>
  <c r="C57" i="4" s="1"/>
  <c r="E29" i="4" l="1"/>
  <c r="E31" i="4"/>
  <c r="E32" i="4"/>
  <c r="E56" i="4"/>
  <c r="E50" i="4"/>
  <c r="E46" i="4"/>
  <c r="E41" i="4"/>
  <c r="E54" i="4"/>
  <c r="E39" i="4"/>
  <c r="E48" i="4"/>
  <c r="E37" i="4"/>
  <c r="C53" i="4"/>
  <c r="C48" i="4"/>
  <c r="C54" i="4"/>
  <c r="C34" i="4"/>
  <c r="C36" i="4"/>
  <c r="C37" i="4"/>
  <c r="C42" i="4"/>
  <c r="C39" i="4"/>
  <c r="C56" i="4"/>
  <c r="C45" i="4"/>
  <c r="C31" i="4"/>
  <c r="C46" i="4"/>
  <c r="C33" i="4"/>
  <c r="C51" i="4"/>
  <c r="E58" i="4"/>
  <c r="E55" i="4"/>
  <c r="E47" i="4"/>
  <c r="E36" i="4"/>
  <c r="E53" i="4"/>
  <c r="E45" i="4"/>
  <c r="E42" i="4"/>
  <c r="E51" i="4"/>
  <c r="E40" i="4"/>
  <c r="E57" i="4"/>
  <c r="E49" i="4"/>
  <c r="E38" i="4"/>
  <c r="B20" i="4"/>
  <c r="E52" i="4"/>
  <c r="E44" i="4"/>
  <c r="E35" i="4"/>
  <c r="E43" i="4"/>
  <c r="C29" i="4"/>
  <c r="C32" i="4"/>
  <c r="C41" i="4"/>
  <c r="C50" i="4"/>
  <c r="C58" i="4"/>
  <c r="C38" i="4"/>
  <c r="C47" i="4"/>
  <c r="C55" i="4"/>
  <c r="C43" i="4"/>
  <c r="C35" i="4"/>
  <c r="C44" i="4"/>
  <c r="C52" i="4"/>
  <c r="B18" i="4"/>
  <c r="B16" i="5" s="1"/>
  <c r="C40" i="4"/>
  <c r="C49" i="4"/>
  <c r="J38" i="1"/>
  <c r="J37" i="1"/>
  <c r="K27" i="1"/>
  <c r="M27" i="1" s="1"/>
  <c r="K26" i="1"/>
  <c r="M26" i="1" s="1"/>
  <c r="K25" i="1"/>
  <c r="M25" i="1" s="1"/>
  <c r="K23" i="1"/>
  <c r="M23" i="1" s="1"/>
  <c r="K21" i="1"/>
  <c r="M21" i="1" s="1"/>
  <c r="K20" i="1"/>
  <c r="M20" i="1" s="1"/>
  <c r="K19" i="1"/>
  <c r="M19" i="1" s="1"/>
  <c r="K18" i="1"/>
  <c r="H16" i="1"/>
  <c r="E16" i="1"/>
  <c r="I8" i="1"/>
  <c r="I6" i="1"/>
  <c r="E59" i="4" l="1"/>
  <c r="E28" i="1"/>
  <c r="G16" i="1" s="1"/>
  <c r="M18" i="1"/>
  <c r="C59" i="4"/>
  <c r="B18" i="5"/>
  <c r="B20" i="5" s="1"/>
  <c r="C13" i="5" s="1"/>
  <c r="B24" i="4"/>
  <c r="C14" i="4" s="1"/>
  <c r="K16" i="1"/>
  <c r="J39" i="1"/>
  <c r="J41" i="1"/>
  <c r="J56" i="1"/>
  <c r="C16" i="5" l="1"/>
  <c r="C12" i="5"/>
  <c r="C12" i="4"/>
  <c r="C16" i="4"/>
  <c r="C15" i="4"/>
  <c r="C11" i="5"/>
  <c r="C18" i="5"/>
  <c r="C20" i="5" s="1"/>
  <c r="C17" i="5"/>
  <c r="C13" i="4"/>
  <c r="C17" i="4"/>
  <c r="C21" i="4"/>
  <c r="C18" i="4"/>
  <c r="C19" i="4"/>
  <c r="C23" i="4"/>
  <c r="C20" i="4"/>
  <c r="C22" i="4"/>
  <c r="C10" i="5"/>
  <c r="C9" i="5"/>
  <c r="C24" i="4" l="1"/>
  <c r="B17" i="2"/>
  <c r="B7" i="2"/>
  <c r="B8" i="2"/>
  <c r="J62" i="1"/>
  <c r="J61" i="1"/>
  <c r="J60" i="1"/>
  <c r="J59" i="1"/>
  <c r="J58" i="1"/>
  <c r="J57" i="1"/>
  <c r="J55" i="1"/>
  <c r="J54" i="1"/>
  <c r="J53" i="1"/>
  <c r="J52" i="1"/>
  <c r="J51" i="1"/>
  <c r="J50" i="1"/>
  <c r="J49" i="1"/>
  <c r="J48" i="1"/>
  <c r="J46" i="1"/>
  <c r="J45" i="1"/>
  <c r="J44" i="1"/>
  <c r="J43" i="1"/>
  <c r="J42" i="1"/>
  <c r="J40" i="1"/>
  <c r="J36" i="1"/>
  <c r="J35" i="1"/>
  <c r="J34" i="1"/>
  <c r="F16" i="1"/>
  <c r="F28" i="1" s="1"/>
  <c r="F72" i="1"/>
  <c r="D29" i="2" s="1"/>
  <c r="F71" i="1"/>
  <c r="F70" i="1"/>
  <c r="F69" i="1"/>
  <c r="F68" i="1"/>
  <c r="I5" i="1"/>
  <c r="G7" i="1"/>
  <c r="G10" i="1" s="1"/>
  <c r="F33" i="1"/>
  <c r="F47" i="1"/>
  <c r="B16" i="2" s="1"/>
  <c r="H33" i="1"/>
  <c r="H47" i="1"/>
  <c r="D73" i="1"/>
  <c r="E68" i="1" s="1"/>
  <c r="B73" i="1"/>
  <c r="C69" i="1" s="1"/>
  <c r="D28" i="2" l="1"/>
  <c r="D30" i="2"/>
  <c r="B10" i="2"/>
  <c r="J33" i="1"/>
  <c r="B15" i="2"/>
  <c r="B24" i="1"/>
  <c r="E72" i="1"/>
  <c r="C68" i="1"/>
  <c r="C72" i="1"/>
  <c r="C33" i="1"/>
  <c r="C71" i="1"/>
  <c r="E25" i="2"/>
  <c r="M16" i="1"/>
  <c r="C70" i="1"/>
  <c r="E71" i="1"/>
  <c r="E70" i="1"/>
  <c r="E69" i="1"/>
  <c r="G12" i="1"/>
  <c r="I7" i="1"/>
  <c r="F73" i="1"/>
  <c r="G68" i="1" s="1"/>
  <c r="H63" i="1"/>
  <c r="J47" i="1"/>
  <c r="F63" i="1"/>
  <c r="H24" i="1" l="1"/>
  <c r="H28" i="1" s="1"/>
  <c r="G45" i="1"/>
  <c r="I12" i="1"/>
  <c r="E30" i="2"/>
  <c r="C46" i="1"/>
  <c r="B22" i="1"/>
  <c r="M22" i="1" s="1"/>
  <c r="C54" i="1"/>
  <c r="C49" i="1"/>
  <c r="E73" i="1"/>
  <c r="C73" i="1"/>
  <c r="G56" i="1"/>
  <c r="C40" i="1"/>
  <c r="C38" i="1"/>
  <c r="C61" i="1"/>
  <c r="C41" i="1"/>
  <c r="C57" i="1"/>
  <c r="C56" i="1"/>
  <c r="C59" i="1"/>
  <c r="C34" i="1"/>
  <c r="C62" i="1"/>
  <c r="C36" i="1"/>
  <c r="C48" i="1"/>
  <c r="C42" i="1"/>
  <c r="C50" i="1"/>
  <c r="C51" i="1"/>
  <c r="C58" i="1"/>
  <c r="C60" i="1"/>
  <c r="C37" i="1"/>
  <c r="C45" i="1"/>
  <c r="C39" i="1"/>
  <c r="C55" i="1"/>
  <c r="C52" i="1"/>
  <c r="C43" i="1"/>
  <c r="C47" i="1"/>
  <c r="C63" i="1" s="1"/>
  <c r="C44" i="1"/>
  <c r="C53" i="1"/>
  <c r="C35" i="1"/>
  <c r="I33" i="1"/>
  <c r="I56" i="1"/>
  <c r="B6" i="2"/>
  <c r="G70" i="1"/>
  <c r="I10" i="1"/>
  <c r="G60" i="1"/>
  <c r="G58" i="1"/>
  <c r="G55" i="1"/>
  <c r="G48" i="1"/>
  <c r="G46" i="1"/>
  <c r="G36" i="1"/>
  <c r="G34" i="1"/>
  <c r="G44" i="1"/>
  <c r="G57" i="1"/>
  <c r="G39" i="1"/>
  <c r="G50" i="1"/>
  <c r="G52" i="1"/>
  <c r="G40" i="1"/>
  <c r="G51" i="1"/>
  <c r="G42" i="1"/>
  <c r="G37" i="1"/>
  <c r="G35" i="1"/>
  <c r="G59" i="1"/>
  <c r="G41" i="1"/>
  <c r="G38" i="1"/>
  <c r="G47" i="1"/>
  <c r="G49" i="1"/>
  <c r="G43" i="1"/>
  <c r="G53" i="1"/>
  <c r="G62" i="1"/>
  <c r="G54" i="1"/>
  <c r="G61" i="1"/>
  <c r="G33" i="1"/>
  <c r="G26" i="1"/>
  <c r="G27" i="1"/>
  <c r="G18" i="1"/>
  <c r="G25" i="1"/>
  <c r="G19" i="1"/>
  <c r="G17" i="1"/>
  <c r="G72" i="1"/>
  <c r="G71" i="1"/>
  <c r="G69" i="1"/>
  <c r="C24" i="1"/>
  <c r="C28" i="1" s="1"/>
  <c r="I44" i="1"/>
  <c r="I37" i="1"/>
  <c r="I34" i="1"/>
  <c r="I55" i="1"/>
  <c r="I57" i="1"/>
  <c r="I59" i="1"/>
  <c r="I46" i="1"/>
  <c r="I41" i="1"/>
  <c r="I49" i="1"/>
  <c r="I51" i="1"/>
  <c r="I50" i="1"/>
  <c r="I43" i="1"/>
  <c r="I53" i="1"/>
  <c r="I52" i="1"/>
  <c r="I61" i="1"/>
  <c r="I38" i="1"/>
  <c r="I45" i="1"/>
  <c r="I58" i="1"/>
  <c r="I60" i="1"/>
  <c r="I36" i="1"/>
  <c r="I54" i="1"/>
  <c r="I48" i="1"/>
  <c r="I62" i="1"/>
  <c r="I39" i="1"/>
  <c r="I47" i="1"/>
  <c r="I35" i="1"/>
  <c r="I42" i="1"/>
  <c r="I40" i="1"/>
  <c r="E29" i="2"/>
  <c r="E28" i="2"/>
  <c r="E24" i="2"/>
  <c r="G28" i="1" l="1"/>
  <c r="I63" i="1"/>
  <c r="B28" i="1"/>
  <c r="D17" i="1" s="1"/>
  <c r="K24" i="1"/>
  <c r="M24" i="1" s="1"/>
  <c r="M28" i="1" s="1"/>
  <c r="E34" i="2"/>
  <c r="B14" i="2"/>
  <c r="B18" i="2" s="1"/>
  <c r="G73" i="1"/>
  <c r="G63" i="1"/>
  <c r="K28" i="1" l="1"/>
  <c r="D22" i="1"/>
  <c r="B29" i="1"/>
  <c r="D16" i="1"/>
  <c r="J24" i="1"/>
  <c r="J23" i="1"/>
  <c r="J27" i="1"/>
  <c r="J18" i="1"/>
  <c r="J16" i="1"/>
  <c r="J26" i="1"/>
  <c r="J21" i="1"/>
  <c r="J19" i="1"/>
  <c r="J17" i="1"/>
  <c r="J25" i="1"/>
  <c r="J20" i="1"/>
  <c r="J22" i="1"/>
  <c r="L22" i="1" l="1"/>
  <c r="L21" i="1"/>
  <c r="L16" i="1"/>
  <c r="L24" i="1"/>
  <c r="J28" i="1"/>
  <c r="L20" i="1"/>
  <c r="L27" i="1"/>
  <c r="L19" i="1"/>
  <c r="L23" i="1"/>
  <c r="L26" i="1"/>
  <c r="L25" i="1"/>
  <c r="L17" i="1"/>
  <c r="L18" i="1"/>
  <c r="L28" i="1" l="1"/>
  <c r="B9" i="2"/>
  <c r="B11" i="2" l="1"/>
  <c r="B20" i="2" s="1"/>
  <c r="C14" i="2" s="1"/>
  <c r="C11" i="2" l="1"/>
  <c r="C18" i="2"/>
  <c r="C7" i="2"/>
  <c r="C10" i="2"/>
  <c r="C15" i="2"/>
  <c r="C17" i="2"/>
  <c r="C16" i="2"/>
  <c r="C6" i="2"/>
  <c r="C8" i="2"/>
  <c r="C9" i="2"/>
  <c r="E48" i="1"/>
  <c r="E46" i="1"/>
  <c r="E51" i="1"/>
  <c r="E45" i="1"/>
  <c r="E39" i="1"/>
  <c r="E41" i="1"/>
  <c r="E56" i="1"/>
  <c r="E40" i="1"/>
  <c r="E53" i="1"/>
  <c r="E34" i="1"/>
  <c r="E33" i="1"/>
  <c r="E49" i="1"/>
  <c r="E58" i="1"/>
  <c r="E42" i="1"/>
  <c r="E35" i="1"/>
  <c r="E43" i="1"/>
  <c r="E44" i="1"/>
  <c r="E61" i="1"/>
  <c r="E55" i="1"/>
  <c r="E52" i="1"/>
  <c r="E47" i="1"/>
  <c r="E57" i="1"/>
  <c r="E62" i="1"/>
  <c r="E36" i="1"/>
  <c r="E54" i="1"/>
  <c r="E59" i="1"/>
  <c r="E50" i="1"/>
  <c r="E60" i="1"/>
  <c r="D24" i="1"/>
  <c r="J63" i="1"/>
  <c r="K56" i="1" s="1"/>
  <c r="E63" i="1" l="1"/>
  <c r="K50" i="1"/>
  <c r="K42" i="1"/>
  <c r="K52" i="1"/>
  <c r="K38" i="1"/>
  <c r="K60" i="1"/>
  <c r="K41" i="1"/>
  <c r="K46" i="1"/>
  <c r="K40" i="1"/>
  <c r="K45" i="1"/>
  <c r="K34" i="1"/>
  <c r="K53" i="1"/>
  <c r="K62" i="1"/>
  <c r="K55" i="1"/>
  <c r="K49" i="1"/>
  <c r="K36" i="1"/>
  <c r="K54" i="1"/>
  <c r="K39" i="1"/>
  <c r="K47" i="1"/>
  <c r="K51" i="1"/>
  <c r="K35" i="1"/>
  <c r="K57" i="1"/>
  <c r="K43" i="1"/>
  <c r="K58" i="1"/>
  <c r="K48" i="1"/>
  <c r="K59" i="1"/>
  <c r="K61" i="1"/>
  <c r="K37" i="1"/>
  <c r="K44" i="1"/>
  <c r="K33" i="1"/>
  <c r="D27" i="1"/>
  <c r="D19" i="1"/>
  <c r="D23" i="1"/>
  <c r="D25" i="1"/>
  <c r="D26" i="1"/>
  <c r="D21" i="1"/>
  <c r="D18" i="1"/>
  <c r="D20" i="1"/>
  <c r="K63" i="1" l="1"/>
  <c r="D28" i="1"/>
  <c r="N16" i="1"/>
  <c r="N22" i="1"/>
  <c r="N17" i="1"/>
  <c r="N27" i="1"/>
  <c r="N18" i="1"/>
  <c r="N23" i="1"/>
  <c r="N26" i="1"/>
  <c r="N20" i="1"/>
  <c r="N21" i="1"/>
  <c r="N19" i="1"/>
  <c r="N25" i="1"/>
  <c r="N24" i="1"/>
  <c r="N28" i="1" l="1"/>
</calcChain>
</file>

<file path=xl/sharedStrings.xml><?xml version="1.0" encoding="utf-8"?>
<sst xmlns="http://schemas.openxmlformats.org/spreadsheetml/2006/main" count="255" uniqueCount="191">
  <si>
    <t>Amount</t>
  </si>
  <si>
    <t>a. ADAP Services</t>
  </si>
  <si>
    <t>b. Health Insurance to Provide Medications</t>
  </si>
  <si>
    <t>c. ADAP Access/Adherence/Monitoring Services</t>
  </si>
  <si>
    <t xml:space="preserve">9. Column Totals </t>
  </si>
  <si>
    <t>j. Mental Health Services</t>
  </si>
  <si>
    <t>j. Outreach Services</t>
  </si>
  <si>
    <t>k. Psychosocial Support Services</t>
  </si>
  <si>
    <t>m. Rehabilitation Services</t>
  </si>
  <si>
    <t>n. Respite Care</t>
  </si>
  <si>
    <t>Percent</t>
  </si>
  <si>
    <t>Section A: Identifying Information</t>
  </si>
  <si>
    <t>Section D: Breakdown for Consortia, State Direct  Services and Emerging Communities</t>
  </si>
  <si>
    <t>FOR OFFICE USE ONLY:</t>
  </si>
  <si>
    <t>2. Support Services Sub-total</t>
  </si>
  <si>
    <t>1.  Education to increase minority participation in ADAP</t>
  </si>
  <si>
    <t>2.  Outreach to increase minority participation in ADAP</t>
  </si>
  <si>
    <t>1. Base Award</t>
  </si>
  <si>
    <t>3. Emerging Communities Award</t>
  </si>
  <si>
    <t>2. Direct Services</t>
  </si>
  <si>
    <t>(6) In the Emerging Communities Column ONLY, the Total Allocations should equal the combined total of Rows 4 + 5 in Section C, Column 3.</t>
  </si>
  <si>
    <t>Detailed instructions for completing and submitting this report can be 
found in the Electronic Handbooks and download from the web:
https://grants.hrsa.gov/webexternal/Login.asp</t>
  </si>
  <si>
    <t>TOTAL</t>
  </si>
  <si>
    <t>MAI AWARD</t>
  </si>
  <si>
    <t>6. Total MAI Expenditures</t>
  </si>
  <si>
    <t>4. Prior Year Carryover</t>
  </si>
  <si>
    <t>Prior Year Carryover</t>
  </si>
  <si>
    <t>Carryover</t>
  </si>
  <si>
    <t>Award</t>
  </si>
  <si>
    <t>4. Total Prior Year Carryover</t>
  </si>
  <si>
    <t>Award Amount</t>
  </si>
  <si>
    <t>Total Avail. Funds</t>
  </si>
  <si>
    <t>Percent*</t>
  </si>
  <si>
    <t>Section E: MAI Expenditures by Program Component</t>
  </si>
  <si>
    <r>
      <t>3.  Total</t>
    </r>
    <r>
      <rPr>
        <sz val="9"/>
        <rFont val="Arial Narrow"/>
        <family val="2"/>
      </rPr>
      <t/>
    </r>
  </si>
  <si>
    <t>PRIOR FY CARRYOVER</t>
  </si>
  <si>
    <t>1. Core Medical Services Sub-total</t>
  </si>
  <si>
    <t>(2) Administration expenditures for first-line entities is capped at 10% of the aggregate amount allocated for services.  Therefore, Consortia Administration, Planning and Evaluation may not exceed 10% of Consortia funds.</t>
  </si>
  <si>
    <t>Section B:  Reporting Year Award Information</t>
  </si>
  <si>
    <t>REPORTING YEAR AWARD</t>
  </si>
  <si>
    <t>5. Total (including carryover)</t>
  </si>
  <si>
    <t xml:space="preserve"> 2. ADAP Earmark + ADAP Supplemental </t>
  </si>
  <si>
    <t>LEGISLATIVE REQUIREMENTS CHECKLIST</t>
  </si>
  <si>
    <t>CORE MEDICAL SERVICES</t>
  </si>
  <si>
    <t>State-Direct Services: Core Medical Services (D33)</t>
  </si>
  <si>
    <t>Emerging Communities: Core Medical Services (F33)</t>
  </si>
  <si>
    <t>State-Direct Services: Support Services (D47)</t>
  </si>
  <si>
    <t>Emerging Communities: Support Services (F47)</t>
  </si>
  <si>
    <t>CLINICAL QUALITY MANAGEMENT</t>
  </si>
  <si>
    <t>(Capped Amount)</t>
  </si>
  <si>
    <t xml:space="preserve">PLANNING AND EVALUATION / GRANTEE ADMINISTRATION </t>
  </si>
  <si>
    <t>(Planning &amp; Evaluation)</t>
  </si>
  <si>
    <t xml:space="preserve">CONSORTIA ADMINISTRATION </t>
  </si>
  <si>
    <t>(Consortia Administration)</t>
  </si>
  <si>
    <t xml:space="preserve">EC ADMINISTRATION </t>
  </si>
  <si>
    <t>(EC Administration)</t>
  </si>
  <si>
    <t>ADAP (M16-K16)</t>
  </si>
  <si>
    <t>Home-and Community-based Health Services (M21-K21)</t>
  </si>
  <si>
    <t>Health Insurance Premium &amp; Cost Sharing Assistance (M20 - K20)</t>
  </si>
  <si>
    <t>Consortia Services (B22) + Consortia Administration (B23)</t>
  </si>
  <si>
    <t>MAI Allocations for Education + Outreach Services (B69 + B70)</t>
  </si>
  <si>
    <t>1. RWHAP Part B Base Award</t>
  </si>
  <si>
    <t>2. RWHAP Part B ADAP Earmark Award</t>
  </si>
  <si>
    <t>3. RWHAP Part B ADAP Supplemental Award</t>
  </si>
  <si>
    <t>4. Total RWHAP Part B Base + ADAP + ADAP Supplemental Funds</t>
  </si>
  <si>
    <t>5. RWHAP Part B Emerging Communities Award</t>
  </si>
  <si>
    <t>6. RWHAP Part B Supplemental Award</t>
  </si>
  <si>
    <t>7. Total RWHAP Part B Funds</t>
  </si>
  <si>
    <t>8. RWHAP Part B MAI Award</t>
  </si>
  <si>
    <t>9. Total RWHAP Part B + MAI Funds</t>
  </si>
  <si>
    <t>Section C: RWHAP Part B Expenditures by Program Component</t>
  </si>
  <si>
    <t>1. RWHAP Part B AIDS Drug Assistance Program Subtotal</t>
  </si>
  <si>
    <t>3. RWHAP Part B Home and Community-based Health Services</t>
  </si>
  <si>
    <t>10.Total RWHAP Part B Expenditures (excluding carryover)</t>
  </si>
  <si>
    <t>(3) May not exceed 5% of the RWHAP Part B award, or 3 million, whichever amount is smaller.</t>
  </si>
  <si>
    <t xml:space="preserve">2. RWHAP Part B Health Insurance Premium &amp; Cost Sharing    Assistance </t>
  </si>
  <si>
    <t>(4) May not exceed 10% of the RWHAP Part B award for either Planning &amp; Evaluation or Recipient Admin.  Additionally, the combined costs for these two categories may not exceed 15% of the RWHAP Part B award.</t>
  </si>
  <si>
    <t xml:space="preserve">INSTRUCTIONS:  Recipients and Project Officers should use the following table to help determine whether or not the various RWHAP Part B legislative spending requirements have been met.  For more information on each of these requirements, please refer to the Ryan White HIV/AIDS Treatment Extension Act of 2009.  </t>
  </si>
  <si>
    <t>(Recipient Administration)</t>
  </si>
  <si>
    <t>(Planning &amp; Evaluation + Recipient Administration)</t>
  </si>
  <si>
    <t>FY17 RWHAP Part B &amp; MAI Expenditures Report</t>
  </si>
  <si>
    <t>m. Substance Abuse Outpatient Care</t>
  </si>
  <si>
    <t>o. Substance Abuse Services - residential</t>
  </si>
  <si>
    <t>Total RWHAP Part B X07 Planning and Evaluation expenditures and total Recipient Administration expenditures must each be 10% or less than the total X07 award.  Planning and Evaluation and Recipient Administration do not necessarily need to be 10% of each funding stream as long as the combined total of each is 10% or less of the total X07 award.  In addition, Planning and Evaluation and Recipient Administration expenditures combined must not exceed 15% of the total  X07 award.
To the right in red, is the percentage of Planning and Evaluation expenditures divided by the Total X07 award (M26-K26) / G12 and Recipient Administration expenditures divided by the Total X07 award (M27-K27) / G12.  Please check to make sure these percentage are not greater than 10%.  Also shown is the percentage of the combined Planning and Evaluation and Recipient Administration expenditures divided by the Total X07 Award (M26+M27-K26-K27) / G12.  Carryover dollars are excluded from this calculation.  Please check to make sure this percentage is not greater than 15%.</t>
  </si>
  <si>
    <t>Support Services Expenditures</t>
  </si>
  <si>
    <t>Total Support Services Expenditures</t>
  </si>
  <si>
    <t>Total Service Expenditures (excludes carryover dollars)</t>
  </si>
  <si>
    <t>Total Core Medical Services Expenditures</t>
  </si>
  <si>
    <t>Percentage
(Amount / Total Service Expenditures)</t>
  </si>
  <si>
    <t>(CQM Expenditures)</t>
  </si>
  <si>
    <t xml:space="preserve">Total Clinical Quality Management expenditures must be 5% of the total X07 award or $3 million (whichever is smaller.)  
To the right in red, is the maximum (Capped Amount) that you can spend on Clinical Quality Management (the lessor of G12 * .05 or $3 million) as well as the amount of Current Fiscal Year dollars spent (CQM Expenditures) on Clinical Quality Management (M25 - K25) + (F70 - D70).  Carryover dollars are excluded from this calculation.  Please check to make sure the Expenditures do not exceed the Capped Amount. </t>
  </si>
  <si>
    <t>Consortia administration expenditures must be 10% or less than the total Consortia funds.  
To the right in red, is the percentage of consortia administration expenditures divided by the consortia expenditures (B23/B22).  Carryover dollars are excluded from this calculation.  Please check to make sure this percentage does not exceed 10%.</t>
  </si>
  <si>
    <t>EC administration expenditures must be 10% or less than the total EC funds.  
To the right in red, is the percentage of EC administration expenditures divided by the EC award (H27/G8).  Carryover dollars are excluded from this calculation.  Please check to make sure this percentage does not exceed 10%.</t>
  </si>
  <si>
    <r>
      <t xml:space="preserve">4. RWHAP Part B HIV Care Consortia (Provide service detail in Sec. D, Column 1 &amp; 4) </t>
    </r>
    <r>
      <rPr>
        <b/>
        <vertAlign val="superscript"/>
        <sz val="10"/>
        <rFont val="Calibri"/>
        <family val="2"/>
        <scheme val="minor"/>
      </rPr>
      <t>1</t>
    </r>
    <r>
      <rPr>
        <b/>
        <sz val="10"/>
        <rFont val="Calibri"/>
        <family val="2"/>
        <scheme val="minor"/>
      </rPr>
      <t xml:space="preserve"> </t>
    </r>
  </si>
  <si>
    <r>
      <t>4a. RWHAP Part B HIV Care Consortia Administration, Planning &amp; Evaluation</t>
    </r>
    <r>
      <rPr>
        <b/>
        <vertAlign val="superscript"/>
        <sz val="10"/>
        <rFont val="Calibri"/>
        <family val="2"/>
        <scheme val="minor"/>
      </rPr>
      <t>2</t>
    </r>
  </si>
  <si>
    <r>
      <t>5. RWHAP Part B State Direct Services (Provide detail in Sec. D, Column 2 &amp; 4)</t>
    </r>
    <r>
      <rPr>
        <b/>
        <vertAlign val="superscript"/>
        <sz val="10"/>
        <rFont val="Calibri"/>
        <family val="2"/>
        <scheme val="minor"/>
      </rPr>
      <t>1</t>
    </r>
  </si>
  <si>
    <r>
      <t xml:space="preserve">6. RWHAP Part B Clinical Quality Management </t>
    </r>
    <r>
      <rPr>
        <b/>
        <vertAlign val="superscript"/>
        <sz val="10"/>
        <rFont val="Calibri"/>
        <family val="2"/>
        <scheme val="minor"/>
      </rPr>
      <t>3</t>
    </r>
    <r>
      <rPr>
        <b/>
        <sz val="10"/>
        <rFont val="Calibri"/>
        <family val="2"/>
        <scheme val="minor"/>
      </rPr>
      <t xml:space="preserve"> </t>
    </r>
  </si>
  <si>
    <r>
      <t>7. RWHAP Part B Recipient Planning &amp; Evaluation Activities</t>
    </r>
    <r>
      <rPr>
        <b/>
        <vertAlign val="superscript"/>
        <sz val="10"/>
        <rFont val="Calibri"/>
        <family val="2"/>
        <scheme val="minor"/>
      </rPr>
      <t>4</t>
    </r>
  </si>
  <si>
    <r>
      <t xml:space="preserve">8. Recipient Administration </t>
    </r>
    <r>
      <rPr>
        <b/>
        <vertAlign val="superscript"/>
        <sz val="10"/>
        <rFont val="Calibri"/>
        <family val="2"/>
        <scheme val="minor"/>
      </rPr>
      <t>4</t>
    </r>
  </si>
  <si>
    <r>
      <t>3.  Clinical Quality Management</t>
    </r>
    <r>
      <rPr>
        <vertAlign val="superscript"/>
        <sz val="10"/>
        <rFont val="Calibri"/>
        <family val="2"/>
        <scheme val="minor"/>
      </rPr>
      <t xml:space="preserve"> 3</t>
    </r>
  </si>
  <si>
    <r>
      <t xml:space="preserve">4.  Recipient Planning &amp; Evaluation Activities </t>
    </r>
    <r>
      <rPr>
        <vertAlign val="superscript"/>
        <sz val="10"/>
        <rFont val="Calibri"/>
        <family val="2"/>
        <scheme val="minor"/>
      </rPr>
      <t>4</t>
    </r>
  </si>
  <si>
    <r>
      <t xml:space="preserve">5.  Recipient Administration </t>
    </r>
    <r>
      <rPr>
        <vertAlign val="superscript"/>
        <sz val="10"/>
        <rFont val="Calibri"/>
        <family val="2"/>
        <scheme val="minor"/>
      </rPr>
      <t>4</t>
    </r>
  </si>
  <si>
    <t>o Recipient received waiver for 75% core medical services requirement.</t>
  </si>
  <si>
    <r>
      <t>1. Consortia</t>
    </r>
    <r>
      <rPr>
        <b/>
        <vertAlign val="superscript"/>
        <sz val="10"/>
        <color indexed="9"/>
        <rFont val="Calibri"/>
        <family val="2"/>
        <scheme val="minor"/>
      </rPr>
      <t>5</t>
    </r>
  </si>
  <si>
    <r>
      <t>3. Emerging Communities</t>
    </r>
    <r>
      <rPr>
        <b/>
        <vertAlign val="superscript"/>
        <sz val="10"/>
        <color indexed="9"/>
        <rFont val="Calibri"/>
        <family val="2"/>
        <scheme val="minor"/>
      </rPr>
      <t xml:space="preserve"> 6</t>
    </r>
  </si>
  <si>
    <r>
      <t xml:space="preserve">(1) In the </t>
    </r>
    <r>
      <rPr>
        <i/>
        <sz val="10"/>
        <rFont val="Calibri"/>
        <family val="2"/>
        <scheme val="minor"/>
      </rPr>
      <t>Base Award</t>
    </r>
    <r>
      <rPr>
        <sz val="10"/>
        <rFont val="Calibri"/>
        <family val="2"/>
        <scheme val="minor"/>
      </rPr>
      <t xml:space="preserve"> column ONLY, this cell will automatically calculate based on the detail you provide in Section D.</t>
    </r>
  </si>
  <si>
    <r>
      <t>(5) All services in this column are considered</t>
    </r>
    <r>
      <rPr>
        <i/>
        <sz val="10"/>
        <rFont val="Calibri"/>
        <family val="2"/>
        <scheme val="minor"/>
      </rPr>
      <t xml:space="preserve"> Support Services.</t>
    </r>
  </si>
  <si>
    <t>~ Enter Name of Recipient Here ~</t>
  </si>
  <si>
    <t>~ Enter Preparer's Name Here ~</t>
  </si>
  <si>
    <t>~ Enter Preparer's Phone Number Here ~</t>
  </si>
  <si>
    <t>~ Enter Preparer's Email Address Here ~</t>
  </si>
  <si>
    <t>l. Referral for Health Care and Support Services</t>
  </si>
  <si>
    <t>a. AIDS Drug Assistance Program (ADAP) Treatments</t>
  </si>
  <si>
    <t>b. AIDS Pharmaceutical Assistance (LPAP)</t>
  </si>
  <si>
    <t xml:space="preserve">c. Early Intervention Services </t>
  </si>
  <si>
    <t xml:space="preserve">d. Health Insurance Premium &amp; Cost Sharing Assistance </t>
  </si>
  <si>
    <t>e. Home and Community-based Health Services</t>
  </si>
  <si>
    <t xml:space="preserve">f. Home Health Care </t>
  </si>
  <si>
    <t xml:space="preserve">g. Hospice </t>
  </si>
  <si>
    <t>h. Medical Case Management (incl. Treatment Adherence Services)</t>
  </si>
  <si>
    <t>i. Medical Nutrition Therapy</t>
  </si>
  <si>
    <t>k. Oral Health Care</t>
  </si>
  <si>
    <t>l. Outpatient /Ambulatory Health Services</t>
  </si>
  <si>
    <t>a. Child Care Services</t>
  </si>
  <si>
    <t>b. Emergency Financial Assistance</t>
  </si>
  <si>
    <t>c. Food Bank/Home-Delivered Meals</t>
  </si>
  <si>
    <t>d. Health Education/Risk Reduction</t>
  </si>
  <si>
    <t xml:space="preserve">e. Housing </t>
  </si>
  <si>
    <t>f. Linguistics Services</t>
  </si>
  <si>
    <t xml:space="preserve">g. Medical Transportation </t>
  </si>
  <si>
    <t xml:space="preserve">h. Non-Medical Case Management Services  </t>
  </si>
  <si>
    <t>i. Other Professional Services</t>
  </si>
  <si>
    <t>FY 2017 RWHAP PART B SUPPLEMENTAL EXPENDITURE REPORT INSTRUCTIONS</t>
  </si>
  <si>
    <r>
      <t>Please print this sheet to review instructions</t>
    </r>
    <r>
      <rPr>
        <b/>
        <sz val="12"/>
        <rFont val="Times New Roman"/>
        <family val="1"/>
      </rPr>
      <t>.</t>
    </r>
  </si>
  <si>
    <r>
      <t xml:space="preserve">Recipients should complete the Suppl Expenditures Report (blue tab) to prepare the required "FY 2017 Ryan White HIV/AIDS Program (RWHAP) Part B Supplemental Expenditures Report".  Complete steps 1-4 below and fill the areas or cells highlighted in light yellow with appropriate data.                                                
</t>
    </r>
    <r>
      <rPr>
        <b/>
        <sz val="12"/>
        <color indexed="8"/>
        <rFont val="Times New Roman"/>
        <family val="1"/>
      </rPr>
      <t xml:space="preserve">NOTE: Please do not enter any information into cells highlighted in gray, as these cells contain formulas. </t>
    </r>
  </si>
  <si>
    <r>
      <t>Identifying information (yellow section)</t>
    </r>
    <r>
      <rPr>
        <sz val="12"/>
        <color indexed="8"/>
        <rFont val="Times New Roman"/>
        <family val="1"/>
      </rPr>
      <t>: Enter the name of the recipient, name of the preparer, and preparer's phone number.</t>
    </r>
  </si>
  <si>
    <r>
      <rPr>
        <b/>
        <sz val="12"/>
        <color indexed="8"/>
        <rFont val="Times New Roman"/>
        <family val="1"/>
      </rPr>
      <t>Award Amounts (gold and yellow sections)</t>
    </r>
    <r>
      <rPr>
        <sz val="12"/>
        <color indexed="8"/>
        <rFont val="Times New Roman"/>
        <family val="1"/>
      </rPr>
      <t>: Enter the FY 2017 RWHAP Part B Supplemental award amount.</t>
    </r>
  </si>
  <si>
    <r>
      <rPr>
        <b/>
        <sz val="12"/>
        <rFont val="Times New Roman"/>
        <family val="1"/>
      </rPr>
      <t>Section A - Expenditures by Program Component (sky blue section)</t>
    </r>
    <r>
      <rPr>
        <sz val="12"/>
        <rFont val="Times New Roman"/>
        <family val="1"/>
      </rPr>
      <t xml:space="preserve">: Enter the amounts spent from the RWHAP Part B Supplemental award.  For (Section A) rows 4a &amp; 5 are automatically populated from (Section B) . </t>
    </r>
  </si>
  <si>
    <r>
      <rPr>
        <b/>
        <sz val="12"/>
        <color indexed="8"/>
        <rFont val="Times New Roman"/>
        <family val="1"/>
      </rPr>
      <t>Section B - Breakdown of Final Funding (light green section):</t>
    </r>
    <r>
      <rPr>
        <sz val="12"/>
        <color indexed="8"/>
        <rFont val="Times New Roman"/>
        <family val="1"/>
      </rPr>
      <t xml:space="preserve"> This section provides details about funding amounts not captured in Section A.  Use the columns provided to enter amounts spent by service category in relation to </t>
    </r>
    <r>
      <rPr>
        <i/>
        <sz val="12"/>
        <color indexed="8"/>
        <rFont val="Times New Roman"/>
        <family val="1"/>
      </rPr>
      <t xml:space="preserve">Consortia and State Direct Services </t>
    </r>
    <r>
      <rPr>
        <sz val="12"/>
        <color indexed="8"/>
        <rFont val="Times New Roman"/>
        <family val="1"/>
      </rPr>
      <t xml:space="preserve">final funding. The grantee should use the calculated amount of Total RWHAP Part B Program Supplemental final funding from Section A row 4a </t>
    </r>
    <r>
      <rPr>
        <i/>
        <sz val="12"/>
        <color indexed="8"/>
        <rFont val="Times New Roman"/>
        <family val="1"/>
      </rPr>
      <t xml:space="preserve">(RWHAP Part B Supplemental HIV Care Consortia) </t>
    </r>
    <r>
      <rPr>
        <sz val="12"/>
        <color indexed="8"/>
        <rFont val="Times New Roman"/>
        <family val="1"/>
      </rPr>
      <t xml:space="preserve">and row 5 </t>
    </r>
    <r>
      <rPr>
        <i/>
        <sz val="12"/>
        <color indexed="8"/>
        <rFont val="Times New Roman"/>
        <family val="1"/>
      </rPr>
      <t>(RWHAP Part B Supplemental State Direct Services)</t>
    </r>
    <r>
      <rPr>
        <sz val="12"/>
        <color indexed="8"/>
        <rFont val="Times New Roman"/>
        <family val="1"/>
      </rPr>
      <t xml:space="preserve"> when you provide a detailed breakdown of final funding in Section B for Consortia and Direct Services respectively.  Rows 10a-m are allowable Core Medical Services; rows 11a-o are allowable Support Services. Formulas will generate sub-totals for Core Medical (row 10) and Support Services (row 11); calculate column percentages; </t>
    </r>
    <r>
      <rPr>
        <sz val="12"/>
        <rFont val="Times New Roman"/>
        <family val="1"/>
      </rPr>
      <t>and sum column totals (row 12).</t>
    </r>
  </si>
  <si>
    <r>
      <rPr>
        <b/>
        <sz val="12"/>
        <color indexed="8"/>
        <rFont val="Times New Roman"/>
        <family val="1"/>
      </rPr>
      <t>Core Medical Services Calculation (yellow tab worksheet)</t>
    </r>
    <r>
      <rPr>
        <sz val="12"/>
        <color indexed="8"/>
        <rFont val="Times New Roman"/>
        <family val="1"/>
      </rPr>
      <t xml:space="preserve">:  As amounts are entered in the Funding Table (blue-tab), formulas will automatically calculate the amount and percentage of total RWHAP Part B Supplemental service dollars that were spent for Core Medical Services and for Support Services in FY 2017.  </t>
    </r>
  </si>
  <si>
    <r>
      <rPr>
        <b/>
        <sz val="12"/>
        <rFont val="Times New Roman"/>
        <family val="1"/>
      </rPr>
      <t>Reminder</t>
    </r>
    <r>
      <rPr>
        <sz val="12"/>
        <rFont val="Times New Roman"/>
        <family val="1"/>
      </rPr>
      <t xml:space="preserve">: Recipients are reminded that the 75% Core Medical Services Requirement is applicable to the RWHAP Part B Supplemental Award.  </t>
    </r>
  </si>
  <si>
    <t xml:space="preserve"> FY 2017 RWHAP Part B Supplemental Expenditures Report</t>
  </si>
  <si>
    <t>Enter Recipient's Name</t>
  </si>
  <si>
    <t>Enter Preparer's Name</t>
  </si>
  <si>
    <t>Enter Preparer's Phone Number</t>
  </si>
  <si>
    <t>Enter FY 2017 RWHAP Part B Supplemental Award</t>
  </si>
  <si>
    <t>Section A: Expenditures by Program Component</t>
  </si>
  <si>
    <t>Total FY 2017 RWHAP Part B Supplemental Award</t>
  </si>
  <si>
    <t>1. RWHAP Part B Supplemental AIDS Drug Assistance Program Subtotal</t>
  </si>
  <si>
    <t xml:space="preserve">2. RWHAP Part B Supplemental Health Insurance Premium &amp; Cost Sharing Assistance </t>
  </si>
  <si>
    <t>3. RWHAP Part B Supplemental Home and Community-based Health Services</t>
  </si>
  <si>
    <r>
      <t>4a. RWHAP Part B Supplemental HIV Care Consortia (Provide detail in Section B)</t>
    </r>
    <r>
      <rPr>
        <b/>
        <vertAlign val="superscript"/>
        <sz val="12"/>
        <rFont val="Times New Roman"/>
        <family val="1"/>
      </rPr>
      <t xml:space="preserve"> </t>
    </r>
  </si>
  <si>
    <t xml:space="preserve">4b. RWHAP Part B Supplemental HIV Care Consortia/EC Administration </t>
  </si>
  <si>
    <r>
      <t>5. RWHAP Part B Supplemental State Direct Services</t>
    </r>
    <r>
      <rPr>
        <b/>
        <sz val="12"/>
        <color indexed="53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 (Provide detail in Section B)</t>
    </r>
  </si>
  <si>
    <r>
      <t>6. RWHAP Part B Supplemental Clinical Quality Management</t>
    </r>
    <r>
      <rPr>
        <b/>
        <vertAlign val="superscript"/>
        <sz val="12"/>
        <rFont val="Times New Roman"/>
        <family val="1"/>
      </rPr>
      <t>Footnote 1</t>
    </r>
  </si>
  <si>
    <r>
      <t>7. RWHAP Part B Supplemental Recipient Planning &amp; Evaluation Activities</t>
    </r>
    <r>
      <rPr>
        <b/>
        <vertAlign val="superscript"/>
        <sz val="12"/>
        <rFont val="Times New Roman"/>
        <family val="1"/>
      </rPr>
      <t>Footnote 2</t>
    </r>
  </si>
  <si>
    <r>
      <t>8. Recipient Administration</t>
    </r>
    <r>
      <rPr>
        <b/>
        <vertAlign val="superscript"/>
        <sz val="12"/>
        <rFont val="Times New Roman"/>
        <family val="1"/>
      </rPr>
      <t>Footnote 2</t>
    </r>
  </si>
  <si>
    <t>9. Total RWHAP Part B Supplemental Funding Amounts</t>
  </si>
  <si>
    <t>Section B: Breakdown for Consortia, State Direct Services, and Emerging Communities Final Funding</t>
  </si>
  <si>
    <r>
      <t xml:space="preserve">Consortia </t>
    </r>
    <r>
      <rPr>
        <b/>
        <vertAlign val="superscript"/>
        <sz val="12"/>
        <rFont val="Times New Roman"/>
        <family val="1"/>
      </rPr>
      <t>Footnote 3</t>
    </r>
  </si>
  <si>
    <t>Direct Services</t>
  </si>
  <si>
    <t xml:space="preserve">10. Core Medical Services Sub-total </t>
  </si>
  <si>
    <t>h. Medical Case Management (including Treatment Adherence Services)</t>
  </si>
  <si>
    <t>11. Support Services Sub-total</t>
  </si>
  <si>
    <t>g. Medical Transportation Services</t>
  </si>
  <si>
    <t xml:space="preserve">h. Non-Medical Case Management Services </t>
  </si>
  <si>
    <t xml:space="preserve">o. Substance Abuse Residential Services </t>
  </si>
  <si>
    <t>12.  Total Funding Amounts</t>
  </si>
  <si>
    <t>(1) May not exceed 5% of the FY 2017 RWHAP Part B Supplemental award, or $3 million, whichever amount is smaller.</t>
  </si>
  <si>
    <t xml:space="preserve">(2) May not use more than 10% of the FY 2017 RWHAP Program Part B Supplemental award for either Planning and Evaluation or Grantee Administration;  </t>
  </si>
  <si>
    <t>additionally, the combined costs for these two categories may not exceed 15% of the FY 2017 RWHAP Part B Supplemental award.</t>
  </si>
  <si>
    <t>(3) All services in this column are considered Support Services.</t>
  </si>
  <si>
    <t xml:space="preserve">Automatic Calculation of FY 2017 RWHAP Part B Supplemental Core Medical &amp; Support Services Expenditures </t>
  </si>
  <si>
    <t>Recipient Name:</t>
  </si>
  <si>
    <t xml:space="preserve">This table is provided for grantees to automatically calculate their final Core Medical Service funding/percentages across all FY 2017 RWHAP Part B Supplemental Award service dollars. </t>
  </si>
  <si>
    <t>The cell numbers referenced are shown in blue and come from Suppl Expenditures Report (blue tab).</t>
  </si>
  <si>
    <t xml:space="preserve"> Core Medical Services Expenditures</t>
  </si>
  <si>
    <t>Percent         Amount / Total Service Funding</t>
  </si>
  <si>
    <t>ADAP (B12)</t>
  </si>
  <si>
    <t>Health Insurance Premium &amp; Cost Sharing Assistance (B16)</t>
  </si>
  <si>
    <t>Home-and Community-based Health Services (B17)</t>
  </si>
  <si>
    <t>State-Direct Services: Core Medical Services (D29)</t>
  </si>
  <si>
    <t>Total Core Medical Services Expenditure Amount</t>
  </si>
  <si>
    <t xml:space="preserve">Support Services Expenditures </t>
  </si>
  <si>
    <t>Consortia Services (B18)</t>
  </si>
  <si>
    <t>State-Direct Services: Support Services (D43)</t>
  </si>
  <si>
    <t>Total Support Services Expenditure Amount</t>
  </si>
  <si>
    <t xml:space="preserve">Total FY 2017 RWHAP Part B Supplemental Core Medical &amp; Support Services Expenditure Amount </t>
  </si>
  <si>
    <t xml:space="preserve"> </t>
  </si>
  <si>
    <t>* Percent is calculated on the total of the current Fiscal Year award. The percent does not include carryover award.</t>
  </si>
  <si>
    <r>
      <t xml:space="preserve">Reminder: The legislation mandates that ALL Consortia Funding be considered 'Support Services.'  </t>
    </r>
    <r>
      <rPr>
        <sz val="12"/>
        <color indexed="8"/>
        <rFont val="Times New Roman"/>
        <family val="1"/>
      </rPr>
      <t>Notes: (</t>
    </r>
    <r>
      <rPr>
        <b/>
        <sz val="12"/>
        <color indexed="8"/>
        <rFont val="Times New Roman"/>
        <family val="1"/>
      </rPr>
      <t>1</t>
    </r>
    <r>
      <rPr>
        <sz val="12"/>
        <color indexed="8"/>
        <rFont val="Times New Roman"/>
        <family val="1"/>
      </rPr>
      <t xml:space="preserve">) Row 10a is blocked for </t>
    </r>
    <r>
      <rPr>
        <i/>
        <sz val="12"/>
        <color indexed="8"/>
        <rFont val="Times New Roman"/>
        <family val="1"/>
      </rPr>
      <t>Consortia and Direct Services</t>
    </r>
    <r>
      <rPr>
        <sz val="12"/>
        <color indexed="8"/>
        <rFont val="Times New Roman"/>
        <family val="1"/>
      </rPr>
      <t xml:space="preserve"> because those funding amounts are already accounted for in Section A.  (</t>
    </r>
    <r>
      <rPr>
        <b/>
        <sz val="12"/>
        <color indexed="8"/>
        <rFont val="Times New Roman"/>
        <family val="1"/>
      </rPr>
      <t>2</t>
    </r>
    <r>
      <rPr>
        <sz val="12"/>
        <color indexed="8"/>
        <rFont val="Times New Roman"/>
        <family val="1"/>
      </rPr>
      <t>) Rows 10d (</t>
    </r>
    <r>
      <rPr>
        <i/>
        <sz val="12"/>
        <color indexed="8"/>
        <rFont val="Times New Roman"/>
        <family val="1"/>
      </rPr>
      <t xml:space="preserve">Health Insurance Premium &amp; Cost Sharing Assistance) </t>
    </r>
    <r>
      <rPr>
        <sz val="12"/>
        <color indexed="8"/>
        <rFont val="Times New Roman"/>
        <family val="1"/>
      </rPr>
      <t xml:space="preserve">and 10e </t>
    </r>
    <r>
      <rPr>
        <i/>
        <sz val="12"/>
        <color indexed="8"/>
        <rFont val="Times New Roman"/>
        <family val="1"/>
      </rPr>
      <t>(Home and Community-based Health Services)</t>
    </r>
    <r>
      <rPr>
        <sz val="12"/>
        <color indexed="8"/>
        <rFont val="Times New Roman"/>
        <family val="1"/>
      </rPr>
      <t xml:space="preserve"> are blocked for </t>
    </r>
    <r>
      <rPr>
        <i/>
        <sz val="12"/>
        <color indexed="8"/>
        <rFont val="Times New Roman"/>
        <family val="1"/>
      </rPr>
      <t>Direct Services</t>
    </r>
    <r>
      <rPr>
        <sz val="12"/>
        <color indexed="8"/>
        <rFont val="Times New Roman"/>
        <family val="1"/>
      </rPr>
      <t xml:space="preserve"> because these funding amounts are already accounted for in Section 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</si>
</sst>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"/>
    <numFmt numFmtId="165" formatCode="0.0%"/>
    <numFmt numFmtId="166" formatCode="[&lt;=9999999]###\-####;\(###\)\ ###\-####"/>
    <numFmt numFmtId="167" formatCode="00000"/>
  </numFmts>
  <fonts count="57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b/>
      <i/>
      <sz val="10"/>
      <name val="Arial"/>
      <family val="2"/>
    </font>
    <font>
      <sz val="9"/>
      <name val="Arial Narrow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9"/>
      <color indexed="8"/>
      <name val="Times New Roman"/>
      <family val="1"/>
    </font>
    <font>
      <sz val="8"/>
      <name val="Arial"/>
      <family val="2"/>
    </font>
    <font>
      <b/>
      <sz val="12"/>
      <name val="Calibri"/>
      <family val="2"/>
    </font>
    <font>
      <b/>
      <sz val="2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0"/>
      <name val="Arial"/>
      <family val="2"/>
    </font>
    <font>
      <b/>
      <i/>
      <sz val="10"/>
      <color indexed="9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indexed="63"/>
      <name val="Calibri"/>
      <family val="2"/>
      <scheme val="minor"/>
    </font>
    <font>
      <b/>
      <i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indexed="23"/>
      <name val="Calibri"/>
      <family val="2"/>
      <scheme val="minor"/>
    </font>
    <font>
      <sz val="10"/>
      <color indexed="23"/>
      <name val="Calibri"/>
      <family val="2"/>
      <scheme val="minor"/>
    </font>
    <font>
      <b/>
      <vertAlign val="superscript"/>
      <sz val="10"/>
      <color indexed="9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i/>
      <sz val="12"/>
      <color indexed="8"/>
      <name val="Times New Roman"/>
      <family val="1"/>
    </font>
    <font>
      <sz val="11"/>
      <name val="Arial"/>
      <family val="2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vertAlign val="superscript"/>
      <sz val="12"/>
      <name val="Times New Roman"/>
      <family val="1"/>
    </font>
    <font>
      <b/>
      <sz val="12"/>
      <color indexed="53"/>
      <name val="Times New Roman"/>
      <family val="1"/>
    </font>
    <font>
      <b/>
      <sz val="11"/>
      <name val="Arial"/>
      <family val="2"/>
    </font>
    <font>
      <b/>
      <sz val="12"/>
      <color indexed="9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0"/>
      <color indexed="8"/>
      <name val="Times New Roman"/>
      <family val="1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10"/>
      <color indexed="9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2"/>
        <bgColor indexed="64"/>
      </patternFill>
    </fill>
  </fills>
  <borders count="168">
    <border>
      <left/>
      <right/>
      <top/>
      <bottom/>
      <diagonal/>
    </border>
    <border>
      <left style="thick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medium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thick">
        <color indexed="64"/>
      </bottom>
      <diagonal/>
    </border>
    <border>
      <left/>
      <right style="medium">
        <color indexed="9"/>
      </right>
      <top/>
      <bottom/>
      <diagonal/>
    </border>
    <border>
      <left style="thick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ck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/>
      <diagonal/>
    </border>
    <border>
      <left/>
      <right/>
      <top style="thick">
        <color indexed="8"/>
      </top>
      <bottom style="medium">
        <color indexed="8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ck">
        <color indexed="8"/>
      </top>
      <bottom style="thin">
        <color indexed="64"/>
      </bottom>
      <diagonal/>
    </border>
    <border>
      <left/>
      <right style="thin">
        <color indexed="64"/>
      </right>
      <top style="thick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8"/>
      </left>
      <right style="thin">
        <color indexed="64"/>
      </right>
      <top style="thick">
        <color indexed="8"/>
      </top>
      <bottom/>
      <diagonal/>
    </border>
    <border>
      <left style="thick">
        <color indexed="8"/>
      </left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8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</cellStyleXfs>
  <cellXfs count="512">
    <xf numFmtId="0" fontId="0" fillId="0" borderId="0" xfId="0"/>
    <xf numFmtId="0" fontId="1" fillId="0" borderId="0" xfId="0" applyFont="1" applyAlignment="1" applyProtection="1"/>
    <xf numFmtId="0" fontId="3" fillId="0" borderId="0" xfId="0" applyFont="1" applyAlignment="1" applyProtection="1">
      <alignment horizontal="center"/>
    </xf>
    <xf numFmtId="0" fontId="5" fillId="0" borderId="0" xfId="0" applyFont="1" applyAlignment="1" applyProtection="1"/>
    <xf numFmtId="0" fontId="1" fillId="0" borderId="0" xfId="0" applyFont="1" applyFill="1" applyAlignment="1" applyProtection="1"/>
    <xf numFmtId="0" fontId="1" fillId="4" borderId="0" xfId="0" applyFont="1" applyFill="1" applyAlignment="1" applyProtection="1"/>
    <xf numFmtId="0" fontId="1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/>
    <xf numFmtId="0" fontId="0" fillId="0" borderId="0" xfId="0" applyFill="1" applyAlignment="1" applyProtection="1">
      <alignment horizontal="left"/>
    </xf>
    <xf numFmtId="10" fontId="1" fillId="0" borderId="0" xfId="0" applyNumberFormat="1" applyFont="1" applyAlignment="1" applyProtection="1"/>
    <xf numFmtId="164" fontId="2" fillId="0" borderId="0" xfId="0" applyNumberFormat="1" applyFont="1" applyFill="1" applyBorder="1" applyAlignment="1" applyProtection="1">
      <alignment horizontal="right"/>
    </xf>
    <xf numFmtId="10" fontId="2" fillId="0" borderId="0" xfId="0" applyNumberFormat="1" applyFont="1" applyFill="1" applyBorder="1" applyAlignment="1" applyProtection="1">
      <alignment horizontal="right"/>
    </xf>
    <xf numFmtId="10" fontId="4" fillId="0" borderId="0" xfId="0" applyNumberFormat="1" applyFont="1" applyFill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left" indent="1"/>
    </xf>
    <xf numFmtId="0" fontId="1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/>
    <xf numFmtId="10" fontId="1" fillId="0" borderId="0" xfId="0" applyNumberFormat="1" applyFont="1" applyFill="1" applyBorder="1" applyAlignment="1" applyProtection="1"/>
    <xf numFmtId="0" fontId="3" fillId="0" borderId="0" xfId="0" applyFont="1" applyAlignment="1" applyProtection="1">
      <alignment vertical="center" wrapText="1"/>
    </xf>
    <xf numFmtId="49" fontId="1" fillId="0" borderId="0" xfId="0" applyNumberFormat="1" applyFont="1" applyFill="1" applyAlignment="1" applyProtection="1">
      <alignment horizontal="left"/>
    </xf>
    <xf numFmtId="0" fontId="13" fillId="10" borderId="4" xfId="0" applyFont="1" applyFill="1" applyBorder="1" applyAlignment="1" applyProtection="1">
      <alignment horizontal="left" vertical="center" wrapText="1"/>
    </xf>
    <xf numFmtId="164" fontId="14" fillId="10" borderId="4" xfId="0" applyNumberFormat="1" applyFont="1" applyFill="1" applyBorder="1" applyAlignment="1" applyProtection="1">
      <alignment horizontal="center" vertical="center" wrapText="1"/>
    </xf>
    <xf numFmtId="165" fontId="14" fillId="10" borderId="4" xfId="0" applyNumberFormat="1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 applyProtection="1">
      <alignment horizontal="left" vertical="center" indent="1"/>
    </xf>
    <xf numFmtId="0" fontId="14" fillId="2" borderId="4" xfId="0" applyFont="1" applyFill="1" applyBorder="1" applyAlignment="1" applyProtection="1">
      <alignment horizontal="left" vertical="center"/>
    </xf>
    <xf numFmtId="164" fontId="14" fillId="2" borderId="4" xfId="0" applyNumberFormat="1" applyFont="1" applyFill="1" applyBorder="1" applyAlignment="1" applyProtection="1">
      <alignment horizontal="right"/>
    </xf>
    <xf numFmtId="165" fontId="17" fillId="2" borderId="4" xfId="0" applyNumberFormat="1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left" vertical="center"/>
    </xf>
    <xf numFmtId="164" fontId="14" fillId="0" borderId="0" xfId="0" applyNumberFormat="1" applyFont="1" applyFill="1" applyBorder="1" applyAlignment="1" applyProtection="1">
      <alignment horizontal="right"/>
    </xf>
    <xf numFmtId="165" fontId="15" fillId="0" borderId="0" xfId="0" applyNumberFormat="1" applyFont="1" applyFill="1" applyBorder="1" applyAlignment="1" applyProtection="1">
      <alignment horizontal="right"/>
    </xf>
    <xf numFmtId="0" fontId="14" fillId="10" borderId="4" xfId="0" applyFont="1" applyFill="1" applyBorder="1" applyAlignment="1" applyProtection="1">
      <alignment horizontal="left"/>
    </xf>
    <xf numFmtId="164" fontId="14" fillId="10" borderId="4" xfId="0" applyNumberFormat="1" applyFont="1" applyFill="1" applyBorder="1" applyAlignment="1" applyProtection="1">
      <alignment horizontal="center"/>
    </xf>
    <xf numFmtId="165" fontId="14" fillId="10" borderId="4" xfId="0" applyNumberFormat="1" applyFont="1" applyFill="1" applyBorder="1" applyAlignment="1" applyProtection="1">
      <alignment horizontal="center"/>
    </xf>
    <xf numFmtId="0" fontId="14" fillId="11" borderId="57" xfId="0" applyFont="1" applyFill="1" applyBorder="1" applyAlignment="1" applyProtection="1">
      <alignment horizontal="left" vertical="center"/>
    </xf>
    <xf numFmtId="164" fontId="14" fillId="11" borderId="125" xfId="0" applyNumberFormat="1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wrapText="1"/>
    </xf>
    <xf numFmtId="165" fontId="16" fillId="14" borderId="4" xfId="0" applyNumberFormat="1" applyFont="1" applyFill="1" applyBorder="1" applyAlignment="1" applyProtection="1">
      <alignment horizontal="center"/>
    </xf>
    <xf numFmtId="165" fontId="17" fillId="14" borderId="4" xfId="0" applyNumberFormat="1" applyFont="1" applyFill="1" applyBorder="1" applyAlignment="1" applyProtection="1">
      <alignment horizontal="center"/>
    </xf>
    <xf numFmtId="164" fontId="15" fillId="14" borderId="4" xfId="0" applyNumberFormat="1" applyFont="1" applyFill="1" applyBorder="1" applyAlignment="1" applyProtection="1">
      <alignment horizontal="right"/>
    </xf>
    <xf numFmtId="0" fontId="9" fillId="0" borderId="0" xfId="0" applyFont="1" applyFill="1" applyBorder="1" applyAlignment="1" applyProtection="1">
      <alignment horizontal="left"/>
    </xf>
    <xf numFmtId="0" fontId="19" fillId="0" borderId="0" xfId="0" applyFont="1" applyProtection="1"/>
    <xf numFmtId="164" fontId="20" fillId="13" borderId="0" xfId="0" applyNumberFormat="1" applyFont="1" applyFill="1" applyBorder="1" applyAlignment="1" applyProtection="1">
      <alignment horizontal="right" vertical="center"/>
    </xf>
    <xf numFmtId="164" fontId="12" fillId="13" borderId="0" xfId="0" applyNumberFormat="1" applyFont="1" applyFill="1" applyBorder="1" applyAlignment="1" applyProtection="1">
      <alignment horizontal="center" vertical="center"/>
    </xf>
    <xf numFmtId="164" fontId="20" fillId="13" borderId="126" xfId="0" applyNumberFormat="1" applyFont="1" applyFill="1" applyBorder="1" applyAlignment="1" applyProtection="1">
      <alignment horizontal="right" vertical="center"/>
    </xf>
    <xf numFmtId="165" fontId="12" fillId="13" borderId="126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left" vertical="center" wrapText="1"/>
    </xf>
    <xf numFmtId="165" fontId="20" fillId="0" borderId="0" xfId="0" applyNumberFormat="1" applyFont="1" applyFill="1" applyBorder="1" applyAlignment="1" applyProtection="1">
      <alignment horizontal="right" vertical="center"/>
    </xf>
    <xf numFmtId="165" fontId="20" fillId="13" borderId="0" xfId="0" applyNumberFormat="1" applyFont="1" applyFill="1" applyBorder="1" applyAlignment="1" applyProtection="1">
      <alignment horizontal="right" vertical="center"/>
    </xf>
    <xf numFmtId="165" fontId="12" fillId="13" borderId="0" xfId="0" applyNumberFormat="1" applyFont="1" applyFill="1" applyBorder="1" applyAlignment="1" applyProtection="1">
      <alignment horizontal="center" vertical="center"/>
    </xf>
    <xf numFmtId="165" fontId="20" fillId="13" borderId="126" xfId="0" applyNumberFormat="1" applyFont="1" applyFill="1" applyBorder="1" applyAlignment="1" applyProtection="1">
      <alignment horizontal="right" vertical="center"/>
    </xf>
    <xf numFmtId="165" fontId="12" fillId="13" borderId="126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Alignment="1" applyProtection="1"/>
    <xf numFmtId="0" fontId="21" fillId="0" borderId="0" xfId="0" applyFont="1" applyBorder="1" applyAlignment="1" applyProtection="1">
      <alignment wrapText="1"/>
    </xf>
    <xf numFmtId="0" fontId="21" fillId="0" borderId="0" xfId="0" applyFont="1" applyBorder="1" applyAlignment="1" applyProtection="1"/>
    <xf numFmtId="0" fontId="21" fillId="0" borderId="0" xfId="0" applyFont="1" applyAlignment="1" applyProtection="1"/>
    <xf numFmtId="0" fontId="19" fillId="3" borderId="0" xfId="0" applyFont="1" applyFill="1" applyBorder="1" applyAlignment="1" applyProtection="1"/>
    <xf numFmtId="10" fontId="24" fillId="6" borderId="75" xfId="0" applyNumberFormat="1" applyFont="1" applyFill="1" applyBorder="1" applyAlignment="1" applyProtection="1">
      <alignment horizontal="center" vertical="center" wrapText="1"/>
    </xf>
    <xf numFmtId="10" fontId="24" fillId="6" borderId="76" xfId="0" applyNumberFormat="1" applyFont="1" applyFill="1" applyBorder="1" applyAlignment="1" applyProtection="1">
      <alignment horizontal="center" vertical="center" wrapText="1"/>
    </xf>
    <xf numFmtId="10" fontId="24" fillId="6" borderId="77" xfId="0" applyNumberFormat="1" applyFont="1" applyFill="1" applyBorder="1" applyAlignment="1" applyProtection="1">
      <alignment horizontal="center" vertical="center" wrapText="1"/>
    </xf>
    <xf numFmtId="10" fontId="23" fillId="0" borderId="0" xfId="0" applyNumberFormat="1" applyFont="1" applyFill="1" applyBorder="1" applyAlignment="1" applyProtection="1">
      <alignment vertical="center" wrapText="1"/>
    </xf>
    <xf numFmtId="10" fontId="23" fillId="0" borderId="0" xfId="0" applyNumberFormat="1" applyFont="1" applyFill="1" applyBorder="1" applyAlignment="1" applyProtection="1">
      <alignment horizontal="center" vertical="center" wrapText="1"/>
    </xf>
    <xf numFmtId="10" fontId="19" fillId="0" borderId="0" xfId="0" applyNumberFormat="1" applyFont="1" applyAlignment="1" applyProtection="1">
      <alignment vertical="center" wrapText="1"/>
    </xf>
    <xf numFmtId="0" fontId="19" fillId="0" borderId="0" xfId="0" applyFont="1" applyAlignment="1" applyProtection="1">
      <alignment vertical="center" wrapText="1"/>
    </xf>
    <xf numFmtId="164" fontId="19" fillId="0" borderId="73" xfId="0" applyNumberFormat="1" applyFont="1" applyFill="1" applyBorder="1" applyAlignment="1" applyProtection="1">
      <alignment horizontal="right"/>
      <protection locked="0"/>
    </xf>
    <xf numFmtId="164" fontId="19" fillId="0" borderId="62" xfId="0" applyNumberFormat="1" applyFont="1" applyFill="1" applyBorder="1" applyAlignment="1" applyProtection="1">
      <alignment horizontal="right"/>
      <protection locked="0"/>
    </xf>
    <xf numFmtId="164" fontId="19" fillId="14" borderId="63" xfId="0" applyNumberFormat="1" applyFont="1" applyFill="1" applyBorder="1" applyAlignment="1" applyProtection="1">
      <alignment horizontal="right"/>
    </xf>
    <xf numFmtId="49" fontId="19" fillId="0" borderId="0" xfId="0" applyNumberFormat="1" applyFont="1" applyFill="1" applyBorder="1" applyAlignment="1" applyProtection="1"/>
    <xf numFmtId="164" fontId="19" fillId="0" borderId="0" xfId="0" applyNumberFormat="1" applyFont="1" applyFill="1" applyBorder="1" applyAlignment="1" applyProtection="1">
      <alignment horizontal="right"/>
      <protection locked="0"/>
    </xf>
    <xf numFmtId="10" fontId="19" fillId="0" borderId="0" xfId="0" applyNumberFormat="1" applyFont="1" applyAlignment="1" applyProtection="1"/>
    <xf numFmtId="164" fontId="19" fillId="5" borderId="62" xfId="0" applyNumberFormat="1" applyFont="1" applyFill="1" applyBorder="1" applyAlignment="1" applyProtection="1">
      <alignment horizontal="right"/>
    </xf>
    <xf numFmtId="166" fontId="19" fillId="0" borderId="0" xfId="0" applyNumberFormat="1" applyFont="1" applyFill="1" applyBorder="1" applyAlignment="1" applyProtection="1"/>
    <xf numFmtId="164" fontId="21" fillId="2" borderId="73" xfId="0" applyNumberFormat="1" applyFont="1" applyFill="1" applyBorder="1" applyAlignment="1" applyProtection="1">
      <alignment horizontal="right"/>
    </xf>
    <xf numFmtId="164" fontId="21" fillId="2" borderId="62" xfId="0" applyNumberFormat="1" applyFont="1" applyFill="1" applyBorder="1" applyAlignment="1" applyProtection="1">
      <alignment horizontal="right"/>
    </xf>
    <xf numFmtId="164" fontId="21" fillId="2" borderId="63" xfId="0" applyNumberFormat="1" applyFont="1" applyFill="1" applyBorder="1" applyAlignment="1" applyProtection="1">
      <alignment horizontal="right"/>
    </xf>
    <xf numFmtId="166" fontId="21" fillId="0" borderId="0" xfId="0" applyNumberFormat="1" applyFont="1" applyFill="1" applyBorder="1" applyAlignment="1" applyProtection="1"/>
    <xf numFmtId="164" fontId="21" fillId="0" borderId="0" xfId="0" applyNumberFormat="1" applyFont="1" applyFill="1" applyBorder="1" applyAlignment="1" applyProtection="1">
      <alignment horizontal="right"/>
    </xf>
    <xf numFmtId="0" fontId="25" fillId="0" borderId="0" xfId="0" applyFont="1" applyFill="1" applyBorder="1" applyAlignment="1" applyProtection="1"/>
    <xf numFmtId="0" fontId="25" fillId="3" borderId="81" xfId="0" applyFont="1" applyFill="1" applyBorder="1" applyAlignment="1" applyProtection="1">
      <alignment horizontal="left"/>
    </xf>
    <xf numFmtId="0" fontId="25" fillId="3" borderId="82" xfId="0" applyFont="1" applyFill="1" applyBorder="1" applyAlignment="1" applyProtection="1">
      <alignment horizontal="left"/>
    </xf>
    <xf numFmtId="0" fontId="25" fillId="3" borderId="19" xfId="0" applyFont="1" applyFill="1" applyBorder="1" applyAlignment="1" applyProtection="1">
      <alignment horizontal="left"/>
    </xf>
    <xf numFmtId="164" fontId="19" fillId="5" borderId="73" xfId="0" applyNumberFormat="1" applyFont="1" applyFill="1" applyBorder="1" applyAlignment="1" applyProtection="1">
      <alignment horizontal="right"/>
    </xf>
    <xf numFmtId="164" fontId="19" fillId="5" borderId="63" xfId="0" applyNumberFormat="1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/>
    <xf numFmtId="164" fontId="21" fillId="2" borderId="74" xfId="0" applyNumberFormat="1" applyFont="1" applyFill="1" applyBorder="1" applyAlignment="1" applyProtection="1">
      <alignment horizontal="right"/>
    </xf>
    <xf numFmtId="164" fontId="21" fillId="2" borderId="65" xfId="0" applyNumberFormat="1" applyFont="1" applyFill="1" applyBorder="1" applyAlignment="1" applyProtection="1">
      <alignment horizontal="right"/>
    </xf>
    <xf numFmtId="164" fontId="21" fillId="2" borderId="66" xfId="0" applyNumberFormat="1" applyFont="1" applyFill="1" applyBorder="1" applyAlignment="1" applyProtection="1">
      <alignment horizontal="right"/>
    </xf>
    <xf numFmtId="10" fontId="21" fillId="0" borderId="0" xfId="0" applyNumberFormat="1" applyFont="1" applyFill="1" applyBorder="1" applyAlignment="1" applyProtection="1"/>
    <xf numFmtId="0" fontId="26" fillId="0" borderId="0" xfId="0" applyFont="1" applyAlignment="1" applyProtection="1">
      <alignment horizontal="center"/>
    </xf>
    <xf numFmtId="0" fontId="21" fillId="2" borderId="1" xfId="0" applyFont="1" applyFill="1" applyBorder="1" applyAlignment="1" applyProtection="1">
      <alignment horizontal="left" vertical="center" wrapText="1"/>
    </xf>
    <xf numFmtId="0" fontId="19" fillId="0" borderId="54" xfId="0" applyFont="1" applyFill="1" applyBorder="1" applyAlignment="1" applyProtection="1">
      <alignment horizontal="left" vertical="center" wrapText="1"/>
    </xf>
    <xf numFmtId="0" fontId="19" fillId="0" borderId="55" xfId="0" applyFont="1" applyFill="1" applyBorder="1" applyAlignment="1" applyProtection="1">
      <alignment horizontal="left" vertical="center" wrapText="1"/>
    </xf>
    <xf numFmtId="0" fontId="21" fillId="3" borderId="38" xfId="0" applyFont="1" applyFill="1" applyBorder="1" applyAlignment="1" applyProtection="1">
      <alignment horizontal="left" vertical="center" wrapText="1"/>
    </xf>
    <xf numFmtId="0" fontId="21" fillId="3" borderId="50" xfId="0" applyFont="1" applyFill="1" applyBorder="1" applyAlignment="1" applyProtection="1">
      <alignment horizontal="left" vertical="center" wrapText="1"/>
    </xf>
    <xf numFmtId="0" fontId="21" fillId="2" borderId="38" xfId="0" applyFont="1" applyFill="1" applyBorder="1" applyAlignment="1" applyProtection="1">
      <alignment horizontal="left" vertical="center" wrapText="1"/>
    </xf>
    <xf numFmtId="0" fontId="21" fillId="2" borderId="8" xfId="0" applyFont="1" applyFill="1" applyBorder="1" applyAlignment="1" applyProtection="1">
      <alignment horizontal="left" vertical="center" wrapText="1"/>
    </xf>
    <xf numFmtId="0" fontId="21" fillId="2" borderId="11" xfId="0" applyFont="1" applyFill="1" applyBorder="1" applyAlignment="1" applyProtection="1">
      <alignment wrapText="1"/>
    </xf>
    <xf numFmtId="0" fontId="28" fillId="0" borderId="18" xfId="0" applyFont="1" applyBorder="1" applyAlignment="1" applyProtection="1">
      <alignment horizontal="left" wrapText="1"/>
    </xf>
    <xf numFmtId="0" fontId="28" fillId="0" borderId="24" xfId="0" applyFont="1" applyBorder="1" applyAlignment="1" applyProtection="1">
      <alignment horizontal="left" wrapText="1"/>
    </xf>
    <xf numFmtId="0" fontId="19" fillId="0" borderId="0" xfId="0" applyFont="1" applyFill="1" applyAlignment="1" applyProtection="1"/>
    <xf numFmtId="0" fontId="28" fillId="0" borderId="16" xfId="0" applyFont="1" applyBorder="1" applyAlignment="1" applyProtection="1">
      <alignment horizontal="left" wrapText="1"/>
    </xf>
    <xf numFmtId="0" fontId="28" fillId="0" borderId="27" xfId="0" applyFont="1" applyBorder="1" applyAlignment="1" applyProtection="1">
      <alignment horizontal="left" wrapText="1"/>
    </xf>
    <xf numFmtId="0" fontId="19" fillId="4" borderId="0" xfId="0" applyFont="1" applyFill="1" applyAlignment="1" applyProtection="1"/>
    <xf numFmtId="0" fontId="21" fillId="2" borderId="32" xfId="0" applyFont="1" applyFill="1" applyBorder="1" applyAlignment="1" applyProtection="1">
      <alignment horizontal="left" vertical="center" wrapText="1"/>
    </xf>
    <xf numFmtId="0" fontId="19" fillId="0" borderId="0" xfId="0" applyFont="1" applyFill="1" applyBorder="1" applyAlignment="1" applyProtection="1">
      <alignment wrapText="1"/>
    </xf>
    <xf numFmtId="0" fontId="19" fillId="0" borderId="80" xfId="0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horizontal="left"/>
    </xf>
    <xf numFmtId="0" fontId="23" fillId="7" borderId="57" xfId="0" applyFont="1" applyFill="1" applyBorder="1" applyAlignment="1" applyProtection="1">
      <alignment wrapText="1"/>
    </xf>
    <xf numFmtId="0" fontId="19" fillId="0" borderId="51" xfId="0" applyFont="1" applyFill="1" applyBorder="1" applyAlignment="1" applyProtection="1">
      <alignment horizontal="left" vertical="center" wrapText="1"/>
    </xf>
    <xf numFmtId="0" fontId="19" fillId="0" borderId="52" xfId="0" applyFont="1" applyFill="1" applyBorder="1" applyAlignment="1" applyProtection="1">
      <alignment horizontal="left" vertical="center" wrapText="1"/>
    </xf>
    <xf numFmtId="0" fontId="19" fillId="0" borderId="0" xfId="0" applyFont="1" applyFill="1" applyBorder="1" applyAlignment="1" applyProtection="1"/>
    <xf numFmtId="0" fontId="19" fillId="0" borderId="53" xfId="0" applyFont="1" applyFill="1" applyBorder="1" applyAlignment="1" applyProtection="1">
      <alignment horizontal="left" vertical="center" wrapText="1"/>
    </xf>
    <xf numFmtId="0" fontId="30" fillId="2" borderId="42" xfId="0" applyFont="1" applyFill="1" applyBorder="1" applyAlignment="1" applyProtection="1">
      <alignment horizontal="left" vertical="center" wrapText="1"/>
    </xf>
    <xf numFmtId="0" fontId="19" fillId="0" borderId="0" xfId="0" applyFont="1" applyAlignment="1" applyProtection="1">
      <alignment wrapText="1"/>
    </xf>
    <xf numFmtId="0" fontId="24" fillId="6" borderId="28" xfId="0" applyFont="1" applyFill="1" applyBorder="1" applyAlignment="1" applyProtection="1">
      <alignment horizontal="center" vertical="center"/>
    </xf>
    <xf numFmtId="0" fontId="24" fillId="6" borderId="56" xfId="0" applyFont="1" applyFill="1" applyBorder="1" applyAlignment="1" applyProtection="1">
      <alignment horizontal="center" vertical="center"/>
    </xf>
    <xf numFmtId="10" fontId="24" fillId="6" borderId="6" xfId="0" applyNumberFormat="1" applyFont="1" applyFill="1" applyBorder="1" applyAlignment="1" applyProtection="1">
      <alignment horizontal="center" vertical="center"/>
    </xf>
    <xf numFmtId="10" fontId="24" fillId="6" borderId="28" xfId="0" applyNumberFormat="1" applyFont="1" applyFill="1" applyBorder="1" applyAlignment="1" applyProtection="1">
      <alignment horizontal="center" vertical="center"/>
    </xf>
    <xf numFmtId="0" fontId="24" fillId="6" borderId="56" xfId="0" applyFont="1" applyFill="1" applyBorder="1" applyAlignment="1" applyProtection="1">
      <alignment horizontal="center"/>
    </xf>
    <xf numFmtId="10" fontId="24" fillId="6" borderId="78" xfId="0" applyNumberFormat="1" applyFont="1" applyFill="1" applyBorder="1" applyAlignment="1" applyProtection="1">
      <alignment horizontal="center"/>
    </xf>
    <xf numFmtId="164" fontId="21" fillId="2" borderId="2" xfId="0" applyNumberFormat="1" applyFont="1" applyFill="1" applyBorder="1" applyAlignment="1" applyProtection="1">
      <alignment horizontal="right"/>
    </xf>
    <xf numFmtId="10" fontId="21" fillId="2" borderId="2" xfId="0" applyNumberFormat="1" applyFont="1" applyFill="1" applyBorder="1" applyAlignment="1" applyProtection="1">
      <alignment horizontal="right"/>
    </xf>
    <xf numFmtId="164" fontId="21" fillId="2" borderId="14" xfId="0" applyNumberFormat="1" applyFont="1" applyFill="1" applyBorder="1" applyAlignment="1" applyProtection="1">
      <alignment horizontal="right"/>
    </xf>
    <xf numFmtId="164" fontId="21" fillId="5" borderId="14" xfId="0" applyNumberFormat="1" applyFont="1" applyFill="1" applyBorder="1" applyAlignment="1" applyProtection="1">
      <alignment horizontal="right"/>
    </xf>
    <xf numFmtId="10" fontId="21" fillId="2" borderId="14" xfId="0" applyNumberFormat="1" applyFont="1" applyFill="1" applyBorder="1" applyAlignment="1" applyProtection="1">
      <alignment horizontal="right"/>
    </xf>
    <xf numFmtId="10" fontId="21" fillId="2" borderId="3" xfId="0" applyNumberFormat="1" applyFont="1" applyFill="1" applyBorder="1" applyAlignment="1" applyProtection="1">
      <alignment horizontal="right"/>
    </xf>
    <xf numFmtId="164" fontId="19" fillId="0" borderId="4" xfId="0" applyNumberFormat="1" applyFont="1" applyBorder="1" applyAlignment="1" applyProtection="1">
      <alignment horizontal="right"/>
      <protection locked="0"/>
    </xf>
    <xf numFmtId="10" fontId="19" fillId="14" borderId="4" xfId="0" applyNumberFormat="1" applyFont="1" applyFill="1" applyBorder="1" applyAlignment="1" applyProtection="1">
      <alignment horizontal="right"/>
    </xf>
    <xf numFmtId="164" fontId="19" fillId="5" borderId="4" xfId="0" applyNumberFormat="1" applyFont="1" applyFill="1" applyBorder="1" applyAlignment="1" applyProtection="1">
      <alignment horizontal="right"/>
    </xf>
    <xf numFmtId="164" fontId="19" fillId="14" borderId="4" xfId="0" applyNumberFormat="1" applyFont="1" applyFill="1" applyBorder="1" applyAlignment="1" applyProtection="1">
      <alignment horizontal="right"/>
    </xf>
    <xf numFmtId="10" fontId="19" fillId="14" borderId="5" xfId="0" applyNumberFormat="1" applyFont="1" applyFill="1" applyBorder="1" applyAlignment="1" applyProtection="1">
      <alignment horizontal="right"/>
    </xf>
    <xf numFmtId="10" fontId="19" fillId="14" borderId="6" xfId="0" applyNumberFormat="1" applyFont="1" applyFill="1" applyBorder="1" applyAlignment="1" applyProtection="1">
      <alignment horizontal="right"/>
    </xf>
    <xf numFmtId="164" fontId="19" fillId="5" borderId="6" xfId="0" applyNumberFormat="1" applyFont="1" applyFill="1" applyBorder="1" applyAlignment="1" applyProtection="1">
      <alignment horizontal="right"/>
    </xf>
    <xf numFmtId="164" fontId="19" fillId="14" borderId="6" xfId="0" applyNumberFormat="1" applyFont="1" applyFill="1" applyBorder="1" applyAlignment="1" applyProtection="1">
      <alignment horizontal="right"/>
    </xf>
    <xf numFmtId="10" fontId="19" fillId="14" borderId="7" xfId="0" applyNumberFormat="1" applyFont="1" applyFill="1" applyBorder="1" applyAlignment="1" applyProtection="1">
      <alignment horizontal="right"/>
    </xf>
    <xf numFmtId="10" fontId="21" fillId="14" borderId="36" xfId="0" applyNumberFormat="1" applyFont="1" applyFill="1" applyBorder="1" applyAlignment="1" applyProtection="1">
      <alignment horizontal="right"/>
    </xf>
    <xf numFmtId="164" fontId="21" fillId="5" borderId="36" xfId="0" applyNumberFormat="1" applyFont="1" applyFill="1" applyBorder="1" applyAlignment="1" applyProtection="1">
      <alignment horizontal="right"/>
    </xf>
    <xf numFmtId="10" fontId="21" fillId="5" borderId="36" xfId="0" applyNumberFormat="1" applyFont="1" applyFill="1" applyBorder="1" applyAlignment="1" applyProtection="1">
      <alignment horizontal="right"/>
    </xf>
    <xf numFmtId="164" fontId="21" fillId="5" borderId="85" xfId="0" applyNumberFormat="1" applyFont="1" applyFill="1" applyBorder="1" applyAlignment="1" applyProtection="1">
      <alignment horizontal="right"/>
    </xf>
    <xf numFmtId="10" fontId="21" fillId="14" borderId="70" xfId="0" applyNumberFormat="1" applyFont="1" applyFill="1" applyBorder="1" applyAlignment="1" applyProtection="1">
      <alignment horizontal="right"/>
    </xf>
    <xf numFmtId="164" fontId="21" fillId="14" borderId="67" xfId="0" applyNumberFormat="1" applyFont="1" applyFill="1" applyBorder="1" applyAlignment="1" applyProtection="1">
      <alignment horizontal="right"/>
    </xf>
    <xf numFmtId="164" fontId="21" fillId="14" borderId="39" xfId="0" applyNumberFormat="1" applyFont="1" applyFill="1" applyBorder="1" applyAlignment="1" applyProtection="1">
      <alignment horizontal="right"/>
    </xf>
    <xf numFmtId="10" fontId="21" fillId="14" borderId="40" xfId="0" applyNumberFormat="1" applyFont="1" applyFill="1" applyBorder="1" applyAlignment="1" applyProtection="1">
      <alignment horizontal="right"/>
    </xf>
    <xf numFmtId="10" fontId="21" fillId="14" borderId="48" xfId="0" applyNumberFormat="1" applyFont="1" applyFill="1" applyBorder="1" applyAlignment="1" applyProtection="1">
      <alignment horizontal="right"/>
    </xf>
    <xf numFmtId="164" fontId="21" fillId="5" borderId="86" xfId="0" applyNumberFormat="1" applyFont="1" applyFill="1" applyBorder="1" applyAlignment="1" applyProtection="1">
      <alignment horizontal="right"/>
    </xf>
    <xf numFmtId="164" fontId="21" fillId="14" borderId="68" xfId="0" applyNumberFormat="1" applyFont="1" applyFill="1" applyBorder="1" applyAlignment="1" applyProtection="1">
      <alignment horizontal="right"/>
    </xf>
    <xf numFmtId="164" fontId="21" fillId="15" borderId="39" xfId="0" applyNumberFormat="1" applyFont="1" applyFill="1" applyBorder="1" applyAlignment="1" applyProtection="1">
      <alignment horizontal="right"/>
    </xf>
    <xf numFmtId="164" fontId="21" fillId="5" borderId="47" xfId="0" applyNumberFormat="1" applyFont="1" applyFill="1" applyBorder="1" applyAlignment="1" applyProtection="1">
      <alignment horizontal="right"/>
    </xf>
    <xf numFmtId="10" fontId="21" fillId="5" borderId="47" xfId="0" applyNumberFormat="1" applyFont="1" applyFill="1" applyBorder="1" applyAlignment="1" applyProtection="1">
      <alignment horizontal="right"/>
    </xf>
    <xf numFmtId="164" fontId="21" fillId="5" borderId="87" xfId="0" applyNumberFormat="1" applyFont="1" applyFill="1" applyBorder="1" applyAlignment="1" applyProtection="1">
      <alignment horizontal="right"/>
    </xf>
    <xf numFmtId="10" fontId="21" fillId="14" borderId="88" xfId="0" applyNumberFormat="1" applyFont="1" applyFill="1" applyBorder="1" applyAlignment="1" applyProtection="1">
      <alignment horizontal="right"/>
    </xf>
    <xf numFmtId="164" fontId="21" fillId="15" borderId="89" xfId="0" applyNumberFormat="1" applyFont="1" applyFill="1" applyBorder="1" applyAlignment="1" applyProtection="1">
      <alignment horizontal="right"/>
    </xf>
    <xf numFmtId="164" fontId="21" fillId="14" borderId="89" xfId="0" applyNumberFormat="1" applyFont="1" applyFill="1" applyBorder="1" applyAlignment="1" applyProtection="1">
      <alignment horizontal="right"/>
    </xf>
    <xf numFmtId="164" fontId="21" fillId="14" borderId="69" xfId="0" applyNumberFormat="1" applyFont="1" applyFill="1" applyBorder="1" applyAlignment="1" applyProtection="1">
      <alignment horizontal="right"/>
    </xf>
    <xf numFmtId="164" fontId="21" fillId="5" borderId="49" xfId="0" applyNumberFormat="1" applyFont="1" applyFill="1" applyBorder="1" applyAlignment="1" applyProtection="1">
      <alignment horizontal="right"/>
    </xf>
    <xf numFmtId="164" fontId="21" fillId="14" borderId="49" xfId="0" applyNumberFormat="1" applyFont="1" applyFill="1" applyBorder="1" applyAlignment="1" applyProtection="1">
      <alignment horizontal="right"/>
    </xf>
    <xf numFmtId="164" fontId="21" fillId="14" borderId="36" xfId="0" applyNumberFormat="1" applyFont="1" applyFill="1" applyBorder="1" applyAlignment="1" applyProtection="1">
      <alignment horizontal="right"/>
    </xf>
    <xf numFmtId="164" fontId="21" fillId="14" borderId="41" xfId="0" applyNumberFormat="1" applyFont="1" applyFill="1" applyBorder="1" applyAlignment="1" applyProtection="1">
      <alignment horizontal="right"/>
    </xf>
    <xf numFmtId="164" fontId="21" fillId="2" borderId="36" xfId="0" applyNumberFormat="1" applyFont="1" applyFill="1" applyBorder="1" applyAlignment="1" applyProtection="1">
      <alignment horizontal="right"/>
    </xf>
    <xf numFmtId="164" fontId="21" fillId="2" borderId="37" xfId="0" applyNumberFormat="1" applyFont="1" applyFill="1" applyBorder="1" applyAlignment="1" applyProtection="1">
      <alignment horizontal="right"/>
    </xf>
    <xf numFmtId="10" fontId="21" fillId="2" borderId="37" xfId="0" applyNumberFormat="1" applyFont="1" applyFill="1" applyBorder="1" applyAlignment="1" applyProtection="1">
      <alignment horizontal="right"/>
    </xf>
    <xf numFmtId="164" fontId="21" fillId="15" borderId="37" xfId="0" applyNumberFormat="1" applyFont="1" applyFill="1" applyBorder="1" applyAlignment="1" applyProtection="1">
      <alignment horizontal="right"/>
    </xf>
    <xf numFmtId="164" fontId="21" fillId="2" borderId="9" xfId="0" applyNumberFormat="1" applyFont="1" applyFill="1" applyBorder="1" applyAlignment="1" applyProtection="1">
      <alignment horizontal="right"/>
    </xf>
    <xf numFmtId="10" fontId="19" fillId="3" borderId="0" xfId="0" applyNumberFormat="1" applyFont="1" applyFill="1" applyBorder="1" applyAlignment="1" applyProtection="1">
      <alignment horizontal="center"/>
    </xf>
    <xf numFmtId="10" fontId="19" fillId="3" borderId="10" xfId="0" applyNumberFormat="1" applyFont="1" applyFill="1" applyBorder="1" applyAlignment="1" applyProtection="1">
      <alignment horizontal="center"/>
    </xf>
    <xf numFmtId="0" fontId="21" fillId="3" borderId="0" xfId="0" applyFont="1" applyFill="1" applyBorder="1" applyAlignment="1" applyProtection="1">
      <alignment horizontal="center" vertical="center" wrapText="1"/>
    </xf>
    <xf numFmtId="0" fontId="21" fillId="3" borderId="0" xfId="0" applyFont="1" applyFill="1" applyBorder="1" applyAlignment="1" applyProtection="1">
      <alignment horizontal="center" vertical="center"/>
    </xf>
    <xf numFmtId="0" fontId="21" fillId="3" borderId="10" xfId="0" applyFont="1" applyFill="1" applyBorder="1" applyAlignment="1" applyProtection="1">
      <alignment horizontal="center" vertical="center"/>
    </xf>
    <xf numFmtId="164" fontId="24" fillId="8" borderId="28" xfId="0" applyNumberFormat="1" applyFont="1" applyFill="1" applyBorder="1" applyAlignment="1" applyProtection="1">
      <alignment horizontal="center"/>
    </xf>
    <xf numFmtId="10" fontId="24" fillId="8" borderId="28" xfId="0" applyNumberFormat="1" applyFont="1" applyFill="1" applyBorder="1" applyAlignment="1" applyProtection="1">
      <alignment horizontal="center" vertical="center"/>
    </xf>
    <xf numFmtId="10" fontId="24" fillId="8" borderId="28" xfId="0" applyNumberFormat="1" applyFont="1" applyFill="1" applyBorder="1" applyAlignment="1" applyProtection="1">
      <alignment horizontal="center"/>
    </xf>
    <xf numFmtId="10" fontId="24" fillId="8" borderId="78" xfId="0" applyNumberFormat="1" applyFont="1" applyFill="1" applyBorder="1" applyAlignment="1" applyProtection="1">
      <alignment horizontal="center"/>
    </xf>
    <xf numFmtId="164" fontId="21" fillId="2" borderId="12" xfId="0" applyNumberFormat="1" applyFont="1" applyFill="1" applyBorder="1" applyAlignment="1" applyProtection="1">
      <alignment horizontal="right"/>
    </xf>
    <xf numFmtId="10" fontId="21" fillId="2" borderId="64" xfId="0" applyNumberFormat="1" applyFont="1" applyFill="1" applyBorder="1" applyAlignment="1" applyProtection="1">
      <alignment horizontal="right"/>
    </xf>
    <xf numFmtId="164" fontId="21" fillId="2" borderId="64" xfId="0" applyNumberFormat="1" applyFont="1" applyFill="1" applyBorder="1" applyAlignment="1" applyProtection="1">
      <alignment horizontal="right"/>
    </xf>
    <xf numFmtId="164" fontId="21" fillId="2" borderId="79" xfId="0" applyNumberFormat="1" applyFont="1" applyFill="1" applyBorder="1" applyAlignment="1" applyProtection="1">
      <alignment horizontal="right"/>
    </xf>
    <xf numFmtId="10" fontId="21" fillId="2" borderId="13" xfId="0" applyNumberFormat="1" applyFont="1" applyFill="1" applyBorder="1" applyAlignment="1" applyProtection="1">
      <alignment horizontal="right"/>
    </xf>
    <xf numFmtId="10" fontId="21" fillId="2" borderId="15" xfId="0" applyNumberFormat="1" applyFont="1" applyFill="1" applyBorder="1" applyAlignment="1" applyProtection="1">
      <alignment horizontal="right"/>
    </xf>
    <xf numFmtId="10" fontId="19" fillId="14" borderId="17" xfId="0" applyNumberFormat="1" applyFont="1" applyFill="1" applyBorder="1" applyAlignment="1" applyProtection="1">
      <alignment horizontal="right"/>
    </xf>
    <xf numFmtId="10" fontId="19" fillId="14" borderId="15" xfId="0" applyNumberFormat="1" applyFont="1" applyFill="1" applyBorder="1" applyAlignment="1" applyProtection="1">
      <alignment horizontal="right"/>
    </xf>
    <xf numFmtId="10" fontId="19" fillId="14" borderId="19" xfId="0" applyNumberFormat="1" applyFont="1" applyFill="1" applyBorder="1" applyAlignment="1" applyProtection="1">
      <alignment horizontal="right"/>
    </xf>
    <xf numFmtId="10" fontId="19" fillId="14" borderId="20" xfId="0" applyNumberFormat="1" applyFont="1" applyFill="1" applyBorder="1" applyAlignment="1" applyProtection="1">
      <alignment horizontal="right"/>
    </xf>
    <xf numFmtId="164" fontId="19" fillId="5" borderId="19" xfId="0" applyNumberFormat="1" applyFont="1" applyFill="1" applyBorder="1" applyAlignment="1" applyProtection="1">
      <alignment horizontal="right"/>
    </xf>
    <xf numFmtId="10" fontId="19" fillId="5" borderId="19" xfId="0" applyNumberFormat="1" applyFont="1" applyFill="1" applyBorder="1" applyAlignment="1" applyProtection="1">
      <alignment horizontal="right"/>
    </xf>
    <xf numFmtId="10" fontId="19" fillId="14" borderId="21" xfId="0" applyNumberFormat="1" applyFont="1" applyFill="1" applyBorder="1" applyAlignment="1" applyProtection="1">
      <alignment horizontal="right"/>
    </xf>
    <xf numFmtId="10" fontId="19" fillId="14" borderId="22" xfId="0" applyNumberFormat="1" applyFont="1" applyFill="1" applyBorder="1" applyAlignment="1" applyProtection="1">
      <alignment horizontal="right"/>
    </xf>
    <xf numFmtId="10" fontId="19" fillId="14" borderId="23" xfId="0" applyNumberFormat="1" applyFont="1" applyFill="1" applyBorder="1" applyAlignment="1" applyProtection="1">
      <alignment horizontal="right"/>
    </xf>
    <xf numFmtId="10" fontId="19" fillId="14" borderId="25" xfId="0" applyNumberFormat="1" applyFont="1" applyFill="1" applyBorder="1" applyAlignment="1" applyProtection="1">
      <alignment horizontal="right"/>
    </xf>
    <xf numFmtId="164" fontId="19" fillId="14" borderId="25" xfId="0" applyNumberFormat="1" applyFont="1" applyFill="1" applyBorder="1" applyAlignment="1" applyProtection="1">
      <alignment horizontal="right"/>
    </xf>
    <xf numFmtId="10" fontId="19" fillId="14" borderId="26" xfId="0" applyNumberFormat="1" applyFont="1" applyFill="1" applyBorder="1" applyAlignment="1" applyProtection="1">
      <alignment horizontal="right"/>
    </xf>
    <xf numFmtId="10" fontId="19" fillId="14" borderId="28" xfId="0" applyNumberFormat="1" applyFont="1" applyFill="1" applyBorder="1" applyAlignment="1" applyProtection="1">
      <alignment horizontal="right"/>
    </xf>
    <xf numFmtId="164" fontId="19" fillId="14" borderId="28" xfId="0" applyNumberFormat="1" applyFont="1" applyFill="1" applyBorder="1" applyAlignment="1" applyProtection="1">
      <alignment horizontal="right"/>
    </xf>
    <xf numFmtId="10" fontId="19" fillId="14" borderId="29" xfId="0" applyNumberFormat="1" applyFont="1" applyFill="1" applyBorder="1" applyAlignment="1" applyProtection="1">
      <alignment horizontal="right"/>
    </xf>
    <xf numFmtId="164" fontId="21" fillId="2" borderId="30" xfId="0" applyNumberFormat="1" applyFont="1" applyFill="1" applyBorder="1" applyAlignment="1" applyProtection="1">
      <alignment horizontal="right"/>
    </xf>
    <xf numFmtId="10" fontId="21" fillId="2" borderId="30" xfId="0" applyNumberFormat="1" applyFont="1" applyFill="1" applyBorder="1" applyAlignment="1" applyProtection="1">
      <alignment horizontal="right"/>
    </xf>
    <xf numFmtId="10" fontId="21" fillId="2" borderId="31" xfId="0" applyNumberFormat="1" applyFont="1" applyFill="1" applyBorder="1" applyAlignment="1" applyProtection="1">
      <alignment horizontal="right"/>
    </xf>
    <xf numFmtId="164" fontId="21" fillId="2" borderId="33" xfId="0" applyNumberFormat="1" applyFont="1" applyFill="1" applyBorder="1" applyAlignment="1" applyProtection="1">
      <alignment horizontal="right"/>
    </xf>
    <xf numFmtId="10" fontId="21" fillId="2" borderId="33" xfId="0" applyNumberFormat="1" applyFont="1" applyFill="1" applyBorder="1" applyAlignment="1" applyProtection="1">
      <alignment horizontal="right"/>
    </xf>
    <xf numFmtId="10" fontId="21" fillId="2" borderId="34" xfId="0" applyNumberFormat="1" applyFont="1" applyFill="1" applyBorder="1" applyAlignment="1" applyProtection="1">
      <alignment horizontal="right"/>
    </xf>
    <xf numFmtId="0" fontId="21" fillId="0" borderId="71" xfId="0" applyFont="1" applyFill="1" applyBorder="1" applyAlignment="1" applyProtection="1">
      <alignment horizontal="center" vertical="center" wrapText="1"/>
    </xf>
    <xf numFmtId="0" fontId="21" fillId="0" borderId="72" xfId="0" applyFont="1" applyFill="1" applyBorder="1" applyAlignment="1" applyProtection="1">
      <alignment horizontal="center" vertical="center"/>
    </xf>
    <xf numFmtId="0" fontId="21" fillId="0" borderId="71" xfId="0" applyFont="1" applyFill="1" applyBorder="1" applyAlignment="1" applyProtection="1">
      <alignment horizontal="center" vertical="center"/>
    </xf>
    <xf numFmtId="0" fontId="24" fillId="7" borderId="59" xfId="0" applyFont="1" applyFill="1" applyBorder="1" applyAlignment="1" applyProtection="1">
      <alignment horizontal="center"/>
    </xf>
    <xf numFmtId="10" fontId="24" fillId="7" borderId="60" xfId="0" applyNumberFormat="1" applyFont="1" applyFill="1" applyBorder="1" applyAlignment="1" applyProtection="1">
      <alignment horizontal="center"/>
    </xf>
    <xf numFmtId="0" fontId="24" fillId="7" borderId="60" xfId="0" applyFont="1" applyFill="1" applyBorder="1" applyAlignment="1" applyProtection="1">
      <alignment horizontal="center"/>
    </xf>
    <xf numFmtId="10" fontId="24" fillId="7" borderId="61" xfId="0" applyNumberFormat="1" applyFont="1" applyFill="1" applyBorder="1" applyAlignment="1" applyProtection="1">
      <alignment horizontal="center"/>
    </xf>
    <xf numFmtId="10" fontId="21" fillId="14" borderId="58" xfId="0" applyNumberFormat="1" applyFont="1" applyFill="1" applyBorder="1" applyAlignment="1" applyProtection="1">
      <alignment horizontal="right"/>
    </xf>
    <xf numFmtId="164" fontId="21" fillId="14" borderId="14" xfId="0" applyNumberFormat="1" applyFont="1" applyFill="1" applyBorder="1" applyAlignment="1" applyProtection="1">
      <alignment horizontal="right"/>
    </xf>
    <xf numFmtId="10" fontId="19" fillId="14" borderId="91" xfId="0" applyNumberFormat="1" applyFont="1" applyFill="1" applyBorder="1" applyAlignment="1" applyProtection="1">
      <alignment horizontal="right"/>
    </xf>
    <xf numFmtId="10" fontId="21" fillId="14" borderId="44" xfId="0" applyNumberFormat="1" applyFont="1" applyFill="1" applyBorder="1" applyAlignment="1" applyProtection="1">
      <alignment horizontal="right"/>
    </xf>
    <xf numFmtId="164" fontId="21" fillId="14" borderId="4" xfId="0" applyNumberFormat="1" applyFont="1" applyFill="1" applyBorder="1" applyAlignment="1" applyProtection="1">
      <alignment horizontal="right"/>
    </xf>
    <xf numFmtId="10" fontId="19" fillId="14" borderId="92" xfId="0" applyNumberFormat="1" applyFont="1" applyFill="1" applyBorder="1" applyAlignment="1" applyProtection="1">
      <alignment horizontal="right"/>
    </xf>
    <xf numFmtId="10" fontId="21" fillId="0" borderId="0" xfId="0" applyNumberFormat="1" applyFont="1" applyFill="1" applyBorder="1" applyAlignment="1" applyProtection="1">
      <alignment horizontal="right"/>
    </xf>
    <xf numFmtId="10" fontId="21" fillId="14" borderId="45" xfId="0" applyNumberFormat="1" applyFont="1" applyFill="1" applyBorder="1" applyAlignment="1" applyProtection="1">
      <alignment horizontal="right"/>
    </xf>
    <xf numFmtId="164" fontId="21" fillId="14" borderId="46" xfId="0" applyNumberFormat="1" applyFont="1" applyFill="1" applyBorder="1" applyAlignment="1" applyProtection="1">
      <alignment horizontal="right"/>
    </xf>
    <xf numFmtId="10" fontId="19" fillId="14" borderId="93" xfId="0" applyNumberFormat="1" applyFont="1" applyFill="1" applyBorder="1" applyAlignment="1" applyProtection="1">
      <alignment horizontal="right"/>
    </xf>
    <xf numFmtId="164" fontId="30" fillId="2" borderId="43" xfId="0" applyNumberFormat="1" applyFont="1" applyFill="1" applyBorder="1" applyAlignment="1" applyProtection="1">
      <alignment horizontal="right"/>
    </xf>
    <xf numFmtId="10" fontId="30" fillId="2" borderId="84" xfId="0" applyNumberFormat="1" applyFont="1" applyFill="1" applyBorder="1" applyAlignment="1" applyProtection="1">
      <alignment horizontal="right"/>
    </xf>
    <xf numFmtId="10" fontId="30" fillId="2" borderId="83" xfId="0" applyNumberFormat="1" applyFont="1" applyFill="1" applyBorder="1" applyAlignment="1" applyProtection="1">
      <alignment horizontal="right"/>
    </xf>
    <xf numFmtId="9" fontId="30" fillId="0" borderId="0" xfId="0" applyNumberFormat="1" applyFont="1" applyFill="1" applyBorder="1" applyAlignment="1" applyProtection="1">
      <alignment horizontal="right"/>
    </xf>
    <xf numFmtId="0" fontId="19" fillId="0" borderId="0" xfId="0" applyFont="1" applyFill="1" applyBorder="1" applyAlignment="1" applyProtection="1">
      <alignment horizontal="left" wrapText="1"/>
    </xf>
    <xf numFmtId="0" fontId="35" fillId="3" borderId="81" xfId="0" applyFont="1" applyFill="1" applyBorder="1" applyAlignment="1" applyProtection="1">
      <alignment horizontal="left" wrapText="1"/>
      <protection locked="0"/>
    </xf>
    <xf numFmtId="0" fontId="35" fillId="3" borderId="90" xfId="0" applyFont="1" applyFill="1" applyBorder="1" applyAlignment="1" applyProtection="1">
      <alignment horizontal="left"/>
      <protection locked="0"/>
    </xf>
    <xf numFmtId="166" fontId="35" fillId="3" borderId="81" xfId="0" applyNumberFormat="1" applyFont="1" applyFill="1" applyBorder="1" applyAlignment="1" applyProtection="1">
      <alignment horizontal="left" wrapText="1"/>
      <protection locked="0"/>
    </xf>
    <xf numFmtId="166" fontId="35" fillId="3" borderId="90" xfId="0" applyNumberFormat="1" applyFont="1" applyFill="1" applyBorder="1" applyAlignment="1" applyProtection="1">
      <alignment horizontal="left"/>
      <protection locked="0"/>
    </xf>
    <xf numFmtId="0" fontId="39" fillId="0" borderId="0" xfId="0" applyFont="1" applyAlignment="1" applyProtection="1"/>
    <xf numFmtId="0" fontId="43" fillId="0" borderId="0" xfId="0" applyFont="1" applyAlignment="1" applyProtection="1"/>
    <xf numFmtId="0" fontId="36" fillId="17" borderId="116" xfId="0" applyFont="1" applyFill="1" applyBorder="1" applyAlignment="1" applyProtection="1">
      <alignment horizontal="right" indent="2"/>
    </xf>
    <xf numFmtId="0" fontId="36" fillId="17" borderId="139" xfId="0" applyFont="1" applyFill="1" applyBorder="1" applyAlignment="1" applyProtection="1">
      <alignment horizontal="right" indent="2"/>
    </xf>
    <xf numFmtId="49" fontId="41" fillId="0" borderId="0" xfId="0" applyNumberFormat="1" applyFont="1" applyFill="1" applyBorder="1" applyAlignment="1" applyProtection="1">
      <protection locked="0"/>
    </xf>
    <xf numFmtId="0" fontId="36" fillId="17" borderId="66" xfId="0" applyFont="1" applyFill="1" applyBorder="1" applyAlignment="1" applyProtection="1">
      <alignment horizontal="right" indent="2"/>
    </xf>
    <xf numFmtId="0" fontId="36" fillId="0" borderId="0" xfId="0" applyFont="1" applyAlignment="1" applyProtection="1"/>
    <xf numFmtId="0" fontId="41" fillId="0" borderId="0" xfId="0" applyFont="1" applyAlignment="1" applyProtection="1">
      <alignment horizontal="right"/>
    </xf>
    <xf numFmtId="10" fontId="41" fillId="0" borderId="0" xfId="0" applyNumberFormat="1" applyFont="1" applyAlignment="1" applyProtection="1"/>
    <xf numFmtId="0" fontId="41" fillId="0" borderId="0" xfId="0" applyFont="1" applyAlignment="1" applyProtection="1"/>
    <xf numFmtId="10" fontId="41" fillId="0" borderId="0" xfId="0" applyNumberFormat="1" applyFont="1" applyBorder="1" applyAlignment="1" applyProtection="1"/>
    <xf numFmtId="10" fontId="41" fillId="0" borderId="0" xfId="0" applyNumberFormat="1" applyFont="1" applyBorder="1" applyAlignment="1" applyProtection="1">
      <alignment horizontal="center"/>
    </xf>
    <xf numFmtId="10" fontId="41" fillId="0" borderId="0" xfId="0" applyNumberFormat="1" applyFont="1" applyFill="1" applyBorder="1" applyAlignment="1" applyProtection="1">
      <alignment horizontal="center"/>
    </xf>
    <xf numFmtId="0" fontId="36" fillId="19" borderId="51" xfId="0" applyFont="1" applyFill="1" applyBorder="1" applyAlignment="1" applyProtection="1">
      <alignment horizontal="right" indent="2"/>
    </xf>
    <xf numFmtId="164" fontId="36" fillId="18" borderId="142" xfId="0" applyNumberFormat="1" applyFont="1" applyFill="1" applyBorder="1" applyAlignment="1" applyProtection="1">
      <alignment horizontal="right"/>
      <protection locked="0"/>
    </xf>
    <xf numFmtId="0" fontId="41" fillId="0" borderId="0" xfId="0" applyFont="1" applyFill="1" applyBorder="1" applyAlignment="1" applyProtection="1"/>
    <xf numFmtId="164" fontId="41" fillId="0" borderId="0" xfId="0" applyNumberFormat="1" applyFont="1" applyFill="1" applyBorder="1" applyAlignment="1" applyProtection="1">
      <alignment horizontal="right"/>
      <protection locked="0"/>
    </xf>
    <xf numFmtId="0" fontId="43" fillId="0" borderId="0" xfId="0" applyFont="1" applyFill="1" applyAlignment="1" applyProtection="1"/>
    <xf numFmtId="0" fontId="36" fillId="0" borderId="143" xfId="0" applyFont="1" applyFill="1" applyBorder="1" applyAlignment="1" applyProtection="1">
      <alignment horizontal="center"/>
    </xf>
    <xf numFmtId="0" fontId="36" fillId="0" borderId="0" xfId="0" applyFont="1" applyFill="1" applyBorder="1" applyAlignment="1" applyProtection="1">
      <alignment horizontal="center"/>
    </xf>
    <xf numFmtId="10" fontId="41" fillId="0" borderId="0" xfId="0" applyNumberFormat="1" applyFont="1" applyFill="1" applyBorder="1" applyAlignment="1" applyProtection="1"/>
    <xf numFmtId="0" fontId="36" fillId="20" borderId="28" xfId="0" applyFont="1" applyFill="1" applyBorder="1" applyAlignment="1" applyProtection="1">
      <alignment horizontal="center"/>
    </xf>
    <xf numFmtId="10" fontId="36" fillId="20" borderId="121" xfId="0" applyNumberFormat="1" applyFont="1" applyFill="1" applyBorder="1" applyAlignment="1" applyProtection="1">
      <alignment horizontal="center"/>
    </xf>
    <xf numFmtId="10" fontId="36" fillId="0" borderId="0" xfId="0" applyNumberFormat="1" applyFont="1" applyFill="1" applyBorder="1" applyAlignment="1" applyProtection="1">
      <alignment horizontal="center"/>
    </xf>
    <xf numFmtId="0" fontId="44" fillId="0" borderId="0" xfId="0" applyFont="1" applyFill="1" applyAlignment="1" applyProtection="1">
      <alignment horizontal="center"/>
    </xf>
    <xf numFmtId="0" fontId="44" fillId="0" borderId="0" xfId="0" applyFont="1" applyAlignment="1" applyProtection="1">
      <alignment horizontal="center"/>
    </xf>
    <xf numFmtId="0" fontId="36" fillId="2" borderId="148" xfId="0" applyFont="1" applyFill="1" applyBorder="1" applyAlignment="1" applyProtection="1">
      <alignment horizontal="left" vertical="center"/>
    </xf>
    <xf numFmtId="164" fontId="36" fillId="2" borderId="2" xfId="0" applyNumberFormat="1" applyFont="1" applyFill="1" applyBorder="1" applyAlignment="1" applyProtection="1">
      <alignment horizontal="right"/>
    </xf>
    <xf numFmtId="10" fontId="36" fillId="2" borderId="142" xfId="0" applyNumberFormat="1" applyFont="1" applyFill="1" applyBorder="1" applyAlignment="1" applyProtection="1">
      <alignment horizontal="right"/>
    </xf>
    <xf numFmtId="164" fontId="36" fillId="0" borderId="0" xfId="0" applyNumberFormat="1" applyFont="1" applyFill="1" applyBorder="1" applyAlignment="1" applyProtection="1">
      <alignment horizontal="right"/>
    </xf>
    <xf numFmtId="10" fontId="36" fillId="0" borderId="0" xfId="0" applyNumberFormat="1" applyFont="1" applyFill="1" applyBorder="1" applyAlignment="1" applyProtection="1">
      <alignment horizontal="right"/>
    </xf>
    <xf numFmtId="0" fontId="41" fillId="0" borderId="149" xfId="0" applyFont="1" applyFill="1" applyBorder="1" applyAlignment="1" applyProtection="1">
      <alignment horizontal="left" vertical="center" indent="1"/>
    </xf>
    <xf numFmtId="164" fontId="41" fillId="18" borderId="4" xfId="0" applyNumberFormat="1" applyFont="1" applyFill="1" applyBorder="1" applyAlignment="1" applyProtection="1">
      <alignment horizontal="right"/>
      <protection locked="0"/>
    </xf>
    <xf numFmtId="10" fontId="41" fillId="11" borderId="44" xfId="0" applyNumberFormat="1" applyFont="1" applyFill="1" applyBorder="1" applyAlignment="1" applyProtection="1">
      <alignment horizontal="right"/>
    </xf>
    <xf numFmtId="10" fontId="41" fillId="0" borderId="0" xfId="0" applyNumberFormat="1" applyFont="1" applyFill="1" applyBorder="1" applyAlignment="1" applyProtection="1">
      <alignment horizontal="right"/>
    </xf>
    <xf numFmtId="164" fontId="41" fillId="0" borderId="0" xfId="0" applyNumberFormat="1" applyFont="1" applyFill="1" applyBorder="1" applyAlignment="1" applyProtection="1">
      <alignment horizontal="right"/>
    </xf>
    <xf numFmtId="0" fontId="41" fillId="0" borderId="150" xfId="0" applyFont="1" applyFill="1" applyBorder="1" applyAlignment="1" applyProtection="1">
      <alignment horizontal="left" vertical="center" indent="1"/>
    </xf>
    <xf numFmtId="10" fontId="41" fillId="11" borderId="151" xfId="0" applyNumberFormat="1" applyFont="1" applyFill="1" applyBorder="1" applyAlignment="1" applyProtection="1">
      <alignment horizontal="right"/>
    </xf>
    <xf numFmtId="0" fontId="40" fillId="0" borderId="52" xfId="0" applyFont="1" applyFill="1" applyBorder="1" applyAlignment="1" applyProtection="1">
      <alignment horizontal="left" vertical="center"/>
    </xf>
    <xf numFmtId="10" fontId="40" fillId="11" borderId="44" xfId="0" applyNumberFormat="1" applyFont="1" applyFill="1" applyBorder="1" applyAlignment="1" applyProtection="1">
      <alignment horizontal="right"/>
    </xf>
    <xf numFmtId="164" fontId="40" fillId="0" borderId="0" xfId="0" applyNumberFormat="1" applyFont="1" applyFill="1" applyBorder="1" applyAlignment="1" applyProtection="1">
      <alignment horizontal="right"/>
    </xf>
    <xf numFmtId="10" fontId="40" fillId="0" borderId="0" xfId="0" applyNumberFormat="1" applyFont="1" applyFill="1" applyBorder="1" applyAlignment="1" applyProtection="1">
      <alignment horizontal="right"/>
    </xf>
    <xf numFmtId="164" fontId="40" fillId="0" borderId="0" xfId="0" applyNumberFormat="1" applyFont="1" applyFill="1" applyBorder="1" applyAlignment="1" applyProtection="1">
      <alignment horizontal="right"/>
      <protection locked="0"/>
    </xf>
    <xf numFmtId="0" fontId="45" fillId="0" borderId="0" xfId="0" applyFont="1" applyAlignment="1" applyProtection="1">
      <alignment horizontal="center"/>
    </xf>
    <xf numFmtId="0" fontId="36" fillId="0" borderId="52" xfId="0" applyFont="1" applyFill="1" applyBorder="1" applyAlignment="1" applyProtection="1">
      <alignment horizontal="left" vertical="center"/>
    </xf>
    <xf numFmtId="10" fontId="36" fillId="11" borderId="152" xfId="0" applyNumberFormat="1" applyFont="1" applyFill="1" applyBorder="1" applyAlignment="1" applyProtection="1">
      <alignment horizontal="right"/>
    </xf>
    <xf numFmtId="164" fontId="36" fillId="0" borderId="0" xfId="0" applyNumberFormat="1" applyFont="1" applyFill="1" applyBorder="1" applyAlignment="1" applyProtection="1">
      <alignment horizontal="right"/>
      <protection locked="0"/>
    </xf>
    <xf numFmtId="0" fontId="36" fillId="3" borderId="153" xfId="0" applyFont="1" applyFill="1" applyBorder="1" applyAlignment="1" applyProtection="1">
      <alignment horizontal="left" vertical="center"/>
    </xf>
    <xf numFmtId="164" fontId="36" fillId="2" borderId="63" xfId="0" applyNumberFormat="1" applyFont="1" applyFill="1" applyBorder="1" applyAlignment="1" applyProtection="1">
      <alignment horizontal="right"/>
    </xf>
    <xf numFmtId="10" fontId="36" fillId="11" borderId="44" xfId="0" applyNumberFormat="1" applyFont="1" applyFill="1" applyBorder="1" applyAlignment="1" applyProtection="1">
      <alignment horizontal="right"/>
    </xf>
    <xf numFmtId="10" fontId="36" fillId="11" borderId="58" xfId="0" applyNumberFormat="1" applyFont="1" applyFill="1" applyBorder="1" applyAlignment="1" applyProtection="1">
      <alignment horizontal="right"/>
    </xf>
    <xf numFmtId="0" fontId="36" fillId="0" borderId="154" xfId="0" applyFont="1" applyFill="1" applyBorder="1" applyAlignment="1" applyProtection="1">
      <alignment horizontal="left" vertical="center"/>
    </xf>
    <xf numFmtId="0" fontId="36" fillId="0" borderId="155" xfId="0" applyFont="1" applyFill="1" applyBorder="1" applyAlignment="1" applyProtection="1">
      <alignment horizontal="left" vertical="center"/>
    </xf>
    <xf numFmtId="10" fontId="36" fillId="11" borderId="156" xfId="0" applyNumberFormat="1" applyFont="1" applyFill="1" applyBorder="1" applyAlignment="1" applyProtection="1">
      <alignment horizontal="right"/>
    </xf>
    <xf numFmtId="0" fontId="36" fillId="0" borderId="42" xfId="0" applyFont="1" applyFill="1" applyBorder="1" applyAlignment="1" applyProtection="1">
      <alignment horizontal="left" vertical="center"/>
    </xf>
    <xf numFmtId="164" fontId="36" fillId="2" borderId="43" xfId="0" applyNumberFormat="1" applyFont="1" applyFill="1" applyBorder="1" applyAlignment="1" applyProtection="1">
      <alignment horizontal="right"/>
    </xf>
    <xf numFmtId="10" fontId="36" fillId="2" borderId="84" xfId="0" applyNumberFormat="1" applyFont="1" applyFill="1" applyBorder="1" applyAlignment="1" applyProtection="1">
      <alignment horizontal="right"/>
    </xf>
    <xf numFmtId="0" fontId="48" fillId="0" borderId="0" xfId="0" applyFont="1" applyAlignment="1" applyProtection="1"/>
    <xf numFmtId="0" fontId="36" fillId="0" borderId="0" xfId="0" applyFont="1" applyFill="1" applyBorder="1" applyAlignment="1" applyProtection="1">
      <alignment horizontal="left" vertical="center"/>
    </xf>
    <xf numFmtId="10" fontId="41" fillId="3" borderId="0" xfId="0" applyNumberFormat="1" applyFont="1" applyFill="1" applyBorder="1" applyAlignment="1" applyProtection="1">
      <alignment horizontal="center"/>
    </xf>
    <xf numFmtId="10" fontId="41" fillId="3" borderId="10" xfId="0" applyNumberFormat="1" applyFont="1" applyFill="1" applyBorder="1" applyAlignment="1" applyProtection="1">
      <alignment horizontal="center"/>
    </xf>
    <xf numFmtId="0" fontId="36" fillId="3" borderId="0" xfId="0" applyFont="1" applyFill="1" applyBorder="1" applyAlignment="1" applyProtection="1">
      <alignment horizontal="center" vertical="center"/>
    </xf>
    <xf numFmtId="0" fontId="36" fillId="3" borderId="10" xfId="0" applyFont="1" applyFill="1" applyBorder="1" applyAlignment="1" applyProtection="1">
      <alignment horizontal="center" vertical="center"/>
    </xf>
    <xf numFmtId="164" fontId="36" fillId="21" borderId="28" xfId="0" applyNumberFormat="1" applyFont="1" applyFill="1" applyBorder="1" applyAlignment="1" applyProtection="1">
      <alignment horizontal="center" vertical="center"/>
    </xf>
    <xf numFmtId="10" fontId="36" fillId="21" borderId="120" xfId="0" applyNumberFormat="1" applyFont="1" applyFill="1" applyBorder="1" applyAlignment="1" applyProtection="1">
      <alignment horizontal="center" vertical="center"/>
    </xf>
    <xf numFmtId="10" fontId="36" fillId="21" borderId="121" xfId="0" applyNumberFormat="1" applyFont="1" applyFill="1" applyBorder="1" applyAlignment="1" applyProtection="1">
      <alignment horizontal="center" vertical="center"/>
    </xf>
    <xf numFmtId="164" fontId="36" fillId="0" borderId="0" xfId="0" applyNumberFormat="1" applyFont="1" applyFill="1" applyBorder="1" applyAlignment="1" applyProtection="1">
      <alignment horizontal="center" vertical="center"/>
    </xf>
    <xf numFmtId="10" fontId="36" fillId="0" borderId="0" xfId="0" applyNumberFormat="1" applyFont="1" applyFill="1" applyBorder="1" applyAlignment="1" applyProtection="1">
      <alignment horizontal="center" vertical="center"/>
    </xf>
    <xf numFmtId="164" fontId="49" fillId="0" borderId="0" xfId="0" applyNumberFormat="1" applyFont="1" applyFill="1" applyBorder="1" applyAlignment="1" applyProtection="1">
      <alignment horizontal="center" vertical="center"/>
    </xf>
    <xf numFmtId="10" fontId="49" fillId="0" borderId="0" xfId="0" applyNumberFormat="1" applyFont="1" applyFill="1" applyBorder="1" applyAlignment="1" applyProtection="1">
      <alignment horizontal="center" vertical="center"/>
    </xf>
    <xf numFmtId="0" fontId="36" fillId="2" borderId="158" xfId="0" applyFont="1" applyFill="1" applyBorder="1" applyAlignment="1" applyProtection="1"/>
    <xf numFmtId="164" fontId="36" fillId="2" borderId="12" xfId="0" applyNumberFormat="1" applyFont="1" applyFill="1" applyBorder="1" applyAlignment="1" applyProtection="1">
      <alignment horizontal="right"/>
    </xf>
    <xf numFmtId="10" fontId="36" fillId="2" borderId="159" xfId="0" applyNumberFormat="1" applyFont="1" applyFill="1" applyBorder="1" applyAlignment="1" applyProtection="1">
      <alignment horizontal="right"/>
    </xf>
    <xf numFmtId="164" fontId="36" fillId="2" borderId="159" xfId="0" applyNumberFormat="1" applyFont="1" applyFill="1" applyBorder="1" applyAlignment="1" applyProtection="1">
      <alignment horizontal="right"/>
    </xf>
    <xf numFmtId="10" fontId="36" fillId="2" borderId="160" xfId="0" applyNumberFormat="1" applyFont="1" applyFill="1" applyBorder="1" applyAlignment="1" applyProtection="1">
      <alignment horizontal="right"/>
    </xf>
    <xf numFmtId="0" fontId="38" fillId="0" borderId="52" xfId="0" applyFont="1" applyBorder="1" applyAlignment="1" applyProtection="1">
      <alignment horizontal="left" indent="1"/>
    </xf>
    <xf numFmtId="164" fontId="41" fillId="15" borderId="17" xfId="0" applyNumberFormat="1" applyFont="1" applyFill="1" applyBorder="1" applyAlignment="1" applyProtection="1">
      <alignment horizontal="right"/>
      <protection locked="0"/>
    </xf>
    <xf numFmtId="10" fontId="41" fillId="15" borderId="17" xfId="0" applyNumberFormat="1" applyFont="1" applyFill="1" applyBorder="1" applyAlignment="1" applyProtection="1">
      <alignment horizontal="right"/>
    </xf>
    <xf numFmtId="10" fontId="41" fillId="15" borderId="141" xfId="0" applyNumberFormat="1" applyFont="1" applyFill="1" applyBorder="1" applyAlignment="1" applyProtection="1">
      <alignment horizontal="right"/>
    </xf>
    <xf numFmtId="164" fontId="41" fillId="0" borderId="0" xfId="0" applyNumberFormat="1" applyFont="1" applyBorder="1" applyAlignment="1" applyProtection="1">
      <alignment horizontal="right"/>
    </xf>
    <xf numFmtId="10" fontId="41" fillId="0" borderId="0" xfId="0" applyNumberFormat="1" applyFont="1" applyBorder="1" applyAlignment="1" applyProtection="1">
      <alignment horizontal="right"/>
    </xf>
    <xf numFmtId="10" fontId="41" fillId="11" borderId="19" xfId="0" applyNumberFormat="1" applyFont="1" applyFill="1" applyBorder="1" applyAlignment="1" applyProtection="1">
      <alignment horizontal="right"/>
    </xf>
    <xf numFmtId="164" fontId="41" fillId="5" borderId="17" xfId="0" applyNumberFormat="1" applyFont="1" applyFill="1" applyBorder="1" applyAlignment="1" applyProtection="1">
      <alignment horizontal="right"/>
    </xf>
    <xf numFmtId="164" fontId="41" fillId="5" borderId="141" xfId="0" applyNumberFormat="1" applyFont="1" applyFill="1" applyBorder="1" applyAlignment="1" applyProtection="1">
      <alignment horizontal="right"/>
    </xf>
    <xf numFmtId="10" fontId="41" fillId="11" borderId="90" xfId="0" applyNumberFormat="1" applyFont="1" applyFill="1" applyBorder="1" applyAlignment="1" applyProtection="1">
      <alignment horizontal="right"/>
    </xf>
    <xf numFmtId="10" fontId="43" fillId="0" borderId="0" xfId="0" applyNumberFormat="1" applyFont="1" applyAlignment="1" applyProtection="1"/>
    <xf numFmtId="0" fontId="38" fillId="0" borderId="161" xfId="0" applyFont="1" applyBorder="1" applyAlignment="1" applyProtection="1">
      <alignment horizontal="left" indent="1"/>
    </xf>
    <xf numFmtId="10" fontId="41" fillId="11" borderId="21" xfId="0" applyNumberFormat="1" applyFont="1" applyFill="1" applyBorder="1" applyAlignment="1" applyProtection="1">
      <alignment horizontal="right"/>
    </xf>
    <xf numFmtId="10" fontId="41" fillId="11" borderId="145" xfId="0" applyNumberFormat="1" applyFont="1" applyFill="1" applyBorder="1" applyAlignment="1" applyProtection="1">
      <alignment horizontal="right"/>
    </xf>
    <xf numFmtId="10" fontId="41" fillId="11" borderId="4" xfId="0" applyNumberFormat="1" applyFont="1" applyFill="1" applyBorder="1" applyAlignment="1" applyProtection="1">
      <alignment horizontal="right"/>
    </xf>
    <xf numFmtId="0" fontId="38" fillId="0" borderId="154" xfId="0" applyFont="1" applyBorder="1" applyAlignment="1" applyProtection="1">
      <alignment horizontal="left" indent="1"/>
    </xf>
    <xf numFmtId="10" fontId="41" fillId="11" borderId="25" xfId="0" applyNumberFormat="1" applyFont="1" applyFill="1" applyBorder="1" applyAlignment="1" applyProtection="1">
      <alignment horizontal="right"/>
    </xf>
    <xf numFmtId="10" fontId="41" fillId="11" borderId="152" xfId="0" applyNumberFormat="1" applyFont="1" applyFill="1" applyBorder="1" applyAlignment="1" applyProtection="1">
      <alignment horizontal="right"/>
    </xf>
    <xf numFmtId="0" fontId="38" fillId="0" borderId="162" xfId="0" applyFont="1" applyBorder="1" applyAlignment="1" applyProtection="1">
      <alignment horizontal="left" indent="1"/>
    </xf>
    <xf numFmtId="10" fontId="41" fillId="11" borderId="28" xfId="0" applyNumberFormat="1" applyFont="1" applyFill="1" applyBorder="1" applyAlignment="1" applyProtection="1">
      <alignment horizontal="right"/>
    </xf>
    <xf numFmtId="10" fontId="41" fillId="11" borderId="163" xfId="0" applyNumberFormat="1" applyFont="1" applyFill="1" applyBorder="1" applyAlignment="1" applyProtection="1">
      <alignment horizontal="right"/>
    </xf>
    <xf numFmtId="164" fontId="36" fillId="2" borderId="30" xfId="0" applyNumberFormat="1" applyFont="1" applyFill="1" applyBorder="1" applyAlignment="1" applyProtection="1">
      <alignment horizontal="right"/>
    </xf>
    <xf numFmtId="10" fontId="36" fillId="2" borderId="30" xfId="0" applyNumberFormat="1" applyFont="1" applyFill="1" applyBorder="1" applyAlignment="1" applyProtection="1">
      <alignment horizontal="right"/>
    </xf>
    <xf numFmtId="10" fontId="36" fillId="2" borderId="164" xfId="0" applyNumberFormat="1" applyFont="1" applyFill="1" applyBorder="1" applyAlignment="1" applyProtection="1">
      <alignment horizontal="right"/>
    </xf>
    <xf numFmtId="10" fontId="41" fillId="11" borderId="17" xfId="0" applyNumberFormat="1" applyFont="1" applyFill="1" applyBorder="1" applyAlignment="1" applyProtection="1">
      <alignment horizontal="right"/>
    </xf>
    <xf numFmtId="10" fontId="41" fillId="11" borderId="141" xfId="0" applyNumberFormat="1" applyFont="1" applyFill="1" applyBorder="1" applyAlignment="1" applyProtection="1">
      <alignment horizontal="right"/>
    </xf>
    <xf numFmtId="0" fontId="43" fillId="4" borderId="0" xfId="0" applyFont="1" applyFill="1" applyAlignment="1" applyProtection="1"/>
    <xf numFmtId="0" fontId="36" fillId="2" borderId="165" xfId="0" applyFont="1" applyFill="1" applyBorder="1" applyAlignment="1" applyProtection="1">
      <alignment horizontal="left" vertical="center"/>
    </xf>
    <xf numFmtId="164" fontId="36" fillId="2" borderId="166" xfId="0" applyNumberFormat="1" applyFont="1" applyFill="1" applyBorder="1" applyAlignment="1" applyProtection="1">
      <alignment horizontal="right"/>
    </xf>
    <xf numFmtId="10" fontId="36" fillId="2" borderId="166" xfId="0" applyNumberFormat="1" applyFont="1" applyFill="1" applyBorder="1" applyAlignment="1" applyProtection="1">
      <alignment horizontal="right"/>
    </xf>
    <xf numFmtId="10" fontId="36" fillId="2" borderId="167" xfId="0" applyNumberFormat="1" applyFont="1" applyFill="1" applyBorder="1" applyAlignment="1" applyProtection="1">
      <alignment horizontal="right"/>
    </xf>
    <xf numFmtId="0" fontId="41" fillId="0" borderId="0" xfId="0" applyFont="1" applyFill="1" applyAlignment="1" applyProtection="1">
      <alignment horizontal="left"/>
    </xf>
    <xf numFmtId="0" fontId="41" fillId="0" borderId="0" xfId="0" applyFont="1" applyFill="1" applyBorder="1" applyAlignment="1" applyProtection="1">
      <alignment horizontal="left"/>
    </xf>
    <xf numFmtId="0" fontId="43" fillId="0" borderId="0" xfId="0" applyFont="1" applyFill="1" applyAlignment="1" applyProtection="1">
      <alignment horizontal="left"/>
    </xf>
    <xf numFmtId="49" fontId="36" fillId="0" borderId="0" xfId="0" applyNumberFormat="1" applyFont="1" applyAlignment="1" applyProtection="1">
      <alignment horizontal="left"/>
    </xf>
    <xf numFmtId="0" fontId="38" fillId="0" borderId="0" xfId="0" applyNumberFormat="1" applyFont="1" applyFill="1" applyBorder="1" applyAlignment="1" applyProtection="1"/>
    <xf numFmtId="0" fontId="50" fillId="21" borderId="4" xfId="0" applyFont="1" applyFill="1" applyBorder="1" applyAlignment="1" applyProtection="1">
      <alignment horizontal="left" vertical="center" wrapText="1"/>
    </xf>
    <xf numFmtId="164" fontId="36" fillId="21" borderId="4" xfId="0" applyNumberFormat="1" applyFont="1" applyFill="1" applyBorder="1" applyAlignment="1" applyProtection="1">
      <alignment horizontal="center" vertical="center" wrapText="1"/>
    </xf>
    <xf numFmtId="165" fontId="36" fillId="21" borderId="4" xfId="0" applyNumberFormat="1" applyFont="1" applyFill="1" applyBorder="1" applyAlignment="1" applyProtection="1">
      <alignment horizontal="center" vertical="center" wrapText="1"/>
    </xf>
    <xf numFmtId="0" fontId="50" fillId="0" borderId="0" xfId="0" applyFont="1" applyAlignment="1" applyProtection="1">
      <alignment vertical="center" wrapText="1"/>
    </xf>
    <xf numFmtId="0" fontId="3" fillId="0" borderId="0" xfId="0" applyFont="1" applyFill="1" applyAlignment="1" applyProtection="1">
      <alignment vertical="center" wrapText="1"/>
    </xf>
    <xf numFmtId="0" fontId="41" fillId="0" borderId="4" xfId="0" applyFont="1" applyFill="1" applyBorder="1" applyAlignment="1" applyProtection="1">
      <alignment horizontal="left" vertical="center" indent="1"/>
    </xf>
    <xf numFmtId="164" fontId="41" fillId="11" borderId="4" xfId="0" applyNumberFormat="1" applyFont="1" applyFill="1" applyBorder="1" applyAlignment="1" applyProtection="1">
      <alignment horizontal="right"/>
    </xf>
    <xf numFmtId="165" fontId="51" fillId="11" borderId="4" xfId="0" applyNumberFormat="1" applyFont="1" applyFill="1" applyBorder="1" applyAlignment="1" applyProtection="1">
      <alignment horizontal="center"/>
    </xf>
    <xf numFmtId="0" fontId="50" fillId="0" borderId="0" xfId="0" applyFont="1" applyAlignment="1" applyProtection="1">
      <alignment horizontal="center"/>
    </xf>
    <xf numFmtId="167" fontId="50" fillId="0" borderId="0" xfId="0" applyNumberFormat="1" applyFont="1" applyAlignment="1" applyProtection="1">
      <alignment vertical="center" wrapText="1"/>
    </xf>
    <xf numFmtId="49" fontId="50" fillId="0" borderId="0" xfId="0" applyNumberFormat="1" applyFont="1" applyAlignment="1" applyProtection="1">
      <alignment vertical="center" wrapText="1"/>
    </xf>
    <xf numFmtId="0" fontId="36" fillId="21" borderId="4" xfId="0" applyFont="1" applyFill="1" applyBorder="1" applyAlignment="1" applyProtection="1">
      <alignment horizontal="left" vertical="center"/>
    </xf>
    <xf numFmtId="164" fontId="36" fillId="11" borderId="4" xfId="0" applyNumberFormat="1" applyFont="1" applyFill="1" applyBorder="1" applyAlignment="1" applyProtection="1">
      <alignment horizontal="right"/>
    </xf>
    <xf numFmtId="165" fontId="50" fillId="11" borderId="4" xfId="0" applyNumberFormat="1" applyFont="1" applyFill="1" applyBorder="1" applyAlignment="1" applyProtection="1">
      <alignment horizontal="center"/>
    </xf>
    <xf numFmtId="165" fontId="41" fillId="0" borderId="0" xfId="0" applyNumberFormat="1" applyFont="1" applyFill="1" applyBorder="1" applyAlignment="1" applyProtection="1">
      <alignment horizontal="right"/>
    </xf>
    <xf numFmtId="0" fontId="50" fillId="18" borderId="4" xfId="0" applyFont="1" applyFill="1" applyBorder="1" applyAlignment="1" applyProtection="1">
      <alignment horizontal="left"/>
    </xf>
    <xf numFmtId="164" fontId="36" fillId="18" borderId="4" xfId="0" applyNumberFormat="1" applyFont="1" applyFill="1" applyBorder="1" applyAlignment="1" applyProtection="1">
      <alignment horizontal="center"/>
    </xf>
    <xf numFmtId="165" fontId="36" fillId="18" borderId="4" xfId="0" applyNumberFormat="1" applyFont="1" applyFill="1" applyBorder="1" applyAlignment="1" applyProtection="1">
      <alignment horizontal="center"/>
    </xf>
    <xf numFmtId="0" fontId="36" fillId="18" borderId="4" xfId="0" applyFont="1" applyFill="1" applyBorder="1" applyAlignment="1" applyProtection="1">
      <alignment horizontal="left" vertical="center"/>
    </xf>
    <xf numFmtId="0" fontId="36" fillId="0" borderId="0" xfId="0" applyFont="1" applyFill="1" applyBorder="1" applyAlignment="1" applyProtection="1">
      <alignment horizontal="right" vertical="center" indent="1"/>
    </xf>
    <xf numFmtId="0" fontId="50" fillId="0" borderId="0" xfId="0" applyFont="1" applyFill="1" applyAlignment="1" applyProtection="1">
      <alignment horizontal="right" wrapText="1"/>
    </xf>
    <xf numFmtId="0" fontId="50" fillId="0" borderId="0" xfId="0" applyFont="1" applyAlignment="1" applyProtection="1">
      <alignment horizontal="right"/>
    </xf>
    <xf numFmtId="164" fontId="48" fillId="0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center"/>
    </xf>
    <xf numFmtId="10" fontId="4" fillId="0" borderId="0" xfId="0" applyNumberFormat="1" applyFont="1" applyFill="1" applyBorder="1" applyAlignment="1" applyProtection="1">
      <alignment horizontal="center"/>
    </xf>
    <xf numFmtId="0" fontId="52" fillId="0" borderId="0" xfId="0" applyFont="1" applyFill="1" applyBorder="1" applyAlignment="1" applyProtection="1">
      <alignment horizontal="left" indent="1"/>
    </xf>
    <xf numFmtId="0" fontId="2" fillId="0" borderId="0" xfId="0" applyFont="1" applyFill="1" applyBorder="1" applyAlignment="1" applyProtection="1"/>
    <xf numFmtId="0" fontId="53" fillId="0" borderId="0" xfId="0" applyFont="1" applyFill="1" applyBorder="1" applyAlignment="1" applyProtection="1">
      <alignment horizontal="left" vertical="center"/>
    </xf>
    <xf numFmtId="164" fontId="53" fillId="0" borderId="0" xfId="0" applyNumberFormat="1" applyFont="1" applyFill="1" applyBorder="1" applyAlignment="1" applyProtection="1">
      <alignment horizontal="right"/>
    </xf>
    <xf numFmtId="10" fontId="53" fillId="0" borderId="0" xfId="0" applyNumberFormat="1" applyFont="1" applyFill="1" applyBorder="1" applyAlignment="1" applyProtection="1">
      <alignment horizontal="right"/>
    </xf>
    <xf numFmtId="0" fontId="55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left" indent="1"/>
    </xf>
    <xf numFmtId="164" fontId="1" fillId="0" borderId="0" xfId="0" applyNumberFormat="1" applyFont="1" applyFill="1" applyBorder="1" applyAlignment="1" applyProtection="1"/>
    <xf numFmtId="0" fontId="15" fillId="13" borderId="0" xfId="0" applyFont="1" applyFill="1" applyBorder="1" applyAlignment="1" applyProtection="1">
      <alignment vertical="center" wrapText="1"/>
    </xf>
    <xf numFmtId="0" fontId="15" fillId="13" borderId="126" xfId="0" applyFont="1" applyFill="1" applyBorder="1" applyAlignment="1" applyProtection="1">
      <alignment vertical="center" wrapText="1"/>
    </xf>
    <xf numFmtId="164" fontId="20" fillId="13" borderId="0" xfId="0" applyNumberFormat="1" applyFont="1" applyFill="1" applyBorder="1" applyAlignment="1" applyProtection="1">
      <alignment vertical="center" wrapText="1"/>
    </xf>
    <xf numFmtId="164" fontId="20" fillId="13" borderId="126" xfId="0" applyNumberFormat="1" applyFont="1" applyFill="1" applyBorder="1" applyAlignment="1" applyProtection="1">
      <alignment vertical="center" wrapText="1"/>
    </xf>
    <xf numFmtId="0" fontId="24" fillId="9" borderId="94" xfId="0" applyFont="1" applyFill="1" applyBorder="1" applyAlignment="1" applyProtection="1">
      <alignment horizontal="center"/>
    </xf>
    <xf numFmtId="0" fontId="24" fillId="9" borderId="95" xfId="0" applyFont="1" applyFill="1" applyBorder="1" applyAlignment="1" applyProtection="1">
      <alignment horizontal="center"/>
    </xf>
    <xf numFmtId="0" fontId="24" fillId="9" borderId="96" xfId="0" applyFont="1" applyFill="1" applyBorder="1" applyAlignment="1" applyProtection="1">
      <alignment horizontal="center"/>
    </xf>
    <xf numFmtId="10" fontId="24" fillId="8" borderId="97" xfId="0" applyNumberFormat="1" applyFont="1" applyFill="1" applyBorder="1" applyAlignment="1" applyProtection="1">
      <alignment horizontal="center" vertical="center" wrapText="1"/>
    </xf>
    <xf numFmtId="10" fontId="24" fillId="8" borderId="98" xfId="0" applyNumberFormat="1" applyFont="1" applyFill="1" applyBorder="1" applyAlignment="1" applyProtection="1">
      <alignment horizontal="center" vertical="center" wrapText="1"/>
    </xf>
    <xf numFmtId="10" fontId="24" fillId="6" borderId="99" xfId="0" applyNumberFormat="1" applyFont="1" applyFill="1" applyBorder="1" applyAlignment="1" applyProtection="1">
      <alignment horizontal="center" vertical="center" wrapText="1"/>
    </xf>
    <xf numFmtId="164" fontId="24" fillId="8" borderId="100" xfId="0" applyNumberFormat="1" applyFont="1" applyFill="1" applyBorder="1" applyAlignment="1" applyProtection="1">
      <alignment horizontal="center" vertical="center"/>
    </xf>
    <xf numFmtId="164" fontId="24" fillId="8" borderId="101" xfId="0" applyNumberFormat="1" applyFont="1" applyFill="1" applyBorder="1" applyAlignment="1" applyProtection="1">
      <alignment horizontal="center" vertical="center"/>
    </xf>
    <xf numFmtId="165" fontId="23" fillId="8" borderId="103" xfId="0" applyNumberFormat="1" applyFont="1" applyFill="1" applyBorder="1" applyAlignment="1" applyProtection="1">
      <alignment horizontal="left" vertical="center" wrapText="1"/>
    </xf>
    <xf numFmtId="165" fontId="23" fillId="8" borderId="104" xfId="0" applyNumberFormat="1" applyFont="1" applyFill="1" applyBorder="1" applyAlignment="1" applyProtection="1">
      <alignment horizontal="left" vertical="center" wrapText="1"/>
    </xf>
    <xf numFmtId="164" fontId="24" fillId="8" borderId="97" xfId="0" applyNumberFormat="1" applyFont="1" applyFill="1" applyBorder="1" applyAlignment="1" applyProtection="1">
      <alignment horizontal="center" vertical="center" wrapText="1"/>
    </xf>
    <xf numFmtId="164" fontId="24" fillId="8" borderId="105" xfId="0" applyNumberFormat="1" applyFont="1" applyFill="1" applyBorder="1" applyAlignment="1" applyProtection="1">
      <alignment horizontal="center" vertical="center" wrapText="1"/>
    </xf>
    <xf numFmtId="164" fontId="24" fillId="8" borderId="97" xfId="0" applyNumberFormat="1" applyFont="1" applyFill="1" applyBorder="1" applyAlignment="1" applyProtection="1">
      <alignment horizontal="center" vertical="center"/>
    </xf>
    <xf numFmtId="164" fontId="24" fillId="8" borderId="98" xfId="0" applyNumberFormat="1" applyFont="1" applyFill="1" applyBorder="1" applyAlignment="1" applyProtection="1">
      <alignment horizontal="center" vertical="center"/>
    </xf>
    <xf numFmtId="10" fontId="24" fillId="6" borderId="99" xfId="0" applyNumberFormat="1" applyFont="1" applyFill="1" applyBorder="1" applyAlignment="1" applyProtection="1">
      <alignment horizontal="center" vertical="center"/>
    </xf>
    <xf numFmtId="0" fontId="23" fillId="6" borderId="106" xfId="0" applyFont="1" applyFill="1" applyBorder="1" applyAlignment="1" applyProtection="1">
      <alignment horizontal="center" vertical="center" wrapText="1"/>
    </xf>
    <xf numFmtId="0" fontId="23" fillId="6" borderId="107" xfId="0" applyFont="1" applyFill="1" applyBorder="1" applyAlignment="1" applyProtection="1">
      <alignment horizontal="center" vertical="center" wrapText="1"/>
    </xf>
    <xf numFmtId="0" fontId="32" fillId="0" borderId="108" xfId="0" applyFont="1" applyFill="1" applyBorder="1" applyAlignment="1" applyProtection="1">
      <alignment horizontal="left" vertical="center" wrapText="1"/>
    </xf>
    <xf numFmtId="0" fontId="32" fillId="0" borderId="0" xfId="0" applyFont="1" applyFill="1" applyBorder="1" applyAlignment="1" applyProtection="1">
      <alignment horizontal="left" vertical="center" wrapText="1"/>
    </xf>
    <xf numFmtId="0" fontId="32" fillId="0" borderId="35" xfId="0" applyFont="1" applyFill="1" applyBorder="1" applyAlignment="1" applyProtection="1">
      <alignment horizontal="left" vertical="center" wrapText="1"/>
    </xf>
    <xf numFmtId="0" fontId="32" fillId="0" borderId="109" xfId="0" applyFont="1" applyFill="1" applyBorder="1" applyAlignment="1" applyProtection="1">
      <alignment horizontal="left" vertical="center" wrapText="1"/>
    </xf>
    <xf numFmtId="0" fontId="32" fillId="0" borderId="13" xfId="0" applyFont="1" applyFill="1" applyBorder="1" applyAlignment="1" applyProtection="1">
      <alignment horizontal="left" vertical="center" wrapText="1"/>
    </xf>
    <xf numFmtId="0" fontId="32" fillId="0" borderId="17" xfId="0" applyFont="1" applyFill="1" applyBorder="1" applyAlignment="1" applyProtection="1">
      <alignment horizontal="left" vertical="center" wrapText="1"/>
    </xf>
    <xf numFmtId="0" fontId="19" fillId="0" borderId="0" xfId="0" applyFont="1" applyFill="1" applyBorder="1" applyAlignment="1" applyProtection="1">
      <alignment horizontal="left" wrapText="1"/>
    </xf>
    <xf numFmtId="0" fontId="19" fillId="0" borderId="0" xfId="0" applyFont="1" applyAlignment="1" applyProtection="1">
      <alignment horizontal="left"/>
    </xf>
    <xf numFmtId="0" fontId="24" fillId="7" borderId="110" xfId="0" applyFont="1" applyFill="1" applyBorder="1" applyAlignment="1" applyProtection="1">
      <alignment horizontal="center"/>
    </xf>
    <xf numFmtId="0" fontId="24" fillId="7" borderId="111" xfId="0" applyFont="1" applyFill="1" applyBorder="1" applyAlignment="1" applyProtection="1">
      <alignment horizontal="center"/>
    </xf>
    <xf numFmtId="9" fontId="31" fillId="0" borderId="112" xfId="0" applyNumberFormat="1" applyFont="1" applyFill="1" applyBorder="1" applyAlignment="1" applyProtection="1">
      <alignment horizontal="left" vertical="top"/>
    </xf>
    <xf numFmtId="9" fontId="31" fillId="0" borderId="113" xfId="0" applyNumberFormat="1" applyFont="1" applyFill="1" applyBorder="1" applyAlignment="1" applyProtection="1">
      <alignment horizontal="left" vertical="top"/>
    </xf>
    <xf numFmtId="9" fontId="31" fillId="0" borderId="21" xfId="0" applyNumberFormat="1" applyFont="1" applyFill="1" applyBorder="1" applyAlignment="1" applyProtection="1">
      <alignment horizontal="left" vertical="top"/>
    </xf>
    <xf numFmtId="0" fontId="19" fillId="0" borderId="0" xfId="0" applyFont="1" applyFill="1" applyAlignment="1" applyProtection="1">
      <alignment horizontal="left"/>
    </xf>
    <xf numFmtId="0" fontId="24" fillId="7" borderId="114" xfId="0" applyFont="1" applyFill="1" applyBorder="1" applyAlignment="1" applyProtection="1">
      <alignment horizontal="center"/>
    </xf>
    <xf numFmtId="0" fontId="24" fillId="7" borderId="115" xfId="0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left"/>
    </xf>
    <xf numFmtId="0" fontId="35" fillId="3" borderId="116" xfId="0" applyFont="1" applyFill="1" applyBorder="1" applyAlignment="1" applyProtection="1">
      <alignment horizontal="left"/>
      <protection locked="0"/>
    </xf>
    <xf numFmtId="0" fontId="35" fillId="3" borderId="117" xfId="0" applyFont="1" applyFill="1" applyBorder="1" applyAlignment="1" applyProtection="1">
      <alignment horizontal="left"/>
      <protection locked="0"/>
    </xf>
    <xf numFmtId="0" fontId="19" fillId="0" borderId="0" xfId="0" applyFont="1" applyBorder="1" applyAlignment="1" applyProtection="1">
      <alignment horizontal="left"/>
    </xf>
    <xf numFmtId="166" fontId="21" fillId="2" borderId="81" xfId="0" applyNumberFormat="1" applyFont="1" applyFill="1" applyBorder="1" applyAlignment="1" applyProtection="1">
      <alignment horizontal="left"/>
    </xf>
    <xf numFmtId="166" fontId="21" fillId="2" borderId="82" xfId="0" applyNumberFormat="1" applyFont="1" applyFill="1" applyBorder="1" applyAlignment="1" applyProtection="1">
      <alignment horizontal="left"/>
    </xf>
    <xf numFmtId="166" fontId="21" fillId="2" borderId="19" xfId="0" applyNumberFormat="1" applyFont="1" applyFill="1" applyBorder="1" applyAlignment="1" applyProtection="1">
      <alignment horizontal="left"/>
    </xf>
    <xf numFmtId="10" fontId="24" fillId="6" borderId="100" xfId="0" applyNumberFormat="1" applyFont="1" applyFill="1" applyBorder="1" applyAlignment="1" applyProtection="1">
      <alignment horizontal="center" vertical="center"/>
    </xf>
    <xf numFmtId="10" fontId="24" fillId="6" borderId="101" xfId="0" applyNumberFormat="1" applyFont="1" applyFill="1" applyBorder="1" applyAlignment="1" applyProtection="1">
      <alignment horizontal="center" vertical="center"/>
    </xf>
    <xf numFmtId="0" fontId="21" fillId="2" borderId="81" xfId="0" applyFont="1" applyFill="1" applyBorder="1" applyAlignment="1" applyProtection="1">
      <alignment horizontal="left"/>
    </xf>
    <xf numFmtId="0" fontId="21" fillId="2" borderId="82" xfId="0" applyFont="1" applyFill="1" applyBorder="1" applyAlignment="1" applyProtection="1">
      <alignment horizontal="left"/>
    </xf>
    <xf numFmtId="0" fontId="21" fillId="2" borderId="19" xfId="0" applyFont="1" applyFill="1" applyBorder="1" applyAlignment="1" applyProtection="1">
      <alignment horizontal="left"/>
    </xf>
    <xf numFmtId="10" fontId="24" fillId="6" borderId="100" xfId="0" applyNumberFormat="1" applyFont="1" applyFill="1" applyBorder="1" applyAlignment="1" applyProtection="1">
      <alignment horizontal="center" vertical="center" wrapText="1"/>
    </xf>
    <xf numFmtId="10" fontId="24" fillId="6" borderId="118" xfId="0" applyNumberFormat="1" applyFont="1" applyFill="1" applyBorder="1" applyAlignment="1" applyProtection="1">
      <alignment horizontal="center" vertical="center" wrapText="1"/>
    </xf>
    <xf numFmtId="0" fontId="25" fillId="3" borderId="81" xfId="0" applyFont="1" applyFill="1" applyBorder="1" applyAlignment="1" applyProtection="1">
      <alignment horizontal="left"/>
    </xf>
    <xf numFmtId="0" fontId="25" fillId="3" borderId="82" xfId="0" applyFont="1" applyFill="1" applyBorder="1" applyAlignment="1" applyProtection="1">
      <alignment horizontal="left"/>
    </xf>
    <xf numFmtId="0" fontId="25" fillId="3" borderId="19" xfId="0" applyFont="1" applyFill="1" applyBorder="1" applyAlignment="1" applyProtection="1">
      <alignment horizontal="left"/>
    </xf>
    <xf numFmtId="10" fontId="21" fillId="2" borderId="119" xfId="0" applyNumberFormat="1" applyFont="1" applyFill="1" applyBorder="1" applyAlignment="1" applyProtection="1">
      <alignment horizontal="left"/>
    </xf>
    <xf numFmtId="10" fontId="21" fillId="2" borderId="120" xfId="0" applyNumberFormat="1" applyFont="1" applyFill="1" applyBorder="1" applyAlignment="1" applyProtection="1">
      <alignment horizontal="left"/>
    </xf>
    <xf numFmtId="10" fontId="21" fillId="2" borderId="56" xfId="0" applyNumberFormat="1" applyFont="1" applyFill="1" applyBorder="1" applyAlignment="1" applyProtection="1">
      <alignment horizontal="left"/>
    </xf>
    <xf numFmtId="0" fontId="35" fillId="3" borderId="119" xfId="0" applyFont="1" applyFill="1" applyBorder="1" applyAlignment="1" applyProtection="1">
      <alignment horizontal="left"/>
      <protection locked="0"/>
    </xf>
    <xf numFmtId="0" fontId="35" fillId="3" borderId="121" xfId="0" applyFont="1" applyFill="1" applyBorder="1" applyAlignment="1" applyProtection="1">
      <alignment horizontal="left"/>
      <protection locked="0"/>
    </xf>
    <xf numFmtId="0" fontId="23" fillId="6" borderId="57" xfId="0" applyFont="1" applyFill="1" applyBorder="1" applyAlignment="1" applyProtection="1">
      <alignment horizontal="left"/>
    </xf>
    <xf numFmtId="0" fontId="23" fillId="6" borderId="122" xfId="0" applyFont="1" applyFill="1" applyBorder="1" applyAlignment="1" applyProtection="1">
      <alignment horizontal="left"/>
    </xf>
    <xf numFmtId="0" fontId="19" fillId="3" borderId="102" xfId="0" applyFont="1" applyFill="1" applyBorder="1" applyAlignment="1" applyProtection="1">
      <alignment horizontal="left"/>
    </xf>
    <xf numFmtId="49" fontId="19" fillId="0" borderId="81" xfId="0" applyNumberFormat="1" applyFont="1" applyFill="1" applyBorder="1" applyAlignment="1" applyProtection="1">
      <alignment horizontal="left"/>
    </xf>
    <xf numFmtId="49" fontId="19" fillId="0" borderId="82" xfId="0" applyNumberFormat="1" applyFont="1" applyFill="1" applyBorder="1" applyAlignment="1" applyProtection="1">
      <alignment horizontal="left"/>
    </xf>
    <xf numFmtId="49" fontId="19" fillId="0" borderId="19" xfId="0" applyNumberFormat="1" applyFont="1" applyFill="1" applyBorder="1" applyAlignment="1" applyProtection="1">
      <alignment horizontal="left"/>
    </xf>
    <xf numFmtId="166" fontId="19" fillId="0" borderId="81" xfId="0" applyNumberFormat="1" applyFont="1" applyFill="1" applyBorder="1" applyAlignment="1" applyProtection="1">
      <alignment horizontal="left"/>
    </xf>
    <xf numFmtId="166" fontId="19" fillId="0" borderId="82" xfId="0" applyNumberFormat="1" applyFont="1" applyFill="1" applyBorder="1" applyAlignment="1" applyProtection="1">
      <alignment horizontal="left"/>
    </xf>
    <xf numFmtId="166" fontId="19" fillId="0" borderId="19" xfId="0" applyNumberFormat="1" applyFont="1" applyFill="1" applyBorder="1" applyAlignment="1" applyProtection="1">
      <alignment horizontal="left"/>
    </xf>
    <xf numFmtId="0" fontId="12" fillId="0" borderId="0" xfId="0" applyFont="1" applyFill="1" applyAlignment="1" applyProtection="1">
      <alignment horizontal="center"/>
    </xf>
    <xf numFmtId="0" fontId="19" fillId="0" borderId="0" xfId="0" applyFont="1" applyFill="1" applyBorder="1" applyAlignment="1" applyProtection="1">
      <alignment horizontal="left" vertical="top" wrapText="1"/>
    </xf>
    <xf numFmtId="10" fontId="23" fillId="6" borderId="116" xfId="0" applyNumberFormat="1" applyFont="1" applyFill="1" applyBorder="1" applyAlignment="1" applyProtection="1">
      <alignment horizontal="left" vertical="center" wrapText="1"/>
    </xf>
    <xf numFmtId="10" fontId="23" fillId="6" borderId="123" xfId="0" applyNumberFormat="1" applyFont="1" applyFill="1" applyBorder="1" applyAlignment="1" applyProtection="1">
      <alignment horizontal="left" vertical="center" wrapText="1"/>
    </xf>
    <xf numFmtId="10" fontId="23" fillId="6" borderId="124" xfId="0" applyNumberFormat="1" applyFont="1" applyFill="1" applyBorder="1" applyAlignment="1" applyProtection="1">
      <alignment horizontal="left" vertical="center" wrapText="1"/>
    </xf>
    <xf numFmtId="0" fontId="15" fillId="13" borderId="0" xfId="0" applyFont="1" applyFill="1" applyBorder="1" applyAlignment="1" applyProtection="1">
      <alignment horizontal="center" vertical="center" wrapText="1"/>
    </xf>
    <xf numFmtId="0" fontId="15" fillId="13" borderId="126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/>
    </xf>
    <xf numFmtId="0" fontId="10" fillId="0" borderId="0" xfId="0" applyFont="1" applyFill="1" applyAlignment="1" applyProtection="1">
      <alignment horizontal="left" vertical="top" wrapText="1"/>
    </xf>
    <xf numFmtId="0" fontId="12" fillId="0" borderId="0" xfId="0" applyFont="1" applyFill="1" applyAlignment="1" applyProtection="1">
      <alignment horizontal="left" vertical="top" wrapText="1"/>
    </xf>
    <xf numFmtId="0" fontId="13" fillId="12" borderId="0" xfId="0" applyFont="1" applyFill="1" applyBorder="1" applyAlignment="1" applyProtection="1">
      <alignment horizontal="left" vertical="top"/>
    </xf>
    <xf numFmtId="0" fontId="14" fillId="0" borderId="113" xfId="0" applyFont="1" applyFill="1" applyBorder="1" applyAlignment="1" applyProtection="1">
      <alignment horizontal="center" vertical="center"/>
    </xf>
    <xf numFmtId="0" fontId="18" fillId="0" borderId="0" xfId="0" applyFont="1" applyFill="1" applyAlignment="1" applyProtection="1">
      <alignment horizontal="center"/>
    </xf>
    <xf numFmtId="0" fontId="1" fillId="13" borderId="0" xfId="0" applyFont="1" applyFill="1" applyBorder="1" applyAlignment="1" applyProtection="1">
      <alignment vertical="center" wrapText="1"/>
    </xf>
    <xf numFmtId="0" fontId="0" fillId="13" borderId="0" xfId="0" applyFill="1" applyBorder="1" applyAlignment="1" applyProtection="1">
      <alignment vertical="center" wrapText="1"/>
    </xf>
    <xf numFmtId="0" fontId="0" fillId="13" borderId="126" xfId="0" applyFill="1" applyBorder="1" applyAlignment="1" applyProtection="1">
      <alignment vertical="center" wrapText="1"/>
    </xf>
    <xf numFmtId="0" fontId="38" fillId="0" borderId="132" xfId="0" applyFont="1" applyFill="1" applyBorder="1" applyAlignment="1" applyProtection="1">
      <alignment horizontal="left" vertical="center" wrapText="1"/>
    </xf>
    <xf numFmtId="0" fontId="38" fillId="0" borderId="133" xfId="0" applyFont="1" applyFill="1" applyBorder="1" applyAlignment="1" applyProtection="1">
      <alignment horizontal="left" vertical="center" wrapText="1"/>
    </xf>
    <xf numFmtId="0" fontId="40" fillId="0" borderId="134" xfId="0" applyNumberFormat="1" applyFont="1" applyFill="1" applyBorder="1" applyAlignment="1" applyProtection="1">
      <alignment horizontal="left" vertical="center" wrapText="1"/>
    </xf>
    <xf numFmtId="0" fontId="40" fillId="0" borderId="135" xfId="0" applyNumberFormat="1" applyFont="1" applyFill="1" applyBorder="1" applyAlignment="1" applyProtection="1">
      <alignment horizontal="left" vertical="center" wrapText="1"/>
    </xf>
    <xf numFmtId="0" fontId="38" fillId="0" borderId="136" xfId="0" applyFont="1" applyFill="1" applyBorder="1" applyAlignment="1" applyProtection="1">
      <alignment horizontal="left" vertical="center" wrapText="1"/>
    </xf>
    <xf numFmtId="0" fontId="38" fillId="0" borderId="137" xfId="0" applyFont="1" applyFill="1" applyBorder="1" applyAlignment="1" applyProtection="1">
      <alignment horizontal="left" vertical="center" wrapText="1"/>
    </xf>
    <xf numFmtId="0" fontId="41" fillId="0" borderId="13" xfId="0" applyFont="1" applyFill="1" applyBorder="1" applyAlignment="1" applyProtection="1">
      <alignment horizontal="left" vertical="center" wrapText="1"/>
    </xf>
    <xf numFmtId="0" fontId="41" fillId="0" borderId="17" xfId="0" applyFont="1" applyFill="1" applyBorder="1" applyAlignment="1" applyProtection="1">
      <alignment horizontal="left" vertical="center" wrapText="1"/>
    </xf>
    <xf numFmtId="0" fontId="36" fillId="16" borderId="57" xfId="0" applyFont="1" applyFill="1" applyBorder="1" applyAlignment="1" applyProtection="1">
      <alignment horizontal="center" vertical="center"/>
    </xf>
    <xf numFmtId="0" fontId="36" fillId="16" borderId="127" xfId="0" applyFont="1" applyFill="1" applyBorder="1" applyAlignment="1" applyProtection="1">
      <alignment horizontal="center" vertical="center"/>
    </xf>
    <xf numFmtId="0" fontId="36" fillId="16" borderId="122" xfId="0" applyFont="1" applyFill="1" applyBorder="1" applyAlignment="1" applyProtection="1">
      <alignment horizontal="center" vertical="center"/>
    </xf>
    <xf numFmtId="0" fontId="37" fillId="0" borderId="123" xfId="0" applyFont="1" applyBorder="1" applyAlignment="1" applyProtection="1">
      <alignment horizontal="center" vertical="center"/>
    </xf>
    <xf numFmtId="0" fontId="38" fillId="0" borderId="128" xfId="0" applyFont="1" applyFill="1" applyBorder="1" applyAlignment="1" applyProtection="1">
      <alignment horizontal="left" vertical="center" wrapText="1"/>
    </xf>
    <xf numFmtId="0" fontId="38" fillId="0" borderId="129" xfId="0" applyFont="1" applyFill="1" applyBorder="1" applyAlignment="1" applyProtection="1">
      <alignment horizontal="left" vertical="center" wrapText="1"/>
    </xf>
    <xf numFmtId="0" fontId="40" fillId="0" borderId="130" xfId="0" applyFont="1" applyFill="1" applyBorder="1" applyAlignment="1" applyProtection="1">
      <alignment horizontal="left" vertical="center" wrapText="1"/>
    </xf>
    <xf numFmtId="0" fontId="38" fillId="0" borderId="130" xfId="0" applyFont="1" applyFill="1" applyBorder="1" applyAlignment="1" applyProtection="1">
      <alignment horizontal="left" vertical="center" wrapText="1"/>
    </xf>
    <xf numFmtId="0" fontId="38" fillId="0" borderId="131" xfId="0" applyFont="1" applyFill="1" applyBorder="1" applyAlignment="1" applyProtection="1">
      <alignment horizontal="left" vertical="center" wrapText="1"/>
    </xf>
    <xf numFmtId="0" fontId="41" fillId="0" borderId="130" xfId="0" applyFont="1" applyFill="1" applyBorder="1" applyAlignment="1" applyProtection="1">
      <alignment horizontal="left" vertical="center" wrapText="1"/>
    </xf>
    <xf numFmtId="0" fontId="41" fillId="0" borderId="131" xfId="0" applyFont="1" applyFill="1" applyBorder="1" applyAlignment="1" applyProtection="1">
      <alignment horizontal="left" vertical="center" wrapText="1"/>
    </xf>
    <xf numFmtId="10" fontId="36" fillId="0" borderId="0" xfId="0" applyNumberFormat="1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horizontal="center" vertical="center"/>
    </xf>
    <xf numFmtId="0" fontId="36" fillId="0" borderId="0" xfId="0" applyFont="1" applyAlignment="1" applyProtection="1">
      <alignment horizontal="center"/>
    </xf>
    <xf numFmtId="0" fontId="41" fillId="0" borderId="138" xfId="0" applyFont="1" applyBorder="1" applyAlignment="1" applyProtection="1"/>
    <xf numFmtId="0" fontId="41" fillId="0" borderId="0" xfId="0" applyFont="1" applyBorder="1" applyAlignment="1"/>
    <xf numFmtId="49" fontId="41" fillId="18" borderId="57" xfId="0" applyNumberFormat="1" applyFont="1" applyFill="1" applyBorder="1" applyAlignment="1" applyProtection="1">
      <alignment horizontal="left"/>
      <protection locked="0"/>
    </xf>
    <xf numFmtId="49" fontId="41" fillId="18" borderId="127" xfId="0" applyNumberFormat="1" applyFont="1" applyFill="1" applyBorder="1" applyAlignment="1" applyProtection="1">
      <alignment horizontal="left"/>
      <protection locked="0"/>
    </xf>
    <xf numFmtId="49" fontId="41" fillId="18" borderId="122" xfId="0" applyNumberFormat="1" applyFont="1" applyFill="1" applyBorder="1" applyAlignment="1" applyProtection="1">
      <alignment horizontal="left"/>
      <protection locked="0"/>
    </xf>
    <xf numFmtId="49" fontId="41" fillId="18" borderId="140" xfId="0" applyNumberFormat="1" applyFont="1" applyFill="1" applyBorder="1" applyAlignment="1" applyProtection="1">
      <alignment horizontal="left"/>
      <protection locked="0"/>
    </xf>
    <xf numFmtId="49" fontId="41" fillId="18" borderId="13" xfId="0" applyNumberFormat="1" applyFont="1" applyFill="1" applyBorder="1" applyAlignment="1" applyProtection="1">
      <alignment horizontal="left"/>
      <protection locked="0"/>
    </xf>
    <xf numFmtId="49" fontId="41" fillId="18" borderId="141" xfId="0" applyNumberFormat="1" applyFont="1" applyFill="1" applyBorder="1" applyAlignment="1" applyProtection="1">
      <alignment horizontal="left"/>
      <protection locked="0"/>
    </xf>
    <xf numFmtId="166" fontId="41" fillId="18" borderId="119" xfId="0" applyNumberFormat="1" applyFont="1" applyFill="1" applyBorder="1" applyAlignment="1" applyProtection="1">
      <alignment horizontal="left"/>
      <protection locked="0"/>
    </xf>
    <xf numFmtId="166" fontId="41" fillId="18" borderId="120" xfId="0" applyNumberFormat="1" applyFont="1" applyFill="1" applyBorder="1" applyAlignment="1" applyProtection="1">
      <alignment horizontal="left"/>
      <protection locked="0"/>
    </xf>
    <xf numFmtId="166" fontId="41" fillId="18" borderId="121" xfId="0" applyNumberFormat="1" applyFont="1" applyFill="1" applyBorder="1" applyAlignment="1" applyProtection="1">
      <alignment horizontal="left"/>
      <protection locked="0"/>
    </xf>
    <xf numFmtId="0" fontId="36" fillId="0" borderId="0" xfId="0" applyFont="1" applyFill="1" applyBorder="1" applyAlignment="1" applyProtection="1">
      <alignment horizontal="right" indent="2"/>
    </xf>
    <xf numFmtId="0" fontId="36" fillId="20" borderId="144" xfId="0" applyFont="1" applyFill="1" applyBorder="1" applyAlignment="1" applyProtection="1">
      <alignment horizontal="left" vertical="center"/>
    </xf>
    <xf numFmtId="0" fontId="41" fillId="20" borderId="146" xfId="0" applyFont="1" applyFill="1" applyBorder="1" applyAlignment="1" applyProtection="1">
      <alignment horizontal="left"/>
    </xf>
    <xf numFmtId="0" fontId="41" fillId="20" borderId="147" xfId="0" applyFont="1" applyFill="1" applyBorder="1" applyAlignment="1" applyProtection="1">
      <alignment horizontal="left"/>
    </xf>
    <xf numFmtId="10" fontId="36" fillId="20" borderId="112" xfId="0" applyNumberFormat="1" applyFont="1" applyFill="1" applyBorder="1" applyAlignment="1" applyProtection="1">
      <alignment horizontal="center" vertical="center" wrapText="1"/>
    </xf>
    <xf numFmtId="10" fontId="36" fillId="20" borderId="145" xfId="0" applyNumberFormat="1" applyFont="1" applyFill="1" applyBorder="1" applyAlignment="1" applyProtection="1">
      <alignment horizontal="center" vertical="center" wrapText="1"/>
    </xf>
    <xf numFmtId="10" fontId="36" fillId="20" borderId="109" xfId="0" applyNumberFormat="1" applyFont="1" applyFill="1" applyBorder="1" applyAlignment="1" applyProtection="1">
      <alignment horizontal="center" vertical="center" wrapText="1"/>
    </xf>
    <xf numFmtId="10" fontId="36" fillId="20" borderId="141" xfId="0" applyNumberFormat="1" applyFont="1" applyFill="1" applyBorder="1" applyAlignment="1" applyProtection="1">
      <alignment horizontal="center" vertical="center" wrapText="1"/>
    </xf>
    <xf numFmtId="10" fontId="36" fillId="0" borderId="0" xfId="0" applyNumberFormat="1" applyFont="1" applyFill="1" applyBorder="1" applyAlignment="1" applyProtection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 applyProtection="1"/>
    <xf numFmtId="0" fontId="36" fillId="0" borderId="0" xfId="0" applyFont="1" applyBorder="1" applyAlignment="1" applyProtection="1"/>
    <xf numFmtId="165" fontId="36" fillId="21" borderId="144" xfId="0" applyNumberFormat="1" applyFont="1" applyFill="1" applyBorder="1" applyAlignment="1" applyProtection="1">
      <alignment horizontal="left" vertical="center" wrapText="1"/>
    </xf>
    <xf numFmtId="165" fontId="36" fillId="21" borderId="147" xfId="0" applyNumberFormat="1" applyFont="1" applyFill="1" applyBorder="1" applyAlignment="1" applyProtection="1">
      <alignment horizontal="left" vertical="center" wrapText="1"/>
    </xf>
    <xf numFmtId="164" fontId="36" fillId="21" borderId="157" xfId="0" applyNumberFormat="1" applyFont="1" applyFill="1" applyBorder="1" applyAlignment="1" applyProtection="1">
      <alignment horizontal="center" vertical="center"/>
    </xf>
    <xf numFmtId="164" fontId="36" fillId="21" borderId="124" xfId="0" applyNumberFormat="1" applyFont="1" applyFill="1" applyBorder="1" applyAlignment="1" applyProtection="1">
      <alignment horizontal="center" vertical="center"/>
    </xf>
    <xf numFmtId="164" fontId="36" fillId="21" borderId="117" xfId="0" applyNumberFormat="1" applyFont="1" applyFill="1" applyBorder="1" applyAlignment="1" applyProtection="1">
      <alignment horizontal="center" vertical="center"/>
    </xf>
    <xf numFmtId="164" fontId="36" fillId="0" borderId="0" xfId="0" applyNumberFormat="1" applyFont="1" applyFill="1" applyBorder="1" applyAlignment="1" applyProtection="1">
      <alignment horizontal="center" vertical="center"/>
    </xf>
    <xf numFmtId="164" fontId="49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/>
    <xf numFmtId="0" fontId="41" fillId="17" borderId="0" xfId="0" applyNumberFormat="1" applyFont="1" applyFill="1" applyBorder="1" applyAlignment="1" applyProtection="1">
      <alignment horizontal="left"/>
      <protection locked="0"/>
    </xf>
    <xf numFmtId="0" fontId="41" fillId="17" borderId="0" xfId="0" applyNumberFormat="1" applyFont="1" applyFill="1" applyBorder="1" applyAlignment="1">
      <alignment horizontal="left"/>
    </xf>
    <xf numFmtId="0" fontId="41" fillId="0" borderId="0" xfId="0" applyFont="1" applyAlignment="1" applyProtection="1">
      <alignment horizontal="left" wrapText="1"/>
    </xf>
    <xf numFmtId="0" fontId="54" fillId="0" borderId="0" xfId="0" applyFont="1" applyFill="1" applyBorder="1" applyAlignment="1" applyProtection="1">
      <alignment horizontal="left" vertical="center" wrapText="1"/>
    </xf>
    <xf numFmtId="0" fontId="56" fillId="0" borderId="0" xfId="0" applyFont="1" applyFill="1" applyBorder="1" applyAlignment="1" applyProtection="1">
      <alignment horizontal="left" wrapText="1"/>
    </xf>
    <xf numFmtId="10" fontId="55" fillId="0" borderId="0" xfId="0" applyNumberFormat="1" applyFont="1" applyFill="1" applyBorder="1" applyAlignment="1" applyProtection="1">
      <alignment horizontal="center" vertical="center" wrapText="1"/>
    </xf>
  </cellXfs>
  <cellStyles count="4">
    <cellStyle name="Followed Hyperlink" xfId="1" builtinId="9" hidden="1"/>
    <cellStyle name="Hyperlink" xfId="2" builtinId="8" hidden="1"/>
    <cellStyle name="Hyperlink" xfId="3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revisionHeaders" Target="revisions/revisionHeaders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matthews\Desktop\A&amp;E%202017OMB\Final%20versions\Part%20B\Part%20B%20Expenditures%20Suppl%20Expenditures%20Report_combined%209MAR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Allocations Report"/>
      <sheetName val="Legislative Requirements"/>
      <sheetName val="Suppl Instructions"/>
      <sheetName val="Suppl Expenditures Report"/>
      <sheetName val="Suppl Core Medical Calculation"/>
      <sheetName val="Sheet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CE25806-C736-4AE9-B7B0-BFAB31173AF7}">
  <header guid="{5CE25806-C736-4AE9-B7B0-BFAB31173AF7}" dateTime="2017-07-24T17:09:02" maxSheetId="6" userName="Anthony Jordan" r:id="rId1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5CE25806-C736-4AE9-B7B0-BFAB31173AF7}" name="Anthony Jordan" id="-1734784150" dateTime="2017-07-24T17:09:02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kedelman@hrsa.gov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57"/>
    <pageSetUpPr fitToPage="1"/>
  </sheetPr>
  <dimension ref="A1:EQ92"/>
  <sheetViews>
    <sheetView zoomScale="90" zoomScaleNormal="90" workbookViewId="0">
      <selection activeCell="K17" sqref="K17"/>
    </sheetView>
  </sheetViews>
  <sheetFormatPr defaultColWidth="9.140625" defaultRowHeight="12.75" x14ac:dyDescent="0.2"/>
  <cols>
    <col min="1" max="1" width="52.42578125" style="113" customWidth="1"/>
    <col min="2" max="3" width="12.7109375" style="51" customWidth="1"/>
    <col min="4" max="4" width="12.7109375" style="68" customWidth="1"/>
    <col min="5" max="5" width="12.7109375" style="51" customWidth="1"/>
    <col min="6" max="6" width="27.28515625" style="51" customWidth="1"/>
    <col min="7" max="12" width="12.7109375" style="68" customWidth="1"/>
    <col min="13" max="13" width="12.7109375" style="51" customWidth="1"/>
    <col min="14" max="14" width="12.7109375" style="68" customWidth="1"/>
    <col min="15" max="16384" width="9.140625" style="51"/>
  </cols>
  <sheetData>
    <row r="1" spans="1:14" ht="15.75" x14ac:dyDescent="0.25">
      <c r="A1" s="437" t="s">
        <v>80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</row>
    <row r="2" spans="1:14" ht="9" customHeight="1" thickBot="1" x14ac:dyDescent="0.25">
      <c r="A2" s="52"/>
      <c r="B2" s="53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s="62" customFormat="1" ht="27.75" customHeight="1" x14ac:dyDescent="0.2">
      <c r="A3" s="438" t="s">
        <v>21</v>
      </c>
      <c r="B3" s="438"/>
      <c r="C3" s="55"/>
      <c r="D3" s="439" t="s">
        <v>38</v>
      </c>
      <c r="E3" s="440"/>
      <c r="F3" s="441"/>
      <c r="G3" s="56" t="s">
        <v>30</v>
      </c>
      <c r="H3" s="57" t="s">
        <v>26</v>
      </c>
      <c r="I3" s="58" t="s">
        <v>31</v>
      </c>
      <c r="J3" s="59"/>
      <c r="K3" s="60"/>
      <c r="L3" s="60"/>
      <c r="M3" s="60"/>
      <c r="N3" s="61"/>
    </row>
    <row r="4" spans="1:14" ht="14.45" customHeight="1" x14ac:dyDescent="0.2">
      <c r="A4" s="438"/>
      <c r="B4" s="438"/>
      <c r="C4" s="55"/>
      <c r="D4" s="431" t="s">
        <v>61</v>
      </c>
      <c r="E4" s="432"/>
      <c r="F4" s="433"/>
      <c r="G4" s="63"/>
      <c r="H4" s="64"/>
      <c r="I4" s="65">
        <f>SUM(G4:H4)</f>
        <v>0</v>
      </c>
      <c r="J4" s="66"/>
      <c r="K4" s="67"/>
      <c r="L4" s="67"/>
      <c r="M4" s="67"/>
    </row>
    <row r="5" spans="1:14" ht="14.45" customHeight="1" x14ac:dyDescent="0.2">
      <c r="A5" s="438"/>
      <c r="B5" s="438"/>
      <c r="C5" s="55"/>
      <c r="D5" s="431" t="s">
        <v>62</v>
      </c>
      <c r="E5" s="432"/>
      <c r="F5" s="433"/>
      <c r="G5" s="63"/>
      <c r="H5" s="64"/>
      <c r="I5" s="65">
        <f t="shared" ref="I5:I10" si="0">SUM(G5:H5)</f>
        <v>0</v>
      </c>
      <c r="J5" s="66"/>
      <c r="K5" s="67"/>
      <c r="L5" s="67"/>
      <c r="M5" s="67"/>
    </row>
    <row r="6" spans="1:14" ht="14.45" customHeight="1" thickBot="1" x14ac:dyDescent="0.25">
      <c r="A6" s="438"/>
      <c r="B6" s="438"/>
      <c r="C6" s="55"/>
      <c r="D6" s="434" t="s">
        <v>63</v>
      </c>
      <c r="E6" s="435"/>
      <c r="F6" s="436"/>
      <c r="G6" s="63"/>
      <c r="H6" s="69"/>
      <c r="I6" s="65">
        <f>G6</f>
        <v>0</v>
      </c>
      <c r="J6" s="70"/>
      <c r="K6" s="67"/>
      <c r="L6" s="67"/>
      <c r="M6" s="67"/>
    </row>
    <row r="7" spans="1:14" ht="14.45" customHeight="1" thickBot="1" x14ac:dyDescent="0.25">
      <c r="A7" s="428" t="s">
        <v>11</v>
      </c>
      <c r="B7" s="429"/>
      <c r="C7" s="55"/>
      <c r="D7" s="410" t="s">
        <v>64</v>
      </c>
      <c r="E7" s="411"/>
      <c r="F7" s="412"/>
      <c r="G7" s="71">
        <f>SUM(G4:G6)</f>
        <v>0</v>
      </c>
      <c r="H7" s="72">
        <f>SUM(H4:H5)</f>
        <v>0</v>
      </c>
      <c r="I7" s="73">
        <f t="shared" si="0"/>
        <v>0</v>
      </c>
      <c r="J7" s="74"/>
      <c r="K7" s="75"/>
      <c r="L7" s="75"/>
      <c r="M7" s="75"/>
    </row>
    <row r="8" spans="1:14" ht="14.45" customHeight="1" x14ac:dyDescent="0.2">
      <c r="A8" s="407" t="s">
        <v>107</v>
      </c>
      <c r="B8" s="408"/>
      <c r="C8" s="55"/>
      <c r="D8" s="420" t="s">
        <v>65</v>
      </c>
      <c r="E8" s="421"/>
      <c r="F8" s="422"/>
      <c r="G8" s="63"/>
      <c r="H8" s="69"/>
      <c r="I8" s="65">
        <f>G8</f>
        <v>0</v>
      </c>
      <c r="J8" s="76"/>
      <c r="K8" s="67"/>
      <c r="L8" s="67"/>
      <c r="M8" s="67"/>
    </row>
    <row r="9" spans="1:14" ht="14.45" customHeight="1" x14ac:dyDescent="0.2">
      <c r="A9" s="221" t="s">
        <v>108</v>
      </c>
      <c r="B9" s="222"/>
      <c r="C9" s="55"/>
      <c r="D9" s="77" t="s">
        <v>66</v>
      </c>
      <c r="E9" s="78"/>
      <c r="F9" s="79"/>
      <c r="G9" s="80"/>
      <c r="H9" s="69"/>
      <c r="I9" s="81"/>
      <c r="J9" s="76"/>
      <c r="K9" s="67"/>
      <c r="L9" s="67"/>
      <c r="M9" s="67"/>
    </row>
    <row r="10" spans="1:14" ht="14.45" customHeight="1" x14ac:dyDescent="0.2">
      <c r="A10" s="223" t="s">
        <v>109</v>
      </c>
      <c r="B10" s="224"/>
      <c r="C10" s="55"/>
      <c r="D10" s="415" t="s">
        <v>67</v>
      </c>
      <c r="E10" s="416"/>
      <c r="F10" s="417"/>
      <c r="G10" s="71">
        <f>SUM(G7:G8)</f>
        <v>0</v>
      </c>
      <c r="H10" s="72">
        <f>H7</f>
        <v>0</v>
      </c>
      <c r="I10" s="73">
        <f t="shared" si="0"/>
        <v>0</v>
      </c>
      <c r="J10" s="82"/>
      <c r="K10" s="75"/>
      <c r="L10" s="75"/>
      <c r="M10" s="75"/>
    </row>
    <row r="11" spans="1:14" ht="13.5" thickBot="1" x14ac:dyDescent="0.25">
      <c r="A11" s="426" t="s">
        <v>110</v>
      </c>
      <c r="B11" s="427"/>
      <c r="C11" s="55"/>
      <c r="D11" s="420" t="s">
        <v>68</v>
      </c>
      <c r="E11" s="421"/>
      <c r="F11" s="422"/>
      <c r="G11" s="63"/>
      <c r="H11" s="64"/>
      <c r="I11" s="65">
        <f>SUM(G11:H11)</f>
        <v>0</v>
      </c>
      <c r="J11" s="76"/>
      <c r="K11" s="67"/>
      <c r="L11" s="67"/>
      <c r="M11" s="67"/>
    </row>
    <row r="12" spans="1:14" ht="14.45" customHeight="1" thickBot="1" x14ac:dyDescent="0.25">
      <c r="A12" s="430"/>
      <c r="B12" s="430"/>
      <c r="C12" s="55"/>
      <c r="D12" s="423" t="s">
        <v>69</v>
      </c>
      <c r="E12" s="424"/>
      <c r="F12" s="425"/>
      <c r="G12" s="83">
        <f>SUM(G10:G11)</f>
        <v>0</v>
      </c>
      <c r="H12" s="84">
        <f>SUM(H10:H11)</f>
        <v>0</v>
      </c>
      <c r="I12" s="85">
        <f>SUM(G12:H12)</f>
        <v>0</v>
      </c>
      <c r="J12" s="86"/>
      <c r="K12" s="75"/>
      <c r="L12" s="75"/>
      <c r="M12" s="75"/>
    </row>
    <row r="13" spans="1:14" ht="13.5" thickBot="1" x14ac:dyDescent="0.25">
      <c r="A13" s="409"/>
      <c r="B13" s="409"/>
      <c r="C13" s="409"/>
      <c r="D13" s="409"/>
      <c r="E13" s="409"/>
      <c r="F13" s="409"/>
      <c r="G13" s="409"/>
      <c r="H13" s="409"/>
      <c r="I13" s="409"/>
      <c r="J13" s="409"/>
      <c r="K13" s="409"/>
      <c r="L13" s="409"/>
      <c r="M13" s="409"/>
      <c r="N13" s="409"/>
    </row>
    <row r="14" spans="1:14" ht="17.25" customHeight="1" thickTop="1" x14ac:dyDescent="0.2">
      <c r="A14" s="388" t="s">
        <v>70</v>
      </c>
      <c r="B14" s="387" t="s">
        <v>17</v>
      </c>
      <c r="C14" s="387"/>
      <c r="D14" s="387"/>
      <c r="E14" s="378" t="s">
        <v>41</v>
      </c>
      <c r="F14" s="378"/>
      <c r="G14" s="378"/>
      <c r="H14" s="378" t="s">
        <v>18</v>
      </c>
      <c r="I14" s="378"/>
      <c r="J14" s="378"/>
      <c r="K14" s="418" t="s">
        <v>29</v>
      </c>
      <c r="L14" s="419"/>
      <c r="M14" s="413" t="s">
        <v>40</v>
      </c>
      <c r="N14" s="414"/>
    </row>
    <row r="15" spans="1:14" s="87" customFormat="1" ht="14.45" customHeight="1" thickBot="1" x14ac:dyDescent="0.25">
      <c r="A15" s="389"/>
      <c r="B15" s="114" t="s">
        <v>28</v>
      </c>
      <c r="C15" s="115" t="s">
        <v>27</v>
      </c>
      <c r="D15" s="116" t="s">
        <v>32</v>
      </c>
      <c r="E15" s="114" t="s">
        <v>28</v>
      </c>
      <c r="F15" s="115" t="s">
        <v>27</v>
      </c>
      <c r="G15" s="116" t="s">
        <v>32</v>
      </c>
      <c r="H15" s="114" t="s">
        <v>28</v>
      </c>
      <c r="I15" s="115" t="s">
        <v>27</v>
      </c>
      <c r="J15" s="117" t="s">
        <v>32</v>
      </c>
      <c r="K15" s="118" t="s">
        <v>0</v>
      </c>
      <c r="L15" s="116" t="s">
        <v>10</v>
      </c>
      <c r="M15" s="118" t="s">
        <v>0</v>
      </c>
      <c r="N15" s="119" t="s">
        <v>10</v>
      </c>
    </row>
    <row r="16" spans="1:14" s="87" customFormat="1" ht="14.45" customHeight="1" x14ac:dyDescent="0.2">
      <c r="A16" s="88" t="s">
        <v>71</v>
      </c>
      <c r="B16" s="120">
        <f>SUM(B17:B19)</f>
        <v>0</v>
      </c>
      <c r="C16" s="120">
        <f>SUM(C17:C19)</f>
        <v>0</v>
      </c>
      <c r="D16" s="121" t="str">
        <f>IF(ISERROR(B16/B28),"- -",B16/B28)</f>
        <v>- -</v>
      </c>
      <c r="E16" s="120">
        <f>SUM(E17:E19)</f>
        <v>0</v>
      </c>
      <c r="F16" s="120">
        <f>SUM(F17:F19)</f>
        <v>0</v>
      </c>
      <c r="G16" s="121" t="str">
        <f>IF(ISERROR(E16/E28),"- -",E16/E28)</f>
        <v>- -</v>
      </c>
      <c r="H16" s="122">
        <f>SUM(H17:H19)</f>
        <v>0</v>
      </c>
      <c r="I16" s="123"/>
      <c r="J16" s="124" t="str">
        <f>IF(ISERROR(H16/H28),"- -",H16/H28)</f>
        <v>- -</v>
      </c>
      <c r="K16" s="120">
        <f>SUM(K17:K19)</f>
        <v>0</v>
      </c>
      <c r="L16" s="121" t="str">
        <f>IF(ISERROR(K16/K28),"- -",K16/K28)</f>
        <v>- -</v>
      </c>
      <c r="M16" s="120">
        <f>SUM(M17:M19)</f>
        <v>0</v>
      </c>
      <c r="N16" s="125" t="str">
        <f>IF(ISERROR(M16/M28),"- -",M16/M28)</f>
        <v>- -</v>
      </c>
    </row>
    <row r="17" spans="1:14" s="87" customFormat="1" ht="14.45" customHeight="1" x14ac:dyDescent="0.2">
      <c r="A17" s="89" t="s">
        <v>1</v>
      </c>
      <c r="B17" s="126"/>
      <c r="C17" s="126"/>
      <c r="D17" s="127" t="str">
        <f>IF(ISERROR(B17/B28),"- -",B17/B28)</f>
        <v>- -</v>
      </c>
      <c r="E17" s="126"/>
      <c r="F17" s="126"/>
      <c r="G17" s="127" t="str">
        <f>IF(ISERROR(E17/E28),"- -",E17/E28)</f>
        <v>- -</v>
      </c>
      <c r="H17" s="126"/>
      <c r="I17" s="128"/>
      <c r="J17" s="127" t="str">
        <f>IF(ISERROR(H17/H28),"- -",H17/H28)</f>
        <v>- -</v>
      </c>
      <c r="K17" s="129">
        <f>SUM(C17+F17)</f>
        <v>0</v>
      </c>
      <c r="L17" s="127" t="str">
        <f>IF(ISERROR(K17/K28),"- -",K17/K28)</f>
        <v>- -</v>
      </c>
      <c r="M17" s="129">
        <f>SUM(B17+E17+H17+K17)</f>
        <v>0</v>
      </c>
      <c r="N17" s="130" t="str">
        <f>IF(ISERROR(M17/M28),"- -",M17/M28)</f>
        <v>- -</v>
      </c>
    </row>
    <row r="18" spans="1:14" s="87" customFormat="1" ht="14.45" customHeight="1" x14ac:dyDescent="0.2">
      <c r="A18" s="89" t="s">
        <v>2</v>
      </c>
      <c r="B18" s="126"/>
      <c r="C18" s="126"/>
      <c r="D18" s="127" t="str">
        <f>IF(ISERROR(B18/B28),"- -",B18/B28)</f>
        <v>- -</v>
      </c>
      <c r="E18" s="126"/>
      <c r="F18" s="126"/>
      <c r="G18" s="127" t="str">
        <f>IF(ISERROR(E18/E28),"- -",E18/E28)</f>
        <v>- -</v>
      </c>
      <c r="H18" s="126"/>
      <c r="I18" s="128"/>
      <c r="J18" s="127" t="str">
        <f>IF(ISERROR(H18/H28),"- -",H18/H28)</f>
        <v>- -</v>
      </c>
      <c r="K18" s="129">
        <f>SUM(C18+F18)</f>
        <v>0</v>
      </c>
      <c r="L18" s="127" t="str">
        <f>IF(ISERROR(K18/K28),"- -",K18/K28)</f>
        <v>- -</v>
      </c>
      <c r="M18" s="129">
        <f>SUM(B18+E18+H18+K18)</f>
        <v>0</v>
      </c>
      <c r="N18" s="130" t="str">
        <f>IF(ISERROR(M18/M28),"- -",M18/M28)</f>
        <v>- -</v>
      </c>
    </row>
    <row r="19" spans="1:14" s="87" customFormat="1" ht="14.45" customHeight="1" thickBot="1" x14ac:dyDescent="0.25">
      <c r="A19" s="90" t="s">
        <v>3</v>
      </c>
      <c r="B19" s="126"/>
      <c r="C19" s="126"/>
      <c r="D19" s="131" t="str">
        <f>IF(ISERROR(B19/B28),"- -",B19/B28)</f>
        <v>- -</v>
      </c>
      <c r="E19" s="126"/>
      <c r="F19" s="126"/>
      <c r="G19" s="131" t="str">
        <f>IF(ISERROR(E19/E28),"- -",E19/E28)</f>
        <v>- -</v>
      </c>
      <c r="H19" s="126"/>
      <c r="I19" s="132"/>
      <c r="J19" s="131" t="str">
        <f>IF(ISERROR(H19/H28),"- -",H19/H28)</f>
        <v>- -</v>
      </c>
      <c r="K19" s="133">
        <f>SUM(C19+F19)</f>
        <v>0</v>
      </c>
      <c r="L19" s="131" t="str">
        <f>IF(ISERROR(K19/K28),"- -",K19/K28)</f>
        <v>- -</v>
      </c>
      <c r="M19" s="133">
        <f>SUM(B19+E19+H19+K19)</f>
        <v>0</v>
      </c>
      <c r="N19" s="134" t="str">
        <f>IF(ISERROR(M19/M28),"- -",M19/M28)</f>
        <v>- -</v>
      </c>
    </row>
    <row r="20" spans="1:14" s="87" customFormat="1" ht="26.25" thickBot="1" x14ac:dyDescent="0.25">
      <c r="A20" s="91" t="s">
        <v>75</v>
      </c>
      <c r="B20" s="126"/>
      <c r="C20" s="126"/>
      <c r="D20" s="135" t="str">
        <f>IF(ISERROR(B20/B28),"- -",B20/B28)</f>
        <v>- -</v>
      </c>
      <c r="E20" s="136"/>
      <c r="F20" s="136"/>
      <c r="G20" s="137"/>
      <c r="H20" s="126"/>
      <c r="I20" s="138"/>
      <c r="J20" s="139" t="str">
        <f>IF(ISERROR(H20/H28),"- -",H20/H28)</f>
        <v>- -</v>
      </c>
      <c r="K20" s="140">
        <f>C20</f>
        <v>0</v>
      </c>
      <c r="L20" s="139" t="str">
        <f>IF(ISERROR(K20/K28),"- -",K20/K28)</f>
        <v>- -</v>
      </c>
      <c r="M20" s="141">
        <f>SUM(B20+H20+K20)</f>
        <v>0</v>
      </c>
      <c r="N20" s="142" t="str">
        <f>IF(ISERROR(M20/M28),"- -",M20/M28)</f>
        <v>- -</v>
      </c>
    </row>
    <row r="21" spans="1:14" s="87" customFormat="1" ht="14.45" customHeight="1" thickBot="1" x14ac:dyDescent="0.25">
      <c r="A21" s="91" t="s">
        <v>72</v>
      </c>
      <c r="B21" s="126"/>
      <c r="C21" s="126"/>
      <c r="D21" s="143" t="str">
        <f>IF(ISERROR(B21/B28),"- -",B21/B28)</f>
        <v>- -</v>
      </c>
      <c r="E21" s="136"/>
      <c r="F21" s="136"/>
      <c r="G21" s="137"/>
      <c r="H21" s="126"/>
      <c r="I21" s="144"/>
      <c r="J21" s="139" t="str">
        <f>IF(ISERROR(H21/H28),"- -",H21/H28)</f>
        <v>- -</v>
      </c>
      <c r="K21" s="145">
        <f>C21</f>
        <v>0</v>
      </c>
      <c r="L21" s="139" t="str">
        <f>IF(ISERROR(K21/K28),"- -",K21/K28)</f>
        <v>- -</v>
      </c>
      <c r="M21" s="141">
        <f>SUM(B21+H21+K21)</f>
        <v>0</v>
      </c>
      <c r="N21" s="142" t="str">
        <f>IF(ISERROR(M21/M28),"- -",M21/M28)</f>
        <v>- -</v>
      </c>
    </row>
    <row r="22" spans="1:14" s="87" customFormat="1" ht="28.5" thickBot="1" x14ac:dyDescent="0.25">
      <c r="A22" s="92" t="s">
        <v>93</v>
      </c>
      <c r="B22" s="141">
        <f>B63</f>
        <v>0</v>
      </c>
      <c r="C22" s="146"/>
      <c r="D22" s="135" t="str">
        <f>IF(ISERROR(B22/B28),"- -",B22/B28)</f>
        <v>- -</v>
      </c>
      <c r="E22" s="136"/>
      <c r="F22" s="147"/>
      <c r="G22" s="148"/>
      <c r="H22" s="126"/>
      <c r="I22" s="149"/>
      <c r="J22" s="150" t="str">
        <f>IF(ISERROR(H22/H28),"- -",H22/H28)</f>
        <v>- -</v>
      </c>
      <c r="K22" s="151"/>
      <c r="L22" s="139" t="str">
        <f>IF(ISERROR(K22/K28),"- -",K22/K28)</f>
        <v>- -</v>
      </c>
      <c r="M22" s="141">
        <f>SUM(B22+H22)</f>
        <v>0</v>
      </c>
      <c r="N22" s="142" t="str">
        <f>IF(ISERROR(M22/M28),"- -",M22/M28)</f>
        <v>- -</v>
      </c>
    </row>
    <row r="23" spans="1:14" s="87" customFormat="1" ht="28.5" thickBot="1" x14ac:dyDescent="0.25">
      <c r="A23" s="92" t="s">
        <v>94</v>
      </c>
      <c r="B23" s="126"/>
      <c r="C23" s="126"/>
      <c r="D23" s="135" t="str">
        <f>IF(ISERROR(B23/B28),"- -",B23/B28)</f>
        <v>- -</v>
      </c>
      <c r="E23" s="136"/>
      <c r="F23" s="147"/>
      <c r="G23" s="148"/>
      <c r="H23" s="126"/>
      <c r="I23" s="149"/>
      <c r="J23" s="150" t="str">
        <f>IF(ISERROR(H23/H28),"- -",H23/H28)</f>
        <v>- -</v>
      </c>
      <c r="K23" s="152">
        <f>C23</f>
        <v>0</v>
      </c>
      <c r="L23" s="139" t="str">
        <f>IF(ISERROR(K23/K28),"- -",K23/K28)</f>
        <v>- -</v>
      </c>
      <c r="M23" s="141">
        <f>SUM(B23+H23+K23)</f>
        <v>0</v>
      </c>
      <c r="N23" s="142" t="str">
        <f>IF(ISERROR(M23/M28),"- -",M23/M28)</f>
        <v>- -</v>
      </c>
    </row>
    <row r="24" spans="1:14" s="87" customFormat="1" ht="28.5" thickBot="1" x14ac:dyDescent="0.25">
      <c r="A24" s="92" t="s">
        <v>95</v>
      </c>
      <c r="B24" s="141">
        <f>D63</f>
        <v>0</v>
      </c>
      <c r="C24" s="141">
        <f>H63</f>
        <v>0</v>
      </c>
      <c r="D24" s="135" t="str">
        <f>IF(ISERROR(B24/B28),"- -",B24/B28)</f>
        <v>- -</v>
      </c>
      <c r="E24" s="136"/>
      <c r="F24" s="147"/>
      <c r="G24" s="148"/>
      <c r="H24" s="153">
        <f>F63</f>
        <v>0</v>
      </c>
      <c r="I24" s="149"/>
      <c r="J24" s="150" t="str">
        <f>IF(ISERROR(H24/H28),"- -",H24/H28)</f>
        <v>- -</v>
      </c>
      <c r="K24" s="152">
        <f>C24</f>
        <v>0</v>
      </c>
      <c r="L24" s="139" t="str">
        <f>IF(ISERROR(K24/K28),"- -",K24/K28)</f>
        <v>- -</v>
      </c>
      <c r="M24" s="141">
        <f>SUM(B24+H24+K24)</f>
        <v>0</v>
      </c>
      <c r="N24" s="142" t="str">
        <f>IF(ISERROR(M24/M28),"- -",M24/M28)</f>
        <v>- -</v>
      </c>
    </row>
    <row r="25" spans="1:14" s="87" customFormat="1" ht="14.45" customHeight="1" thickBot="1" x14ac:dyDescent="0.25">
      <c r="A25" s="91" t="s">
        <v>96</v>
      </c>
      <c r="B25" s="126"/>
      <c r="C25" s="126"/>
      <c r="D25" s="135" t="str">
        <f>IF(ISERROR(B25/B28),"- -",B25/B28)</f>
        <v>- -</v>
      </c>
      <c r="E25" s="126"/>
      <c r="F25" s="126"/>
      <c r="G25" s="135" t="str">
        <f>IF(ISERROR(E25/E28),"- -",E25/E28)</f>
        <v>- -</v>
      </c>
      <c r="H25" s="126"/>
      <c r="I25" s="154"/>
      <c r="J25" s="135" t="str">
        <f>IF(ISERROR(H25/H28),"- -",H25/H28)</f>
        <v>- -</v>
      </c>
      <c r="K25" s="155">
        <f>SUM(C25+F25)</f>
        <v>0</v>
      </c>
      <c r="L25" s="135" t="str">
        <f>IF(ISERROR(K25/K28),"- -",K25/K28)</f>
        <v>- -</v>
      </c>
      <c r="M25" s="141">
        <f>SUM(B25+E25+H25+K25)</f>
        <v>0</v>
      </c>
      <c r="N25" s="142" t="str">
        <f>IF(ISERROR(M25/M28),"- -",M25/M28)</f>
        <v>- -</v>
      </c>
    </row>
    <row r="26" spans="1:14" s="87" customFormat="1" ht="14.45" customHeight="1" thickBot="1" x14ac:dyDescent="0.25">
      <c r="A26" s="91" t="s">
        <v>97</v>
      </c>
      <c r="B26" s="126"/>
      <c r="C26" s="126"/>
      <c r="D26" s="135" t="str">
        <f>IF(ISERROR(B26/B28),"- -",B26/B28)</f>
        <v>- -</v>
      </c>
      <c r="E26" s="126"/>
      <c r="F26" s="126"/>
      <c r="G26" s="135" t="str">
        <f>IF(ISERROR(E26/E28),"- -",E26/E28)</f>
        <v>- -</v>
      </c>
      <c r="H26" s="126"/>
      <c r="I26" s="136"/>
      <c r="J26" s="135" t="str">
        <f>IF(ISERROR(H26/H28),"- -",H26/H28)</f>
        <v>- -</v>
      </c>
      <c r="K26" s="156">
        <f>SUM(C26+F26)</f>
        <v>0</v>
      </c>
      <c r="L26" s="135" t="str">
        <f>IF(ISERROR(K26/K28),"- -",K26/K28)</f>
        <v>- -</v>
      </c>
      <c r="M26" s="141">
        <f>SUM(B26+E26+H26+K26)</f>
        <v>0</v>
      </c>
      <c r="N26" s="142" t="str">
        <f>IF(ISERROR(M26/M28),"- -",M26/M28)</f>
        <v>- -</v>
      </c>
    </row>
    <row r="27" spans="1:14" s="87" customFormat="1" ht="14.45" customHeight="1" thickBot="1" x14ac:dyDescent="0.25">
      <c r="A27" s="91" t="s">
        <v>98</v>
      </c>
      <c r="B27" s="126"/>
      <c r="C27" s="126"/>
      <c r="D27" s="135" t="str">
        <f>IF(ISERROR(B27/B28),"- -",B27/B28)</f>
        <v>- -</v>
      </c>
      <c r="E27" s="126"/>
      <c r="F27" s="126"/>
      <c r="G27" s="135" t="str">
        <f>IF(ISERROR(E27/E28),"- -",E27/E28)</f>
        <v>- -</v>
      </c>
      <c r="H27" s="126"/>
      <c r="I27" s="136"/>
      <c r="J27" s="135" t="str">
        <f>IF(ISERROR(H27/H28),"- -",H27/H28)</f>
        <v>- -</v>
      </c>
      <c r="K27" s="156">
        <f>SUM(C27+F27)</f>
        <v>0</v>
      </c>
      <c r="L27" s="135" t="str">
        <f>IF(ISERROR(K27/K28),"- -",K27/K28)</f>
        <v>- -</v>
      </c>
      <c r="M27" s="157">
        <f>SUM(B27+E27+H27+K27)</f>
        <v>0</v>
      </c>
      <c r="N27" s="142" t="str">
        <f>IF(ISERROR(M27/M28),"- -",M27/M28)</f>
        <v>- -</v>
      </c>
    </row>
    <row r="28" spans="1:14" s="54" customFormat="1" ht="13.5" thickBot="1" x14ac:dyDescent="0.25">
      <c r="A28" s="93" t="s">
        <v>4</v>
      </c>
      <c r="B28" s="158">
        <f>SUM(B16, B20:B27)</f>
        <v>0</v>
      </c>
      <c r="C28" s="159">
        <f>SUM(C17:C21, C23:C27)</f>
        <v>0</v>
      </c>
      <c r="D28" s="160">
        <f>IF(ISERROR(SUM(D16, D20:D27)),"- -",SUM(D16, D20:D27))</f>
        <v>0</v>
      </c>
      <c r="E28" s="159">
        <f>SUM(E16, E25:E27)</f>
        <v>0</v>
      </c>
      <c r="F28" s="159">
        <f>SUM(F16, F25:F27)</f>
        <v>0</v>
      </c>
      <c r="G28" s="160">
        <f>IF(ISERROR(SUM(G16, G25:G27)),"- -",SUM(G16, G25:G27))</f>
        <v>0</v>
      </c>
      <c r="H28" s="159">
        <f>SUM(H17:H27)</f>
        <v>0</v>
      </c>
      <c r="I28" s="161"/>
      <c r="J28" s="160">
        <f>IF(ISERROR(SUM(J16, J20:J27)),"- -",SUM(J16, J20:J27))</f>
        <v>0</v>
      </c>
      <c r="K28" s="159">
        <f>SUM(K17:K21,K23:K27)</f>
        <v>0</v>
      </c>
      <c r="L28" s="160">
        <f>IF(ISERROR(SUM(L16, L20:L27)),"- -",SUM(L16, L20:L27))</f>
        <v>0</v>
      </c>
      <c r="M28" s="159">
        <f>SUM(M17:M27)</f>
        <v>0</v>
      </c>
      <c r="N28" s="160">
        <f>IF(ISERROR(SUM(N16, N20:N27)),"- -",SUM(N16, N20:N27))</f>
        <v>0</v>
      </c>
    </row>
    <row r="29" spans="1:14" s="54" customFormat="1" ht="13.5" thickBot="1" x14ac:dyDescent="0.25">
      <c r="A29" s="94" t="s">
        <v>73</v>
      </c>
      <c r="B29" s="162">
        <f>SUM(B28+E28+H28)</f>
        <v>0</v>
      </c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4"/>
    </row>
    <row r="30" spans="1:14" s="54" customFormat="1" ht="14.25" thickTop="1" thickBot="1" x14ac:dyDescent="0.25">
      <c r="A30" s="165"/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7"/>
    </row>
    <row r="31" spans="1:14" s="54" customFormat="1" ht="25.5" customHeight="1" thickTop="1" x14ac:dyDescent="0.2">
      <c r="A31" s="381" t="s">
        <v>12</v>
      </c>
      <c r="B31" s="383" t="s">
        <v>103</v>
      </c>
      <c r="C31" s="384"/>
      <c r="D31" s="385" t="s">
        <v>19</v>
      </c>
      <c r="E31" s="386"/>
      <c r="F31" s="376" t="s">
        <v>104</v>
      </c>
      <c r="G31" s="377"/>
      <c r="H31" s="376" t="s">
        <v>25</v>
      </c>
      <c r="I31" s="377"/>
      <c r="J31" s="379" t="s">
        <v>40</v>
      </c>
      <c r="K31" s="380"/>
    </row>
    <row r="32" spans="1:14" s="54" customFormat="1" ht="16.5" customHeight="1" thickBot="1" x14ac:dyDescent="0.25">
      <c r="A32" s="382"/>
      <c r="B32" s="168" t="s">
        <v>28</v>
      </c>
      <c r="C32" s="169" t="s">
        <v>10</v>
      </c>
      <c r="D32" s="168" t="s">
        <v>28</v>
      </c>
      <c r="E32" s="169" t="s">
        <v>10</v>
      </c>
      <c r="F32" s="168" t="s">
        <v>28</v>
      </c>
      <c r="G32" s="169" t="s">
        <v>10</v>
      </c>
      <c r="H32" s="168" t="s">
        <v>0</v>
      </c>
      <c r="I32" s="170" t="s">
        <v>10</v>
      </c>
      <c r="J32" s="168" t="s">
        <v>0</v>
      </c>
      <c r="K32" s="171" t="s">
        <v>10</v>
      </c>
    </row>
    <row r="33" spans="1:11" ht="14.45" customHeight="1" x14ac:dyDescent="0.2">
      <c r="A33" s="95" t="s">
        <v>36</v>
      </c>
      <c r="B33" s="172">
        <f>SUM(B34:B46)</f>
        <v>0</v>
      </c>
      <c r="C33" s="173" t="str">
        <f>IF(ISERROR(B33/B63),"- -",B33/B63)</f>
        <v>- -</v>
      </c>
      <c r="D33" s="174">
        <f>SUM(D34:D36)+SUM(D39:D46)</f>
        <v>0</v>
      </c>
      <c r="E33" s="173" t="str">
        <f>IF(ISERROR(D33/D63),"- -",D33/D63)</f>
        <v>- -</v>
      </c>
      <c r="F33" s="175">
        <f>SUM(F34:F46)</f>
        <v>0</v>
      </c>
      <c r="G33" s="173" t="str">
        <f>IF(ISERROR(F33/F63),"- -",F33/F63)</f>
        <v>- -</v>
      </c>
      <c r="H33" s="172">
        <f>SUM(H34:H46)</f>
        <v>0</v>
      </c>
      <c r="I33" s="176" t="str">
        <f>IF(ISERROR(H33/H63),"- -",H33/H63)</f>
        <v>- -</v>
      </c>
      <c r="J33" s="122">
        <f>SUM(B33+D33+F33+H33)</f>
        <v>0</v>
      </c>
      <c r="K33" s="177" t="str">
        <f>IF(ISERROR(J33/J63),"- -",J33/J63)</f>
        <v>- -</v>
      </c>
    </row>
    <row r="34" spans="1:11" ht="14.45" customHeight="1" x14ac:dyDescent="0.2">
      <c r="A34" s="96" t="s">
        <v>112</v>
      </c>
      <c r="B34" s="126"/>
      <c r="C34" s="178" t="str">
        <f>IF(ISERROR(B34/B63),"- -",B34/B63)</f>
        <v>- -</v>
      </c>
      <c r="D34" s="126"/>
      <c r="E34" s="178" t="str">
        <f>IF(ISERROR(D34/D63),"- -",D34/D63)</f>
        <v>- -</v>
      </c>
      <c r="F34" s="126"/>
      <c r="G34" s="178" t="str">
        <f>IF(ISERROR(F34/F63),"- -",F34/F63)</f>
        <v>- -</v>
      </c>
      <c r="H34" s="126"/>
      <c r="I34" s="178" t="str">
        <f>IF(ISERROR(H34/H63),"- -",H34/H63)</f>
        <v>- -</v>
      </c>
      <c r="J34" s="129">
        <f>SUM(B34+D34+F34+H34)</f>
        <v>0</v>
      </c>
      <c r="K34" s="179" t="str">
        <f>IF(ISERROR(J34/J63),"- -",J34/J63)</f>
        <v>- -</v>
      </c>
    </row>
    <row r="35" spans="1:11" ht="14.45" customHeight="1" x14ac:dyDescent="0.2">
      <c r="A35" s="96" t="s">
        <v>113</v>
      </c>
      <c r="B35" s="126"/>
      <c r="C35" s="178" t="str">
        <f>IF(ISERROR(B35/B63),"- -",B35/B63)</f>
        <v>- -</v>
      </c>
      <c r="D35" s="126"/>
      <c r="E35" s="178" t="str">
        <f>IF(ISERROR(D35/D63),"- -",D35/D63)</f>
        <v>- -</v>
      </c>
      <c r="F35" s="126"/>
      <c r="G35" s="178" t="str">
        <f>IF(ISERROR(F35/F63),"- -",F35/F63)</f>
        <v>- -</v>
      </c>
      <c r="H35" s="126"/>
      <c r="I35" s="178" t="str">
        <f>IF(ISERROR(H35/H63),"- -",H35/H63)</f>
        <v>- -</v>
      </c>
      <c r="J35" s="129">
        <f t="shared" ref="J35:J47" si="1">SUM(B35+D35+F35+H35)</f>
        <v>0</v>
      </c>
      <c r="K35" s="179" t="str">
        <f>IF(ISERROR(J35/J63),"- -",J35/J63)</f>
        <v>- -</v>
      </c>
    </row>
    <row r="36" spans="1:11" ht="14.45" customHeight="1" x14ac:dyDescent="0.2">
      <c r="A36" s="96" t="s">
        <v>114</v>
      </c>
      <c r="B36" s="126"/>
      <c r="C36" s="180" t="str">
        <f>IF(ISERROR(B36/B63),"- -",B36/B63)</f>
        <v>- -</v>
      </c>
      <c r="D36" s="126"/>
      <c r="E36" s="180" t="str">
        <f>IF(ISERROR(D36/D63),"- -",D36/D63)</f>
        <v>- -</v>
      </c>
      <c r="F36" s="126"/>
      <c r="G36" s="180" t="str">
        <f>IF(ISERROR(F36/F63),"- -",F36/F63)</f>
        <v>- -</v>
      </c>
      <c r="H36" s="126"/>
      <c r="I36" s="180" t="str">
        <f>IF(ISERROR(H36/H63),"- -",H36/H63)</f>
        <v>- -</v>
      </c>
      <c r="J36" s="129">
        <f t="shared" si="1"/>
        <v>0</v>
      </c>
      <c r="K36" s="181" t="str">
        <f>IF(ISERROR(J36/J63),"- -",J36/J63)</f>
        <v>- -</v>
      </c>
    </row>
    <row r="37" spans="1:11" ht="14.45" customHeight="1" x14ac:dyDescent="0.2">
      <c r="A37" s="96" t="s">
        <v>115</v>
      </c>
      <c r="B37" s="126"/>
      <c r="C37" s="180" t="str">
        <f>IF(ISERROR(B37/B63),"- -",B37/B63)</f>
        <v>- -</v>
      </c>
      <c r="D37" s="182"/>
      <c r="E37" s="183"/>
      <c r="F37" s="126"/>
      <c r="G37" s="180" t="str">
        <f>IF(ISERROR(F37/F63),"- -",F37/F63)</f>
        <v>- -</v>
      </c>
      <c r="H37" s="126"/>
      <c r="I37" s="180" t="str">
        <f>IF(ISERROR(H37/H63),"- -",H37/H63)</f>
        <v>- -</v>
      </c>
      <c r="J37" s="129">
        <f>SUM(B37+F37+H37)</f>
        <v>0</v>
      </c>
      <c r="K37" s="181" t="str">
        <f>IF(ISERROR(J37/J63),"- -",J37/J63)</f>
        <v>- -</v>
      </c>
    </row>
    <row r="38" spans="1:11" ht="14.45" customHeight="1" x14ac:dyDescent="0.2">
      <c r="A38" s="96" t="s">
        <v>116</v>
      </c>
      <c r="B38" s="126"/>
      <c r="C38" s="180" t="str">
        <f>IF(ISERROR(B38/B63),"- -",B38/B63)</f>
        <v>- -</v>
      </c>
      <c r="D38" s="182"/>
      <c r="E38" s="183"/>
      <c r="F38" s="126"/>
      <c r="G38" s="180" t="str">
        <f>IF(ISERROR(F38/F63),"- -",F38/F63)</f>
        <v>- -</v>
      </c>
      <c r="H38" s="126"/>
      <c r="I38" s="180" t="str">
        <f>IF(ISERROR(H38/H63),"- -",H38/H63)</f>
        <v>- -</v>
      </c>
      <c r="J38" s="129">
        <f>SUM(B38+F38+H38)</f>
        <v>0</v>
      </c>
      <c r="K38" s="181" t="str">
        <f>IF(ISERROR(J38/J63),"- -",J38/J63)</f>
        <v>- -</v>
      </c>
    </row>
    <row r="39" spans="1:11" ht="14.45" customHeight="1" x14ac:dyDescent="0.2">
      <c r="A39" s="96" t="s">
        <v>117</v>
      </c>
      <c r="B39" s="126"/>
      <c r="C39" s="180" t="str">
        <f>IF(ISERROR(B39/B63),"- -",B39/B63)</f>
        <v>- -</v>
      </c>
      <c r="D39" s="126"/>
      <c r="E39" s="180" t="str">
        <f>IF(ISERROR(D39/D63),"- -",D39/D63)</f>
        <v>- -</v>
      </c>
      <c r="F39" s="126"/>
      <c r="G39" s="180" t="str">
        <f>IF(ISERROR(F39/F63),"- -",F39/F63)</f>
        <v>- -</v>
      </c>
      <c r="H39" s="126"/>
      <c r="I39" s="180" t="str">
        <f>IF(ISERROR(H39/H63),"- -",H39/H63)</f>
        <v>- -</v>
      </c>
      <c r="J39" s="129">
        <f>SUM(B39+D39+F39+H39)</f>
        <v>0</v>
      </c>
      <c r="K39" s="181" t="str">
        <f>IF(ISERROR(J39/J63),"- -",J39/J63)</f>
        <v>- -</v>
      </c>
    </row>
    <row r="40" spans="1:11" ht="14.45" customHeight="1" x14ac:dyDescent="0.2">
      <c r="A40" s="96" t="s">
        <v>118</v>
      </c>
      <c r="B40" s="126"/>
      <c r="C40" s="180" t="str">
        <f>IF(ISERROR(B40/B63),"- -",B40/B63)</f>
        <v>- -</v>
      </c>
      <c r="D40" s="126"/>
      <c r="E40" s="180" t="str">
        <f>IF(ISERROR(D40/D63),"- -",D40/D63)</f>
        <v>- -</v>
      </c>
      <c r="F40" s="126"/>
      <c r="G40" s="180" t="str">
        <f>IF(ISERROR(F40/F63),"- -",F40/F63)</f>
        <v>- -</v>
      </c>
      <c r="H40" s="126"/>
      <c r="I40" s="180" t="str">
        <f>IF(ISERROR(H40/H63),"- -",H40/H63)</f>
        <v>- -</v>
      </c>
      <c r="J40" s="129">
        <f t="shared" si="1"/>
        <v>0</v>
      </c>
      <c r="K40" s="181" t="str">
        <f>IF(ISERROR(J40/J63),"- -",J40/J63)</f>
        <v>- -</v>
      </c>
    </row>
    <row r="41" spans="1:11" ht="14.45" customHeight="1" x14ac:dyDescent="0.2">
      <c r="A41" s="97" t="s">
        <v>119</v>
      </c>
      <c r="B41" s="126"/>
      <c r="C41" s="180" t="str">
        <f>IF(ISERROR(B41/B63),"- -",B41/B63)</f>
        <v>- -</v>
      </c>
      <c r="D41" s="126"/>
      <c r="E41" s="180" t="str">
        <f>IF(ISERROR(D41/D63),"- -",D41/D63)</f>
        <v>- -</v>
      </c>
      <c r="F41" s="126"/>
      <c r="G41" s="180" t="str">
        <f>IF(ISERROR(F41/F63),"- -",F41/F63)</f>
        <v>- -</v>
      </c>
      <c r="H41" s="126"/>
      <c r="I41" s="180" t="str">
        <f>IF(ISERROR(H41/H63),"- -",H41/H63)</f>
        <v>- -</v>
      </c>
      <c r="J41" s="129">
        <f t="shared" si="1"/>
        <v>0</v>
      </c>
      <c r="K41" s="181" t="str">
        <f>IF(ISERROR(J41/J63),"- -",J41/J63)</f>
        <v>- -</v>
      </c>
    </row>
    <row r="42" spans="1:11" s="98" customFormat="1" ht="14.45" customHeight="1" x14ac:dyDescent="0.2">
      <c r="A42" s="96" t="s">
        <v>120</v>
      </c>
      <c r="B42" s="126"/>
      <c r="C42" s="180" t="str">
        <f>IF(ISERROR(B42/B63),"- -",B42/B63)</f>
        <v>- -</v>
      </c>
      <c r="D42" s="126"/>
      <c r="E42" s="180" t="str">
        <f>IF(ISERROR(D42/D63),"- -",D42/D63)</f>
        <v>- -</v>
      </c>
      <c r="F42" s="126"/>
      <c r="G42" s="180" t="str">
        <f>IF(ISERROR(F42/F63),"- -",F42/F63)</f>
        <v>- -</v>
      </c>
      <c r="H42" s="126"/>
      <c r="I42" s="180" t="str">
        <f>IF(ISERROR(H42/H63),"- -",H42/H63)</f>
        <v>- -</v>
      </c>
      <c r="J42" s="129">
        <f t="shared" si="1"/>
        <v>0</v>
      </c>
      <c r="K42" s="181" t="str">
        <f>IF(ISERROR(J42/J63),"- -",J42/J63)</f>
        <v>- -</v>
      </c>
    </row>
    <row r="43" spans="1:11" s="98" customFormat="1" ht="14.45" customHeight="1" x14ac:dyDescent="0.2">
      <c r="A43" s="96" t="s">
        <v>5</v>
      </c>
      <c r="B43" s="126"/>
      <c r="C43" s="184" t="str">
        <f>IF(ISERROR(B43/B63),"- -",B43/B63)</f>
        <v>- -</v>
      </c>
      <c r="D43" s="126"/>
      <c r="E43" s="184" t="str">
        <f>IF(ISERROR(D43/D63),"- -",D43/D63)</f>
        <v>- -</v>
      </c>
      <c r="F43" s="126"/>
      <c r="G43" s="184" t="str">
        <f>IF(ISERROR(F43/F63),"- -",F43/F63)</f>
        <v>- -</v>
      </c>
      <c r="H43" s="126"/>
      <c r="I43" s="184" t="str">
        <f>IF(ISERROR(H43/H63),"- -",H43/H63)</f>
        <v>- -</v>
      </c>
      <c r="J43" s="133">
        <f t="shared" si="1"/>
        <v>0</v>
      </c>
      <c r="K43" s="185" t="str">
        <f>IF(ISERROR(J43/J63),"- -",J43/J63)</f>
        <v>- -</v>
      </c>
    </row>
    <row r="44" spans="1:11" s="54" customFormat="1" ht="14.45" customHeight="1" x14ac:dyDescent="0.2">
      <c r="A44" s="96" t="s">
        <v>121</v>
      </c>
      <c r="B44" s="126"/>
      <c r="C44" s="127" t="str">
        <f>IF(ISERROR(B44/B63),"- -",B44/B63)</f>
        <v>- -</v>
      </c>
      <c r="D44" s="126"/>
      <c r="E44" s="127" t="str">
        <f>IF(ISERROR(D44/D63),"- -",D44/D63)</f>
        <v>- -</v>
      </c>
      <c r="F44" s="126"/>
      <c r="G44" s="127" t="str">
        <f>IF(ISERROR(F44/F63),"- -",F44/F63)</f>
        <v>- -</v>
      </c>
      <c r="H44" s="126"/>
      <c r="I44" s="127" t="str">
        <f>IF(ISERROR(H44/H63),"- -",H44/H63)</f>
        <v>- -</v>
      </c>
      <c r="J44" s="129">
        <f t="shared" si="1"/>
        <v>0</v>
      </c>
      <c r="K44" s="186" t="str">
        <f>IF(ISERROR(J44/J63),"- -",J44/J63)</f>
        <v>- -</v>
      </c>
    </row>
    <row r="45" spans="1:11" s="54" customFormat="1" ht="14.45" customHeight="1" x14ac:dyDescent="0.2">
      <c r="A45" s="99" t="s">
        <v>122</v>
      </c>
      <c r="B45" s="126"/>
      <c r="C45" s="187" t="str">
        <f>IF(ISERROR(B45/B63),"- -",B45/B63)</f>
        <v>- -</v>
      </c>
      <c r="D45" s="126"/>
      <c r="E45" s="187" t="str">
        <f>IF(ISERROR(D45/D63),"- -",D45/D63)</f>
        <v>- -</v>
      </c>
      <c r="F45" s="126"/>
      <c r="G45" s="187" t="str">
        <f>IF(ISERROR(F45/F63),"- -",F45/F63)</f>
        <v>- -</v>
      </c>
      <c r="H45" s="126"/>
      <c r="I45" s="187" t="str">
        <f>IF(ISERROR(H45/H63),"- -",H45/H63)</f>
        <v>- -</v>
      </c>
      <c r="J45" s="188">
        <f t="shared" si="1"/>
        <v>0</v>
      </c>
      <c r="K45" s="189" t="str">
        <f>IF(ISERROR(J45/J63),"- -",J45/J63)</f>
        <v>- -</v>
      </c>
    </row>
    <row r="46" spans="1:11" s="54" customFormat="1" ht="14.45" customHeight="1" thickBot="1" x14ac:dyDescent="0.25">
      <c r="A46" s="100" t="s">
        <v>81</v>
      </c>
      <c r="B46" s="126"/>
      <c r="C46" s="190" t="str">
        <f>IF(ISERROR(B46/B63),"- -",B46/B63)</f>
        <v>- -</v>
      </c>
      <c r="D46" s="126"/>
      <c r="E46" s="190" t="str">
        <f>IF(ISERROR(D46/D63),"- -",D46/D63)</f>
        <v>- -</v>
      </c>
      <c r="F46" s="126"/>
      <c r="G46" s="190" t="str">
        <f>IF(ISERROR(F46/F63),"- -",F46/F63)</f>
        <v>- -</v>
      </c>
      <c r="H46" s="126"/>
      <c r="I46" s="190" t="str">
        <f>IF(ISERROR(H46/H63),"- -",H46/H63)</f>
        <v>- -</v>
      </c>
      <c r="J46" s="191">
        <f t="shared" si="1"/>
        <v>0</v>
      </c>
      <c r="K46" s="192" t="str">
        <f>IF(ISERROR(J46/J63),"- -",J46/J63)</f>
        <v>- -</v>
      </c>
    </row>
    <row r="47" spans="1:11" ht="14.45" customHeight="1" x14ac:dyDescent="0.2">
      <c r="A47" s="95" t="s">
        <v>14</v>
      </c>
      <c r="B47" s="193">
        <f>SUM(B48:B62)</f>
        <v>0</v>
      </c>
      <c r="C47" s="194" t="str">
        <f>IF(ISERROR(B47/B63),"- -",B47/B63)</f>
        <v>- -</v>
      </c>
      <c r="D47" s="193">
        <f>SUM(D48:D62)</f>
        <v>0</v>
      </c>
      <c r="E47" s="194" t="str">
        <f>IF(ISERROR(D47/D63),"- -",D47/D63)</f>
        <v>- -</v>
      </c>
      <c r="F47" s="193">
        <f>SUM(F48:F62)</f>
        <v>0</v>
      </c>
      <c r="G47" s="194" t="str">
        <f>IF(ISERROR(F47/F63),"- -",F47/F63)</f>
        <v>- -</v>
      </c>
      <c r="H47" s="193">
        <f>SUM(H48:H62)</f>
        <v>0</v>
      </c>
      <c r="I47" s="194" t="str">
        <f>IF(ISERROR(H47/H63),"- -",H47/H63)</f>
        <v>- -</v>
      </c>
      <c r="J47" s="120">
        <f t="shared" si="1"/>
        <v>0</v>
      </c>
      <c r="K47" s="195" t="str">
        <f>IF(ISERROR(J47/J63),"- -",J47/J63)</f>
        <v>- -</v>
      </c>
    </row>
    <row r="48" spans="1:11" ht="14.45" customHeight="1" x14ac:dyDescent="0.2">
      <c r="A48" s="96" t="s">
        <v>123</v>
      </c>
      <c r="B48" s="126"/>
      <c r="C48" s="178" t="str">
        <f>IF(ISERROR(B48/B63),"- -",B48/B63)</f>
        <v>- -</v>
      </c>
      <c r="D48" s="126"/>
      <c r="E48" s="178" t="str">
        <f>IF(ISERROR(D48/D63),"- -",D48/D63)</f>
        <v>- -</v>
      </c>
      <c r="F48" s="126"/>
      <c r="G48" s="178" t="str">
        <f>IF(ISERROR(F48/F63),"- -",F48/F63)</f>
        <v>- -</v>
      </c>
      <c r="H48" s="126"/>
      <c r="I48" s="178" t="str">
        <f>IF(ISERROR(H48/H63),"- -",H48/H63)</f>
        <v>- -</v>
      </c>
      <c r="J48" s="129">
        <f t="shared" ref="J48:J62" si="2">SUM(B48+D48+F48+H48)</f>
        <v>0</v>
      </c>
      <c r="K48" s="179" t="str">
        <f>IF(ISERROR(J48/J63),"- -",J48/J63)</f>
        <v>- -</v>
      </c>
    </row>
    <row r="49" spans="1:147" ht="14.45" customHeight="1" x14ac:dyDescent="0.2">
      <c r="A49" s="96" t="s">
        <v>124</v>
      </c>
      <c r="B49" s="126"/>
      <c r="C49" s="180" t="str">
        <f>IF(ISERROR(B49/B63),"- -",B49/B63)</f>
        <v>- -</v>
      </c>
      <c r="D49" s="126"/>
      <c r="E49" s="180" t="str">
        <f>IF(ISERROR(D49/D63),"- -",D49/D63)</f>
        <v>- -</v>
      </c>
      <c r="F49" s="126"/>
      <c r="G49" s="180" t="str">
        <f>IF(ISERROR(F49/F63),"- -",F49/F63)</f>
        <v>- -</v>
      </c>
      <c r="H49" s="126"/>
      <c r="I49" s="180" t="str">
        <f>IF(ISERROR(H49/H63),"- -",H49/H63)</f>
        <v>- -</v>
      </c>
      <c r="J49" s="129">
        <f t="shared" si="2"/>
        <v>0</v>
      </c>
      <c r="K49" s="181" t="str">
        <f>IF(ISERROR(J49/J63),"- -",J49/J63)</f>
        <v>- -</v>
      </c>
    </row>
    <row r="50" spans="1:147" ht="14.45" customHeight="1" x14ac:dyDescent="0.2">
      <c r="A50" s="96" t="s">
        <v>125</v>
      </c>
      <c r="B50" s="126"/>
      <c r="C50" s="180" t="str">
        <f>IF(ISERROR(B50/B63),"- -",B50/B63)</f>
        <v>- -</v>
      </c>
      <c r="D50" s="126"/>
      <c r="E50" s="180" t="str">
        <f>IF(ISERROR(D50/D63),"- -",D50/D63)</f>
        <v>- -</v>
      </c>
      <c r="F50" s="126"/>
      <c r="G50" s="180" t="str">
        <f>IF(ISERROR(F50/F63),"- -",F50/F63)</f>
        <v>- -</v>
      </c>
      <c r="H50" s="126"/>
      <c r="I50" s="180" t="str">
        <f>IF(ISERROR(H50/H63),"- -",H50/H63)</f>
        <v>- -</v>
      </c>
      <c r="J50" s="129">
        <f t="shared" si="2"/>
        <v>0</v>
      </c>
      <c r="K50" s="181" t="str">
        <f>IF(ISERROR(J50/J63),"- -",J50/J63)</f>
        <v>- -</v>
      </c>
    </row>
    <row r="51" spans="1:147" ht="14.45" customHeight="1" x14ac:dyDescent="0.2">
      <c r="A51" s="96" t="s">
        <v>126</v>
      </c>
      <c r="B51" s="126"/>
      <c r="C51" s="180" t="str">
        <f>IF(ISERROR(B51/B63),"- -",B51/B63)</f>
        <v>- -</v>
      </c>
      <c r="D51" s="126"/>
      <c r="E51" s="180" t="str">
        <f>IF(ISERROR(D51/D63),"- -",D51/D63)</f>
        <v>- -</v>
      </c>
      <c r="F51" s="126"/>
      <c r="G51" s="180" t="str">
        <f>IF(ISERROR(F51/F63),"- -",F51/F63)</f>
        <v>- -</v>
      </c>
      <c r="H51" s="126"/>
      <c r="I51" s="180" t="str">
        <f>IF(ISERROR(H51/H63),"- -",H51/H63)</f>
        <v>- -</v>
      </c>
      <c r="J51" s="129">
        <f t="shared" si="2"/>
        <v>0</v>
      </c>
      <c r="K51" s="181" t="str">
        <f>IF(ISERROR(J51/J63),"- -",J51/J63)</f>
        <v>- -</v>
      </c>
    </row>
    <row r="52" spans="1:147" ht="14.45" customHeight="1" x14ac:dyDescent="0.2">
      <c r="A52" s="96" t="s">
        <v>127</v>
      </c>
      <c r="B52" s="126"/>
      <c r="C52" s="180" t="str">
        <f>IF(ISERROR(B52/B63),"- -",B52/B63)</f>
        <v>- -</v>
      </c>
      <c r="D52" s="126"/>
      <c r="E52" s="180" t="str">
        <f>IF(ISERROR(D52/D63),"- -",D52/D63)</f>
        <v>- -</v>
      </c>
      <c r="F52" s="126"/>
      <c r="G52" s="180" t="str">
        <f>IF(ISERROR(F52/F63),"- -",F52/F63)</f>
        <v>- -</v>
      </c>
      <c r="H52" s="126"/>
      <c r="I52" s="180" t="str">
        <f>IF(ISERROR(H52/H63),"- -",H52/H63)</f>
        <v>- -</v>
      </c>
      <c r="J52" s="129">
        <f t="shared" si="2"/>
        <v>0</v>
      </c>
      <c r="K52" s="181" t="str">
        <f>IF(ISERROR(J52/J63),"- -",J52/J63)</f>
        <v>- -</v>
      </c>
    </row>
    <row r="53" spans="1:147" ht="14.45" customHeight="1" x14ac:dyDescent="0.2">
      <c r="A53" s="96" t="s">
        <v>128</v>
      </c>
      <c r="B53" s="126"/>
      <c r="C53" s="180" t="str">
        <f>IF(ISERROR(B53/B63),"- -",B53/B63)</f>
        <v>- -</v>
      </c>
      <c r="D53" s="126"/>
      <c r="E53" s="180" t="str">
        <f>IF(ISERROR(D53/D63),"- -",D53/D63)</f>
        <v>- -</v>
      </c>
      <c r="F53" s="126"/>
      <c r="G53" s="180" t="str">
        <f>IF(ISERROR(F53/F63),"- -",F53/F63)</f>
        <v>- -</v>
      </c>
      <c r="H53" s="126"/>
      <c r="I53" s="180" t="str">
        <f>IF(ISERROR(H53/H63),"- -",H53/H63)</f>
        <v>- -</v>
      </c>
      <c r="J53" s="129">
        <f t="shared" si="2"/>
        <v>0</v>
      </c>
      <c r="K53" s="181" t="str">
        <f>IF(ISERROR(J53/J63),"- -",J53/J63)</f>
        <v>- -</v>
      </c>
    </row>
    <row r="54" spans="1:147" ht="14.45" customHeight="1" x14ac:dyDescent="0.2">
      <c r="A54" s="96" t="s">
        <v>129</v>
      </c>
      <c r="B54" s="126"/>
      <c r="C54" s="180" t="str">
        <f>IF(ISERROR(B54/B63),"- -",B54/B63)</f>
        <v>- -</v>
      </c>
      <c r="D54" s="126"/>
      <c r="E54" s="180" t="str">
        <f>IF(ISERROR(D54/D63),"- -",D54/D63)</f>
        <v>- -</v>
      </c>
      <c r="F54" s="126"/>
      <c r="G54" s="180" t="str">
        <f>IF(ISERROR(F54/F63),"- -",F54/F63)</f>
        <v>- -</v>
      </c>
      <c r="H54" s="126"/>
      <c r="I54" s="180" t="str">
        <f>IF(ISERROR(H54/H63),"- -",H54/H63)</f>
        <v>- -</v>
      </c>
      <c r="J54" s="129">
        <f t="shared" si="2"/>
        <v>0</v>
      </c>
      <c r="K54" s="181" t="str">
        <f>IF(ISERROR(J54/J63),"- -",J54/J63)</f>
        <v>- -</v>
      </c>
    </row>
    <row r="55" spans="1:147" ht="14.45" customHeight="1" x14ac:dyDescent="0.2">
      <c r="A55" s="99" t="s">
        <v>130</v>
      </c>
      <c r="B55" s="126"/>
      <c r="C55" s="180" t="str">
        <f>IF(ISERROR(B55/B63),"- -",B55/B63)</f>
        <v>- -</v>
      </c>
      <c r="D55" s="126"/>
      <c r="E55" s="180" t="str">
        <f>IF(ISERROR(D55/D63),"- -",D55/D63)</f>
        <v>- -</v>
      </c>
      <c r="F55" s="126"/>
      <c r="G55" s="180" t="str">
        <f>IF(ISERROR(F55/F63),"- -",F55/F63)</f>
        <v>- -</v>
      </c>
      <c r="H55" s="126"/>
      <c r="I55" s="180" t="str">
        <f>IF(ISERROR(H55/H63),"- -",H55/H63)</f>
        <v>- -</v>
      </c>
      <c r="J55" s="129">
        <f t="shared" si="2"/>
        <v>0</v>
      </c>
      <c r="K55" s="181" t="str">
        <f>IF(ISERROR(J55/J63),"- -",J55/J63)</f>
        <v>- -</v>
      </c>
      <c r="L55" s="51"/>
      <c r="N55" s="51"/>
    </row>
    <row r="56" spans="1:147" ht="14.45" customHeight="1" x14ac:dyDescent="0.2">
      <c r="A56" s="96" t="s">
        <v>131</v>
      </c>
      <c r="B56" s="126"/>
      <c r="C56" s="180" t="str">
        <f>IF(ISERROR(B56/B63),"- -",B56/B63)</f>
        <v>- -</v>
      </c>
      <c r="D56" s="126"/>
      <c r="E56" s="180" t="str">
        <f>IF(ISERROR(D56/D63),"- -",D56/D63)</f>
        <v>- -</v>
      </c>
      <c r="F56" s="126"/>
      <c r="G56" s="180" t="str">
        <f>IF(ISERROR(F56/F63),"- -",F56/F63)</f>
        <v>- -</v>
      </c>
      <c r="H56" s="126"/>
      <c r="I56" s="180" t="str">
        <f>IF(ISERROR(H56/H63),"- -",H56/H63)</f>
        <v>- -</v>
      </c>
      <c r="J56" s="129">
        <f t="shared" si="2"/>
        <v>0</v>
      </c>
      <c r="K56" s="181" t="str">
        <f>IF(ISERROR(J56/J63),"- -",J56/J63)</f>
        <v>- -</v>
      </c>
      <c r="L56" s="51"/>
      <c r="N56" s="51"/>
    </row>
    <row r="57" spans="1:147" s="101" customFormat="1" ht="14.45" customHeight="1" x14ac:dyDescent="0.2">
      <c r="A57" s="96" t="s">
        <v>6</v>
      </c>
      <c r="B57" s="126"/>
      <c r="C57" s="180" t="str">
        <f>IF(ISERROR(B57/B63),"- -",B57/B63)</f>
        <v>- -</v>
      </c>
      <c r="D57" s="126"/>
      <c r="E57" s="180" t="str">
        <f>IF(ISERROR(D57/D63),"- -",D57/D63)</f>
        <v>- -</v>
      </c>
      <c r="F57" s="126"/>
      <c r="G57" s="180" t="str">
        <f>IF(ISERROR(F57/F63),"- -",F57/F63)</f>
        <v>- -</v>
      </c>
      <c r="H57" s="126"/>
      <c r="I57" s="180" t="str">
        <f>IF(ISERROR(H57/H63),"- -",H57/H63)</f>
        <v>- -</v>
      </c>
      <c r="J57" s="129">
        <f t="shared" si="2"/>
        <v>0</v>
      </c>
      <c r="K57" s="181" t="str">
        <f>IF(ISERROR(J57/J63),"- -",J57/J63)</f>
        <v>- -</v>
      </c>
      <c r="L57" s="51"/>
      <c r="M57" s="51"/>
      <c r="N57" s="51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  <c r="BE57" s="98"/>
      <c r="BF57" s="98"/>
      <c r="BG57" s="98"/>
      <c r="BH57" s="98"/>
      <c r="BI57" s="98"/>
      <c r="BJ57" s="98"/>
      <c r="BK57" s="98"/>
      <c r="BL57" s="98"/>
      <c r="BM57" s="98"/>
      <c r="BN57" s="98"/>
      <c r="BO57" s="98"/>
      <c r="BP57" s="98"/>
      <c r="BQ57" s="98"/>
      <c r="BR57" s="98"/>
      <c r="BS57" s="98"/>
      <c r="BT57" s="98"/>
      <c r="BU57" s="98"/>
      <c r="BV57" s="98"/>
      <c r="BW57" s="98"/>
      <c r="BX57" s="98"/>
      <c r="BY57" s="98"/>
      <c r="BZ57" s="98"/>
      <c r="CA57" s="98"/>
      <c r="CB57" s="98"/>
      <c r="CC57" s="98"/>
      <c r="CD57" s="98"/>
      <c r="CE57" s="98"/>
      <c r="CF57" s="98"/>
      <c r="CG57" s="98"/>
      <c r="CH57" s="98"/>
      <c r="CI57" s="98"/>
      <c r="CJ57" s="98"/>
      <c r="CK57" s="98"/>
      <c r="CL57" s="98"/>
      <c r="CM57" s="98"/>
      <c r="CN57" s="98"/>
      <c r="CO57" s="98"/>
      <c r="CP57" s="98"/>
      <c r="CQ57" s="98"/>
      <c r="CR57" s="98"/>
      <c r="CS57" s="98"/>
      <c r="CT57" s="98"/>
      <c r="CU57" s="98"/>
      <c r="CV57" s="98"/>
      <c r="CW57" s="98"/>
      <c r="CX57" s="98"/>
      <c r="CY57" s="98"/>
      <c r="CZ57" s="98"/>
      <c r="DA57" s="98"/>
      <c r="DB57" s="98"/>
      <c r="DC57" s="98"/>
      <c r="DD57" s="98"/>
      <c r="DE57" s="98"/>
      <c r="DF57" s="98"/>
      <c r="DG57" s="98"/>
      <c r="DH57" s="98"/>
      <c r="DI57" s="98"/>
      <c r="DJ57" s="98"/>
      <c r="DK57" s="98"/>
      <c r="DL57" s="98"/>
      <c r="DM57" s="98"/>
      <c r="DN57" s="98"/>
      <c r="DO57" s="98"/>
      <c r="DP57" s="98"/>
      <c r="DQ57" s="98"/>
      <c r="DR57" s="98"/>
      <c r="DS57" s="98"/>
      <c r="DT57" s="98"/>
      <c r="DU57" s="98"/>
      <c r="DV57" s="98"/>
      <c r="DW57" s="98"/>
      <c r="DX57" s="98"/>
      <c r="DY57" s="98"/>
      <c r="DZ57" s="98"/>
      <c r="EA57" s="98"/>
      <c r="EB57" s="98"/>
      <c r="EC57" s="98"/>
      <c r="ED57" s="98"/>
      <c r="EE57" s="98"/>
      <c r="EF57" s="98"/>
      <c r="EG57" s="98"/>
      <c r="EH57" s="98"/>
      <c r="EI57" s="98"/>
      <c r="EJ57" s="98"/>
      <c r="EK57" s="98"/>
      <c r="EL57" s="98"/>
      <c r="EM57" s="98"/>
      <c r="EN57" s="98"/>
      <c r="EO57" s="98"/>
      <c r="EP57" s="98"/>
      <c r="EQ57" s="98"/>
    </row>
    <row r="58" spans="1:147" s="101" customFormat="1" ht="14.45" customHeight="1" x14ac:dyDescent="0.2">
      <c r="A58" s="96" t="s">
        <v>7</v>
      </c>
      <c r="B58" s="126"/>
      <c r="C58" s="180" t="str">
        <f>IF(ISERROR(B58/B63),"- -",B58/B63)</f>
        <v>- -</v>
      </c>
      <c r="D58" s="126"/>
      <c r="E58" s="180" t="str">
        <f>IF(ISERROR(D58/D63),"- -",D58/D63)</f>
        <v>- -</v>
      </c>
      <c r="F58" s="126"/>
      <c r="G58" s="180" t="str">
        <f>IF(ISERROR(F58/F63),"- -",F58/F63)</f>
        <v>- -</v>
      </c>
      <c r="H58" s="126"/>
      <c r="I58" s="180" t="str">
        <f>IF(ISERROR(H58/H63),"- -",H58/H63)</f>
        <v>- -</v>
      </c>
      <c r="J58" s="129">
        <f t="shared" si="2"/>
        <v>0</v>
      </c>
      <c r="K58" s="181" t="str">
        <f>IF(ISERROR(J58/J63),"- -",J58/J63)</f>
        <v>- -</v>
      </c>
      <c r="L58" s="51"/>
      <c r="M58" s="51"/>
      <c r="N58" s="51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98"/>
      <c r="BK58" s="98"/>
      <c r="BL58" s="98"/>
      <c r="BM58" s="98"/>
      <c r="BN58" s="98"/>
      <c r="BO58" s="98"/>
      <c r="BP58" s="98"/>
      <c r="BQ58" s="98"/>
      <c r="BR58" s="98"/>
      <c r="BS58" s="98"/>
      <c r="BT58" s="98"/>
      <c r="BU58" s="98"/>
      <c r="BV58" s="98"/>
      <c r="BW58" s="98"/>
      <c r="BX58" s="98"/>
      <c r="BY58" s="98"/>
      <c r="BZ58" s="98"/>
      <c r="CA58" s="98"/>
      <c r="CB58" s="98"/>
      <c r="CC58" s="98"/>
      <c r="CD58" s="98"/>
      <c r="CE58" s="98"/>
      <c r="CF58" s="98"/>
      <c r="CG58" s="98"/>
      <c r="CH58" s="98"/>
      <c r="CI58" s="98"/>
      <c r="CJ58" s="98"/>
      <c r="CK58" s="98"/>
      <c r="CL58" s="98"/>
      <c r="CM58" s="98"/>
      <c r="CN58" s="98"/>
      <c r="CO58" s="98"/>
      <c r="CP58" s="98"/>
      <c r="CQ58" s="98"/>
      <c r="CR58" s="98"/>
      <c r="CS58" s="98"/>
      <c r="CT58" s="98"/>
      <c r="CU58" s="98"/>
      <c r="CV58" s="98"/>
      <c r="CW58" s="98"/>
      <c r="CX58" s="98"/>
      <c r="CY58" s="98"/>
      <c r="CZ58" s="98"/>
      <c r="DA58" s="98"/>
      <c r="DB58" s="98"/>
      <c r="DC58" s="98"/>
      <c r="DD58" s="98"/>
      <c r="DE58" s="98"/>
      <c r="DF58" s="98"/>
      <c r="DG58" s="98"/>
      <c r="DH58" s="98"/>
      <c r="DI58" s="98"/>
      <c r="DJ58" s="98"/>
      <c r="DK58" s="98"/>
      <c r="DL58" s="98"/>
      <c r="DM58" s="98"/>
      <c r="DN58" s="98"/>
      <c r="DO58" s="98"/>
      <c r="DP58" s="98"/>
      <c r="DQ58" s="98"/>
      <c r="DR58" s="98"/>
      <c r="DS58" s="98"/>
      <c r="DT58" s="98"/>
      <c r="DU58" s="98"/>
      <c r="DV58" s="98"/>
      <c r="DW58" s="98"/>
      <c r="DX58" s="98"/>
      <c r="DY58" s="98"/>
      <c r="DZ58" s="98"/>
      <c r="EA58" s="98"/>
      <c r="EB58" s="98"/>
      <c r="EC58" s="98"/>
      <c r="ED58" s="98"/>
      <c r="EE58" s="98"/>
      <c r="EF58" s="98"/>
      <c r="EG58" s="98"/>
      <c r="EH58" s="98"/>
      <c r="EI58" s="98"/>
      <c r="EJ58" s="98"/>
      <c r="EK58" s="98"/>
      <c r="EL58" s="98"/>
      <c r="EM58" s="98"/>
      <c r="EN58" s="98"/>
      <c r="EO58" s="98"/>
      <c r="EP58" s="98"/>
      <c r="EQ58" s="98"/>
    </row>
    <row r="59" spans="1:147" s="101" customFormat="1" ht="14.45" customHeight="1" x14ac:dyDescent="0.2">
      <c r="A59" s="96" t="s">
        <v>111</v>
      </c>
      <c r="B59" s="126"/>
      <c r="C59" s="180" t="str">
        <f>IF(ISERROR(B59/B63),"- -",B59/B63)</f>
        <v>- -</v>
      </c>
      <c r="D59" s="126"/>
      <c r="E59" s="180" t="str">
        <f>IF(ISERROR(D59/D63),"- -",D59/D63)</f>
        <v>- -</v>
      </c>
      <c r="F59" s="126"/>
      <c r="G59" s="180" t="str">
        <f>IF(ISERROR(F59/F63),"- -",F59/F63)</f>
        <v>- -</v>
      </c>
      <c r="H59" s="126"/>
      <c r="I59" s="180" t="str">
        <f>IF(ISERROR(H59/H63),"- -",H59/H63)</f>
        <v>- -</v>
      </c>
      <c r="J59" s="129">
        <f t="shared" si="2"/>
        <v>0</v>
      </c>
      <c r="K59" s="181" t="str">
        <f>IF(ISERROR(J59/J63),"- -",J59/J63)</f>
        <v>- -</v>
      </c>
      <c r="L59" s="51"/>
      <c r="M59" s="51"/>
      <c r="N59" s="51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  <c r="BE59" s="98"/>
      <c r="BF59" s="98"/>
      <c r="BG59" s="98"/>
      <c r="BH59" s="98"/>
      <c r="BI59" s="98"/>
      <c r="BJ59" s="98"/>
      <c r="BK59" s="98"/>
      <c r="BL59" s="98"/>
      <c r="BM59" s="98"/>
      <c r="BN59" s="98"/>
      <c r="BO59" s="98"/>
      <c r="BP59" s="98"/>
      <c r="BQ59" s="98"/>
      <c r="BR59" s="98"/>
      <c r="BS59" s="98"/>
      <c r="BT59" s="98"/>
      <c r="BU59" s="98"/>
      <c r="BV59" s="98"/>
      <c r="BW59" s="98"/>
      <c r="BX59" s="98"/>
      <c r="BY59" s="98"/>
      <c r="BZ59" s="98"/>
      <c r="CA59" s="98"/>
      <c r="CB59" s="98"/>
      <c r="CC59" s="98"/>
      <c r="CD59" s="98"/>
      <c r="CE59" s="98"/>
      <c r="CF59" s="98"/>
      <c r="CG59" s="98"/>
      <c r="CH59" s="98"/>
      <c r="CI59" s="98"/>
      <c r="CJ59" s="98"/>
      <c r="CK59" s="98"/>
      <c r="CL59" s="98"/>
      <c r="CM59" s="98"/>
      <c r="CN59" s="98"/>
      <c r="CO59" s="98"/>
      <c r="CP59" s="98"/>
      <c r="CQ59" s="98"/>
      <c r="CR59" s="98"/>
      <c r="CS59" s="98"/>
      <c r="CT59" s="98"/>
      <c r="CU59" s="98"/>
      <c r="CV59" s="98"/>
      <c r="CW59" s="98"/>
      <c r="CX59" s="98"/>
      <c r="CY59" s="98"/>
      <c r="CZ59" s="98"/>
      <c r="DA59" s="98"/>
      <c r="DB59" s="98"/>
      <c r="DC59" s="98"/>
      <c r="DD59" s="98"/>
      <c r="DE59" s="98"/>
      <c r="DF59" s="98"/>
      <c r="DG59" s="98"/>
      <c r="DH59" s="98"/>
      <c r="DI59" s="98"/>
      <c r="DJ59" s="98"/>
      <c r="DK59" s="98"/>
      <c r="DL59" s="98"/>
      <c r="DM59" s="98"/>
      <c r="DN59" s="98"/>
      <c r="DO59" s="98"/>
      <c r="DP59" s="98"/>
      <c r="DQ59" s="98"/>
      <c r="DR59" s="98"/>
      <c r="DS59" s="98"/>
      <c r="DT59" s="98"/>
      <c r="DU59" s="98"/>
      <c r="DV59" s="98"/>
      <c r="DW59" s="98"/>
      <c r="DX59" s="98"/>
      <c r="DY59" s="98"/>
      <c r="DZ59" s="98"/>
      <c r="EA59" s="98"/>
      <c r="EB59" s="98"/>
      <c r="EC59" s="98"/>
      <c r="ED59" s="98"/>
      <c r="EE59" s="98"/>
      <c r="EF59" s="98"/>
      <c r="EG59" s="98"/>
      <c r="EH59" s="98"/>
      <c r="EI59" s="98"/>
      <c r="EJ59" s="98"/>
      <c r="EK59" s="98"/>
      <c r="EL59" s="98"/>
      <c r="EM59" s="98"/>
      <c r="EN59" s="98"/>
      <c r="EO59" s="98"/>
      <c r="EP59" s="98"/>
      <c r="EQ59" s="98"/>
    </row>
    <row r="60" spans="1:147" s="101" customFormat="1" ht="14.45" customHeight="1" x14ac:dyDescent="0.2">
      <c r="A60" s="96" t="s">
        <v>8</v>
      </c>
      <c r="B60" s="126"/>
      <c r="C60" s="180" t="str">
        <f>IF(ISERROR(B60/B63),"- -",B60/B63)</f>
        <v>- -</v>
      </c>
      <c r="D60" s="126"/>
      <c r="E60" s="180" t="str">
        <f>IF(ISERROR(D60/D63),"- -",D60/D63)</f>
        <v>- -</v>
      </c>
      <c r="F60" s="126"/>
      <c r="G60" s="180" t="str">
        <f>IF(ISERROR(F60/F63),"- -",F60/F63)</f>
        <v>- -</v>
      </c>
      <c r="H60" s="126"/>
      <c r="I60" s="180" t="str">
        <f>IF(ISERROR(H60/H63),"- -",H60/H63)</f>
        <v>- -</v>
      </c>
      <c r="J60" s="129">
        <f t="shared" si="2"/>
        <v>0</v>
      </c>
      <c r="K60" s="181" t="str">
        <f>IF(ISERROR(J60/J63),"- -",J60/J63)</f>
        <v>- -</v>
      </c>
      <c r="L60" s="51"/>
      <c r="M60" s="51"/>
      <c r="N60" s="51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  <c r="BF60" s="98"/>
      <c r="BG60" s="98"/>
      <c r="BH60" s="98"/>
      <c r="BI60" s="98"/>
      <c r="BJ60" s="98"/>
      <c r="BK60" s="98"/>
      <c r="BL60" s="98"/>
      <c r="BM60" s="98"/>
      <c r="BN60" s="98"/>
      <c r="BO60" s="98"/>
      <c r="BP60" s="98"/>
      <c r="BQ60" s="98"/>
      <c r="BR60" s="98"/>
      <c r="BS60" s="98"/>
      <c r="BT60" s="98"/>
      <c r="BU60" s="98"/>
      <c r="BV60" s="98"/>
      <c r="BW60" s="98"/>
      <c r="BX60" s="98"/>
      <c r="BY60" s="98"/>
      <c r="BZ60" s="98"/>
      <c r="CA60" s="98"/>
      <c r="CB60" s="98"/>
      <c r="CC60" s="98"/>
      <c r="CD60" s="98"/>
      <c r="CE60" s="98"/>
      <c r="CF60" s="98"/>
      <c r="CG60" s="98"/>
      <c r="CH60" s="98"/>
      <c r="CI60" s="98"/>
      <c r="CJ60" s="98"/>
      <c r="CK60" s="98"/>
      <c r="CL60" s="98"/>
      <c r="CM60" s="98"/>
      <c r="CN60" s="98"/>
      <c r="CO60" s="98"/>
      <c r="CP60" s="98"/>
      <c r="CQ60" s="98"/>
      <c r="CR60" s="98"/>
      <c r="CS60" s="98"/>
      <c r="CT60" s="98"/>
      <c r="CU60" s="98"/>
      <c r="CV60" s="98"/>
      <c r="CW60" s="98"/>
      <c r="CX60" s="98"/>
      <c r="CY60" s="98"/>
      <c r="CZ60" s="98"/>
      <c r="DA60" s="98"/>
      <c r="DB60" s="98"/>
      <c r="DC60" s="98"/>
      <c r="DD60" s="98"/>
      <c r="DE60" s="98"/>
      <c r="DF60" s="98"/>
      <c r="DG60" s="98"/>
      <c r="DH60" s="98"/>
      <c r="DI60" s="98"/>
      <c r="DJ60" s="98"/>
      <c r="DK60" s="98"/>
      <c r="DL60" s="98"/>
      <c r="DM60" s="98"/>
      <c r="DN60" s="98"/>
      <c r="DO60" s="98"/>
      <c r="DP60" s="98"/>
      <c r="DQ60" s="98"/>
      <c r="DR60" s="98"/>
      <c r="DS60" s="98"/>
      <c r="DT60" s="98"/>
      <c r="DU60" s="98"/>
      <c r="DV60" s="98"/>
      <c r="DW60" s="98"/>
      <c r="DX60" s="98"/>
      <c r="DY60" s="98"/>
      <c r="DZ60" s="98"/>
      <c r="EA60" s="98"/>
      <c r="EB60" s="98"/>
      <c r="EC60" s="98"/>
      <c r="ED60" s="98"/>
      <c r="EE60" s="98"/>
      <c r="EF60" s="98"/>
      <c r="EG60" s="98"/>
      <c r="EH60" s="98"/>
      <c r="EI60" s="98"/>
      <c r="EJ60" s="98"/>
      <c r="EK60" s="98"/>
      <c r="EL60" s="98"/>
      <c r="EM60" s="98"/>
      <c r="EN60" s="98"/>
      <c r="EO60" s="98"/>
      <c r="EP60" s="98"/>
      <c r="EQ60" s="98"/>
    </row>
    <row r="61" spans="1:147" s="101" customFormat="1" ht="14.45" customHeight="1" x14ac:dyDescent="0.2">
      <c r="A61" s="96" t="s">
        <v>9</v>
      </c>
      <c r="B61" s="126"/>
      <c r="C61" s="180" t="str">
        <f>IF(ISERROR(B61/B63),"- -",B61/B63)</f>
        <v>- -</v>
      </c>
      <c r="D61" s="126"/>
      <c r="E61" s="180" t="str">
        <f>IF(ISERROR(D61/D63),"- -",D61/D63)</f>
        <v>- -</v>
      </c>
      <c r="F61" s="126"/>
      <c r="G61" s="180" t="str">
        <f>IF(ISERROR(F61/F63),"- -",F61/F63)</f>
        <v>- -</v>
      </c>
      <c r="H61" s="126"/>
      <c r="I61" s="180" t="str">
        <f>IF(ISERROR(H61/H63),"- -",H61/H63)</f>
        <v>- -</v>
      </c>
      <c r="J61" s="129">
        <f t="shared" si="2"/>
        <v>0</v>
      </c>
      <c r="K61" s="181" t="str">
        <f>IF(ISERROR(J61/J63),"- -",J61/J63)</f>
        <v>- -</v>
      </c>
      <c r="L61" s="51"/>
      <c r="M61" s="51"/>
      <c r="N61" s="51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  <c r="BE61" s="98"/>
      <c r="BF61" s="98"/>
      <c r="BG61" s="98"/>
      <c r="BH61" s="98"/>
      <c r="BI61" s="98"/>
      <c r="BJ61" s="98"/>
      <c r="BK61" s="98"/>
      <c r="BL61" s="98"/>
      <c r="BM61" s="98"/>
      <c r="BN61" s="98"/>
      <c r="BO61" s="98"/>
      <c r="BP61" s="98"/>
      <c r="BQ61" s="98"/>
      <c r="BR61" s="98"/>
      <c r="BS61" s="98"/>
      <c r="BT61" s="98"/>
      <c r="BU61" s="98"/>
      <c r="BV61" s="98"/>
      <c r="BW61" s="98"/>
      <c r="BX61" s="98"/>
      <c r="BY61" s="98"/>
      <c r="BZ61" s="98"/>
      <c r="CA61" s="98"/>
      <c r="CB61" s="98"/>
      <c r="CC61" s="98"/>
      <c r="CD61" s="98"/>
      <c r="CE61" s="98"/>
      <c r="CF61" s="98"/>
      <c r="CG61" s="98"/>
      <c r="CH61" s="98"/>
      <c r="CI61" s="98"/>
      <c r="CJ61" s="98"/>
      <c r="CK61" s="98"/>
      <c r="CL61" s="98"/>
      <c r="CM61" s="98"/>
      <c r="CN61" s="98"/>
      <c r="CO61" s="98"/>
      <c r="CP61" s="98"/>
      <c r="CQ61" s="98"/>
      <c r="CR61" s="98"/>
      <c r="CS61" s="98"/>
      <c r="CT61" s="98"/>
      <c r="CU61" s="98"/>
      <c r="CV61" s="98"/>
      <c r="CW61" s="98"/>
      <c r="CX61" s="98"/>
      <c r="CY61" s="98"/>
      <c r="CZ61" s="98"/>
      <c r="DA61" s="98"/>
      <c r="DB61" s="98"/>
      <c r="DC61" s="98"/>
      <c r="DD61" s="98"/>
      <c r="DE61" s="98"/>
      <c r="DF61" s="98"/>
      <c r="DG61" s="98"/>
      <c r="DH61" s="98"/>
      <c r="DI61" s="98"/>
      <c r="DJ61" s="98"/>
      <c r="DK61" s="98"/>
      <c r="DL61" s="98"/>
      <c r="DM61" s="98"/>
      <c r="DN61" s="98"/>
      <c r="DO61" s="98"/>
      <c r="DP61" s="98"/>
      <c r="DQ61" s="98"/>
      <c r="DR61" s="98"/>
      <c r="DS61" s="98"/>
      <c r="DT61" s="98"/>
      <c r="DU61" s="98"/>
      <c r="DV61" s="98"/>
      <c r="DW61" s="98"/>
      <c r="DX61" s="98"/>
      <c r="DY61" s="98"/>
      <c r="DZ61" s="98"/>
      <c r="EA61" s="98"/>
      <c r="EB61" s="98"/>
      <c r="EC61" s="98"/>
      <c r="ED61" s="98"/>
      <c r="EE61" s="98"/>
      <c r="EF61" s="98"/>
      <c r="EG61" s="98"/>
      <c r="EH61" s="98"/>
      <c r="EI61" s="98"/>
      <c r="EJ61" s="98"/>
      <c r="EK61" s="98"/>
      <c r="EL61" s="98"/>
      <c r="EM61" s="98"/>
      <c r="EN61" s="98"/>
      <c r="EO61" s="98"/>
      <c r="EP61" s="98"/>
      <c r="EQ61" s="98"/>
    </row>
    <row r="62" spans="1:147" s="101" customFormat="1" ht="14.45" customHeight="1" thickBot="1" x14ac:dyDescent="0.25">
      <c r="A62" s="97" t="s">
        <v>82</v>
      </c>
      <c r="B62" s="126"/>
      <c r="C62" s="180" t="str">
        <f>IF(ISERROR(B62/B63),"- -",B62/B63)</f>
        <v>- -</v>
      </c>
      <c r="D62" s="126"/>
      <c r="E62" s="180" t="str">
        <f>IF(ISERROR(D62/D63),"- -",D62/D63)</f>
        <v>- -</v>
      </c>
      <c r="F62" s="126"/>
      <c r="G62" s="180" t="str">
        <f>IF(ISERROR(F62/F63),"- -",F62/F63)</f>
        <v>- -</v>
      </c>
      <c r="H62" s="126"/>
      <c r="I62" s="180" t="str">
        <f>IF(ISERROR(H62/H63),"- -",H62/H63)</f>
        <v>- -</v>
      </c>
      <c r="J62" s="129">
        <f t="shared" si="2"/>
        <v>0</v>
      </c>
      <c r="K62" s="181" t="str">
        <f>IF(ISERROR(J62/J63),"- -",J62/J63)</f>
        <v>- -</v>
      </c>
      <c r="L62" s="51"/>
      <c r="M62" s="51"/>
      <c r="N62" s="51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8"/>
      <c r="BR62" s="98"/>
      <c r="BS62" s="98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/>
      <c r="CL62" s="98"/>
      <c r="CM62" s="98"/>
      <c r="CN62" s="98"/>
      <c r="CO62" s="98"/>
      <c r="CP62" s="98"/>
      <c r="CQ62" s="98"/>
      <c r="CR62" s="98"/>
      <c r="CS62" s="98"/>
      <c r="CT62" s="98"/>
      <c r="CU62" s="98"/>
      <c r="CV62" s="98"/>
      <c r="CW62" s="98"/>
      <c r="CX62" s="98"/>
      <c r="CY62" s="98"/>
      <c r="CZ62" s="98"/>
      <c r="DA62" s="98"/>
      <c r="DB62" s="98"/>
      <c r="DC62" s="98"/>
      <c r="DD62" s="98"/>
      <c r="DE62" s="98"/>
      <c r="DF62" s="98"/>
      <c r="DG62" s="98"/>
      <c r="DH62" s="98"/>
      <c r="DI62" s="98"/>
      <c r="DJ62" s="98"/>
      <c r="DK62" s="98"/>
      <c r="DL62" s="98"/>
      <c r="DM62" s="98"/>
      <c r="DN62" s="98"/>
      <c r="DO62" s="98"/>
      <c r="DP62" s="98"/>
      <c r="DQ62" s="98"/>
      <c r="DR62" s="98"/>
      <c r="DS62" s="98"/>
      <c r="DT62" s="98"/>
      <c r="DU62" s="98"/>
      <c r="DV62" s="98"/>
      <c r="DW62" s="98"/>
      <c r="DX62" s="98"/>
      <c r="DY62" s="98"/>
      <c r="DZ62" s="98"/>
      <c r="EA62" s="98"/>
      <c r="EB62" s="98"/>
      <c r="EC62" s="98"/>
      <c r="ED62" s="98"/>
      <c r="EE62" s="98"/>
      <c r="EF62" s="98"/>
      <c r="EG62" s="98"/>
      <c r="EH62" s="98"/>
      <c r="EI62" s="98"/>
      <c r="EJ62" s="98"/>
      <c r="EK62" s="98"/>
      <c r="EL62" s="98"/>
      <c r="EM62" s="98"/>
      <c r="EN62" s="98"/>
      <c r="EO62" s="98"/>
      <c r="EP62" s="98"/>
      <c r="EQ62" s="98"/>
    </row>
    <row r="63" spans="1:147" ht="14.45" customHeight="1" thickBot="1" x14ac:dyDescent="0.25">
      <c r="A63" s="102" t="s">
        <v>34</v>
      </c>
      <c r="B63" s="196">
        <f>SUM(B33+B47)</f>
        <v>0</v>
      </c>
      <c r="C63" s="197" t="str">
        <f>IF(ISERROR(SUM(C33+C47)),"- -",SUM(C33+C47))</f>
        <v>- -</v>
      </c>
      <c r="D63" s="196">
        <f>SUM(D33+D47)</f>
        <v>0</v>
      </c>
      <c r="E63" s="197" t="str">
        <f>IF(ISERROR(SUM(E33+E47)),"- -",SUM(E33+E47))</f>
        <v>- -</v>
      </c>
      <c r="F63" s="196">
        <f>SUM(F33+F47)</f>
        <v>0</v>
      </c>
      <c r="G63" s="197" t="str">
        <f>IF(ISERROR(SUM(G33+G47)),"- -",SUM(G33+G47))</f>
        <v>- -</v>
      </c>
      <c r="H63" s="196">
        <f>SUM(H33+H47)</f>
        <v>0</v>
      </c>
      <c r="I63" s="197" t="str">
        <f>IF(ISERROR(SUM(I33+I47)),"- -",SUM(I33+I47))</f>
        <v>- -</v>
      </c>
      <c r="J63" s="196">
        <f>SUM(J33+J47)</f>
        <v>0</v>
      </c>
      <c r="K63" s="198" t="str">
        <f>IF(ISERROR(SUM(K33+K47)),"- -",SUM(K33+K47))</f>
        <v>- -</v>
      </c>
      <c r="L63" s="51"/>
      <c r="N63" s="51"/>
    </row>
    <row r="64" spans="1:147" ht="14.25" thickTop="1" thickBot="1" x14ac:dyDescent="0.25">
      <c r="A64" s="199"/>
      <c r="B64" s="200"/>
      <c r="C64" s="200"/>
      <c r="D64" s="200"/>
      <c r="E64" s="200"/>
      <c r="F64" s="200"/>
      <c r="G64" s="200"/>
      <c r="H64" s="201"/>
      <c r="I64" s="201"/>
      <c r="J64" s="201"/>
      <c r="K64" s="201"/>
      <c r="L64" s="51"/>
      <c r="N64" s="51"/>
    </row>
    <row r="65" spans="1:15" s="106" customFormat="1" ht="14.45" customHeight="1" thickBot="1" x14ac:dyDescent="0.25">
      <c r="A65" s="103"/>
      <c r="B65" s="373" t="s">
        <v>23</v>
      </c>
      <c r="C65" s="374"/>
      <c r="D65" s="374"/>
      <c r="E65" s="374"/>
      <c r="F65" s="374"/>
      <c r="G65" s="375"/>
      <c r="H65" s="104"/>
      <c r="I65" s="105"/>
      <c r="J65" s="105"/>
      <c r="K65" s="105"/>
      <c r="L65" s="51"/>
      <c r="M65" s="51"/>
      <c r="N65" s="51"/>
      <c r="O65" s="51"/>
    </row>
    <row r="66" spans="1:15" s="106" customFormat="1" ht="14.45" customHeight="1" thickBot="1" x14ac:dyDescent="0.25">
      <c r="A66" s="103"/>
      <c r="B66" s="404" t="s">
        <v>39</v>
      </c>
      <c r="C66" s="405"/>
      <c r="D66" s="398" t="s">
        <v>35</v>
      </c>
      <c r="E66" s="405"/>
      <c r="F66" s="398" t="s">
        <v>22</v>
      </c>
      <c r="G66" s="399"/>
    </row>
    <row r="67" spans="1:15" s="106" customFormat="1" ht="14.45" customHeight="1" thickBot="1" x14ac:dyDescent="0.25">
      <c r="A67" s="107" t="s">
        <v>33</v>
      </c>
      <c r="B67" s="202" t="s">
        <v>0</v>
      </c>
      <c r="C67" s="203" t="s">
        <v>10</v>
      </c>
      <c r="D67" s="204" t="s">
        <v>0</v>
      </c>
      <c r="E67" s="203" t="s">
        <v>10</v>
      </c>
      <c r="F67" s="204" t="s">
        <v>0</v>
      </c>
      <c r="G67" s="205" t="s">
        <v>10</v>
      </c>
    </row>
    <row r="68" spans="1:15" s="106" customFormat="1" ht="14.45" customHeight="1" x14ac:dyDescent="0.2">
      <c r="A68" s="108" t="s">
        <v>15</v>
      </c>
      <c r="B68" s="126"/>
      <c r="C68" s="206" t="str">
        <f>IF(ISERROR(B68/B73),"- -",B68/B73)</f>
        <v>- -</v>
      </c>
      <c r="D68" s="126"/>
      <c r="E68" s="206" t="str">
        <f>IF(ISERROR(D68/D73),"- -",D68/D73)</f>
        <v>- -</v>
      </c>
      <c r="F68" s="207">
        <f>SUM(B68+D68)</f>
        <v>0</v>
      </c>
      <c r="G68" s="208" t="str">
        <f>IF(ISERROR(F68/F73),"- -",F68/F73)</f>
        <v>- -</v>
      </c>
    </row>
    <row r="69" spans="1:15" s="106" customFormat="1" ht="14.45" customHeight="1" x14ac:dyDescent="0.2">
      <c r="A69" s="109" t="s">
        <v>16</v>
      </c>
      <c r="B69" s="126"/>
      <c r="C69" s="209" t="str">
        <f>IF(ISERROR(B69/B73),"- -",B69/B73)</f>
        <v>- -</v>
      </c>
      <c r="D69" s="126"/>
      <c r="E69" s="209" t="str">
        <f>IF(ISERROR(D69/D73),"- -",D69/D73)</f>
        <v>- -</v>
      </c>
      <c r="F69" s="210">
        <f>SUM(B69+D69)</f>
        <v>0</v>
      </c>
      <c r="G69" s="211" t="str">
        <f>IF(ISERROR(F69/F73),"- -",F69/F73)</f>
        <v>- -</v>
      </c>
    </row>
    <row r="70" spans="1:15" s="106" customFormat="1" ht="14.45" customHeight="1" x14ac:dyDescent="0.2">
      <c r="A70" s="109" t="s">
        <v>99</v>
      </c>
      <c r="B70" s="126"/>
      <c r="C70" s="209" t="str">
        <f>IF(ISERROR(B70/B73),"- -",B70/B73)</f>
        <v>- -</v>
      </c>
      <c r="D70" s="126"/>
      <c r="E70" s="209" t="str">
        <f>IF(ISERROR(D70/D73),"- -",D70/D73)</f>
        <v>- -</v>
      </c>
      <c r="F70" s="210">
        <f>SUM(B70+D70)</f>
        <v>0</v>
      </c>
      <c r="G70" s="211" t="str">
        <f>IF(ISERROR(F70/F73),"- -",F70/F73)</f>
        <v>- -</v>
      </c>
      <c r="K70" s="212"/>
      <c r="L70" s="212"/>
    </row>
    <row r="71" spans="1:15" s="106" customFormat="1" ht="14.45" customHeight="1" x14ac:dyDescent="0.2">
      <c r="A71" s="109" t="s">
        <v>100</v>
      </c>
      <c r="B71" s="126"/>
      <c r="C71" s="209" t="str">
        <f>IF(ISERROR(B71/B73),"- -",B71/B73)</f>
        <v>- -</v>
      </c>
      <c r="D71" s="126"/>
      <c r="E71" s="209" t="str">
        <f>IF(ISERROR(D71/D73),"- -",D71/D73)</f>
        <v>- -</v>
      </c>
      <c r="F71" s="210">
        <f>SUM(B71+D71)</f>
        <v>0</v>
      </c>
      <c r="G71" s="211" t="str">
        <f>IF(ISERROR(F71/F73),"- -",F71/F73)</f>
        <v>- -</v>
      </c>
      <c r="K71" s="212"/>
      <c r="L71" s="212"/>
      <c r="M71" s="110"/>
      <c r="N71" s="110"/>
    </row>
    <row r="72" spans="1:15" s="106" customFormat="1" ht="18" customHeight="1" thickBot="1" x14ac:dyDescent="0.25">
      <c r="A72" s="111" t="s">
        <v>101</v>
      </c>
      <c r="B72" s="126"/>
      <c r="C72" s="213" t="str">
        <f>IF(ISERROR(B72/B73),"- -",B72/B73)</f>
        <v>- -</v>
      </c>
      <c r="D72" s="126"/>
      <c r="E72" s="213" t="str">
        <f>IF(ISERROR(D72/D73),"- -",D72/D73)</f>
        <v>- -</v>
      </c>
      <c r="F72" s="214">
        <f>SUM(B72+D72)</f>
        <v>0</v>
      </c>
      <c r="G72" s="215" t="str">
        <f>IF(ISERROR(F72/F73),"- -",F72/F73)</f>
        <v>- -</v>
      </c>
      <c r="K72" s="212"/>
      <c r="L72" s="212"/>
      <c r="M72" s="110"/>
      <c r="N72" s="110"/>
    </row>
    <row r="73" spans="1:15" s="106" customFormat="1" ht="14.45" customHeight="1" thickBot="1" x14ac:dyDescent="0.25">
      <c r="A73" s="112" t="s">
        <v>24</v>
      </c>
      <c r="B73" s="216">
        <f t="shared" ref="B73:G73" si="3">SUM(B68:B72)</f>
        <v>0</v>
      </c>
      <c r="C73" s="217">
        <f t="shared" si="3"/>
        <v>0</v>
      </c>
      <c r="D73" s="216">
        <f t="shared" si="3"/>
        <v>0</v>
      </c>
      <c r="E73" s="217">
        <f t="shared" si="3"/>
        <v>0</v>
      </c>
      <c r="F73" s="216">
        <f t="shared" si="3"/>
        <v>0</v>
      </c>
      <c r="G73" s="218">
        <f t="shared" si="3"/>
        <v>0</v>
      </c>
      <c r="K73" s="219"/>
      <c r="L73" s="219"/>
      <c r="M73" s="110"/>
      <c r="N73" s="110"/>
    </row>
    <row r="74" spans="1:15" s="106" customFormat="1" ht="14.1" customHeight="1" x14ac:dyDescent="0.2">
      <c r="A74" s="396" t="s">
        <v>189</v>
      </c>
      <c r="B74" s="396"/>
      <c r="C74" s="396"/>
      <c r="D74" s="396"/>
      <c r="E74" s="396"/>
      <c r="F74" s="396"/>
      <c r="G74" s="396"/>
      <c r="H74" s="396"/>
      <c r="I74" s="396"/>
      <c r="J74" s="396"/>
      <c r="K74" s="396"/>
      <c r="L74" s="396"/>
      <c r="M74" s="396"/>
      <c r="N74" s="396"/>
    </row>
    <row r="75" spans="1:15" s="106" customFormat="1" ht="14.1" customHeight="1" x14ac:dyDescent="0.2">
      <c r="A75" s="396" t="s">
        <v>105</v>
      </c>
      <c r="B75" s="396"/>
      <c r="C75" s="396"/>
      <c r="D75" s="396"/>
      <c r="E75" s="396"/>
      <c r="F75" s="396"/>
      <c r="G75" s="396"/>
      <c r="H75" s="396"/>
      <c r="I75" s="396"/>
      <c r="J75" s="396"/>
      <c r="K75" s="396"/>
      <c r="L75" s="396"/>
      <c r="M75" s="396"/>
      <c r="N75" s="396"/>
    </row>
    <row r="76" spans="1:15" s="106" customFormat="1" ht="14.1" customHeight="1" x14ac:dyDescent="0.2">
      <c r="A76" s="396" t="s">
        <v>37</v>
      </c>
      <c r="B76" s="396"/>
      <c r="C76" s="396"/>
      <c r="D76" s="396"/>
      <c r="E76" s="396"/>
      <c r="F76" s="396"/>
      <c r="G76" s="396"/>
      <c r="H76" s="396"/>
      <c r="I76" s="396"/>
      <c r="J76" s="396"/>
      <c r="K76" s="396"/>
      <c r="L76" s="220"/>
      <c r="M76" s="220"/>
      <c r="N76" s="220"/>
    </row>
    <row r="77" spans="1:15" s="106" customFormat="1" ht="14.1" customHeight="1" x14ac:dyDescent="0.2">
      <c r="A77" s="406" t="s">
        <v>74</v>
      </c>
      <c r="B77" s="406"/>
      <c r="C77" s="406"/>
      <c r="D77" s="406"/>
      <c r="E77" s="406"/>
      <c r="F77" s="406"/>
      <c r="G77" s="406"/>
      <c r="H77" s="406"/>
      <c r="I77" s="406"/>
      <c r="J77" s="406"/>
      <c r="K77" s="406"/>
      <c r="L77" s="406"/>
      <c r="M77" s="406"/>
      <c r="N77" s="406"/>
    </row>
    <row r="78" spans="1:15" ht="14.1" customHeight="1" x14ac:dyDescent="0.2">
      <c r="A78" s="406" t="s">
        <v>76</v>
      </c>
      <c r="B78" s="406"/>
      <c r="C78" s="406"/>
      <c r="D78" s="406"/>
      <c r="E78" s="406"/>
      <c r="F78" s="406"/>
      <c r="G78" s="406"/>
      <c r="H78" s="406"/>
      <c r="I78" s="406"/>
      <c r="J78" s="406"/>
      <c r="K78" s="406"/>
      <c r="L78" s="406"/>
      <c r="M78" s="406"/>
      <c r="N78" s="406"/>
    </row>
    <row r="79" spans="1:15" ht="14.1" customHeight="1" x14ac:dyDescent="0.2">
      <c r="A79" s="403" t="s">
        <v>106</v>
      </c>
      <c r="B79" s="403"/>
      <c r="C79" s="403"/>
      <c r="D79" s="403"/>
      <c r="E79" s="403"/>
      <c r="F79" s="403"/>
      <c r="G79" s="403"/>
      <c r="H79" s="403"/>
      <c r="I79" s="403"/>
      <c r="J79" s="403"/>
      <c r="K79" s="403"/>
      <c r="L79" s="403"/>
      <c r="M79" s="403"/>
      <c r="N79" s="403"/>
    </row>
    <row r="80" spans="1:15" ht="14.1" customHeight="1" x14ac:dyDescent="0.2">
      <c r="A80" s="397" t="s">
        <v>20</v>
      </c>
      <c r="B80" s="397"/>
      <c r="C80" s="397"/>
      <c r="D80" s="397"/>
      <c r="E80" s="397"/>
      <c r="F80" s="397"/>
      <c r="G80" s="397"/>
      <c r="H80" s="397"/>
      <c r="I80" s="397"/>
      <c r="J80" s="397"/>
      <c r="K80" s="397"/>
      <c r="L80" s="397"/>
      <c r="M80" s="397"/>
      <c r="N80" s="397"/>
    </row>
    <row r="81" spans="1:7" ht="8.25" customHeight="1" x14ac:dyDescent="0.2"/>
    <row r="82" spans="1:7" ht="14.45" customHeight="1" x14ac:dyDescent="0.2">
      <c r="A82" s="400" t="s">
        <v>13</v>
      </c>
      <c r="B82" s="401"/>
      <c r="C82" s="401"/>
      <c r="D82" s="401"/>
      <c r="E82" s="401"/>
      <c r="F82" s="401"/>
      <c r="G82" s="402"/>
    </row>
    <row r="83" spans="1:7" ht="14.45" customHeight="1" x14ac:dyDescent="0.2">
      <c r="A83" s="390" t="s">
        <v>102</v>
      </c>
      <c r="B83" s="391"/>
      <c r="C83" s="391"/>
      <c r="D83" s="391"/>
      <c r="E83" s="391"/>
      <c r="F83" s="391"/>
      <c r="G83" s="392"/>
    </row>
    <row r="84" spans="1:7" ht="13.5" customHeight="1" x14ac:dyDescent="0.2">
      <c r="A84" s="393"/>
      <c r="B84" s="394"/>
      <c r="C84" s="394"/>
      <c r="D84" s="394"/>
      <c r="E84" s="394"/>
      <c r="F84" s="394"/>
      <c r="G84" s="395"/>
    </row>
    <row r="85" spans="1:7" ht="14.45" customHeight="1" x14ac:dyDescent="0.2"/>
    <row r="86" spans="1:7" ht="14.45" customHeight="1" x14ac:dyDescent="0.2"/>
    <row r="87" spans="1:7" ht="14.45" customHeight="1" x14ac:dyDescent="0.2"/>
    <row r="88" spans="1:7" ht="14.45" customHeight="1" x14ac:dyDescent="0.2"/>
    <row r="89" spans="1:7" ht="14.45" customHeight="1" x14ac:dyDescent="0.2"/>
    <row r="90" spans="1:7" ht="14.45" customHeight="1" x14ac:dyDescent="0.2"/>
    <row r="91" spans="1:7" ht="14.45" customHeight="1" x14ac:dyDescent="0.2"/>
    <row r="92" spans="1:7" ht="14.45" customHeight="1" x14ac:dyDescent="0.2"/>
  </sheetData>
  <sheetProtection selectLockedCells="1"/>
  <customSheetViews>
    <customSheetView guid="{97519151-4285-4047-ACF6-B1C0036660BF}" scale="90" fitToPage="1">
      <selection activeCell="K17" sqref="K17"/>
      <pageMargins left="0.25" right="0.25" top="0.75" bottom="0.75" header="0.3" footer="0.3"/>
      <printOptions horizontalCentered="1"/>
      <pageSetup scale="44" orientation="portrait" r:id="rId1"/>
      <headerFooter alignWithMargins="0">
        <oddFooter>&amp;R&amp;F</oddFooter>
      </headerFooter>
    </customSheetView>
  </customSheetViews>
  <mergeCells count="41">
    <mergeCell ref="D4:F4"/>
    <mergeCell ref="D5:F5"/>
    <mergeCell ref="D6:F6"/>
    <mergeCell ref="A1:N1"/>
    <mergeCell ref="A3:B6"/>
    <mergeCell ref="D3:F3"/>
    <mergeCell ref="A8:B8"/>
    <mergeCell ref="A13:N13"/>
    <mergeCell ref="D7:F7"/>
    <mergeCell ref="M14:N14"/>
    <mergeCell ref="D10:F10"/>
    <mergeCell ref="K14:L14"/>
    <mergeCell ref="D8:F8"/>
    <mergeCell ref="D12:F12"/>
    <mergeCell ref="A11:B11"/>
    <mergeCell ref="D11:F11"/>
    <mergeCell ref="A7:B7"/>
    <mergeCell ref="A12:B12"/>
    <mergeCell ref="A83:G84"/>
    <mergeCell ref="A74:N74"/>
    <mergeCell ref="A80:N80"/>
    <mergeCell ref="F66:G66"/>
    <mergeCell ref="A82:G82"/>
    <mergeCell ref="A79:N79"/>
    <mergeCell ref="B66:C66"/>
    <mergeCell ref="A75:N75"/>
    <mergeCell ref="D66:E66"/>
    <mergeCell ref="A76:K76"/>
    <mergeCell ref="A77:N77"/>
    <mergeCell ref="A78:N78"/>
    <mergeCell ref="A31:A32"/>
    <mergeCell ref="B31:C31"/>
    <mergeCell ref="D31:E31"/>
    <mergeCell ref="B14:D14"/>
    <mergeCell ref="A14:A15"/>
    <mergeCell ref="B65:G65"/>
    <mergeCell ref="F31:G31"/>
    <mergeCell ref="E14:G14"/>
    <mergeCell ref="H31:I31"/>
    <mergeCell ref="H14:J14"/>
    <mergeCell ref="J31:K31"/>
  </mergeCells>
  <phoneticPr fontId="0" type="noConversion"/>
  <hyperlinks>
    <hyperlink ref="A11" r:id="rId2" display="kedelman@hrsa.gov "/>
  </hyperlinks>
  <printOptions horizontalCentered="1"/>
  <pageMargins left="0.25" right="0.25" top="0.75" bottom="0.75" header="0.3" footer="0.3"/>
  <pageSetup scale="44" orientation="portrait" r:id="rId3"/>
  <headerFooter alignWithMargins="0">
    <oddFooter>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A1:EQ51"/>
  <sheetViews>
    <sheetView topLeftCell="A28" zoomScale="95" workbookViewId="0">
      <selection activeCell="D39" sqref="D39"/>
    </sheetView>
  </sheetViews>
  <sheetFormatPr defaultColWidth="9.140625" defaultRowHeight="12.75" x14ac:dyDescent="0.2"/>
  <cols>
    <col min="1" max="1" width="84" style="1" customWidth="1"/>
    <col min="2" max="2" width="15.42578125" style="1" customWidth="1"/>
    <col min="3" max="3" width="21.7109375" style="1" customWidth="1"/>
    <col min="4" max="4" width="14.85546875" style="9" customWidth="1"/>
    <col min="5" max="5" width="22.28515625" style="9" customWidth="1"/>
    <col min="6" max="6" width="34.5703125" style="9" customWidth="1"/>
    <col min="7" max="7" width="9.85546875" style="1" bestFit="1" customWidth="1"/>
    <col min="8" max="8" width="14.140625" style="9" customWidth="1"/>
    <col min="9" max="16384" width="9.140625" style="1"/>
  </cols>
  <sheetData>
    <row r="1" spans="1:8" ht="26.25" x14ac:dyDescent="0.4">
      <c r="A1" s="444" t="s">
        <v>42</v>
      </c>
      <c r="B1" s="444"/>
      <c r="C1" s="444"/>
      <c r="D1" s="444"/>
      <c r="E1" s="444"/>
      <c r="F1" s="444"/>
    </row>
    <row r="3" spans="1:8" ht="36" customHeight="1" x14ac:dyDescent="0.2">
      <c r="A3" s="445" t="s">
        <v>77</v>
      </c>
      <c r="B3" s="446"/>
      <c r="C3" s="446"/>
      <c r="D3" s="446"/>
      <c r="E3" s="446"/>
      <c r="F3" s="446"/>
    </row>
    <row r="4" spans="1:8" x14ac:dyDescent="0.2">
      <c r="A4" s="19"/>
      <c r="B4" s="19"/>
      <c r="C4" s="19"/>
    </row>
    <row r="5" spans="1:8" s="18" customFormat="1" ht="50.25" customHeight="1" x14ac:dyDescent="0.2">
      <c r="A5" s="20" t="s">
        <v>43</v>
      </c>
      <c r="B5" s="21" t="s">
        <v>0</v>
      </c>
      <c r="C5" s="22" t="s">
        <v>88</v>
      </c>
    </row>
    <row r="6" spans="1:8" s="2" customFormat="1" ht="15" x14ac:dyDescent="0.25">
      <c r="A6" s="23" t="s">
        <v>56</v>
      </c>
      <c r="B6" s="38">
        <f>SUM(' Expenditures Report'!M16-' Expenditures Report'!K16)</f>
        <v>0</v>
      </c>
      <c r="C6" s="36" t="str">
        <f>IF(ISERROR(B6/B20),"- -",B6/B20)</f>
        <v>- -</v>
      </c>
      <c r="E6" s="18"/>
      <c r="F6" s="18"/>
      <c r="G6" s="18"/>
      <c r="H6" s="18"/>
    </row>
    <row r="7" spans="1:8" s="2" customFormat="1" ht="14.45" customHeight="1" x14ac:dyDescent="0.25">
      <c r="A7" s="23" t="s">
        <v>57</v>
      </c>
      <c r="B7" s="38">
        <f>SUM(' Expenditures Report'!M21-' Expenditures Report'!K21)</f>
        <v>0</v>
      </c>
      <c r="C7" s="36" t="str">
        <f>IF(ISERROR(B7/B20),"- -",B7/B20)</f>
        <v>- -</v>
      </c>
      <c r="E7" s="18"/>
      <c r="F7" s="18"/>
      <c r="G7" s="18"/>
      <c r="H7" s="18"/>
    </row>
    <row r="8" spans="1:8" s="2" customFormat="1" ht="14.45" customHeight="1" x14ac:dyDescent="0.25">
      <c r="A8" s="23" t="s">
        <v>58</v>
      </c>
      <c r="B8" s="38">
        <f>SUM(' Expenditures Report'!M20-' Expenditures Report'!K20)</f>
        <v>0</v>
      </c>
      <c r="C8" s="36" t="str">
        <f>IF(ISERROR(B8/B20),"- -",B8/B20)</f>
        <v>- -</v>
      </c>
      <c r="E8" s="18"/>
      <c r="F8" s="18"/>
      <c r="G8" s="18"/>
      <c r="H8" s="18"/>
    </row>
    <row r="9" spans="1:8" s="2" customFormat="1" ht="14.45" customHeight="1" x14ac:dyDescent="0.25">
      <c r="A9" s="23" t="s">
        <v>44</v>
      </c>
      <c r="B9" s="38">
        <f>SUM(' Expenditures Report'!D33)</f>
        <v>0</v>
      </c>
      <c r="C9" s="36" t="str">
        <f>IF(ISERROR(B9/B20),"- -",B9/B20)</f>
        <v>- -</v>
      </c>
      <c r="F9" s="12"/>
      <c r="G9" s="13"/>
      <c r="H9" s="12"/>
    </row>
    <row r="10" spans="1:8" s="2" customFormat="1" ht="14.45" customHeight="1" x14ac:dyDescent="0.25">
      <c r="A10" s="23" t="s">
        <v>45</v>
      </c>
      <c r="B10" s="38">
        <f>SUM(' Expenditures Report'!F33)</f>
        <v>0</v>
      </c>
      <c r="C10" s="36" t="str">
        <f>IF(ISERROR(B10/B20),"- -",B10/B20)</f>
        <v>- -</v>
      </c>
      <c r="F10" s="11"/>
      <c r="G10" s="10"/>
      <c r="H10" s="11"/>
    </row>
    <row r="11" spans="1:8" s="2" customFormat="1" ht="14.45" customHeight="1" x14ac:dyDescent="0.25">
      <c r="A11" s="24" t="s">
        <v>87</v>
      </c>
      <c r="B11" s="25">
        <f>SUM(B6:B10)</f>
        <v>0</v>
      </c>
      <c r="C11" s="26" t="str">
        <f>IF(ISERROR(B11/B20),"- -",B11/B20)</f>
        <v>- -</v>
      </c>
      <c r="F11" s="11"/>
      <c r="G11" s="10"/>
      <c r="H11" s="11"/>
    </row>
    <row r="12" spans="1:8" s="2" customFormat="1" ht="14.45" customHeight="1" x14ac:dyDescent="0.25">
      <c r="A12" s="27"/>
      <c r="B12" s="28"/>
      <c r="C12" s="29"/>
      <c r="F12" s="11"/>
      <c r="G12" s="10"/>
      <c r="H12" s="11"/>
    </row>
    <row r="13" spans="1:8" s="2" customFormat="1" ht="14.45" customHeight="1" x14ac:dyDescent="0.25">
      <c r="A13" s="30" t="s">
        <v>84</v>
      </c>
      <c r="B13" s="31" t="s">
        <v>0</v>
      </c>
      <c r="C13" s="32" t="s">
        <v>10</v>
      </c>
      <c r="F13" s="11"/>
      <c r="G13" s="10"/>
      <c r="H13" s="11"/>
    </row>
    <row r="14" spans="1:8" s="2" customFormat="1" ht="14.45" customHeight="1" x14ac:dyDescent="0.25">
      <c r="A14" s="23" t="s">
        <v>59</v>
      </c>
      <c r="B14" s="38">
        <f>SUM(' Expenditures Report'!B22+' Expenditures Report'!B23)</f>
        <v>0</v>
      </c>
      <c r="C14" s="36" t="str">
        <f>IF(ISERROR(B14/B20),"- -",B14/B20)</f>
        <v>- -</v>
      </c>
      <c r="F14" s="11"/>
      <c r="G14" s="10"/>
      <c r="H14" s="11"/>
    </row>
    <row r="15" spans="1:8" s="2" customFormat="1" ht="14.45" customHeight="1" x14ac:dyDescent="0.25">
      <c r="A15" s="23" t="s">
        <v>46</v>
      </c>
      <c r="B15" s="38">
        <f>SUM(' Expenditures Report'!D47)</f>
        <v>0</v>
      </c>
      <c r="C15" s="36" t="str">
        <f>IF(ISERROR(B15/B20),"- -",B15/B20)</f>
        <v>- -</v>
      </c>
      <c r="F15" s="11"/>
      <c r="G15" s="10"/>
      <c r="H15" s="11"/>
    </row>
    <row r="16" spans="1:8" s="2" customFormat="1" ht="14.45" customHeight="1" x14ac:dyDescent="0.25">
      <c r="A16" s="23" t="s">
        <v>47</v>
      </c>
      <c r="B16" s="38">
        <f>SUM(' Expenditures Report'!F47)</f>
        <v>0</v>
      </c>
      <c r="C16" s="36" t="str">
        <f>IF(ISERROR(B16/B20),"- -",B16/B20)</f>
        <v>- -</v>
      </c>
      <c r="F16" s="11"/>
      <c r="G16" s="10"/>
      <c r="H16" s="11"/>
    </row>
    <row r="17" spans="1:147" s="2" customFormat="1" ht="14.45" customHeight="1" x14ac:dyDescent="0.25">
      <c r="A17" s="23" t="s">
        <v>60</v>
      </c>
      <c r="B17" s="38">
        <f>SUM(' Expenditures Report'!B68+' Expenditures Report'!B69)</f>
        <v>0</v>
      </c>
      <c r="C17" s="36" t="str">
        <f>IF(ISERROR(B17/B20),"- -",B17/B20)</f>
        <v>- -</v>
      </c>
      <c r="F17" s="11"/>
      <c r="G17" s="10"/>
      <c r="H17" s="11"/>
    </row>
    <row r="18" spans="1:147" s="2" customFormat="1" ht="14.45" customHeight="1" x14ac:dyDescent="0.25">
      <c r="A18" s="24" t="s">
        <v>85</v>
      </c>
      <c r="B18" s="25">
        <f>SUM(B14:B17)</f>
        <v>0</v>
      </c>
      <c r="C18" s="37" t="str">
        <f>IF(ISERROR(B18/B20),"- -",B18/B20)</f>
        <v>- -</v>
      </c>
      <c r="F18" s="11"/>
      <c r="G18" s="10"/>
      <c r="H18" s="11"/>
    </row>
    <row r="19" spans="1:147" s="2" customFormat="1" ht="14.45" customHeight="1" thickBot="1" x14ac:dyDescent="0.3">
      <c r="A19" s="448"/>
      <c r="B19" s="448"/>
      <c r="C19" s="448"/>
      <c r="D19" s="11"/>
      <c r="E19" s="10"/>
      <c r="F19" s="11"/>
      <c r="G19" s="10"/>
      <c r="H19" s="11"/>
    </row>
    <row r="20" spans="1:147" s="3" customFormat="1" ht="15.75" thickBot="1" x14ac:dyDescent="0.3">
      <c r="A20" s="33" t="s">
        <v>86</v>
      </c>
      <c r="B20" s="34">
        <f>B11+B18</f>
        <v>0</v>
      </c>
      <c r="C20" s="28"/>
      <c r="D20" s="10"/>
      <c r="E20" s="10"/>
      <c r="F20" s="10"/>
      <c r="G20" s="10"/>
      <c r="H20" s="10"/>
    </row>
    <row r="21" spans="1:147" s="4" customFormat="1" ht="13.5" x14ac:dyDescent="0.25">
      <c r="G21" s="13"/>
      <c r="H21" s="12"/>
    </row>
    <row r="22" spans="1:147" s="4" customFormat="1" ht="14.45" customHeight="1" x14ac:dyDescent="0.25">
      <c r="A22" s="449"/>
      <c r="B22" s="449"/>
      <c r="C22" s="449"/>
      <c r="D22" s="449"/>
      <c r="E22" s="449"/>
      <c r="F22" s="40"/>
      <c r="G22" s="13"/>
      <c r="H22" s="12"/>
    </row>
    <row r="23" spans="1:147" ht="18.75" x14ac:dyDescent="0.25">
      <c r="A23" s="447" t="s">
        <v>48</v>
      </c>
      <c r="B23" s="447"/>
      <c r="C23" s="447"/>
      <c r="D23" s="447"/>
      <c r="E23" s="447"/>
      <c r="F23" s="447"/>
      <c r="G23" s="13"/>
      <c r="H23" s="12"/>
    </row>
    <row r="24" spans="1:147" ht="37.5" customHeight="1" x14ac:dyDescent="0.25">
      <c r="A24" s="450" t="s">
        <v>90</v>
      </c>
      <c r="B24" s="451"/>
      <c r="C24" s="451"/>
      <c r="D24" s="451"/>
      <c r="E24" s="41">
        <f>IF(SUM(' Expenditures Report'!G12*0.05)&gt;3000000,3000000,SUM(' Expenditures Report'!G12*0.05))</f>
        <v>0</v>
      </c>
      <c r="F24" s="42" t="s">
        <v>49</v>
      </c>
      <c r="G24" s="13"/>
      <c r="H24" s="12"/>
    </row>
    <row r="25" spans="1:147" ht="54" customHeight="1" thickBot="1" x14ac:dyDescent="0.3">
      <c r="A25" s="452"/>
      <c r="B25" s="452"/>
      <c r="C25" s="452"/>
      <c r="D25" s="452"/>
      <c r="E25" s="43">
        <f>SUM(' Expenditures Report'!M25-' Expenditures Report'!K25)+SUM(' Expenditures Report'!F70-' Expenditures Report'!D70)</f>
        <v>0</v>
      </c>
      <c r="F25" s="44" t="s">
        <v>89</v>
      </c>
      <c r="G25" s="13"/>
      <c r="H25" s="12"/>
    </row>
    <row r="26" spans="1:147" ht="14.45" customHeight="1" thickTop="1" x14ac:dyDescent="0.25">
      <c r="A26" s="45"/>
      <c r="B26" s="45"/>
      <c r="C26" s="45"/>
      <c r="D26" s="45"/>
      <c r="E26" s="46"/>
      <c r="F26" s="46"/>
      <c r="G26" s="13"/>
      <c r="H26" s="12"/>
    </row>
    <row r="27" spans="1:147" ht="18.75" x14ac:dyDescent="0.25">
      <c r="A27" s="447" t="s">
        <v>50</v>
      </c>
      <c r="B27" s="447"/>
      <c r="C27" s="447"/>
      <c r="D27" s="447"/>
      <c r="E27" s="447"/>
      <c r="F27" s="447"/>
      <c r="G27" s="13"/>
      <c r="H27" s="12"/>
    </row>
    <row r="28" spans="1:147" ht="119.25" customHeight="1" x14ac:dyDescent="0.25">
      <c r="A28" s="442" t="s">
        <v>83</v>
      </c>
      <c r="B28" s="442"/>
      <c r="C28" s="442"/>
      <c r="D28" s="371">
        <f>' Expenditures Report'!M26+' Expenditures Report'!F71</f>
        <v>0</v>
      </c>
      <c r="E28" s="47">
        <f>IFERROR((' Expenditures Report'!M26-' Expenditures Report'!K26)/' Expenditures Report'!G12,0)</f>
        <v>0</v>
      </c>
      <c r="F28" s="42" t="s">
        <v>51</v>
      </c>
      <c r="G28" s="13"/>
      <c r="H28" s="12"/>
    </row>
    <row r="29" spans="1:147" ht="39.75" customHeight="1" x14ac:dyDescent="0.25">
      <c r="A29" s="442"/>
      <c r="B29" s="442"/>
      <c r="C29" s="442"/>
      <c r="D29" s="371">
        <f>' Expenditures Report'!M27+' Expenditures Report'!F72</f>
        <v>0</v>
      </c>
      <c r="E29" s="47">
        <f>IFERROR((' Expenditures Report'!M27-' Expenditures Report'!K27)/' Expenditures Report'!G12,0)</f>
        <v>0</v>
      </c>
      <c r="F29" s="48" t="s">
        <v>78</v>
      </c>
      <c r="G29" s="13"/>
      <c r="H29" s="12"/>
    </row>
    <row r="30" spans="1:147" ht="81.75" customHeight="1" thickBot="1" x14ac:dyDescent="0.3">
      <c r="A30" s="443"/>
      <c r="B30" s="443"/>
      <c r="C30" s="443"/>
      <c r="D30" s="372">
        <f>' Expenditures Report'!M26+' Expenditures Report'!M27+' Expenditures Report'!F71+' Expenditures Report'!F72</f>
        <v>0</v>
      </c>
      <c r="E30" s="49">
        <f>IFERROR(SUM(' Expenditures Report'!M26+' Expenditures Report'!M27-' Expenditures Report'!K26-' Expenditures Report'!K27)/' Expenditures Report'!G12,0)</f>
        <v>0</v>
      </c>
      <c r="F30" s="50" t="s">
        <v>79</v>
      </c>
      <c r="G30" s="13"/>
      <c r="H30" s="12"/>
      <c r="K30" s="35"/>
    </row>
    <row r="31" spans="1:147" s="5" customFormat="1" ht="14.25" thickTop="1" x14ac:dyDescent="0.25">
      <c r="A31" s="14"/>
      <c r="B31" s="13"/>
      <c r="C31" s="13"/>
      <c r="D31" s="12"/>
      <c r="E31" s="13"/>
      <c r="F31" s="12"/>
      <c r="G31" s="13"/>
      <c r="H31" s="12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</row>
    <row r="32" spans="1:147" s="6" customFormat="1" ht="18.75" x14ac:dyDescent="0.2">
      <c r="A32" s="447" t="s">
        <v>52</v>
      </c>
      <c r="B32" s="447"/>
      <c r="C32" s="447"/>
      <c r="D32" s="447"/>
      <c r="E32" s="447"/>
      <c r="F32" s="447"/>
      <c r="G32" s="15"/>
      <c r="H32" s="15"/>
    </row>
    <row r="33" spans="1:15" ht="21.75" customHeight="1" x14ac:dyDescent="0.2">
      <c r="A33" s="442" t="s">
        <v>91</v>
      </c>
      <c r="B33" s="442"/>
      <c r="C33" s="442"/>
      <c r="D33" s="369"/>
      <c r="E33" s="47"/>
      <c r="F33" s="42"/>
      <c r="G33" s="16"/>
      <c r="H33" s="17"/>
    </row>
    <row r="34" spans="1:15" s="6" customFormat="1" ht="14.45" customHeight="1" x14ac:dyDescent="0.2">
      <c r="A34" s="442"/>
      <c r="B34" s="442"/>
      <c r="C34" s="442"/>
      <c r="D34" s="371">
        <f>' Expenditures Report'!B23</f>
        <v>0</v>
      </c>
      <c r="E34" s="47">
        <f>IFERROR(SUM(' Expenditures Report'!B23/' Expenditures Report'!B22),0)</f>
        <v>0</v>
      </c>
      <c r="F34" s="48" t="s">
        <v>53</v>
      </c>
      <c r="G34" s="39"/>
      <c r="H34" s="39"/>
    </row>
    <row r="35" spans="1:15" s="6" customFormat="1" ht="28.5" customHeight="1" thickBot="1" x14ac:dyDescent="0.25">
      <c r="A35" s="443"/>
      <c r="B35" s="443"/>
      <c r="C35" s="443"/>
      <c r="D35" s="370"/>
      <c r="E35" s="49"/>
      <c r="F35" s="50"/>
      <c r="G35" s="7"/>
      <c r="H35" s="7"/>
      <c r="I35" s="8"/>
      <c r="J35" s="8"/>
      <c r="K35" s="8"/>
      <c r="L35" s="8"/>
      <c r="M35" s="8"/>
      <c r="N35" s="8"/>
      <c r="O35" s="8"/>
    </row>
    <row r="36" spans="1:15" ht="14.45" customHeight="1" thickTop="1" x14ac:dyDescent="0.2">
      <c r="A36" s="7"/>
      <c r="B36" s="16"/>
      <c r="C36" s="16"/>
      <c r="D36" s="16"/>
      <c r="E36" s="16"/>
      <c r="F36" s="16"/>
      <c r="G36" s="16"/>
      <c r="H36" s="16"/>
    </row>
    <row r="37" spans="1:15" ht="18.75" x14ac:dyDescent="0.2">
      <c r="A37" s="447" t="s">
        <v>54</v>
      </c>
      <c r="B37" s="447"/>
      <c r="C37" s="447"/>
      <c r="D37" s="447"/>
      <c r="E37" s="447"/>
      <c r="F37" s="447"/>
      <c r="G37" s="16"/>
      <c r="H37" s="17"/>
    </row>
    <row r="38" spans="1:15" ht="14.45" customHeight="1" x14ac:dyDescent="0.2">
      <c r="A38" s="442" t="s">
        <v>92</v>
      </c>
      <c r="B38" s="442"/>
      <c r="C38" s="442"/>
      <c r="D38" s="369"/>
      <c r="E38" s="47"/>
      <c r="F38" s="42"/>
      <c r="G38" s="16"/>
      <c r="H38" s="17"/>
    </row>
    <row r="39" spans="1:15" ht="14.45" customHeight="1" x14ac:dyDescent="0.2">
      <c r="A39" s="442"/>
      <c r="B39" s="442"/>
      <c r="C39" s="442"/>
      <c r="D39" s="371">
        <f>' Expenditures Report'!H27</f>
        <v>0</v>
      </c>
      <c r="E39" s="47">
        <f>IFERROR(SUM(' Expenditures Report'!H27/' Expenditures Report'!G8),0)</f>
        <v>0</v>
      </c>
      <c r="F39" s="48" t="s">
        <v>55</v>
      </c>
      <c r="G39" s="16"/>
      <c r="H39" s="17"/>
    </row>
    <row r="40" spans="1:15" ht="31.5" customHeight="1" thickBot="1" x14ac:dyDescent="0.25">
      <c r="A40" s="443"/>
      <c r="B40" s="443"/>
      <c r="C40" s="443"/>
      <c r="D40" s="370"/>
      <c r="E40" s="49"/>
      <c r="F40" s="50"/>
    </row>
    <row r="41" spans="1:15" ht="14.45" customHeight="1" thickTop="1" x14ac:dyDescent="0.2"/>
    <row r="42" spans="1:15" ht="14.45" customHeight="1" x14ac:dyDescent="0.2"/>
    <row r="43" spans="1:15" ht="14.45" customHeight="1" x14ac:dyDescent="0.2"/>
    <row r="44" spans="1:15" ht="14.45" customHeight="1" x14ac:dyDescent="0.2"/>
    <row r="45" spans="1:15" ht="14.45" customHeight="1" x14ac:dyDescent="0.2"/>
    <row r="46" spans="1:15" ht="14.45" customHeight="1" x14ac:dyDescent="0.2"/>
    <row r="47" spans="1:15" ht="14.45" customHeight="1" x14ac:dyDescent="0.2"/>
    <row r="48" spans="1:15" ht="14.45" customHeight="1" x14ac:dyDescent="0.2"/>
    <row r="49" ht="14.45" customHeight="1" x14ac:dyDescent="0.2"/>
    <row r="50" ht="14.45" customHeight="1" x14ac:dyDescent="0.2"/>
    <row r="51" ht="14.45" customHeight="1" x14ac:dyDescent="0.2"/>
  </sheetData>
  <sheetProtection algorithmName="SHA-512" hashValue="MvEn2M+1kH13P+rSWvZFGIIi5l8SaNn0QlfZGaxn19sbH9gh98ZPvEDJH+LK95FqI4eQvD/rZLWD4mQBpJq/qw==" saltValue="Ue9/CW7cHqpbQF3PnvYw9A==" spinCount="100000" sheet="1" objects="1" scenarios="1"/>
  <customSheetViews>
    <customSheetView guid="{97519151-4285-4047-ACF6-B1C0036660BF}" scale="95" fitToPage="1" topLeftCell="A28">
      <selection activeCell="D39" sqref="D39"/>
      <pageMargins left="0.25" right="0.25" top="0.75" bottom="0.75" header="0.3" footer="0.3"/>
      <printOptions horizontalCentered="1" verticalCentered="1"/>
      <pageSetup scale="59" orientation="portrait" r:id="rId1"/>
      <headerFooter alignWithMargins="0"/>
    </customSheetView>
  </customSheetViews>
  <mergeCells count="12">
    <mergeCell ref="A28:C30"/>
    <mergeCell ref="A33:C35"/>
    <mergeCell ref="A38:C40"/>
    <mergeCell ref="A1:F1"/>
    <mergeCell ref="A3:F3"/>
    <mergeCell ref="A32:F32"/>
    <mergeCell ref="A37:F37"/>
    <mergeCell ref="A19:C19"/>
    <mergeCell ref="A22:E22"/>
    <mergeCell ref="A23:F23"/>
    <mergeCell ref="A24:D25"/>
    <mergeCell ref="A27:F27"/>
  </mergeCells>
  <phoneticPr fontId="0" type="noConversion"/>
  <printOptions horizontalCentered="1" verticalCentered="1"/>
  <pageMargins left="0.25" right="0.25" top="0.75" bottom="0.75" header="0.3" footer="0.3"/>
  <pageSetup scale="59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K8" sqref="K8"/>
    </sheetView>
  </sheetViews>
  <sheetFormatPr defaultColWidth="9.140625" defaultRowHeight="12.75" x14ac:dyDescent="0.2"/>
  <cols>
    <col min="1" max="1" width="48.85546875" style="1" customWidth="1"/>
    <col min="2" max="2" width="10.28515625" style="1" customWidth="1"/>
    <col min="3" max="3" width="10.42578125" style="9" bestFit="1" customWidth="1"/>
    <col min="4" max="4" width="9.85546875" style="1" bestFit="1" customWidth="1"/>
    <col min="5" max="5" width="10.42578125" style="9" bestFit="1" customWidth="1"/>
    <col min="6" max="6" width="9.85546875" style="9" bestFit="1" customWidth="1"/>
    <col min="7" max="7" width="10.42578125" style="9" bestFit="1" customWidth="1"/>
    <col min="8" max="8" width="10.85546875" style="1" customWidth="1"/>
    <col min="9" max="9" width="7.42578125" style="9" customWidth="1"/>
    <col min="10" max="16384" width="9.140625" style="1"/>
  </cols>
  <sheetData>
    <row r="1" spans="1:9" ht="16.5" thickBot="1" x14ac:dyDescent="0.25">
      <c r="A1" s="461" t="s">
        <v>132</v>
      </c>
      <c r="B1" s="462"/>
      <c r="C1" s="462"/>
      <c r="D1" s="462"/>
      <c r="E1" s="462"/>
      <c r="F1" s="462"/>
      <c r="G1" s="462"/>
      <c r="H1" s="462"/>
      <c r="I1" s="463"/>
    </row>
    <row r="2" spans="1:9" ht="15.75" x14ac:dyDescent="0.2">
      <c r="A2" s="464" t="s">
        <v>133</v>
      </c>
      <c r="B2" s="464"/>
      <c r="C2" s="464"/>
      <c r="D2" s="464"/>
      <c r="E2" s="464"/>
      <c r="F2" s="464"/>
      <c r="G2" s="464"/>
      <c r="H2" s="464"/>
      <c r="I2" s="464"/>
    </row>
    <row r="3" spans="1:9" s="225" customFormat="1" ht="80.25" customHeight="1" x14ac:dyDescent="0.2">
      <c r="A3" s="465" t="s">
        <v>134</v>
      </c>
      <c r="B3" s="465"/>
      <c r="C3" s="465"/>
      <c r="D3" s="465"/>
      <c r="E3" s="465"/>
      <c r="F3" s="465"/>
      <c r="G3" s="465"/>
      <c r="H3" s="465"/>
      <c r="I3" s="466"/>
    </row>
    <row r="4" spans="1:9" ht="21.75" customHeight="1" x14ac:dyDescent="0.2">
      <c r="A4" s="467" t="s">
        <v>135</v>
      </c>
      <c r="B4" s="468"/>
      <c r="C4" s="468"/>
      <c r="D4" s="468"/>
      <c r="E4" s="468"/>
      <c r="F4" s="468"/>
      <c r="G4" s="468"/>
      <c r="H4" s="468"/>
      <c r="I4" s="469"/>
    </row>
    <row r="5" spans="1:9" ht="29.25" customHeight="1" x14ac:dyDescent="0.2">
      <c r="A5" s="468" t="s">
        <v>136</v>
      </c>
      <c r="B5" s="468"/>
      <c r="C5" s="468"/>
      <c r="D5" s="468"/>
      <c r="E5" s="468"/>
      <c r="F5" s="468"/>
      <c r="G5" s="468"/>
      <c r="H5" s="468"/>
      <c r="I5" s="469"/>
    </row>
    <row r="6" spans="1:9" s="35" customFormat="1" ht="39" customHeight="1" x14ac:dyDescent="0.2">
      <c r="A6" s="470" t="s">
        <v>137</v>
      </c>
      <c r="B6" s="470"/>
      <c r="C6" s="470"/>
      <c r="D6" s="470"/>
      <c r="E6" s="470"/>
      <c r="F6" s="470"/>
      <c r="G6" s="470"/>
      <c r="H6" s="470"/>
      <c r="I6" s="471"/>
    </row>
    <row r="7" spans="1:9" ht="117" customHeight="1" x14ac:dyDescent="0.2">
      <c r="A7" s="453" t="s">
        <v>138</v>
      </c>
      <c r="B7" s="453"/>
      <c r="C7" s="453"/>
      <c r="D7" s="453"/>
      <c r="E7" s="453"/>
      <c r="F7" s="453"/>
      <c r="G7" s="453"/>
      <c r="H7" s="453"/>
      <c r="I7" s="454"/>
    </row>
    <row r="8" spans="1:9" ht="91.5" customHeight="1" x14ac:dyDescent="0.2">
      <c r="A8" s="455" t="s">
        <v>190</v>
      </c>
      <c r="B8" s="455"/>
      <c r="C8" s="455"/>
      <c r="D8" s="455"/>
      <c r="E8" s="455"/>
      <c r="F8" s="455"/>
      <c r="G8" s="455"/>
      <c r="H8" s="455"/>
      <c r="I8" s="456"/>
    </row>
    <row r="9" spans="1:9" ht="49.5" customHeight="1" x14ac:dyDescent="0.2">
      <c r="A9" s="457" t="s">
        <v>139</v>
      </c>
      <c r="B9" s="457"/>
      <c r="C9" s="457"/>
      <c r="D9" s="457"/>
      <c r="E9" s="457"/>
      <c r="F9" s="457"/>
      <c r="G9" s="457"/>
      <c r="H9" s="457"/>
      <c r="I9" s="458"/>
    </row>
    <row r="10" spans="1:9" s="6" customFormat="1" ht="26.25" customHeight="1" x14ac:dyDescent="0.2">
      <c r="A10" s="459" t="s">
        <v>140</v>
      </c>
      <c r="B10" s="459"/>
      <c r="C10" s="459"/>
      <c r="D10" s="459"/>
      <c r="E10" s="459"/>
      <c r="F10" s="459"/>
      <c r="G10" s="459"/>
      <c r="H10" s="459"/>
      <c r="I10" s="460"/>
    </row>
  </sheetData>
  <customSheetViews>
    <customSheetView guid="{97519151-4285-4047-ACF6-B1C0036660BF}">
      <selection activeCell="K8" sqref="K8"/>
      <pageMargins left="0.7" right="0.7" top="0.75" bottom="0.75" header="0.3" footer="0.3"/>
      <pageSetup orientation="portrait" r:id="rId1"/>
    </customSheetView>
  </customSheetViews>
  <mergeCells count="10">
    <mergeCell ref="A7:I7"/>
    <mergeCell ref="A8:I8"/>
    <mergeCell ref="A9:I9"/>
    <mergeCell ref="A10:I1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ET70"/>
  <sheetViews>
    <sheetView topLeftCell="A16" workbookViewId="0">
      <selection activeCell="E30" sqref="E30"/>
    </sheetView>
  </sheetViews>
  <sheetFormatPr defaultColWidth="9.140625" defaultRowHeight="14.25" x14ac:dyDescent="0.2"/>
  <cols>
    <col min="1" max="1" width="109.5703125" style="226" bestFit="1" customWidth="1"/>
    <col min="2" max="2" width="12.140625" style="226" customWidth="1"/>
    <col min="3" max="3" width="11.42578125" style="310" customWidth="1"/>
    <col min="4" max="4" width="10.42578125" style="226" bestFit="1" customWidth="1"/>
    <col min="5" max="5" width="10.5703125" style="310" customWidth="1"/>
    <col min="6" max="6" width="9.85546875" style="310" bestFit="1" customWidth="1"/>
    <col min="7" max="7" width="9.28515625" style="310" customWidth="1"/>
    <col min="8" max="8" width="10.7109375" style="310" customWidth="1"/>
    <col min="9" max="9" width="7.42578125" style="310" customWidth="1"/>
    <col min="10" max="10" width="10.85546875" style="226" customWidth="1"/>
    <col min="11" max="11" width="11.85546875" style="310" customWidth="1"/>
    <col min="12" max="16384" width="9.140625" style="226"/>
  </cols>
  <sheetData>
    <row r="1" spans="1:13" ht="15.75" x14ac:dyDescent="0.25">
      <c r="A1" s="474" t="s">
        <v>141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</row>
    <row r="2" spans="1:13" ht="16.5" customHeight="1" thickBot="1" x14ac:dyDescent="0.3">
      <c r="A2" s="475"/>
      <c r="B2" s="476"/>
      <c r="C2" s="476"/>
      <c r="D2" s="476"/>
      <c r="E2" s="476"/>
      <c r="F2" s="476"/>
      <c r="G2" s="476"/>
      <c r="H2" s="476"/>
      <c r="I2" s="476"/>
      <c r="J2" s="476"/>
      <c r="K2" s="476"/>
    </row>
    <row r="3" spans="1:13" ht="16.5" thickBot="1" x14ac:dyDescent="0.3">
      <c r="A3" s="227" t="s">
        <v>142</v>
      </c>
      <c r="B3" s="477"/>
      <c r="C3" s="478"/>
      <c r="D3" s="478"/>
      <c r="E3" s="478"/>
      <c r="F3" s="478"/>
      <c r="G3" s="478"/>
      <c r="H3" s="478"/>
      <c r="I3" s="478"/>
      <c r="J3" s="478"/>
      <c r="K3" s="479"/>
    </row>
    <row r="4" spans="1:13" ht="15.75" x14ac:dyDescent="0.25">
      <c r="A4" s="228" t="s">
        <v>143</v>
      </c>
      <c r="B4" s="480"/>
      <c r="C4" s="481"/>
      <c r="D4" s="481"/>
      <c r="E4" s="482"/>
      <c r="F4" s="229"/>
      <c r="G4" s="229"/>
      <c r="H4" s="229"/>
      <c r="I4" s="229"/>
      <c r="J4" s="229"/>
      <c r="K4" s="229"/>
    </row>
    <row r="5" spans="1:13" ht="16.5" thickBot="1" x14ac:dyDescent="0.3">
      <c r="A5" s="230" t="s">
        <v>144</v>
      </c>
      <c r="B5" s="483"/>
      <c r="C5" s="484"/>
      <c r="D5" s="484"/>
      <c r="E5" s="485"/>
      <c r="F5" s="229"/>
      <c r="G5" s="229"/>
      <c r="H5" s="229"/>
      <c r="I5" s="229"/>
      <c r="J5" s="229"/>
      <c r="K5" s="229"/>
    </row>
    <row r="6" spans="1:13" ht="12" customHeight="1" thickBot="1" x14ac:dyDescent="0.3">
      <c r="A6" s="231"/>
      <c r="B6" s="232"/>
      <c r="C6" s="233"/>
      <c r="D6" s="234"/>
      <c r="E6" s="235"/>
      <c r="F6" s="236"/>
      <c r="G6" s="236"/>
      <c r="H6" s="236"/>
      <c r="I6" s="236"/>
      <c r="J6" s="237"/>
      <c r="K6" s="235"/>
    </row>
    <row r="7" spans="1:13" ht="15.75" x14ac:dyDescent="0.25">
      <c r="A7" s="238" t="s">
        <v>145</v>
      </c>
      <c r="B7" s="239"/>
      <c r="C7" s="233"/>
      <c r="D7" s="240"/>
      <c r="E7" s="486"/>
      <c r="F7" s="486"/>
      <c r="G7" s="486"/>
      <c r="H7" s="486"/>
      <c r="I7" s="486"/>
      <c r="J7" s="486"/>
      <c r="K7" s="241"/>
      <c r="L7" s="242"/>
      <c r="M7" s="242"/>
    </row>
    <row r="8" spans="1:13" ht="11.25" customHeight="1" thickBot="1" x14ac:dyDescent="0.3">
      <c r="A8" s="243"/>
      <c r="B8" s="244"/>
      <c r="C8" s="233"/>
      <c r="D8" s="244"/>
      <c r="E8" s="245"/>
      <c r="F8" s="244"/>
      <c r="G8" s="245"/>
      <c r="H8" s="244"/>
      <c r="I8" s="245"/>
      <c r="J8" s="244"/>
      <c r="K8" s="245"/>
    </row>
    <row r="9" spans="1:13" ht="13.5" customHeight="1" x14ac:dyDescent="0.2">
      <c r="A9" s="487" t="s">
        <v>146</v>
      </c>
      <c r="B9" s="490" t="s">
        <v>147</v>
      </c>
      <c r="C9" s="491"/>
      <c r="D9" s="494"/>
      <c r="E9" s="494"/>
      <c r="F9" s="494"/>
      <c r="G9" s="494"/>
      <c r="H9" s="494"/>
      <c r="I9" s="495"/>
      <c r="J9" s="472"/>
      <c r="K9" s="473"/>
    </row>
    <row r="10" spans="1:13" ht="30" customHeight="1" x14ac:dyDescent="0.2">
      <c r="A10" s="488"/>
      <c r="B10" s="492"/>
      <c r="C10" s="493"/>
      <c r="D10" s="494"/>
      <c r="E10" s="494"/>
      <c r="F10" s="494"/>
      <c r="G10" s="494"/>
      <c r="H10" s="495"/>
      <c r="I10" s="495"/>
      <c r="J10" s="473"/>
      <c r="K10" s="473"/>
    </row>
    <row r="11" spans="1:13" s="250" customFormat="1" ht="18" customHeight="1" thickBot="1" x14ac:dyDescent="0.3">
      <c r="A11" s="489"/>
      <c r="B11" s="246" t="s">
        <v>0</v>
      </c>
      <c r="C11" s="247" t="s">
        <v>10</v>
      </c>
      <c r="D11" s="244"/>
      <c r="E11" s="248"/>
      <c r="F11" s="244"/>
      <c r="G11" s="248"/>
      <c r="H11" s="244"/>
      <c r="I11" s="248"/>
      <c r="J11" s="244"/>
      <c r="K11" s="248"/>
      <c r="L11" s="249"/>
    </row>
    <row r="12" spans="1:13" s="250" customFormat="1" ht="14.45" customHeight="1" x14ac:dyDescent="0.25">
      <c r="A12" s="251" t="s">
        <v>148</v>
      </c>
      <c r="B12" s="252">
        <f>SUM(B13:B15)</f>
        <v>0</v>
      </c>
      <c r="C12" s="253" t="str">
        <f>IF(ISERROR(B12/B24),"- -",B12/B24)</f>
        <v>- -</v>
      </c>
      <c r="D12" s="254"/>
      <c r="E12" s="255"/>
      <c r="F12" s="254"/>
      <c r="G12" s="255"/>
      <c r="H12" s="254"/>
      <c r="I12" s="255"/>
      <c r="J12" s="254"/>
      <c r="K12" s="255"/>
    </row>
    <row r="13" spans="1:13" s="250" customFormat="1" ht="14.45" customHeight="1" x14ac:dyDescent="0.25">
      <c r="A13" s="256" t="s">
        <v>1</v>
      </c>
      <c r="B13" s="257"/>
      <c r="C13" s="258" t="str">
        <f>IF(ISERROR(B13/B24),"- -",B13/B24)</f>
        <v>- -</v>
      </c>
      <c r="D13" s="241"/>
      <c r="E13" s="259"/>
      <c r="F13" s="241"/>
      <c r="G13" s="259"/>
      <c r="H13" s="241"/>
      <c r="I13" s="259"/>
      <c r="J13" s="260"/>
      <c r="K13" s="259"/>
    </row>
    <row r="14" spans="1:13" s="250" customFormat="1" ht="14.45" customHeight="1" x14ac:dyDescent="0.25">
      <c r="A14" s="256" t="s">
        <v>2</v>
      </c>
      <c r="B14" s="257"/>
      <c r="C14" s="258" t="str">
        <f>IF(ISERROR(B14/B24),"- -",B14/B24)</f>
        <v>- -</v>
      </c>
      <c r="D14" s="241"/>
      <c r="E14" s="259"/>
      <c r="F14" s="241"/>
      <c r="G14" s="259"/>
      <c r="H14" s="241"/>
      <c r="I14" s="259"/>
      <c r="J14" s="260"/>
      <c r="K14" s="259"/>
    </row>
    <row r="15" spans="1:13" s="250" customFormat="1" ht="14.45" customHeight="1" x14ac:dyDescent="0.25">
      <c r="A15" s="261" t="s">
        <v>3</v>
      </c>
      <c r="B15" s="257"/>
      <c r="C15" s="262" t="str">
        <f>IF(ISERROR(B15/B24),"- -",B15/B24)</f>
        <v>- -</v>
      </c>
      <c r="D15" s="241"/>
      <c r="E15" s="259"/>
      <c r="F15" s="241"/>
      <c r="G15" s="259"/>
      <c r="H15" s="241"/>
      <c r="I15" s="259"/>
      <c r="J15" s="260"/>
      <c r="K15" s="259"/>
    </row>
    <row r="16" spans="1:13" s="268" customFormat="1" ht="18" customHeight="1" x14ac:dyDescent="0.25">
      <c r="A16" s="263" t="s">
        <v>149</v>
      </c>
      <c r="B16" s="257"/>
      <c r="C16" s="264" t="str">
        <f>IF(ISERROR(B16/B24),"- -",B16/B24)</f>
        <v>- -</v>
      </c>
      <c r="D16" s="265"/>
      <c r="E16" s="266"/>
      <c r="F16" s="267"/>
      <c r="G16" s="266"/>
      <c r="H16" s="267"/>
      <c r="I16" s="266"/>
      <c r="J16" s="265"/>
      <c r="K16" s="266"/>
    </row>
    <row r="17" spans="1:11" s="250" customFormat="1" ht="18" customHeight="1" x14ac:dyDescent="0.25">
      <c r="A17" s="269" t="s">
        <v>150</v>
      </c>
      <c r="B17" s="257"/>
      <c r="C17" s="270" t="str">
        <f>IF(ISERROR(B17/B24),"- -",B17/B24)</f>
        <v>- -</v>
      </c>
      <c r="D17" s="254"/>
      <c r="E17" s="255"/>
      <c r="F17" s="271"/>
      <c r="G17" s="255"/>
      <c r="H17" s="271"/>
      <c r="I17" s="255"/>
      <c r="J17" s="254"/>
      <c r="K17" s="255"/>
    </row>
    <row r="18" spans="1:11" s="250" customFormat="1" ht="17.25" customHeight="1" x14ac:dyDescent="0.25">
      <c r="A18" s="272" t="s">
        <v>151</v>
      </c>
      <c r="B18" s="273">
        <f>B59</f>
        <v>0</v>
      </c>
      <c r="C18" s="274" t="str">
        <f>IF(ISERROR(B18/B24),"- -",B18/B24)</f>
        <v>- -</v>
      </c>
      <c r="D18" s="254"/>
      <c r="E18" s="255"/>
      <c r="F18" s="254"/>
      <c r="G18" s="255"/>
      <c r="H18" s="271"/>
      <c r="I18" s="255"/>
      <c r="J18" s="254"/>
      <c r="K18" s="255"/>
    </row>
    <row r="19" spans="1:11" s="250" customFormat="1" ht="18" customHeight="1" x14ac:dyDescent="0.25">
      <c r="A19" s="272" t="s">
        <v>152</v>
      </c>
      <c r="B19" s="257"/>
      <c r="C19" s="275" t="str">
        <f>IF(ISERROR(B19/B24),"- -",B19/B24)</f>
        <v>- -</v>
      </c>
      <c r="D19" s="254"/>
      <c r="E19" s="255"/>
      <c r="F19" s="271"/>
      <c r="G19" s="255"/>
      <c r="H19" s="254"/>
      <c r="I19" s="255"/>
      <c r="J19" s="254"/>
      <c r="K19" s="255"/>
    </row>
    <row r="20" spans="1:11" s="250" customFormat="1" ht="14.45" customHeight="1" x14ac:dyDescent="0.25">
      <c r="A20" s="272" t="s">
        <v>153</v>
      </c>
      <c r="B20" s="273">
        <f>D59</f>
        <v>0</v>
      </c>
      <c r="C20" s="270" t="str">
        <f>IF(ISERROR(B20/B24),"- -",B20/B24)</f>
        <v>- -</v>
      </c>
      <c r="D20" s="254"/>
      <c r="E20" s="255"/>
      <c r="F20" s="254"/>
      <c r="G20" s="255"/>
      <c r="H20" s="271"/>
      <c r="I20" s="255"/>
      <c r="J20" s="254"/>
      <c r="K20" s="255"/>
    </row>
    <row r="21" spans="1:11" s="250" customFormat="1" ht="18" customHeight="1" x14ac:dyDescent="0.25">
      <c r="A21" s="276" t="s">
        <v>154</v>
      </c>
      <c r="B21" s="257"/>
      <c r="C21" s="274" t="str">
        <f>IF(ISERROR(B21/B24),"- -",B21/B24)</f>
        <v>- -</v>
      </c>
      <c r="D21" s="271"/>
      <c r="E21" s="255"/>
      <c r="F21" s="271"/>
      <c r="G21" s="255"/>
      <c r="H21" s="271"/>
      <c r="I21" s="255"/>
      <c r="J21" s="254"/>
      <c r="K21" s="255"/>
    </row>
    <row r="22" spans="1:11" s="250" customFormat="1" ht="19.5" customHeight="1" x14ac:dyDescent="0.25">
      <c r="A22" s="269" t="s">
        <v>155</v>
      </c>
      <c r="B22" s="257"/>
      <c r="C22" s="274" t="str">
        <f>IF(ISERROR(B22/B24),"- -",B22/B24)</f>
        <v>- -</v>
      </c>
      <c r="D22" s="271"/>
      <c r="E22" s="255"/>
      <c r="F22" s="271"/>
      <c r="G22" s="255"/>
      <c r="H22" s="271"/>
      <c r="I22" s="255"/>
      <c r="J22" s="254"/>
      <c r="K22" s="255"/>
    </row>
    <row r="23" spans="1:11" s="250" customFormat="1" ht="19.5" customHeight="1" thickBot="1" x14ac:dyDescent="0.3">
      <c r="A23" s="277" t="s">
        <v>156</v>
      </c>
      <c r="B23" s="257"/>
      <c r="C23" s="278" t="str">
        <f>IF(ISERROR(B23/B24),"- -",B23/B24)</f>
        <v>- -</v>
      </c>
      <c r="D23" s="271"/>
      <c r="E23" s="255"/>
      <c r="F23" s="271"/>
      <c r="G23" s="255"/>
      <c r="H23" s="254"/>
      <c r="I23" s="255"/>
      <c r="J23" s="254"/>
      <c r="K23" s="255"/>
    </row>
    <row r="24" spans="1:11" s="282" customFormat="1" ht="14.45" customHeight="1" thickBot="1" x14ac:dyDescent="0.3">
      <c r="A24" s="279" t="s">
        <v>157</v>
      </c>
      <c r="B24" s="280">
        <f>SUM(B12,B16:B23)</f>
        <v>0</v>
      </c>
      <c r="C24" s="281">
        <f>IF(ISERROR(SUM(C12,C16:C23)),"- -",SUM(C12,C16:C23))</f>
        <v>0</v>
      </c>
      <c r="D24" s="254"/>
      <c r="E24" s="255"/>
      <c r="F24" s="254"/>
      <c r="G24" s="255"/>
      <c r="H24" s="254"/>
      <c r="I24" s="255"/>
      <c r="J24" s="254"/>
      <c r="K24" s="255"/>
    </row>
    <row r="25" spans="1:11" s="282" customFormat="1" ht="14.45" customHeight="1" x14ac:dyDescent="0.25">
      <c r="A25" s="283"/>
      <c r="B25" s="254"/>
      <c r="C25" s="284"/>
      <c r="D25" s="284"/>
      <c r="E25" s="284"/>
      <c r="F25" s="284"/>
      <c r="G25" s="284"/>
      <c r="H25" s="284"/>
      <c r="I25" s="284"/>
      <c r="J25" s="284"/>
      <c r="K25" s="285"/>
    </row>
    <row r="26" spans="1:11" s="282" customFormat="1" ht="11.25" customHeight="1" thickBot="1" x14ac:dyDescent="0.3">
      <c r="A26" s="286"/>
      <c r="B26" s="286"/>
      <c r="C26" s="286"/>
      <c r="D26" s="286"/>
      <c r="E26" s="286"/>
      <c r="F26" s="286"/>
      <c r="G26" s="286"/>
      <c r="H26" s="286"/>
      <c r="I26" s="286"/>
      <c r="J26" s="286"/>
      <c r="K26" s="287"/>
    </row>
    <row r="27" spans="1:11" s="282" customFormat="1" ht="15.75" customHeight="1" x14ac:dyDescent="0.25">
      <c r="A27" s="498" t="s">
        <v>158</v>
      </c>
      <c r="B27" s="500" t="s">
        <v>159</v>
      </c>
      <c r="C27" s="501"/>
      <c r="D27" s="500" t="s">
        <v>160</v>
      </c>
      <c r="E27" s="502"/>
      <c r="F27" s="472"/>
      <c r="G27" s="472"/>
      <c r="H27" s="503"/>
      <c r="I27" s="503"/>
      <c r="J27" s="504"/>
      <c r="K27" s="504"/>
    </row>
    <row r="28" spans="1:11" s="282" customFormat="1" ht="15" customHeight="1" thickBot="1" x14ac:dyDescent="0.3">
      <c r="A28" s="499"/>
      <c r="B28" s="288" t="s">
        <v>0</v>
      </c>
      <c r="C28" s="289" t="s">
        <v>10</v>
      </c>
      <c r="D28" s="288" t="s">
        <v>0</v>
      </c>
      <c r="E28" s="290" t="s">
        <v>10</v>
      </c>
      <c r="F28" s="291"/>
      <c r="G28" s="292"/>
      <c r="H28" s="291"/>
      <c r="I28" s="292"/>
      <c r="J28" s="293"/>
      <c r="K28" s="294"/>
    </row>
    <row r="29" spans="1:11" ht="14.45" customHeight="1" x14ac:dyDescent="0.25">
      <c r="A29" s="295" t="s">
        <v>161</v>
      </c>
      <c r="B29" s="296">
        <f>SUM(B31:B42)</f>
        <v>0</v>
      </c>
      <c r="C29" s="297" t="str">
        <f>IF(ISERROR(B29/B59),"- -",B29/B59)</f>
        <v>- -</v>
      </c>
      <c r="D29" s="298">
        <f>SUM(D31:D32,D35:D42)</f>
        <v>0</v>
      </c>
      <c r="E29" s="299" t="str">
        <f>IF(ISERROR(D29/D59),"- -",D29/D59)</f>
        <v>- -</v>
      </c>
      <c r="F29" s="254"/>
      <c r="G29" s="255"/>
      <c r="H29" s="254"/>
      <c r="I29" s="255"/>
      <c r="J29" s="254"/>
      <c r="K29" s="255"/>
    </row>
    <row r="30" spans="1:11" ht="14.45" customHeight="1" x14ac:dyDescent="0.25">
      <c r="A30" s="300" t="s">
        <v>112</v>
      </c>
      <c r="B30" s="301"/>
      <c r="C30" s="302"/>
      <c r="D30" s="301"/>
      <c r="E30" s="303"/>
      <c r="F30" s="241"/>
      <c r="G30" s="259"/>
      <c r="H30" s="254"/>
      <c r="I30" s="259"/>
      <c r="J30" s="304"/>
      <c r="K30" s="305"/>
    </row>
    <row r="31" spans="1:11" ht="14.45" customHeight="1" x14ac:dyDescent="0.25">
      <c r="A31" s="300" t="s">
        <v>113</v>
      </c>
      <c r="B31" s="257"/>
      <c r="C31" s="306" t="str">
        <f>IF(ISERROR(B31/B59),"- -",B31/B59)</f>
        <v>- -</v>
      </c>
      <c r="D31" s="257"/>
      <c r="E31" s="309" t="str">
        <f>IF(ISERROR(D31/D59),"- -",D31/D59)</f>
        <v>- -</v>
      </c>
      <c r="F31" s="260"/>
      <c r="G31" s="259"/>
      <c r="H31" s="254"/>
      <c r="I31" s="259"/>
      <c r="J31" s="304"/>
      <c r="K31" s="305"/>
    </row>
    <row r="32" spans="1:11" ht="14.45" customHeight="1" x14ac:dyDescent="0.25">
      <c r="A32" s="300" t="s">
        <v>114</v>
      </c>
      <c r="B32" s="257"/>
      <c r="C32" s="306" t="str">
        <f>IF(ISERROR(B32/B59),"- -",B32/B59)</f>
        <v>- -</v>
      </c>
      <c r="D32" s="257"/>
      <c r="E32" s="309" t="str">
        <f>IF(ISERROR(D32/D59),"- -",D32/D59)</f>
        <v>- -</v>
      </c>
      <c r="F32" s="241"/>
      <c r="G32" s="259"/>
      <c r="H32" s="254"/>
      <c r="I32" s="259"/>
      <c r="J32" s="304"/>
      <c r="K32" s="305"/>
    </row>
    <row r="33" spans="1:11" ht="14.45" customHeight="1" x14ac:dyDescent="0.25">
      <c r="A33" s="300" t="s">
        <v>115</v>
      </c>
      <c r="B33" s="257"/>
      <c r="C33" s="306" t="str">
        <f>IF(ISERROR(B33/B59),"- -",B33/B59)</f>
        <v>- -</v>
      </c>
      <c r="D33" s="307"/>
      <c r="E33" s="308"/>
      <c r="F33" s="241"/>
      <c r="G33" s="259"/>
      <c r="H33" s="254"/>
      <c r="I33" s="259"/>
      <c r="J33" s="304"/>
      <c r="K33" s="305"/>
    </row>
    <row r="34" spans="1:11" ht="14.45" customHeight="1" x14ac:dyDescent="0.25">
      <c r="A34" s="300" t="s">
        <v>116</v>
      </c>
      <c r="B34" s="257"/>
      <c r="C34" s="306" t="str">
        <f>IF(ISERROR(B34/B59),"- -",B34/B59)</f>
        <v>- -</v>
      </c>
      <c r="D34" s="307"/>
      <c r="E34" s="308"/>
      <c r="F34" s="241"/>
      <c r="H34" s="254"/>
      <c r="I34" s="259"/>
      <c r="J34" s="304"/>
      <c r="K34" s="305"/>
    </row>
    <row r="35" spans="1:11" ht="14.45" customHeight="1" x14ac:dyDescent="0.25">
      <c r="A35" s="300" t="s">
        <v>117</v>
      </c>
      <c r="B35" s="257"/>
      <c r="C35" s="306" t="str">
        <f>IF(ISERROR(B35/B59),"- -",B35/B59)</f>
        <v>- -</v>
      </c>
      <c r="D35" s="257"/>
      <c r="E35" s="309" t="str">
        <f>IF(ISERROR(D35/D59),"- -",D35/D59)</f>
        <v>- -</v>
      </c>
      <c r="F35" s="260"/>
      <c r="G35" s="260"/>
      <c r="H35" s="254"/>
      <c r="I35" s="259"/>
      <c r="J35" s="304"/>
      <c r="K35" s="305"/>
    </row>
    <row r="36" spans="1:11" ht="14.45" customHeight="1" x14ac:dyDescent="0.25">
      <c r="A36" s="300" t="s">
        <v>118</v>
      </c>
      <c r="B36" s="257"/>
      <c r="C36" s="306" t="str">
        <f>IF(ISERROR(B36/B59),"- -",B36/B59)</f>
        <v>- -</v>
      </c>
      <c r="D36" s="257"/>
      <c r="E36" s="309" t="str">
        <f>IF(ISERROR(D36/D59),"- -",D36/D59)</f>
        <v>- -</v>
      </c>
      <c r="F36" s="241"/>
      <c r="G36" s="259"/>
      <c r="H36" s="254"/>
      <c r="I36" s="259"/>
      <c r="J36" s="304"/>
      <c r="K36" s="305"/>
    </row>
    <row r="37" spans="1:11" ht="14.45" customHeight="1" x14ac:dyDescent="0.25">
      <c r="A37" s="311" t="s">
        <v>162</v>
      </c>
      <c r="B37" s="257"/>
      <c r="C37" s="306" t="str">
        <f>IF(ISERROR(B37/B59),"- -",B37/B59)</f>
        <v>- -</v>
      </c>
      <c r="D37" s="257"/>
      <c r="E37" s="309" t="str">
        <f>IF(ISERROR(D37/D59),"- -",D37/D59)</f>
        <v>- -</v>
      </c>
      <c r="F37" s="260"/>
      <c r="H37" s="254"/>
      <c r="I37" s="259"/>
      <c r="J37" s="304"/>
      <c r="K37" s="305"/>
    </row>
    <row r="38" spans="1:11" s="242" customFormat="1" ht="14.45" customHeight="1" x14ac:dyDescent="0.25">
      <c r="A38" s="300" t="s">
        <v>120</v>
      </c>
      <c r="B38" s="257"/>
      <c r="C38" s="306" t="str">
        <f>IF(ISERROR(B38/B59),"- -",B38/B59)</f>
        <v>- -</v>
      </c>
      <c r="D38" s="257"/>
      <c r="E38" s="309" t="str">
        <f>IF(ISERROR(D38/D59),"- -",D38/D59)</f>
        <v>- -</v>
      </c>
      <c r="F38" s="241"/>
      <c r="G38" s="259"/>
      <c r="H38" s="254"/>
      <c r="I38" s="259"/>
      <c r="J38" s="304"/>
      <c r="K38" s="259"/>
    </row>
    <row r="39" spans="1:11" s="242" customFormat="1" ht="14.45" customHeight="1" x14ac:dyDescent="0.25">
      <c r="A39" s="300" t="s">
        <v>5</v>
      </c>
      <c r="B39" s="257"/>
      <c r="C39" s="312" t="str">
        <f>IF(ISERROR(B39/B59),"- -",B39/B59)</f>
        <v>- -</v>
      </c>
      <c r="D39" s="257"/>
      <c r="E39" s="313" t="str">
        <f>IF(ISERROR(D39/D59),"- -",D39/D59)</f>
        <v>- -</v>
      </c>
      <c r="F39" s="241"/>
      <c r="G39" s="259"/>
      <c r="H39" s="254"/>
      <c r="I39" s="259"/>
      <c r="J39" s="304"/>
      <c r="K39" s="259"/>
    </row>
    <row r="40" spans="1:11" s="282" customFormat="1" ht="14.45" customHeight="1" x14ac:dyDescent="0.25">
      <c r="A40" s="300" t="s">
        <v>121</v>
      </c>
      <c r="B40" s="257"/>
      <c r="C40" s="314" t="str">
        <f>IF(ISERROR(B40/B59),"- -",B40/B59)</f>
        <v>- -</v>
      </c>
      <c r="D40" s="257"/>
      <c r="E40" s="258" t="str">
        <f>IF(ISERROR(D40/D59),"- -",D40/D59)</f>
        <v>- -</v>
      </c>
      <c r="F40" s="241"/>
      <c r="G40" s="259"/>
      <c r="H40" s="254"/>
      <c r="I40" s="259"/>
      <c r="J40" s="260"/>
      <c r="K40" s="259"/>
    </row>
    <row r="41" spans="1:11" s="282" customFormat="1" ht="14.45" customHeight="1" x14ac:dyDescent="0.25">
      <c r="A41" s="315" t="s">
        <v>122</v>
      </c>
      <c r="B41" s="257"/>
      <c r="C41" s="316" t="str">
        <f>IF(ISERROR(B41/B59),"- -",B41/B59)</f>
        <v>- -</v>
      </c>
      <c r="D41" s="257"/>
      <c r="E41" s="317" t="str">
        <f>IF(ISERROR(D41/D59),"- -",D41/D59)</f>
        <v>- -</v>
      </c>
      <c r="F41" s="241"/>
      <c r="G41" s="259"/>
      <c r="H41" s="254"/>
      <c r="I41" s="259"/>
      <c r="J41" s="260"/>
      <c r="K41" s="259"/>
    </row>
    <row r="42" spans="1:11" s="282" customFormat="1" ht="14.45" customHeight="1" thickBot="1" x14ac:dyDescent="0.3">
      <c r="A42" s="318" t="s">
        <v>81</v>
      </c>
      <c r="B42" s="257"/>
      <c r="C42" s="319" t="str">
        <f>IF(ISERROR(B42/B59),"- -",B42/B59)</f>
        <v>- -</v>
      </c>
      <c r="D42" s="257"/>
      <c r="E42" s="320" t="str">
        <f>IF(ISERROR(D42/D59),"- -",D42/D59)</f>
        <v>- -</v>
      </c>
      <c r="F42" s="241"/>
      <c r="G42" s="259"/>
      <c r="H42" s="254"/>
      <c r="I42" s="259"/>
      <c r="J42" s="260"/>
      <c r="K42" s="259"/>
    </row>
    <row r="43" spans="1:11" ht="14.45" customHeight="1" x14ac:dyDescent="0.25">
      <c r="A43" s="295" t="s">
        <v>163</v>
      </c>
      <c r="B43" s="321">
        <f>SUM(B44:B58)</f>
        <v>0</v>
      </c>
      <c r="C43" s="322" t="str">
        <f>IF(ISERROR(B43/B59),"- -",B43/B59)</f>
        <v>- -</v>
      </c>
      <c r="D43" s="321">
        <f>SUM(D44:D58)</f>
        <v>0</v>
      </c>
      <c r="E43" s="323" t="str">
        <f>IF(ISERROR(D43/D59),"- -",D43/D59)</f>
        <v>- -</v>
      </c>
      <c r="F43" s="254"/>
      <c r="G43" s="255"/>
      <c r="H43" s="254"/>
      <c r="I43" s="255"/>
      <c r="J43" s="254"/>
      <c r="K43" s="255"/>
    </row>
    <row r="44" spans="1:11" ht="14.45" customHeight="1" x14ac:dyDescent="0.25">
      <c r="A44" s="300" t="s">
        <v>123</v>
      </c>
      <c r="B44" s="257"/>
      <c r="C44" s="324" t="str">
        <f>IF(ISERROR(B44/B59),"- -",B44/B59)</f>
        <v>- -</v>
      </c>
      <c r="D44" s="257"/>
      <c r="E44" s="325" t="str">
        <f>IF(ISERROR(D44/D59),"- -",D44/D59)</f>
        <v>- -</v>
      </c>
      <c r="F44" s="241"/>
      <c r="G44" s="259"/>
      <c r="H44" s="254"/>
      <c r="I44" s="259"/>
      <c r="J44" s="304"/>
      <c r="K44" s="305"/>
    </row>
    <row r="45" spans="1:11" ht="14.45" customHeight="1" x14ac:dyDescent="0.25">
      <c r="A45" s="300" t="s">
        <v>124</v>
      </c>
      <c r="B45" s="257"/>
      <c r="C45" s="306" t="str">
        <f>IF(ISERROR(B45/B59),"- -",B45/B59)</f>
        <v>- -</v>
      </c>
      <c r="D45" s="257"/>
      <c r="E45" s="309" t="str">
        <f>IF(ISERROR(D45/D59),"- -",D45/D59)</f>
        <v>- -</v>
      </c>
      <c r="F45" s="241"/>
      <c r="G45" s="259"/>
      <c r="H45" s="254"/>
      <c r="I45" s="259"/>
      <c r="J45" s="304"/>
      <c r="K45" s="305"/>
    </row>
    <row r="46" spans="1:11" ht="14.45" customHeight="1" x14ac:dyDescent="0.25">
      <c r="A46" s="300" t="s">
        <v>125</v>
      </c>
      <c r="B46" s="257"/>
      <c r="C46" s="306" t="str">
        <f>IF(ISERROR(B46/B59),"- -",B46/B59)</f>
        <v>- -</v>
      </c>
      <c r="D46" s="257"/>
      <c r="E46" s="309" t="str">
        <f>IF(ISERROR(D46/D59),"- -",D46/D59)</f>
        <v>- -</v>
      </c>
      <c r="F46" s="241"/>
      <c r="H46" s="254"/>
      <c r="I46" s="259"/>
      <c r="J46" s="304"/>
      <c r="K46" s="305"/>
    </row>
    <row r="47" spans="1:11" ht="14.45" customHeight="1" x14ac:dyDescent="0.25">
      <c r="A47" s="300" t="s">
        <v>126</v>
      </c>
      <c r="B47" s="257"/>
      <c r="C47" s="306" t="str">
        <f>IF(ISERROR(B47/B59),"- -",B47/B59)</f>
        <v>- -</v>
      </c>
      <c r="D47" s="257"/>
      <c r="E47" s="309" t="str">
        <f>IF(ISERROR(D47/D59),"- -",D47/D59)</f>
        <v>- -</v>
      </c>
      <c r="F47" s="241"/>
      <c r="G47" s="259"/>
      <c r="H47" s="254"/>
      <c r="I47" s="259"/>
      <c r="J47" s="304"/>
      <c r="K47" s="305"/>
    </row>
    <row r="48" spans="1:11" ht="14.45" customHeight="1" x14ac:dyDescent="0.25">
      <c r="A48" s="300" t="s">
        <v>127</v>
      </c>
      <c r="B48" s="257"/>
      <c r="C48" s="306" t="str">
        <f>IF(ISERROR(B48/B59),"- -",B48/B59)</f>
        <v>- -</v>
      </c>
      <c r="D48" s="257"/>
      <c r="E48" s="309" t="str">
        <f>IF(ISERROR(D48/D59),"- -",D48/D59)</f>
        <v>- -</v>
      </c>
      <c r="F48" s="241"/>
      <c r="G48" s="259"/>
      <c r="H48" s="254"/>
      <c r="I48" s="259"/>
      <c r="J48" s="304"/>
      <c r="K48" s="305"/>
    </row>
    <row r="49" spans="1:150" ht="14.45" customHeight="1" x14ac:dyDescent="0.25">
      <c r="A49" s="300" t="s">
        <v>128</v>
      </c>
      <c r="B49" s="257"/>
      <c r="C49" s="306" t="str">
        <f>IF(ISERROR(B49/B59),"- -",B49/B59)</f>
        <v>- -</v>
      </c>
      <c r="D49" s="257"/>
      <c r="E49" s="309" t="str">
        <f>IF(ISERROR(D49/D59),"- -",D49/D59)</f>
        <v>- -</v>
      </c>
      <c r="F49" s="241"/>
      <c r="H49" s="254"/>
      <c r="I49" s="259"/>
      <c r="J49" s="304"/>
      <c r="K49" s="305"/>
    </row>
    <row r="50" spans="1:150" ht="14.45" customHeight="1" x14ac:dyDescent="0.25">
      <c r="A50" s="300" t="s">
        <v>164</v>
      </c>
      <c r="B50" s="257"/>
      <c r="C50" s="306" t="str">
        <f>IF(ISERROR(B50/B59),"- -",B50/B59)</f>
        <v>- -</v>
      </c>
      <c r="D50" s="257"/>
      <c r="E50" s="309" t="str">
        <f>IF(ISERROR(D50/D59),"- -",D50/D59)</f>
        <v>- -</v>
      </c>
      <c r="F50" s="241"/>
      <c r="G50" s="259"/>
      <c r="H50" s="254"/>
      <c r="I50" s="259"/>
      <c r="J50" s="304"/>
      <c r="K50" s="305"/>
    </row>
    <row r="51" spans="1:150" ht="14.45" customHeight="1" x14ac:dyDescent="0.25">
      <c r="A51" s="315" t="s">
        <v>165</v>
      </c>
      <c r="B51" s="257"/>
      <c r="C51" s="306" t="str">
        <f>IF(ISERROR(B51/B59),"- -",B51/B59)</f>
        <v>- -</v>
      </c>
      <c r="D51" s="257"/>
      <c r="E51" s="309" t="str">
        <f>IF(ISERROR(D51/D59),"- -",D51/D59)</f>
        <v>- -</v>
      </c>
      <c r="F51" s="241"/>
      <c r="G51" s="259"/>
      <c r="H51" s="254"/>
      <c r="I51" s="259"/>
      <c r="J51" s="304"/>
      <c r="K51" s="305"/>
    </row>
    <row r="52" spans="1:150" ht="14.45" customHeight="1" x14ac:dyDescent="0.25">
      <c r="A52" s="300" t="s">
        <v>131</v>
      </c>
      <c r="B52" s="257"/>
      <c r="C52" s="306" t="str">
        <f>IF(ISERROR(B52/B59),"- -",B52/B59)</f>
        <v>- -</v>
      </c>
      <c r="D52" s="257"/>
      <c r="E52" s="309" t="str">
        <f>IF(ISERROR(D52/D59),"- -",D52/D59)</f>
        <v>- -</v>
      </c>
      <c r="F52" s="241"/>
      <c r="G52" s="259"/>
      <c r="H52" s="254"/>
      <c r="I52" s="259"/>
      <c r="J52" s="304"/>
      <c r="K52" s="305"/>
    </row>
    <row r="53" spans="1:150" s="326" customFormat="1" ht="14.45" customHeight="1" x14ac:dyDescent="0.25">
      <c r="A53" s="300" t="s">
        <v>6</v>
      </c>
      <c r="B53" s="257"/>
      <c r="C53" s="306" t="str">
        <f>IF(ISERROR(B53/B59),"- -",B53/B59)</f>
        <v>- -</v>
      </c>
      <c r="D53" s="257"/>
      <c r="E53" s="309" t="str">
        <f>IF(ISERROR(D53/D59),"- -",D53/D59)</f>
        <v>- -</v>
      </c>
      <c r="F53" s="241"/>
      <c r="G53" s="259"/>
      <c r="H53" s="254"/>
      <c r="I53" s="259"/>
      <c r="J53" s="304"/>
      <c r="K53" s="259"/>
      <c r="L53" s="242"/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2"/>
      <c r="X53" s="242"/>
      <c r="Y53" s="242"/>
      <c r="Z53" s="242"/>
      <c r="AA53" s="242"/>
      <c r="AB53" s="242"/>
      <c r="AC53" s="242"/>
      <c r="AD53" s="242"/>
      <c r="AE53" s="242"/>
      <c r="AF53" s="242"/>
      <c r="AG53" s="242"/>
      <c r="AH53" s="242"/>
      <c r="AI53" s="242"/>
      <c r="AJ53" s="242"/>
      <c r="AK53" s="242"/>
      <c r="AL53" s="242"/>
      <c r="AM53" s="242"/>
      <c r="AN53" s="242"/>
      <c r="AO53" s="242"/>
      <c r="AP53" s="242"/>
      <c r="AQ53" s="242"/>
      <c r="AR53" s="242"/>
      <c r="AS53" s="242"/>
      <c r="AT53" s="242"/>
      <c r="AU53" s="242"/>
      <c r="AV53" s="242"/>
      <c r="AW53" s="242"/>
      <c r="AX53" s="242"/>
      <c r="AY53" s="242"/>
      <c r="AZ53" s="242"/>
      <c r="BA53" s="242"/>
      <c r="BB53" s="242"/>
      <c r="BC53" s="242"/>
      <c r="BD53" s="242"/>
      <c r="BE53" s="242"/>
      <c r="BF53" s="242"/>
      <c r="BG53" s="242"/>
      <c r="BH53" s="242"/>
      <c r="BI53" s="242"/>
      <c r="BJ53" s="242"/>
      <c r="BK53" s="242"/>
      <c r="BL53" s="242"/>
      <c r="BM53" s="242"/>
      <c r="BN53" s="242"/>
      <c r="BO53" s="242"/>
      <c r="BP53" s="242"/>
      <c r="BQ53" s="242"/>
      <c r="BR53" s="242"/>
      <c r="BS53" s="242"/>
      <c r="BT53" s="242"/>
      <c r="BU53" s="242"/>
      <c r="BV53" s="242"/>
      <c r="BW53" s="242"/>
      <c r="BX53" s="242"/>
      <c r="BY53" s="242"/>
      <c r="BZ53" s="242"/>
      <c r="CA53" s="242"/>
      <c r="CB53" s="242"/>
      <c r="CC53" s="242"/>
      <c r="CD53" s="242"/>
      <c r="CE53" s="242"/>
      <c r="CF53" s="242"/>
      <c r="CG53" s="242"/>
      <c r="CH53" s="242"/>
      <c r="CI53" s="242"/>
      <c r="CJ53" s="242"/>
      <c r="CK53" s="242"/>
      <c r="CL53" s="242"/>
      <c r="CM53" s="242"/>
      <c r="CN53" s="242"/>
      <c r="CO53" s="242"/>
      <c r="CP53" s="242"/>
      <c r="CQ53" s="242"/>
      <c r="CR53" s="242"/>
      <c r="CS53" s="242"/>
      <c r="CT53" s="242"/>
      <c r="CU53" s="242"/>
      <c r="CV53" s="242"/>
      <c r="CW53" s="242"/>
      <c r="CX53" s="242"/>
      <c r="CY53" s="242"/>
      <c r="CZ53" s="242"/>
      <c r="DA53" s="242"/>
      <c r="DB53" s="242"/>
      <c r="DC53" s="242"/>
      <c r="DD53" s="242"/>
      <c r="DE53" s="242"/>
      <c r="DF53" s="242"/>
      <c r="DG53" s="242"/>
      <c r="DH53" s="242"/>
      <c r="DI53" s="242"/>
      <c r="DJ53" s="242"/>
      <c r="DK53" s="242"/>
      <c r="DL53" s="242"/>
      <c r="DM53" s="242"/>
      <c r="DN53" s="242"/>
      <c r="DO53" s="242"/>
      <c r="DP53" s="242"/>
      <c r="DQ53" s="242"/>
      <c r="DR53" s="242"/>
      <c r="DS53" s="242"/>
      <c r="DT53" s="242"/>
      <c r="DU53" s="242"/>
      <c r="DV53" s="242"/>
      <c r="DW53" s="242"/>
      <c r="DX53" s="242"/>
      <c r="DY53" s="242"/>
      <c r="DZ53" s="242"/>
      <c r="EA53" s="242"/>
      <c r="EB53" s="242"/>
      <c r="EC53" s="242"/>
      <c r="ED53" s="242"/>
      <c r="EE53" s="242"/>
      <c r="EF53" s="242"/>
      <c r="EG53" s="242"/>
      <c r="EH53" s="242"/>
      <c r="EI53" s="242"/>
      <c r="EJ53" s="242"/>
      <c r="EK53" s="242"/>
      <c r="EL53" s="242"/>
      <c r="EM53" s="242"/>
      <c r="EN53" s="242"/>
      <c r="EO53" s="242"/>
      <c r="EP53" s="242"/>
      <c r="EQ53" s="242"/>
      <c r="ER53" s="242"/>
      <c r="ES53" s="242"/>
      <c r="ET53" s="242"/>
    </row>
    <row r="54" spans="1:150" s="326" customFormat="1" ht="14.45" customHeight="1" x14ac:dyDescent="0.25">
      <c r="A54" s="300" t="s">
        <v>7</v>
      </c>
      <c r="B54" s="257"/>
      <c r="C54" s="306" t="str">
        <f>IF(ISERROR(B54/B59),"- -",B54/B59)</f>
        <v>- -</v>
      </c>
      <c r="D54" s="257"/>
      <c r="E54" s="309" t="str">
        <f>IF(ISERROR(D54/D59),"- -",D54/D59)</f>
        <v>- -</v>
      </c>
      <c r="F54" s="241"/>
      <c r="G54" s="259"/>
      <c r="H54" s="254"/>
      <c r="I54" s="259"/>
      <c r="J54" s="304"/>
      <c r="K54" s="259"/>
      <c r="L54" s="242"/>
      <c r="M54" s="242"/>
      <c r="N54" s="242"/>
      <c r="O54" s="242"/>
      <c r="P54" s="242"/>
      <c r="Q54" s="242"/>
      <c r="R54" s="242"/>
      <c r="S54" s="242"/>
      <c r="T54" s="242"/>
      <c r="U54" s="242"/>
      <c r="V54" s="242"/>
      <c r="W54" s="242"/>
      <c r="X54" s="242"/>
      <c r="Y54" s="242"/>
      <c r="Z54" s="242"/>
      <c r="AA54" s="242"/>
      <c r="AB54" s="242"/>
      <c r="AC54" s="242"/>
      <c r="AD54" s="242"/>
      <c r="AE54" s="242"/>
      <c r="AF54" s="242"/>
      <c r="AG54" s="242"/>
      <c r="AH54" s="242"/>
      <c r="AI54" s="242"/>
      <c r="AJ54" s="242"/>
      <c r="AK54" s="242"/>
      <c r="AL54" s="242"/>
      <c r="AM54" s="242"/>
      <c r="AN54" s="242"/>
      <c r="AO54" s="242"/>
      <c r="AP54" s="242"/>
      <c r="AQ54" s="242"/>
      <c r="AR54" s="242"/>
      <c r="AS54" s="242"/>
      <c r="AT54" s="242"/>
      <c r="AU54" s="242"/>
      <c r="AV54" s="242"/>
      <c r="AW54" s="242"/>
      <c r="AX54" s="242"/>
      <c r="AY54" s="242"/>
      <c r="AZ54" s="242"/>
      <c r="BA54" s="242"/>
      <c r="BB54" s="242"/>
      <c r="BC54" s="242"/>
      <c r="BD54" s="242"/>
      <c r="BE54" s="242"/>
      <c r="BF54" s="242"/>
      <c r="BG54" s="242"/>
      <c r="BH54" s="242"/>
      <c r="BI54" s="242"/>
      <c r="BJ54" s="242"/>
      <c r="BK54" s="242"/>
      <c r="BL54" s="242"/>
      <c r="BM54" s="242"/>
      <c r="BN54" s="242"/>
      <c r="BO54" s="242"/>
      <c r="BP54" s="242"/>
      <c r="BQ54" s="242"/>
      <c r="BR54" s="242"/>
      <c r="BS54" s="242"/>
      <c r="BT54" s="242"/>
      <c r="BU54" s="242"/>
      <c r="BV54" s="242"/>
      <c r="BW54" s="242"/>
      <c r="BX54" s="242"/>
      <c r="BY54" s="242"/>
      <c r="BZ54" s="242"/>
      <c r="CA54" s="242"/>
      <c r="CB54" s="242"/>
      <c r="CC54" s="242"/>
      <c r="CD54" s="242"/>
      <c r="CE54" s="242"/>
      <c r="CF54" s="242"/>
      <c r="CG54" s="242"/>
      <c r="CH54" s="242"/>
      <c r="CI54" s="242"/>
      <c r="CJ54" s="242"/>
      <c r="CK54" s="242"/>
      <c r="CL54" s="242"/>
      <c r="CM54" s="242"/>
      <c r="CN54" s="242"/>
      <c r="CO54" s="242"/>
      <c r="CP54" s="242"/>
      <c r="CQ54" s="242"/>
      <c r="CR54" s="242"/>
      <c r="CS54" s="242"/>
      <c r="CT54" s="242"/>
      <c r="CU54" s="242"/>
      <c r="CV54" s="242"/>
      <c r="CW54" s="242"/>
      <c r="CX54" s="242"/>
      <c r="CY54" s="242"/>
      <c r="CZ54" s="242"/>
      <c r="DA54" s="242"/>
      <c r="DB54" s="242"/>
      <c r="DC54" s="242"/>
      <c r="DD54" s="242"/>
      <c r="DE54" s="242"/>
      <c r="DF54" s="242"/>
      <c r="DG54" s="242"/>
      <c r="DH54" s="242"/>
      <c r="DI54" s="242"/>
      <c r="DJ54" s="242"/>
      <c r="DK54" s="242"/>
      <c r="DL54" s="242"/>
      <c r="DM54" s="242"/>
      <c r="DN54" s="242"/>
      <c r="DO54" s="242"/>
      <c r="DP54" s="242"/>
      <c r="DQ54" s="242"/>
      <c r="DR54" s="242"/>
      <c r="DS54" s="242"/>
      <c r="DT54" s="242"/>
      <c r="DU54" s="242"/>
      <c r="DV54" s="242"/>
      <c r="DW54" s="242"/>
      <c r="DX54" s="242"/>
      <c r="DY54" s="242"/>
      <c r="DZ54" s="242"/>
      <c r="EA54" s="242"/>
      <c r="EB54" s="242"/>
      <c r="EC54" s="242"/>
      <c r="ED54" s="242"/>
      <c r="EE54" s="242"/>
      <c r="EF54" s="242"/>
      <c r="EG54" s="242"/>
      <c r="EH54" s="242"/>
      <c r="EI54" s="242"/>
      <c r="EJ54" s="242"/>
      <c r="EK54" s="242"/>
      <c r="EL54" s="242"/>
      <c r="EM54" s="242"/>
      <c r="EN54" s="242"/>
      <c r="EO54" s="242"/>
      <c r="EP54" s="242"/>
      <c r="EQ54" s="242"/>
      <c r="ER54" s="242"/>
      <c r="ES54" s="242"/>
      <c r="ET54" s="242"/>
    </row>
    <row r="55" spans="1:150" s="326" customFormat="1" ht="14.45" customHeight="1" x14ac:dyDescent="0.25">
      <c r="A55" s="300" t="s">
        <v>111</v>
      </c>
      <c r="B55" s="257"/>
      <c r="C55" s="306" t="str">
        <f>IF(ISERROR(B55/B59),"- -",B55/B59)</f>
        <v>- -</v>
      </c>
      <c r="D55" s="257"/>
      <c r="E55" s="309" t="str">
        <f>IF(ISERROR(D55/D59),"- -",D55/D59)</f>
        <v>- -</v>
      </c>
      <c r="F55" s="241"/>
      <c r="G55" s="259"/>
      <c r="H55" s="254"/>
      <c r="I55" s="259"/>
      <c r="J55" s="304"/>
      <c r="K55" s="259"/>
      <c r="L55" s="242"/>
      <c r="M55" s="242"/>
      <c r="N55" s="242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2"/>
      <c r="AB55" s="242"/>
      <c r="AC55" s="242"/>
      <c r="AD55" s="242"/>
      <c r="AE55" s="242"/>
      <c r="AF55" s="242"/>
      <c r="AG55" s="242"/>
      <c r="AH55" s="242"/>
      <c r="AI55" s="242"/>
      <c r="AJ55" s="242"/>
      <c r="AK55" s="242"/>
      <c r="AL55" s="242"/>
      <c r="AM55" s="242"/>
      <c r="AN55" s="242"/>
      <c r="AO55" s="242"/>
      <c r="AP55" s="242"/>
      <c r="AQ55" s="242"/>
      <c r="AR55" s="242"/>
      <c r="AS55" s="242"/>
      <c r="AT55" s="242"/>
      <c r="AU55" s="242"/>
      <c r="AV55" s="242"/>
      <c r="AW55" s="242"/>
      <c r="AX55" s="242"/>
      <c r="AY55" s="242"/>
      <c r="AZ55" s="242"/>
      <c r="BA55" s="242"/>
      <c r="BB55" s="242"/>
      <c r="BC55" s="242"/>
      <c r="BD55" s="242"/>
      <c r="BE55" s="242"/>
      <c r="BF55" s="242"/>
      <c r="BG55" s="242"/>
      <c r="BH55" s="242"/>
      <c r="BI55" s="242"/>
      <c r="BJ55" s="242"/>
      <c r="BK55" s="242"/>
      <c r="BL55" s="242"/>
      <c r="BM55" s="242"/>
      <c r="BN55" s="242"/>
      <c r="BO55" s="242"/>
      <c r="BP55" s="242"/>
      <c r="BQ55" s="242"/>
      <c r="BR55" s="242"/>
      <c r="BS55" s="242"/>
      <c r="BT55" s="242"/>
      <c r="BU55" s="242"/>
      <c r="BV55" s="242"/>
      <c r="BW55" s="242"/>
      <c r="BX55" s="242"/>
      <c r="BY55" s="242"/>
      <c r="BZ55" s="242"/>
      <c r="CA55" s="242"/>
      <c r="CB55" s="242"/>
      <c r="CC55" s="242"/>
      <c r="CD55" s="242"/>
      <c r="CE55" s="242"/>
      <c r="CF55" s="242"/>
      <c r="CG55" s="242"/>
      <c r="CH55" s="242"/>
      <c r="CI55" s="242"/>
      <c r="CJ55" s="242"/>
      <c r="CK55" s="242"/>
      <c r="CL55" s="242"/>
      <c r="CM55" s="242"/>
      <c r="CN55" s="242"/>
      <c r="CO55" s="242"/>
      <c r="CP55" s="242"/>
      <c r="CQ55" s="242"/>
      <c r="CR55" s="242"/>
      <c r="CS55" s="242"/>
      <c r="CT55" s="242"/>
      <c r="CU55" s="242"/>
      <c r="CV55" s="242"/>
      <c r="CW55" s="242"/>
      <c r="CX55" s="242"/>
      <c r="CY55" s="242"/>
      <c r="CZ55" s="242"/>
      <c r="DA55" s="242"/>
      <c r="DB55" s="242"/>
      <c r="DC55" s="242"/>
      <c r="DD55" s="242"/>
      <c r="DE55" s="242"/>
      <c r="DF55" s="242"/>
      <c r="DG55" s="242"/>
      <c r="DH55" s="242"/>
      <c r="DI55" s="242"/>
      <c r="DJ55" s="242"/>
      <c r="DK55" s="242"/>
      <c r="DL55" s="242"/>
      <c r="DM55" s="242"/>
      <c r="DN55" s="242"/>
      <c r="DO55" s="242"/>
      <c r="DP55" s="242"/>
      <c r="DQ55" s="242"/>
      <c r="DR55" s="242"/>
      <c r="DS55" s="242"/>
      <c r="DT55" s="242"/>
      <c r="DU55" s="242"/>
      <c r="DV55" s="242"/>
      <c r="DW55" s="242"/>
      <c r="DX55" s="242"/>
      <c r="DY55" s="242"/>
      <c r="DZ55" s="242"/>
      <c r="EA55" s="242"/>
      <c r="EB55" s="242"/>
      <c r="EC55" s="242"/>
      <c r="ED55" s="242"/>
      <c r="EE55" s="242"/>
      <c r="EF55" s="242"/>
      <c r="EG55" s="242"/>
      <c r="EH55" s="242"/>
      <c r="EI55" s="242"/>
      <c r="EJ55" s="242"/>
      <c r="EK55" s="242"/>
      <c r="EL55" s="242"/>
      <c r="EM55" s="242"/>
      <c r="EN55" s="242"/>
      <c r="EO55" s="242"/>
      <c r="EP55" s="242"/>
      <c r="EQ55" s="242"/>
      <c r="ER55" s="242"/>
      <c r="ES55" s="242"/>
      <c r="ET55" s="242"/>
    </row>
    <row r="56" spans="1:150" s="326" customFormat="1" ht="14.45" customHeight="1" x14ac:dyDescent="0.25">
      <c r="A56" s="300" t="s">
        <v>8</v>
      </c>
      <c r="B56" s="257"/>
      <c r="C56" s="306" t="str">
        <f>IF(ISERROR(B56/B59),"- -",B56/B59)</f>
        <v>- -</v>
      </c>
      <c r="D56" s="257"/>
      <c r="E56" s="309" t="str">
        <f>IF(ISERROR(D56/D59),"- -",D56/D59)</f>
        <v>- -</v>
      </c>
      <c r="F56" s="241"/>
      <c r="G56" s="259"/>
      <c r="H56" s="254"/>
      <c r="I56" s="259"/>
      <c r="J56" s="304"/>
      <c r="K56" s="259"/>
      <c r="L56" s="242"/>
      <c r="M56" s="242"/>
      <c r="N56" s="242"/>
      <c r="O56" s="242"/>
      <c r="P56" s="242"/>
      <c r="Q56" s="242"/>
      <c r="R56" s="242"/>
      <c r="S56" s="242"/>
      <c r="T56" s="242"/>
      <c r="U56" s="242"/>
      <c r="V56" s="242"/>
      <c r="W56" s="242"/>
      <c r="X56" s="242"/>
      <c r="Y56" s="242"/>
      <c r="Z56" s="242"/>
      <c r="AA56" s="242"/>
      <c r="AB56" s="242"/>
      <c r="AC56" s="242"/>
      <c r="AD56" s="242"/>
      <c r="AE56" s="242"/>
      <c r="AF56" s="242"/>
      <c r="AG56" s="242"/>
      <c r="AH56" s="242"/>
      <c r="AI56" s="242"/>
      <c r="AJ56" s="242"/>
      <c r="AK56" s="242"/>
      <c r="AL56" s="242"/>
      <c r="AM56" s="242"/>
      <c r="AN56" s="242"/>
      <c r="AO56" s="242"/>
      <c r="AP56" s="242"/>
      <c r="AQ56" s="242"/>
      <c r="AR56" s="242"/>
      <c r="AS56" s="242"/>
      <c r="AT56" s="242"/>
      <c r="AU56" s="242"/>
      <c r="AV56" s="242"/>
      <c r="AW56" s="242"/>
      <c r="AX56" s="242"/>
      <c r="AY56" s="242"/>
      <c r="AZ56" s="242"/>
      <c r="BA56" s="242"/>
      <c r="BB56" s="242"/>
      <c r="BC56" s="242"/>
      <c r="BD56" s="242"/>
      <c r="BE56" s="242"/>
      <c r="BF56" s="242"/>
      <c r="BG56" s="242"/>
      <c r="BH56" s="242"/>
      <c r="BI56" s="242"/>
      <c r="BJ56" s="242"/>
      <c r="BK56" s="242"/>
      <c r="BL56" s="242"/>
      <c r="BM56" s="242"/>
      <c r="BN56" s="242"/>
      <c r="BO56" s="242"/>
      <c r="BP56" s="242"/>
      <c r="BQ56" s="242"/>
      <c r="BR56" s="242"/>
      <c r="BS56" s="242"/>
      <c r="BT56" s="242"/>
      <c r="BU56" s="242"/>
      <c r="BV56" s="242"/>
      <c r="BW56" s="242"/>
      <c r="BX56" s="242"/>
      <c r="BY56" s="242"/>
      <c r="BZ56" s="242"/>
      <c r="CA56" s="242"/>
      <c r="CB56" s="242"/>
      <c r="CC56" s="242"/>
      <c r="CD56" s="242"/>
      <c r="CE56" s="242"/>
      <c r="CF56" s="242"/>
      <c r="CG56" s="242"/>
      <c r="CH56" s="242"/>
      <c r="CI56" s="242"/>
      <c r="CJ56" s="242"/>
      <c r="CK56" s="242"/>
      <c r="CL56" s="242"/>
      <c r="CM56" s="242"/>
      <c r="CN56" s="242"/>
      <c r="CO56" s="242"/>
      <c r="CP56" s="242"/>
      <c r="CQ56" s="242"/>
      <c r="CR56" s="242"/>
      <c r="CS56" s="242"/>
      <c r="CT56" s="242"/>
      <c r="CU56" s="242"/>
      <c r="CV56" s="242"/>
      <c r="CW56" s="242"/>
      <c r="CX56" s="242"/>
      <c r="CY56" s="242"/>
      <c r="CZ56" s="242"/>
      <c r="DA56" s="242"/>
      <c r="DB56" s="242"/>
      <c r="DC56" s="242"/>
      <c r="DD56" s="242"/>
      <c r="DE56" s="242"/>
      <c r="DF56" s="242"/>
      <c r="DG56" s="242"/>
      <c r="DH56" s="242"/>
      <c r="DI56" s="242"/>
      <c r="DJ56" s="242"/>
      <c r="DK56" s="242"/>
      <c r="DL56" s="242"/>
      <c r="DM56" s="242"/>
      <c r="DN56" s="242"/>
      <c r="DO56" s="242"/>
      <c r="DP56" s="242"/>
      <c r="DQ56" s="242"/>
      <c r="DR56" s="242"/>
      <c r="DS56" s="242"/>
      <c r="DT56" s="242"/>
      <c r="DU56" s="242"/>
      <c r="DV56" s="242"/>
      <c r="DW56" s="242"/>
      <c r="DX56" s="242"/>
      <c r="DY56" s="242"/>
      <c r="DZ56" s="242"/>
      <c r="EA56" s="242"/>
      <c r="EB56" s="242"/>
      <c r="EC56" s="242"/>
      <c r="ED56" s="242"/>
      <c r="EE56" s="242"/>
      <c r="EF56" s="242"/>
      <c r="EG56" s="242"/>
      <c r="EH56" s="242"/>
      <c r="EI56" s="242"/>
      <c r="EJ56" s="242"/>
      <c r="EK56" s="242"/>
      <c r="EL56" s="242"/>
      <c r="EM56" s="242"/>
      <c r="EN56" s="242"/>
      <c r="EO56" s="242"/>
      <c r="EP56" s="242"/>
      <c r="EQ56" s="242"/>
      <c r="ER56" s="242"/>
      <c r="ES56" s="242"/>
      <c r="ET56" s="242"/>
    </row>
    <row r="57" spans="1:150" s="326" customFormat="1" ht="14.45" customHeight="1" x14ac:dyDescent="0.25">
      <c r="A57" s="300" t="s">
        <v>9</v>
      </c>
      <c r="B57" s="257"/>
      <c r="C57" s="306" t="str">
        <f>IF(ISERROR(B57/B59),"- -",B57/B59)</f>
        <v>- -</v>
      </c>
      <c r="D57" s="257"/>
      <c r="E57" s="309" t="str">
        <f>IF(ISERROR(D57/D59),"- -",D57/D59)</f>
        <v>- -</v>
      </c>
      <c r="F57" s="241"/>
      <c r="G57" s="259"/>
      <c r="H57" s="254"/>
      <c r="I57" s="259"/>
      <c r="J57" s="304"/>
      <c r="K57" s="259"/>
      <c r="L57" s="242"/>
      <c r="M57" s="242"/>
      <c r="N57" s="242"/>
      <c r="O57" s="242"/>
      <c r="P57" s="242"/>
      <c r="Q57" s="242"/>
      <c r="R57" s="242"/>
      <c r="S57" s="242"/>
      <c r="T57" s="242"/>
      <c r="U57" s="242"/>
      <c r="V57" s="242"/>
      <c r="W57" s="242"/>
      <c r="X57" s="242"/>
      <c r="Y57" s="242"/>
      <c r="Z57" s="242"/>
      <c r="AA57" s="242"/>
      <c r="AB57" s="242"/>
      <c r="AC57" s="242"/>
      <c r="AD57" s="242"/>
      <c r="AE57" s="242"/>
      <c r="AF57" s="242"/>
      <c r="AG57" s="242"/>
      <c r="AH57" s="242"/>
      <c r="AI57" s="242"/>
      <c r="AJ57" s="242"/>
      <c r="AK57" s="242"/>
      <c r="AL57" s="242"/>
      <c r="AM57" s="242"/>
      <c r="AN57" s="242"/>
      <c r="AO57" s="242"/>
      <c r="AP57" s="242"/>
      <c r="AQ57" s="242"/>
      <c r="AR57" s="242"/>
      <c r="AS57" s="242"/>
      <c r="AT57" s="242"/>
      <c r="AU57" s="242"/>
      <c r="AV57" s="242"/>
      <c r="AW57" s="242"/>
      <c r="AX57" s="242"/>
      <c r="AY57" s="242"/>
      <c r="AZ57" s="242"/>
      <c r="BA57" s="242"/>
      <c r="BB57" s="242"/>
      <c r="BC57" s="242"/>
      <c r="BD57" s="242"/>
      <c r="BE57" s="242"/>
      <c r="BF57" s="242"/>
      <c r="BG57" s="242"/>
      <c r="BH57" s="242"/>
      <c r="BI57" s="242"/>
      <c r="BJ57" s="242"/>
      <c r="BK57" s="242"/>
      <c r="BL57" s="242"/>
      <c r="BM57" s="242"/>
      <c r="BN57" s="242"/>
      <c r="BO57" s="242"/>
      <c r="BP57" s="242"/>
      <c r="BQ57" s="242"/>
      <c r="BR57" s="242"/>
      <c r="BS57" s="242"/>
      <c r="BT57" s="242"/>
      <c r="BU57" s="242"/>
      <c r="BV57" s="242"/>
      <c r="BW57" s="242"/>
      <c r="BX57" s="242"/>
      <c r="BY57" s="242"/>
      <c r="BZ57" s="242"/>
      <c r="CA57" s="242"/>
      <c r="CB57" s="242"/>
      <c r="CC57" s="242"/>
      <c r="CD57" s="242"/>
      <c r="CE57" s="242"/>
      <c r="CF57" s="242"/>
      <c r="CG57" s="242"/>
      <c r="CH57" s="242"/>
      <c r="CI57" s="242"/>
      <c r="CJ57" s="242"/>
      <c r="CK57" s="242"/>
      <c r="CL57" s="242"/>
      <c r="CM57" s="242"/>
      <c r="CN57" s="242"/>
      <c r="CO57" s="242"/>
      <c r="CP57" s="242"/>
      <c r="CQ57" s="242"/>
      <c r="CR57" s="242"/>
      <c r="CS57" s="242"/>
      <c r="CT57" s="242"/>
      <c r="CU57" s="242"/>
      <c r="CV57" s="242"/>
      <c r="CW57" s="242"/>
      <c r="CX57" s="242"/>
      <c r="CY57" s="242"/>
      <c r="CZ57" s="242"/>
      <c r="DA57" s="242"/>
      <c r="DB57" s="242"/>
      <c r="DC57" s="242"/>
      <c r="DD57" s="242"/>
      <c r="DE57" s="242"/>
      <c r="DF57" s="242"/>
      <c r="DG57" s="242"/>
      <c r="DH57" s="242"/>
      <c r="DI57" s="242"/>
      <c r="DJ57" s="242"/>
      <c r="DK57" s="242"/>
      <c r="DL57" s="242"/>
      <c r="DM57" s="242"/>
      <c r="DN57" s="242"/>
      <c r="DO57" s="242"/>
      <c r="DP57" s="242"/>
      <c r="DQ57" s="242"/>
      <c r="DR57" s="242"/>
      <c r="DS57" s="242"/>
      <c r="DT57" s="242"/>
      <c r="DU57" s="242"/>
      <c r="DV57" s="242"/>
      <c r="DW57" s="242"/>
      <c r="DX57" s="242"/>
      <c r="DY57" s="242"/>
      <c r="DZ57" s="242"/>
      <c r="EA57" s="242"/>
      <c r="EB57" s="242"/>
      <c r="EC57" s="242"/>
      <c r="ED57" s="242"/>
      <c r="EE57" s="242"/>
      <c r="EF57" s="242"/>
      <c r="EG57" s="242"/>
      <c r="EH57" s="242"/>
      <c r="EI57" s="242"/>
      <c r="EJ57" s="242"/>
      <c r="EK57" s="242"/>
      <c r="EL57" s="242"/>
      <c r="EM57" s="242"/>
      <c r="EN57" s="242"/>
      <c r="EO57" s="242"/>
      <c r="EP57" s="242"/>
      <c r="EQ57" s="242"/>
      <c r="ER57" s="242"/>
      <c r="ES57" s="242"/>
      <c r="ET57" s="242"/>
    </row>
    <row r="58" spans="1:150" s="326" customFormat="1" ht="14.45" customHeight="1" thickBot="1" x14ac:dyDescent="0.3">
      <c r="A58" s="311" t="s">
        <v>166</v>
      </c>
      <c r="B58" s="257"/>
      <c r="C58" s="306" t="str">
        <f>IF(ISERROR(B58/B59),"- -",B58/B59)</f>
        <v>- -</v>
      </c>
      <c r="D58" s="257"/>
      <c r="E58" s="309" t="str">
        <f>IF(ISERROR(D58/D59),"- -",D58/D59)</f>
        <v>- -</v>
      </c>
      <c r="F58" s="241"/>
      <c r="G58" s="259"/>
      <c r="H58" s="254"/>
      <c r="I58" s="259"/>
      <c r="J58" s="304"/>
      <c r="K58" s="259"/>
      <c r="L58" s="242"/>
      <c r="M58" s="242"/>
      <c r="N58" s="242"/>
      <c r="O58" s="242"/>
      <c r="P58" s="242"/>
      <c r="Q58" s="242"/>
      <c r="R58" s="242"/>
      <c r="S58" s="242"/>
      <c r="T58" s="242"/>
      <c r="U58" s="242"/>
      <c r="V58" s="242"/>
      <c r="W58" s="242"/>
      <c r="X58" s="242"/>
      <c r="Y58" s="242"/>
      <c r="Z58" s="242"/>
      <c r="AA58" s="242"/>
      <c r="AB58" s="242"/>
      <c r="AC58" s="242"/>
      <c r="AD58" s="242"/>
      <c r="AE58" s="242"/>
      <c r="AF58" s="242"/>
      <c r="AG58" s="242"/>
      <c r="AH58" s="242"/>
      <c r="AI58" s="242"/>
      <c r="AJ58" s="242"/>
      <c r="AK58" s="242"/>
      <c r="AL58" s="242"/>
      <c r="AM58" s="242"/>
      <c r="AN58" s="242"/>
      <c r="AO58" s="242"/>
      <c r="AP58" s="242"/>
      <c r="AQ58" s="242"/>
      <c r="AR58" s="242"/>
      <c r="AS58" s="242"/>
      <c r="AT58" s="242"/>
      <c r="AU58" s="242"/>
      <c r="AV58" s="242"/>
      <c r="AW58" s="242"/>
      <c r="AX58" s="242"/>
      <c r="AY58" s="242"/>
      <c r="AZ58" s="242"/>
      <c r="BA58" s="242"/>
      <c r="BB58" s="242"/>
      <c r="BC58" s="242"/>
      <c r="BD58" s="242"/>
      <c r="BE58" s="242"/>
      <c r="BF58" s="242"/>
      <c r="BG58" s="242"/>
      <c r="BH58" s="242"/>
      <c r="BI58" s="242"/>
      <c r="BJ58" s="242"/>
      <c r="BK58" s="242"/>
      <c r="BL58" s="242"/>
      <c r="BM58" s="242"/>
      <c r="BN58" s="242"/>
      <c r="BO58" s="242"/>
      <c r="BP58" s="242"/>
      <c r="BQ58" s="242"/>
      <c r="BR58" s="242"/>
      <c r="BS58" s="242"/>
      <c r="BT58" s="242"/>
      <c r="BU58" s="242"/>
      <c r="BV58" s="242"/>
      <c r="BW58" s="242"/>
      <c r="BX58" s="242"/>
      <c r="BY58" s="242"/>
      <c r="BZ58" s="242"/>
      <c r="CA58" s="242"/>
      <c r="CB58" s="242"/>
      <c r="CC58" s="242"/>
      <c r="CD58" s="242"/>
      <c r="CE58" s="242"/>
      <c r="CF58" s="242"/>
      <c r="CG58" s="242"/>
      <c r="CH58" s="242"/>
      <c r="CI58" s="242"/>
      <c r="CJ58" s="242"/>
      <c r="CK58" s="242"/>
      <c r="CL58" s="242"/>
      <c r="CM58" s="242"/>
      <c r="CN58" s="242"/>
      <c r="CO58" s="242"/>
      <c r="CP58" s="242"/>
      <c r="CQ58" s="242"/>
      <c r="CR58" s="242"/>
      <c r="CS58" s="242"/>
      <c r="CT58" s="242"/>
      <c r="CU58" s="242"/>
      <c r="CV58" s="242"/>
      <c r="CW58" s="242"/>
      <c r="CX58" s="242"/>
      <c r="CY58" s="242"/>
      <c r="CZ58" s="242"/>
      <c r="DA58" s="242"/>
      <c r="DB58" s="242"/>
      <c r="DC58" s="242"/>
      <c r="DD58" s="242"/>
      <c r="DE58" s="242"/>
      <c r="DF58" s="242"/>
      <c r="DG58" s="242"/>
      <c r="DH58" s="242"/>
      <c r="DI58" s="242"/>
      <c r="DJ58" s="242"/>
      <c r="DK58" s="242"/>
      <c r="DL58" s="242"/>
      <c r="DM58" s="242"/>
      <c r="DN58" s="242"/>
      <c r="DO58" s="242"/>
      <c r="DP58" s="242"/>
      <c r="DQ58" s="242"/>
      <c r="DR58" s="242"/>
      <c r="DS58" s="242"/>
      <c r="DT58" s="242"/>
      <c r="DU58" s="242"/>
      <c r="DV58" s="242"/>
      <c r="DW58" s="242"/>
      <c r="DX58" s="242"/>
      <c r="DY58" s="242"/>
      <c r="DZ58" s="242"/>
      <c r="EA58" s="242"/>
      <c r="EB58" s="242"/>
      <c r="EC58" s="242"/>
      <c r="ED58" s="242"/>
      <c r="EE58" s="242"/>
      <c r="EF58" s="242"/>
      <c r="EG58" s="242"/>
      <c r="EH58" s="242"/>
      <c r="EI58" s="242"/>
      <c r="EJ58" s="242"/>
      <c r="EK58" s="242"/>
      <c r="EL58" s="242"/>
      <c r="EM58" s="242"/>
      <c r="EN58" s="242"/>
      <c r="EO58" s="242"/>
      <c r="EP58" s="242"/>
      <c r="EQ58" s="242"/>
      <c r="ER58" s="242"/>
      <c r="ES58" s="242"/>
      <c r="ET58" s="242"/>
    </row>
    <row r="59" spans="1:150" ht="18" customHeight="1" thickBot="1" x14ac:dyDescent="0.3">
      <c r="A59" s="327" t="s">
        <v>167</v>
      </c>
      <c r="B59" s="328">
        <f>SUM(B29+B43)</f>
        <v>0</v>
      </c>
      <c r="C59" s="329" t="str">
        <f>IF(ISERROR(SUM(C29+C43)),"- -",SUM(C29+C43))</f>
        <v>- -</v>
      </c>
      <c r="D59" s="328">
        <f>SUM(D29+D43)</f>
        <v>0</v>
      </c>
      <c r="E59" s="330" t="str">
        <f>IF(ISERROR(SUM(E29+E43)),"- -",SUM(E29+E43))</f>
        <v>- -</v>
      </c>
      <c r="F59" s="254"/>
      <c r="G59" s="255"/>
      <c r="H59" s="254"/>
      <c r="I59" s="255"/>
      <c r="J59" s="254"/>
      <c r="K59" s="255"/>
    </row>
    <row r="60" spans="1:150" s="333" customFormat="1" ht="11.25" customHeight="1" x14ac:dyDescent="0.25">
      <c r="A60" s="331"/>
      <c r="B60" s="331"/>
      <c r="C60" s="331"/>
      <c r="D60" s="331"/>
      <c r="E60" s="331"/>
      <c r="F60" s="331"/>
      <c r="G60" s="331"/>
      <c r="H60" s="331"/>
      <c r="I60" s="331"/>
      <c r="J60" s="332"/>
      <c r="K60" s="332"/>
    </row>
    <row r="61" spans="1:150" s="333" customFormat="1" ht="18" customHeight="1" x14ac:dyDescent="0.25">
      <c r="A61" s="496" t="s">
        <v>168</v>
      </c>
      <c r="B61" s="496"/>
      <c r="C61" s="496"/>
      <c r="D61" s="496"/>
      <c r="E61" s="496"/>
      <c r="F61" s="496"/>
      <c r="G61" s="496"/>
      <c r="H61" s="496"/>
      <c r="I61" s="496"/>
      <c r="J61" s="496"/>
      <c r="K61" s="496"/>
    </row>
    <row r="62" spans="1:150" ht="14.45" customHeight="1" x14ac:dyDescent="0.25">
      <c r="A62" s="496" t="s">
        <v>169</v>
      </c>
      <c r="B62" s="496"/>
      <c r="C62" s="496"/>
      <c r="D62" s="496"/>
      <c r="E62" s="496"/>
      <c r="F62" s="496"/>
      <c r="G62" s="496"/>
      <c r="H62" s="496"/>
      <c r="I62" s="496"/>
      <c r="J62" s="496"/>
      <c r="K62" s="496"/>
    </row>
    <row r="63" spans="1:150" ht="14.45" customHeight="1" x14ac:dyDescent="0.25">
      <c r="A63" s="497" t="s">
        <v>170</v>
      </c>
      <c r="B63" s="497"/>
      <c r="C63" s="497"/>
      <c r="D63" s="497"/>
      <c r="E63" s="497"/>
      <c r="F63" s="497"/>
      <c r="G63" s="497"/>
      <c r="H63" s="497"/>
      <c r="I63" s="497"/>
      <c r="J63" s="497"/>
      <c r="K63" s="497"/>
    </row>
    <row r="64" spans="1:150" ht="14.45" customHeight="1" x14ac:dyDescent="0.25">
      <c r="A64" s="496" t="s">
        <v>171</v>
      </c>
      <c r="B64" s="496"/>
      <c r="C64" s="496"/>
      <c r="D64" s="496"/>
      <c r="E64" s="496"/>
      <c r="F64" s="496"/>
      <c r="G64" s="496"/>
      <c r="H64" s="496"/>
      <c r="I64" s="496"/>
      <c r="J64" s="496"/>
      <c r="K64" s="496"/>
    </row>
    <row r="65" spans="1:11" ht="14.45" customHeight="1" x14ac:dyDescent="0.25">
      <c r="A65" s="234"/>
      <c r="B65" s="234"/>
      <c r="C65" s="233"/>
      <c r="D65" s="234"/>
      <c r="E65" s="233"/>
      <c r="F65" s="233"/>
      <c r="G65" s="233"/>
      <c r="H65" s="233"/>
      <c r="I65" s="233"/>
      <c r="J65" s="234"/>
      <c r="K65" s="233"/>
    </row>
    <row r="66" spans="1:11" ht="14.45" customHeight="1" x14ac:dyDescent="0.25">
      <c r="A66" s="234"/>
      <c r="B66" s="234"/>
      <c r="C66" s="233"/>
      <c r="D66" s="234"/>
      <c r="E66" s="233"/>
      <c r="F66" s="233"/>
      <c r="G66" s="233"/>
      <c r="H66" s="233"/>
      <c r="I66" s="233"/>
      <c r="J66" s="234"/>
      <c r="K66" s="233"/>
    </row>
    <row r="67" spans="1:11" ht="14.45" customHeight="1" x14ac:dyDescent="0.25">
      <c r="A67" s="234"/>
      <c r="B67" s="234"/>
      <c r="C67" s="233"/>
      <c r="D67" s="234"/>
      <c r="E67" s="233"/>
      <c r="F67" s="233"/>
      <c r="G67" s="233"/>
      <c r="H67" s="233"/>
      <c r="I67" s="233"/>
      <c r="J67" s="234"/>
      <c r="K67" s="233"/>
    </row>
    <row r="68" spans="1:11" ht="14.45" customHeight="1" x14ac:dyDescent="0.25">
      <c r="A68" s="234"/>
      <c r="B68" s="234"/>
      <c r="C68" s="233"/>
      <c r="D68" s="234"/>
      <c r="E68" s="233"/>
      <c r="F68" s="233"/>
      <c r="G68" s="233"/>
      <c r="H68" s="233"/>
      <c r="I68" s="233"/>
      <c r="J68" s="234"/>
      <c r="K68" s="233"/>
    </row>
    <row r="69" spans="1:11" ht="15.75" x14ac:dyDescent="0.25">
      <c r="A69" s="234"/>
      <c r="B69" s="234"/>
      <c r="C69" s="233"/>
      <c r="D69" s="234"/>
      <c r="E69" s="233"/>
      <c r="F69" s="233"/>
      <c r="G69" s="233"/>
      <c r="H69" s="233"/>
      <c r="I69" s="233"/>
      <c r="J69" s="234"/>
      <c r="K69" s="233"/>
    </row>
    <row r="70" spans="1:11" ht="15.75" x14ac:dyDescent="0.25">
      <c r="A70" s="234"/>
      <c r="B70" s="234"/>
      <c r="C70" s="233"/>
      <c r="D70" s="234"/>
      <c r="E70" s="233"/>
      <c r="F70" s="233"/>
      <c r="G70" s="233"/>
      <c r="H70" s="233"/>
      <c r="I70" s="233"/>
      <c r="J70" s="234"/>
      <c r="K70" s="233"/>
    </row>
  </sheetData>
  <sheetProtection algorithmName="SHA-512" hashValue="Teqpm2tfZzfu4qGHOLCDvWpnlmwqvO/S2b6PRukTmtC00yFv778ztw7OylvgYNA6IEXymbE6cHwTXoLeCxJ5uw==" saltValue="ohD9VomGHDNooEAtl0MduQ==" spinCount="100000" sheet="1" objects="1" scenarios="1"/>
  <customSheetViews>
    <customSheetView guid="{97519151-4285-4047-ACF6-B1C0036660BF}" topLeftCell="A16">
      <selection activeCell="E30" sqref="E30"/>
      <pageMargins left="0.7" right="0.7" top="0.75" bottom="0.75" header="0.3" footer="0.3"/>
    </customSheetView>
  </customSheetViews>
  <mergeCells count="22">
    <mergeCell ref="A61:K61"/>
    <mergeCell ref="A62:K62"/>
    <mergeCell ref="A63:K63"/>
    <mergeCell ref="A64:K64"/>
    <mergeCell ref="A27:A28"/>
    <mergeCell ref="B27:C27"/>
    <mergeCell ref="D27:E27"/>
    <mergeCell ref="F27:G27"/>
    <mergeCell ref="H27:I27"/>
    <mergeCell ref="J27:K27"/>
    <mergeCell ref="J9:K10"/>
    <mergeCell ref="A1:K1"/>
    <mergeCell ref="A2:K2"/>
    <mergeCell ref="B3:K3"/>
    <mergeCell ref="B4:E4"/>
    <mergeCell ref="B5:E5"/>
    <mergeCell ref="E7:J7"/>
    <mergeCell ref="A9:A11"/>
    <mergeCell ref="B9:C10"/>
    <mergeCell ref="D9:E10"/>
    <mergeCell ref="F9:G10"/>
    <mergeCell ref="H9:I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Q74"/>
  <sheetViews>
    <sheetView workbookViewId="0">
      <selection activeCell="B12" sqref="B12"/>
    </sheetView>
  </sheetViews>
  <sheetFormatPr defaultColWidth="9.140625" defaultRowHeight="12.75" x14ac:dyDescent="0.2"/>
  <cols>
    <col min="1" max="1" width="66.140625" style="1" customWidth="1"/>
    <col min="2" max="2" width="15.42578125" style="1" customWidth="1"/>
    <col min="3" max="3" width="16.85546875" style="1" customWidth="1"/>
    <col min="4" max="4" width="4.7109375" style="9" customWidth="1"/>
    <col min="5" max="5" width="9.85546875" style="9" bestFit="1" customWidth="1"/>
    <col min="6" max="6" width="10.42578125" style="9" bestFit="1" customWidth="1"/>
    <col min="7" max="7" width="9.85546875" style="1" bestFit="1" customWidth="1"/>
    <col min="8" max="8" width="17.5703125" style="9" customWidth="1"/>
    <col min="9" max="16384" width="9.140625" style="1"/>
  </cols>
  <sheetData>
    <row r="1" spans="1:8" ht="15.75" x14ac:dyDescent="0.25">
      <c r="A1" s="474" t="s">
        <v>172</v>
      </c>
      <c r="B1" s="474"/>
      <c r="C1" s="474"/>
      <c r="D1" s="474"/>
      <c r="E1" s="474"/>
      <c r="F1" s="505"/>
      <c r="G1" s="505"/>
      <c r="H1" s="505"/>
    </row>
    <row r="2" spans="1:8" ht="15.75" x14ac:dyDescent="0.25">
      <c r="A2" s="234"/>
      <c r="B2" s="234"/>
      <c r="C2" s="234"/>
      <c r="D2" s="233"/>
      <c r="E2" s="233"/>
    </row>
    <row r="3" spans="1:8" ht="12.75" customHeight="1" x14ac:dyDescent="0.25">
      <c r="A3" s="334" t="s">
        <v>173</v>
      </c>
      <c r="B3" s="506" t="str">
        <f>IF(ISBLANK('Suppl Expenditures Report'!B3:K3),"", '[1]Suppl Expenditures Report'!B3:K3)</f>
        <v/>
      </c>
      <c r="C3" s="507"/>
      <c r="D3" s="507"/>
      <c r="E3" s="507"/>
    </row>
    <row r="4" spans="1:8" ht="15.75" x14ac:dyDescent="0.25">
      <c r="A4" s="234"/>
      <c r="B4" s="234"/>
      <c r="C4" s="234"/>
      <c r="D4" s="233"/>
      <c r="E4" s="233"/>
    </row>
    <row r="5" spans="1:8" ht="31.15" customHeight="1" x14ac:dyDescent="0.25">
      <c r="A5" s="508" t="s">
        <v>174</v>
      </c>
      <c r="B5" s="508"/>
      <c r="C5" s="508"/>
      <c r="D5" s="508"/>
      <c r="E5" s="508"/>
      <c r="F5" s="508"/>
      <c r="G5" s="508"/>
      <c r="H5" s="508"/>
    </row>
    <row r="6" spans="1:8" ht="26.45" customHeight="1" x14ac:dyDescent="0.25">
      <c r="A6" s="335" t="s">
        <v>175</v>
      </c>
      <c r="B6" s="234"/>
      <c r="C6" s="234"/>
      <c r="D6" s="233"/>
      <c r="E6" s="233"/>
    </row>
    <row r="7" spans="1:8" ht="15.75" x14ac:dyDescent="0.25">
      <c r="A7" s="234"/>
      <c r="B7" s="234"/>
      <c r="C7" s="234"/>
      <c r="D7" s="233"/>
      <c r="E7" s="233"/>
    </row>
    <row r="8" spans="1:8" s="18" customFormat="1" ht="69" customHeight="1" x14ac:dyDescent="0.2">
      <c r="A8" s="336" t="s">
        <v>176</v>
      </c>
      <c r="B8" s="337" t="s">
        <v>0</v>
      </c>
      <c r="C8" s="338" t="s">
        <v>177</v>
      </c>
      <c r="D8" s="339"/>
      <c r="E8" s="339"/>
      <c r="H8" s="340"/>
    </row>
    <row r="9" spans="1:8" s="2" customFormat="1" ht="14.45" customHeight="1" x14ac:dyDescent="0.25">
      <c r="A9" s="341" t="s">
        <v>178</v>
      </c>
      <c r="B9" s="342">
        <f>'Suppl Expenditures Report'!B12</f>
        <v>0</v>
      </c>
      <c r="C9" s="343" t="str">
        <f>IF(ISERROR(B9/B20),"- -",B9/B20)</f>
        <v>- -</v>
      </c>
      <c r="D9" s="344"/>
      <c r="E9" s="345"/>
      <c r="F9" s="18"/>
      <c r="G9" s="18"/>
      <c r="H9" s="18"/>
    </row>
    <row r="10" spans="1:8" s="2" customFormat="1" ht="14.45" customHeight="1" x14ac:dyDescent="0.25">
      <c r="A10" s="341" t="s">
        <v>179</v>
      </c>
      <c r="B10" s="342">
        <f>'Suppl Expenditures Report'!B16</f>
        <v>0</v>
      </c>
      <c r="C10" s="343" t="str">
        <f>IF(ISERROR(B10/B20),"- -",B10/B20)</f>
        <v>- -</v>
      </c>
      <c r="D10" s="344"/>
      <c r="E10" s="346"/>
      <c r="F10" s="18"/>
      <c r="G10" s="18"/>
      <c r="H10" s="18"/>
    </row>
    <row r="11" spans="1:8" s="2" customFormat="1" ht="14.45" customHeight="1" x14ac:dyDescent="0.25">
      <c r="A11" s="341" t="s">
        <v>180</v>
      </c>
      <c r="B11" s="342">
        <f>'Suppl Expenditures Report'!B17</f>
        <v>0</v>
      </c>
      <c r="C11" s="343" t="str">
        <f>IF(ISERROR(B11/B20),"- -",B11/B20)</f>
        <v>- -</v>
      </c>
      <c r="D11" s="344"/>
      <c r="E11" s="339"/>
      <c r="F11" s="18"/>
      <c r="G11" s="18"/>
      <c r="H11" s="18"/>
    </row>
    <row r="12" spans="1:8" s="2" customFormat="1" ht="14.45" customHeight="1" x14ac:dyDescent="0.25">
      <c r="A12" s="341" t="s">
        <v>181</v>
      </c>
      <c r="B12" s="342">
        <f>'Suppl Expenditures Report'!D29</f>
        <v>0</v>
      </c>
      <c r="C12" s="343" t="str">
        <f>IF(ISERROR(B12/B20),"- -",B12/B20)</f>
        <v>- -</v>
      </c>
      <c r="D12" s="344"/>
      <c r="E12" s="339"/>
      <c r="F12" s="18"/>
      <c r="G12" s="18"/>
      <c r="H12" s="18"/>
    </row>
    <row r="13" spans="1:8" s="2" customFormat="1" ht="20.25" customHeight="1" x14ac:dyDescent="0.25">
      <c r="A13" s="347" t="s">
        <v>182</v>
      </c>
      <c r="B13" s="348">
        <f>SUM(B9:B12)</f>
        <v>0</v>
      </c>
      <c r="C13" s="349" t="str">
        <f>IF(ISERROR(B13/B20),"- -",B13/B20)</f>
        <v>- -</v>
      </c>
      <c r="D13" s="344"/>
      <c r="E13" s="339"/>
      <c r="F13" s="18"/>
      <c r="G13" s="18"/>
      <c r="H13" s="18"/>
    </row>
    <row r="14" spans="1:8" s="2" customFormat="1" ht="14.45" customHeight="1" x14ac:dyDescent="0.25">
      <c r="A14" s="283"/>
      <c r="B14" s="254"/>
      <c r="C14" s="350"/>
      <c r="D14" s="344"/>
      <c r="E14" s="339"/>
      <c r="F14" s="18"/>
      <c r="G14" s="18"/>
      <c r="H14" s="18"/>
    </row>
    <row r="15" spans="1:8" s="2" customFormat="1" ht="14.45" customHeight="1" x14ac:dyDescent="0.25">
      <c r="A15" s="351" t="s">
        <v>183</v>
      </c>
      <c r="B15" s="352" t="s">
        <v>0</v>
      </c>
      <c r="C15" s="353" t="s">
        <v>10</v>
      </c>
      <c r="D15" s="344"/>
      <c r="E15" s="344"/>
      <c r="F15" s="11"/>
      <c r="G15" s="10"/>
      <c r="H15" s="11"/>
    </row>
    <row r="16" spans="1:8" s="2" customFormat="1" ht="14.45" customHeight="1" x14ac:dyDescent="0.25">
      <c r="A16" s="341" t="s">
        <v>184</v>
      </c>
      <c r="B16" s="342">
        <f>('Suppl Expenditures Report'!B18)</f>
        <v>0</v>
      </c>
      <c r="C16" s="343" t="str">
        <f>IF(ISERROR(B16/B20),"- -",B16/B20)</f>
        <v>- -</v>
      </c>
      <c r="D16" s="344"/>
      <c r="E16" s="344"/>
      <c r="F16" s="11"/>
      <c r="G16" s="10"/>
      <c r="H16" s="11"/>
    </row>
    <row r="17" spans="1:8" s="2" customFormat="1" ht="14.45" customHeight="1" x14ac:dyDescent="0.25">
      <c r="A17" s="341" t="s">
        <v>185</v>
      </c>
      <c r="B17" s="342">
        <f>'Suppl Expenditures Report'!D43</f>
        <v>0</v>
      </c>
      <c r="C17" s="343" t="str">
        <f>IF(ISERROR(B17/B20),"- -",B17/B20)</f>
        <v>- -</v>
      </c>
      <c r="D17" s="344"/>
      <c r="E17" s="344"/>
      <c r="F17" s="11"/>
      <c r="G17" s="10"/>
      <c r="H17" s="11"/>
    </row>
    <row r="18" spans="1:8" s="2" customFormat="1" ht="14.45" customHeight="1" x14ac:dyDescent="0.25">
      <c r="A18" s="354" t="s">
        <v>186</v>
      </c>
      <c r="B18" s="348">
        <f>SUM(B16:B17)</f>
        <v>0</v>
      </c>
      <c r="C18" s="349" t="str">
        <f>IF(ISERROR(B18/B20),"- -",B18/B20)</f>
        <v>- -</v>
      </c>
      <c r="D18" s="344"/>
      <c r="E18" s="344"/>
      <c r="F18" s="11"/>
      <c r="G18" s="10"/>
      <c r="H18" s="11"/>
    </row>
    <row r="19" spans="1:8" s="2" customFormat="1" ht="14.45" customHeight="1" x14ac:dyDescent="0.25">
      <c r="A19" s="355"/>
      <c r="B19" s="254"/>
      <c r="C19" s="254"/>
      <c r="D19" s="255"/>
      <c r="E19" s="254"/>
      <c r="F19" s="11"/>
      <c r="G19" s="10"/>
      <c r="H19" s="11"/>
    </row>
    <row r="20" spans="1:8" s="3" customFormat="1" ht="31.5" x14ac:dyDescent="0.25">
      <c r="A20" s="356" t="s">
        <v>187</v>
      </c>
      <c r="B20" s="348">
        <f>B13+B18</f>
        <v>0</v>
      </c>
      <c r="C20" s="349" t="str">
        <f>IF(ISERROR(C18+C13),"- -",C18+C13)</f>
        <v>- -</v>
      </c>
      <c r="D20" s="254"/>
      <c r="E20" s="254"/>
      <c r="F20" s="10"/>
      <c r="G20" s="10"/>
      <c r="H20" s="10"/>
    </row>
    <row r="21" spans="1:8" s="3" customFormat="1" ht="14.45" customHeight="1" x14ac:dyDescent="0.25">
      <c r="A21" s="357"/>
      <c r="B21" s="254"/>
      <c r="C21" s="254"/>
      <c r="D21" s="254"/>
      <c r="E21" s="254"/>
      <c r="F21" s="10"/>
      <c r="G21" s="10"/>
      <c r="H21" s="10"/>
    </row>
    <row r="22" spans="1:8" s="3" customFormat="1" ht="14.45" customHeight="1" x14ac:dyDescent="0.25">
      <c r="B22" s="358"/>
      <c r="C22" s="10"/>
      <c r="D22" s="10"/>
      <c r="E22" s="10"/>
      <c r="F22" s="10"/>
      <c r="G22" s="10"/>
      <c r="H22" s="10"/>
    </row>
    <row r="23" spans="1:8" s="3" customFormat="1" ht="14.45" customHeight="1" x14ac:dyDescent="0.25">
      <c r="A23" s="359"/>
      <c r="B23" s="10"/>
      <c r="C23" s="360"/>
      <c r="D23" s="360"/>
      <c r="E23" s="360"/>
      <c r="F23" s="360"/>
      <c r="G23" s="360"/>
      <c r="H23" s="360"/>
    </row>
    <row r="24" spans="1:8" s="4" customFormat="1" ht="14.45" customHeight="1" x14ac:dyDescent="0.25">
      <c r="A24" s="361"/>
      <c r="B24" s="13"/>
      <c r="C24" s="13"/>
      <c r="D24" s="12"/>
      <c r="E24" s="13"/>
      <c r="F24" s="12"/>
      <c r="G24" s="13"/>
      <c r="H24" s="12"/>
    </row>
    <row r="25" spans="1:8" s="4" customFormat="1" ht="14.45" customHeight="1" x14ac:dyDescent="0.25">
      <c r="A25" s="4" t="s">
        <v>188</v>
      </c>
      <c r="B25" s="13"/>
      <c r="C25" s="13"/>
      <c r="D25" s="12"/>
      <c r="E25" s="13"/>
      <c r="F25" s="12"/>
      <c r="G25" s="13"/>
      <c r="H25" s="12"/>
    </row>
    <row r="26" spans="1:8" s="3" customFormat="1" ht="14.45" customHeight="1" x14ac:dyDescent="0.25">
      <c r="A26" s="361"/>
      <c r="B26" s="13"/>
      <c r="C26" s="13"/>
      <c r="D26" s="12"/>
      <c r="E26" s="13"/>
      <c r="F26" s="12"/>
      <c r="G26" s="13"/>
      <c r="H26" s="12"/>
    </row>
    <row r="27" spans="1:8" s="3" customFormat="1" ht="14.45" customHeight="1" x14ac:dyDescent="0.25">
      <c r="A27" s="361"/>
      <c r="B27" s="13"/>
      <c r="C27" s="13"/>
      <c r="D27" s="12"/>
      <c r="E27" s="13"/>
      <c r="F27" s="12"/>
      <c r="G27" s="13"/>
      <c r="H27" s="12"/>
    </row>
    <row r="28" spans="1:8" s="3" customFormat="1" ht="14.45" customHeight="1" x14ac:dyDescent="0.25">
      <c r="A28" s="361"/>
      <c r="B28" s="13"/>
      <c r="C28" s="13"/>
      <c r="D28" s="12"/>
      <c r="E28" s="13"/>
      <c r="F28" s="12"/>
      <c r="G28" s="13"/>
      <c r="H28" s="12"/>
    </row>
    <row r="29" spans="1:8" ht="14.45" customHeight="1" x14ac:dyDescent="0.25">
      <c r="A29" s="362"/>
      <c r="B29" s="10"/>
      <c r="C29" s="10"/>
      <c r="D29" s="11"/>
      <c r="E29" s="10"/>
      <c r="F29" s="11"/>
      <c r="G29" s="10"/>
      <c r="H29" s="11"/>
    </row>
    <row r="30" spans="1:8" ht="14.45" customHeight="1" x14ac:dyDescent="0.25">
      <c r="A30" s="14"/>
      <c r="B30" s="13"/>
      <c r="C30" s="13"/>
      <c r="D30" s="12"/>
      <c r="E30" s="13"/>
      <c r="F30" s="12"/>
      <c r="G30" s="13"/>
      <c r="H30" s="12"/>
    </row>
    <row r="31" spans="1:8" ht="14.45" customHeight="1" x14ac:dyDescent="0.25">
      <c r="A31" s="14"/>
      <c r="B31" s="13"/>
      <c r="C31" s="13"/>
      <c r="D31" s="12"/>
      <c r="E31" s="13"/>
      <c r="F31" s="12"/>
      <c r="G31" s="13"/>
      <c r="H31" s="12"/>
    </row>
    <row r="32" spans="1:8" ht="14.45" customHeight="1" x14ac:dyDescent="0.25">
      <c r="A32" s="14"/>
      <c r="B32" s="13"/>
      <c r="C32" s="13"/>
      <c r="D32" s="12"/>
      <c r="E32" s="13"/>
      <c r="F32" s="12"/>
      <c r="G32" s="13"/>
      <c r="H32" s="12"/>
    </row>
    <row r="33" spans="1:147" ht="14.45" customHeight="1" x14ac:dyDescent="0.25">
      <c r="A33" s="14"/>
      <c r="B33" s="13"/>
      <c r="C33" s="13"/>
      <c r="D33" s="12"/>
      <c r="E33" s="13"/>
      <c r="F33" s="12"/>
      <c r="G33" s="13"/>
      <c r="H33" s="12"/>
    </row>
    <row r="34" spans="1:147" ht="14.45" customHeight="1" x14ac:dyDescent="0.25">
      <c r="A34" s="14"/>
      <c r="B34" s="13"/>
      <c r="C34" s="13"/>
      <c r="D34" s="12"/>
      <c r="E34" s="13"/>
      <c r="F34" s="12"/>
      <c r="G34" s="13"/>
      <c r="H34" s="12"/>
    </row>
    <row r="35" spans="1:147" ht="14.45" customHeight="1" x14ac:dyDescent="0.25">
      <c r="A35" s="14"/>
      <c r="B35" s="13"/>
      <c r="C35" s="13"/>
      <c r="D35" s="12"/>
      <c r="E35" s="13"/>
      <c r="F35" s="12"/>
      <c r="G35" s="13"/>
      <c r="H35" s="12"/>
    </row>
    <row r="36" spans="1:147" ht="14.45" customHeight="1" x14ac:dyDescent="0.25">
      <c r="A36" s="14"/>
      <c r="B36" s="13"/>
      <c r="C36" s="13"/>
      <c r="D36" s="12"/>
      <c r="E36" s="13"/>
      <c r="F36" s="12"/>
      <c r="G36" s="13"/>
      <c r="H36" s="12"/>
    </row>
    <row r="37" spans="1:147" ht="14.45" customHeight="1" x14ac:dyDescent="0.25">
      <c r="A37" s="14"/>
      <c r="B37" s="13"/>
      <c r="C37" s="13"/>
      <c r="D37" s="12"/>
      <c r="E37" s="13"/>
      <c r="F37" s="12"/>
      <c r="G37" s="13"/>
      <c r="H37" s="12"/>
    </row>
    <row r="38" spans="1:147" ht="14.45" customHeight="1" x14ac:dyDescent="0.25">
      <c r="A38" s="14"/>
      <c r="B38" s="13"/>
      <c r="C38" s="13"/>
      <c r="D38" s="12"/>
      <c r="E38" s="13"/>
      <c r="F38" s="12"/>
      <c r="G38" s="13"/>
      <c r="H38" s="12"/>
    </row>
    <row r="39" spans="1:147" s="5" customFormat="1" ht="14.45" customHeight="1" x14ac:dyDescent="0.25">
      <c r="A39" s="14"/>
      <c r="B39" s="13"/>
      <c r="C39" s="13"/>
      <c r="D39" s="12"/>
      <c r="E39" s="13"/>
      <c r="F39" s="12"/>
      <c r="G39" s="13"/>
      <c r="H39" s="12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</row>
    <row r="40" spans="1:147" s="5" customFormat="1" ht="14.45" customHeight="1" x14ac:dyDescent="0.25">
      <c r="A40" s="14"/>
      <c r="B40" s="13"/>
      <c r="C40" s="13"/>
      <c r="D40" s="12"/>
      <c r="E40" s="13"/>
      <c r="F40" s="12"/>
      <c r="G40" s="13"/>
      <c r="H40" s="12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</row>
    <row r="41" spans="1:147" s="5" customFormat="1" ht="14.45" customHeight="1" x14ac:dyDescent="0.25">
      <c r="A41" s="14"/>
      <c r="B41" s="13"/>
      <c r="C41" s="13"/>
      <c r="D41" s="12"/>
      <c r="E41" s="13"/>
      <c r="F41" s="12"/>
      <c r="G41" s="13"/>
      <c r="H41" s="12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</row>
    <row r="42" spans="1:147" s="5" customFormat="1" ht="14.45" customHeight="1" x14ac:dyDescent="0.25">
      <c r="A42" s="14"/>
      <c r="B42" s="13"/>
      <c r="C42" s="13"/>
      <c r="D42" s="12"/>
      <c r="E42" s="13"/>
      <c r="F42" s="12"/>
      <c r="G42" s="13"/>
      <c r="H42" s="12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</row>
    <row r="43" spans="1:147" s="5" customFormat="1" ht="14.45" customHeight="1" x14ac:dyDescent="0.25">
      <c r="A43" s="14"/>
      <c r="B43" s="13"/>
      <c r="C43" s="13"/>
      <c r="D43" s="12"/>
      <c r="E43" s="13"/>
      <c r="F43" s="12"/>
      <c r="G43" s="13"/>
      <c r="H43" s="12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</row>
    <row r="44" spans="1:147" s="5" customFormat="1" ht="14.45" customHeight="1" x14ac:dyDescent="0.25">
      <c r="A44" s="14"/>
      <c r="B44" s="13"/>
      <c r="C44" s="13"/>
      <c r="D44" s="12"/>
      <c r="E44" s="13"/>
      <c r="F44" s="12"/>
      <c r="G44" s="13"/>
      <c r="H44" s="12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</row>
    <row r="45" spans="1:147" ht="14.45" customHeight="1" x14ac:dyDescent="0.2">
      <c r="A45" s="363"/>
      <c r="B45" s="364"/>
      <c r="C45" s="364"/>
      <c r="D45" s="365"/>
      <c r="E45" s="364"/>
      <c r="F45" s="365"/>
      <c r="G45" s="364"/>
      <c r="H45" s="365"/>
    </row>
    <row r="46" spans="1:147" s="6" customFormat="1" ht="14.45" customHeight="1" x14ac:dyDescent="0.2">
      <c r="A46" s="15"/>
      <c r="B46" s="15"/>
      <c r="C46" s="15"/>
      <c r="D46" s="15"/>
      <c r="E46" s="15"/>
      <c r="F46" s="15"/>
      <c r="G46" s="15"/>
      <c r="H46" s="15"/>
    </row>
    <row r="47" spans="1:147" s="6" customFormat="1" x14ac:dyDescent="0.2">
      <c r="A47" s="509"/>
      <c r="B47" s="511"/>
      <c r="C47" s="15"/>
      <c r="D47" s="15"/>
      <c r="E47" s="15"/>
      <c r="F47" s="15"/>
      <c r="G47" s="15"/>
      <c r="H47" s="15"/>
    </row>
    <row r="48" spans="1:147" s="6" customFormat="1" ht="15" customHeight="1" x14ac:dyDescent="0.2">
      <c r="A48" s="510"/>
      <c r="B48" s="511"/>
      <c r="C48" s="15"/>
      <c r="D48" s="15"/>
      <c r="E48" s="15"/>
      <c r="F48" s="15"/>
      <c r="G48" s="15"/>
      <c r="H48" s="15"/>
    </row>
    <row r="49" spans="1:15" s="6" customFormat="1" x14ac:dyDescent="0.2">
      <c r="A49" s="510"/>
      <c r="B49" s="366"/>
      <c r="C49" s="15"/>
      <c r="D49" s="15"/>
      <c r="E49" s="15"/>
      <c r="F49" s="15"/>
      <c r="G49" s="15"/>
      <c r="H49" s="15"/>
    </row>
    <row r="50" spans="1:15" s="6" customFormat="1" ht="13.5" x14ac:dyDescent="0.25">
      <c r="A50" s="359"/>
      <c r="B50" s="10"/>
      <c r="C50" s="15"/>
      <c r="D50" s="15"/>
      <c r="E50" s="15"/>
      <c r="F50" s="15"/>
      <c r="G50" s="15"/>
      <c r="H50" s="15"/>
    </row>
    <row r="51" spans="1:15" s="6" customFormat="1" ht="13.5" x14ac:dyDescent="0.25">
      <c r="A51" s="359"/>
      <c r="B51" s="10"/>
      <c r="C51" s="15"/>
      <c r="D51" s="15"/>
      <c r="E51" s="15"/>
      <c r="F51" s="15"/>
      <c r="G51" s="15"/>
      <c r="H51" s="15"/>
    </row>
    <row r="52" spans="1:15" s="6" customFormat="1" ht="13.5" x14ac:dyDescent="0.25">
      <c r="A52" s="359"/>
      <c r="B52" s="10"/>
      <c r="C52" s="15"/>
      <c r="D52" s="15"/>
      <c r="E52" s="15"/>
      <c r="F52" s="15"/>
      <c r="G52" s="15"/>
      <c r="H52" s="15"/>
    </row>
    <row r="53" spans="1:15" s="6" customFormat="1" ht="13.5" x14ac:dyDescent="0.25">
      <c r="A53" s="359"/>
      <c r="B53" s="10"/>
      <c r="C53" s="15"/>
      <c r="D53" s="15"/>
      <c r="E53" s="15"/>
      <c r="F53" s="15"/>
      <c r="G53" s="15"/>
      <c r="H53" s="15"/>
    </row>
    <row r="54" spans="1:15" s="6" customFormat="1" ht="13.5" x14ac:dyDescent="0.25">
      <c r="A54" s="359"/>
      <c r="B54" s="10"/>
      <c r="C54" s="15"/>
      <c r="D54" s="15"/>
      <c r="E54" s="15"/>
      <c r="F54" s="15"/>
      <c r="G54" s="15"/>
      <c r="H54" s="15"/>
    </row>
    <row r="55" spans="1:15" s="6" customFormat="1" ht="13.5" x14ac:dyDescent="0.25">
      <c r="A55" s="359"/>
      <c r="B55" s="10"/>
      <c r="C55" s="15"/>
      <c r="D55" s="15"/>
      <c r="E55" s="15"/>
      <c r="F55" s="15"/>
      <c r="G55" s="15"/>
      <c r="H55" s="15"/>
    </row>
    <row r="56" spans="1:15" ht="14.45" customHeight="1" x14ac:dyDescent="0.2">
      <c r="A56" s="16"/>
      <c r="B56" s="16"/>
      <c r="C56" s="16"/>
      <c r="D56" s="17"/>
      <c r="E56" s="17"/>
      <c r="F56" s="17"/>
      <c r="G56" s="16"/>
      <c r="H56" s="17"/>
    </row>
    <row r="57" spans="1:15" s="6" customFormat="1" ht="14.45" customHeight="1" x14ac:dyDescent="0.2">
      <c r="A57" s="39"/>
      <c r="B57" s="39"/>
      <c r="C57" s="39"/>
      <c r="D57" s="39"/>
      <c r="E57" s="39"/>
      <c r="F57" s="39"/>
      <c r="G57" s="39"/>
      <c r="H57" s="39"/>
    </row>
    <row r="58" spans="1:15" s="6" customFormat="1" ht="14.45" customHeight="1" x14ac:dyDescent="0.2">
      <c r="A58" s="7"/>
      <c r="B58" s="7"/>
      <c r="C58" s="7"/>
      <c r="D58" s="7"/>
      <c r="E58" s="7"/>
      <c r="F58" s="7"/>
      <c r="G58" s="7"/>
      <c r="H58" s="7"/>
      <c r="I58" s="8"/>
      <c r="J58" s="8"/>
      <c r="K58" s="8"/>
      <c r="L58" s="8"/>
      <c r="M58" s="8"/>
      <c r="N58" s="8"/>
      <c r="O58" s="8"/>
    </row>
    <row r="59" spans="1:15" ht="14.45" customHeight="1" x14ac:dyDescent="0.2">
      <c r="A59" s="7"/>
      <c r="B59" s="16"/>
      <c r="C59" s="16"/>
      <c r="D59" s="16"/>
      <c r="E59" s="16"/>
      <c r="F59" s="16"/>
      <c r="G59" s="16"/>
      <c r="H59" s="16"/>
    </row>
    <row r="60" spans="1:15" ht="14.45" customHeight="1" x14ac:dyDescent="0.2">
      <c r="A60" s="367"/>
      <c r="B60" s="16"/>
      <c r="C60" s="16"/>
      <c r="D60" s="17"/>
      <c r="E60" s="17"/>
      <c r="F60" s="17"/>
      <c r="G60" s="16"/>
      <c r="H60" s="17"/>
    </row>
    <row r="61" spans="1:15" ht="14.45" customHeight="1" x14ac:dyDescent="0.2">
      <c r="A61" s="7"/>
      <c r="B61" s="368"/>
      <c r="C61" s="16"/>
      <c r="D61" s="17"/>
      <c r="E61" s="17"/>
      <c r="F61" s="17"/>
      <c r="G61" s="16"/>
      <c r="H61" s="17"/>
    </row>
    <row r="62" spans="1:15" ht="14.45" customHeight="1" x14ac:dyDescent="0.2">
      <c r="A62" s="7"/>
      <c r="B62" s="16"/>
      <c r="C62" s="16"/>
      <c r="D62" s="17"/>
      <c r="E62" s="17"/>
      <c r="F62" s="17"/>
      <c r="G62" s="16"/>
      <c r="H62" s="17"/>
    </row>
    <row r="63" spans="1:15" ht="14.45" customHeight="1" x14ac:dyDescent="0.2"/>
    <row r="64" spans="1:15" ht="14.45" customHeight="1" x14ac:dyDescent="0.2"/>
    <row r="65" ht="14.45" customHeight="1" x14ac:dyDescent="0.2"/>
    <row r="66" ht="14.45" customHeight="1" x14ac:dyDescent="0.2"/>
    <row r="67" ht="14.45" customHeight="1" x14ac:dyDescent="0.2"/>
    <row r="68" ht="14.45" customHeight="1" x14ac:dyDescent="0.2"/>
    <row r="69" ht="14.45" customHeight="1" x14ac:dyDescent="0.2"/>
    <row r="70" ht="14.45" customHeight="1" x14ac:dyDescent="0.2"/>
    <row r="71" ht="14.45" customHeight="1" x14ac:dyDescent="0.2"/>
    <row r="72" ht="14.45" customHeight="1" x14ac:dyDescent="0.2"/>
    <row r="73" ht="14.45" customHeight="1" x14ac:dyDescent="0.2"/>
    <row r="74" ht="14.45" customHeight="1" x14ac:dyDescent="0.2"/>
  </sheetData>
  <sheetProtection algorithmName="SHA-512" hashValue="S4j7BFVKAhjyXfmACDn4QaI0pOPFQslKcerxGYAraoBlvZC2JWsBASqE/amy6iRy7CnxAG7zf1Otboorvdx4gA==" saltValue="D32ivPht7kIGJkfaYZtOXA==" spinCount="100000" sheet="1" objects="1" scenarios="1"/>
  <customSheetViews>
    <customSheetView guid="{97519151-4285-4047-ACF6-B1C0036660BF}">
      <selection activeCell="B12" sqref="B12"/>
      <pageMargins left="0.7" right="0.7" top="0.75" bottom="0.75" header="0.3" footer="0.3"/>
    </customSheetView>
  </customSheetViews>
  <mergeCells count="5">
    <mergeCell ref="A1:H1"/>
    <mergeCell ref="B3:E3"/>
    <mergeCell ref="A5:H5"/>
    <mergeCell ref="A47:A49"/>
    <mergeCell ref="B47:B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 Expenditures Report</vt:lpstr>
      <vt:lpstr>Legislative Requirements</vt:lpstr>
      <vt:lpstr>Suppl Instructions</vt:lpstr>
      <vt:lpstr>Suppl Expenditures Report</vt:lpstr>
      <vt:lpstr>Suppl Core Medical Calculation</vt:lpstr>
      <vt:lpstr>' Expenditures Report'!Print_Area</vt:lpstr>
      <vt:lpstr>'Legislative Requirements'!Print_Area</vt:lpstr>
    </vt:vector>
  </TitlesOfParts>
  <Company>HRSA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</dc:creator>
  <cp:lastModifiedBy>Anthony Jordan</cp:lastModifiedBy>
  <cp:lastPrinted>2017-03-20T13:43:36Z</cp:lastPrinted>
  <dcterms:created xsi:type="dcterms:W3CDTF">2007-05-07T19:31:08Z</dcterms:created>
  <dcterms:modified xsi:type="dcterms:W3CDTF">2017-07-24T21:09:02Z</dcterms:modified>
</cp:coreProperties>
</file>