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a.Sandberg\Documents\0584-0591 Breastfeeding Award of Excellence 2020 Renewal\Final 9.29.20\"/>
    </mc:Choice>
  </mc:AlternateContent>
  <bookViews>
    <workbookView xWindow="120" yWindow="2540" windowWidth="21720" windowHeight="13500"/>
  </bookViews>
  <sheets>
    <sheet name="Burden Table- State and Local" sheetId="1" r:id="rId1"/>
    <sheet name="Federal" sheetId="2" r:id="rId2"/>
  </sheets>
  <calcPr calcId="162913"/>
</workbook>
</file>

<file path=xl/calcChain.xml><?xml version="1.0" encoding="utf-8"?>
<calcChain xmlns="http://schemas.openxmlformats.org/spreadsheetml/2006/main">
  <c r="E6" i="1" l="1"/>
  <c r="E7" i="1" l="1"/>
  <c r="G3" i="1"/>
  <c r="I3" i="1" s="1"/>
  <c r="G4" i="1"/>
  <c r="I4" i="1" l="1"/>
  <c r="K3" i="1"/>
  <c r="K3" i="2"/>
  <c r="K4" i="1" l="1"/>
  <c r="G3" i="2"/>
  <c r="E4" i="2" l="1"/>
  <c r="I3" i="2"/>
  <c r="I2" i="2"/>
  <c r="I4" i="2" l="1"/>
  <c r="K2" i="2"/>
  <c r="K4" i="2" s="1"/>
  <c r="K5" i="2" s="1"/>
  <c r="G4" i="2"/>
  <c r="F4" i="2" s="1"/>
  <c r="H4" i="2" l="1"/>
  <c r="G5" i="1" l="1"/>
  <c r="I5" i="1" l="1"/>
  <c r="G6" i="1"/>
  <c r="F6" i="1" s="1"/>
  <c r="G7" i="1"/>
  <c r="F7" i="1" s="1"/>
  <c r="I7" i="1" l="1"/>
  <c r="H7" i="1" s="1"/>
  <c r="I6" i="1"/>
  <c r="H6" i="1" s="1"/>
  <c r="K5" i="1"/>
  <c r="K7" i="1" l="1"/>
  <c r="K8" i="1" s="1"/>
</calcChain>
</file>

<file path=xl/sharedStrings.xml><?xml version="1.0" encoding="utf-8"?>
<sst xmlns="http://schemas.openxmlformats.org/spreadsheetml/2006/main" count="47" uniqueCount="28">
  <si>
    <t>TOTAL</t>
  </si>
  <si>
    <t>Type of respondents</t>
  </si>
  <si>
    <t>Number of respondents</t>
  </si>
  <si>
    <t>Frequency of response</t>
  </si>
  <si>
    <t>Total Annual responses</t>
  </si>
  <si>
    <t>Hours per response</t>
  </si>
  <si>
    <t>Annual burden (hours)</t>
  </si>
  <si>
    <t>Respondent Category</t>
  </si>
  <si>
    <t>Hourly Wage Rate</t>
  </si>
  <si>
    <t>Total Annualized Cost of Respondent Burden</t>
  </si>
  <si>
    <t>State Government</t>
  </si>
  <si>
    <t>Instruments</t>
  </si>
  <si>
    <t>Form</t>
  </si>
  <si>
    <t>WIC Local Agency</t>
  </si>
  <si>
    <t>Application</t>
  </si>
  <si>
    <t>WIC State Agency</t>
  </si>
  <si>
    <t>Evaluation</t>
  </si>
  <si>
    <t>RO</t>
  </si>
  <si>
    <t>NO</t>
  </si>
  <si>
    <t>Federal Government</t>
  </si>
  <si>
    <t>I, J, M, N</t>
  </si>
  <si>
    <t>Fully loaded wages</t>
  </si>
  <si>
    <t>Attachment C WIC Breastfeeding Awards Burden Table</t>
  </si>
  <si>
    <t>Attachements</t>
  </si>
  <si>
    <t>Local Government</t>
  </si>
  <si>
    <t>Non-Profits</t>
  </si>
  <si>
    <t>SLT Total</t>
  </si>
  <si>
    <t>G, H, K, L,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</si>
</sst>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"/>
    <numFmt numFmtId="165" formatCode="#,##0.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0" fillId="0" borderId="0" xfId="0" applyFont="1" applyFill="1" applyAlignment="1"/>
    <xf numFmtId="0" fontId="2" fillId="0" borderId="4" xfId="0" applyFont="1" applyFill="1" applyBorder="1" applyAlignment="1">
      <alignment wrapText="1" readingOrder="1"/>
    </xf>
    <xf numFmtId="0" fontId="2" fillId="0" borderId="5" xfId="0" applyFont="1" applyFill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 readingOrder="1"/>
    </xf>
    <xf numFmtId="0" fontId="2" fillId="0" borderId="6" xfId="0" applyFont="1" applyFill="1" applyBorder="1" applyAlignment="1">
      <alignment horizontal="center" wrapText="1" readingOrder="1"/>
    </xf>
    <xf numFmtId="3" fontId="3" fillId="0" borderId="2" xfId="0" applyNumberFormat="1" applyFont="1" applyFill="1" applyBorder="1" applyAlignment="1">
      <alignment wrapText="1"/>
    </xf>
    <xf numFmtId="165" fontId="3" fillId="0" borderId="3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44" fontId="3" fillId="0" borderId="2" xfId="1" applyFont="1" applyFill="1" applyBorder="1" applyAlignment="1"/>
    <xf numFmtId="44" fontId="3" fillId="0" borderId="3" xfId="0" applyNumberFormat="1" applyFont="1" applyFill="1" applyBorder="1" applyAlignment="1"/>
    <xf numFmtId="0" fontId="3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 wrapText="1"/>
    </xf>
    <xf numFmtId="44" fontId="3" fillId="0" borderId="14" xfId="0" applyNumberFormat="1" applyFont="1" applyFill="1" applyBorder="1" applyAlignment="1"/>
    <xf numFmtId="44" fontId="3" fillId="0" borderId="15" xfId="1" applyFont="1" applyBorder="1" applyAlignment="1">
      <alignment horizontal="center"/>
    </xf>
    <xf numFmtId="0" fontId="2" fillId="0" borderId="8" xfId="0" applyFont="1" applyFill="1" applyBorder="1" applyAlignment="1">
      <alignment textRotation="90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wrapText="1"/>
    </xf>
    <xf numFmtId="164" fontId="2" fillId="0" borderId="9" xfId="0" applyNumberFormat="1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wrapText="1"/>
    </xf>
    <xf numFmtId="0" fontId="0" fillId="0" borderId="8" xfId="0" applyFont="1" applyFill="1" applyBorder="1" applyAlignment="1"/>
    <xf numFmtId="44" fontId="2" fillId="0" borderId="10" xfId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3" fontId="2" fillId="0" borderId="11" xfId="0" applyNumberFormat="1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wrapText="1"/>
    </xf>
    <xf numFmtId="0" fontId="3" fillId="0" borderId="13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right" wrapText="1"/>
    </xf>
    <xf numFmtId="0" fontId="5" fillId="0" borderId="0" xfId="0" applyFont="1"/>
    <xf numFmtId="4" fontId="2" fillId="0" borderId="12" xfId="0" applyNumberFormat="1" applyFont="1" applyFill="1" applyBorder="1" applyAlignment="1">
      <alignment horizontal="left" wrapText="1" indent="1"/>
    </xf>
    <xf numFmtId="165" fontId="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0" fontId="3" fillId="0" borderId="22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right" wrapText="1"/>
    </xf>
    <xf numFmtId="44" fontId="2" fillId="0" borderId="19" xfId="1" applyFont="1" applyBorder="1" applyAlignment="1">
      <alignment horizontal="center"/>
    </xf>
    <xf numFmtId="44" fontId="2" fillId="0" borderId="23" xfId="0" applyNumberFormat="1" applyFont="1" applyFill="1" applyBorder="1" applyAlignment="1"/>
    <xf numFmtId="0" fontId="2" fillId="0" borderId="24" xfId="0" applyFont="1" applyFill="1" applyBorder="1" applyAlignment="1">
      <alignment textRotation="90" wrapText="1"/>
    </xf>
    <xf numFmtId="0" fontId="2" fillId="0" borderId="25" xfId="0" applyFont="1" applyFill="1" applyBorder="1" applyAlignment="1">
      <alignment wrapText="1"/>
    </xf>
    <xf numFmtId="0" fontId="2" fillId="0" borderId="25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 wrapText="1"/>
    </xf>
    <xf numFmtId="44" fontId="3" fillId="0" borderId="2" xfId="1" applyFont="1" applyFill="1" applyBorder="1" applyAlignment="1">
      <alignment horizontal="right"/>
    </xf>
    <xf numFmtId="44" fontId="3" fillId="0" borderId="3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 wrapText="1"/>
    </xf>
    <xf numFmtId="44" fontId="3" fillId="0" borderId="15" xfId="1" applyFont="1" applyBorder="1" applyAlignment="1">
      <alignment horizontal="right"/>
    </xf>
    <xf numFmtId="44" fontId="3" fillId="0" borderId="14" xfId="0" applyNumberFormat="1" applyFont="1" applyFill="1" applyBorder="1" applyAlignment="1">
      <alignment horizontal="right"/>
    </xf>
    <xf numFmtId="3" fontId="2" fillId="0" borderId="27" xfId="0" applyNumberFormat="1" applyFont="1" applyFill="1" applyBorder="1" applyAlignment="1">
      <alignment horizontal="right" wrapText="1"/>
    </xf>
    <xf numFmtId="164" fontId="2" fillId="0" borderId="25" xfId="0" applyNumberFormat="1" applyFont="1" applyFill="1" applyBorder="1" applyAlignment="1">
      <alignment horizontal="right" wrapText="1"/>
    </xf>
    <xf numFmtId="44" fontId="2" fillId="0" borderId="28" xfId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165" fontId="2" fillId="0" borderId="25" xfId="0" applyNumberFormat="1" applyFont="1" applyFill="1" applyBorder="1" applyAlignment="1">
      <alignment horizontal="right" wrapText="1"/>
    </xf>
    <xf numFmtId="166" fontId="3" fillId="0" borderId="13" xfId="0" applyNumberFormat="1" applyFont="1" applyFill="1" applyBorder="1" applyAlignment="1">
      <alignment horizontal="right" wrapText="1"/>
    </xf>
    <xf numFmtId="166" fontId="2" fillId="0" borderId="25" xfId="0" applyNumberFormat="1" applyFont="1" applyFill="1" applyBorder="1" applyAlignment="1">
      <alignment horizontal="right" wrapText="1"/>
    </xf>
    <xf numFmtId="2" fontId="3" fillId="0" borderId="14" xfId="0" applyNumberFormat="1" applyFont="1" applyFill="1" applyBorder="1" applyAlignment="1">
      <alignment horizontal="right" wrapText="1"/>
    </xf>
    <xf numFmtId="165" fontId="2" fillId="0" borderId="26" xfId="0" applyNumberFormat="1" applyFont="1" applyFill="1" applyBorder="1" applyAlignment="1">
      <alignment wrapText="1"/>
    </xf>
    <xf numFmtId="0" fontId="3" fillId="0" borderId="24" xfId="0" applyFont="1" applyFill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0" fontId="3" fillId="0" borderId="30" xfId="0" applyFont="1" applyBorder="1" applyAlignment="1">
      <alignment horizontal="right"/>
    </xf>
    <xf numFmtId="44" fontId="2" fillId="0" borderId="31" xfId="1" applyFont="1" applyBorder="1" applyAlignment="1">
      <alignment horizontal="right"/>
    </xf>
    <xf numFmtId="166" fontId="3" fillId="0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3" fillId="0" borderId="17" xfId="0" applyFont="1" applyFill="1" applyBorder="1" applyAlignment="1">
      <alignment horizontal="center" wrapText="1" readingOrder="1"/>
    </xf>
    <xf numFmtId="0" fontId="3" fillId="0" borderId="18" xfId="0" applyFont="1" applyFill="1" applyBorder="1" applyAlignment="1">
      <alignment horizontal="center" wrapText="1" readingOrder="1"/>
    </xf>
    <xf numFmtId="0" fontId="3" fillId="0" borderId="17" xfId="0" applyFont="1" applyFill="1" applyBorder="1" applyAlignment="1">
      <alignment horizontal="left" wrapText="1" readingOrder="1"/>
    </xf>
    <xf numFmtId="0" fontId="3" fillId="0" borderId="7" xfId="0" applyFont="1" applyFill="1" applyBorder="1" applyAlignment="1">
      <alignment horizontal="right" wrapText="1" readingOrder="1"/>
    </xf>
    <xf numFmtId="0" fontId="3" fillId="0" borderId="17" xfId="0" applyFont="1" applyFill="1" applyBorder="1" applyAlignment="1">
      <alignment horizontal="right" wrapText="1" readingOrder="1"/>
    </xf>
    <xf numFmtId="0" fontId="3" fillId="0" borderId="18" xfId="0" applyFont="1" applyFill="1" applyBorder="1" applyAlignment="1">
      <alignment horizontal="right" wrapText="1" readingOrder="1"/>
    </xf>
    <xf numFmtId="44" fontId="3" fillId="0" borderId="18" xfId="0" applyNumberFormat="1" applyFont="1" applyBorder="1" applyAlignment="1">
      <alignment horizontal="right" wrapText="1"/>
    </xf>
    <xf numFmtId="0" fontId="3" fillId="0" borderId="19" xfId="0" applyFont="1" applyFill="1" applyBorder="1" applyAlignment="1">
      <alignment horizontal="center" wrapText="1"/>
    </xf>
    <xf numFmtId="44" fontId="3" fillId="0" borderId="19" xfId="1" applyFont="1" applyBorder="1" applyAlignment="1">
      <alignment horizontal="center"/>
    </xf>
    <xf numFmtId="44" fontId="3" fillId="0" borderId="23" xfId="0" applyNumberFormat="1" applyFont="1" applyFill="1" applyBorder="1" applyAlignment="1"/>
    <xf numFmtId="3" fontId="3" fillId="0" borderId="22" xfId="0" applyNumberFormat="1" applyFont="1" applyFill="1" applyBorder="1" applyAlignment="1">
      <alignment wrapText="1"/>
    </xf>
    <xf numFmtId="3" fontId="3" fillId="0" borderId="20" xfId="0" applyNumberFormat="1" applyFont="1" applyFill="1" applyBorder="1" applyAlignment="1">
      <alignment wrapText="1"/>
    </xf>
    <xf numFmtId="165" fontId="3" fillId="0" borderId="21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center" wrapText="1" readingOrder="1"/>
    </xf>
    <xf numFmtId="0" fontId="0" fillId="0" borderId="1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ColWidth="9.1796875" defaultRowHeight="14.5" x14ac:dyDescent="0.35"/>
  <cols>
    <col min="1" max="1" width="13.1796875" style="5" customWidth="1"/>
    <col min="2" max="2" width="18.81640625" style="5" customWidth="1"/>
    <col min="3" max="3" width="14.7265625" style="5" customWidth="1"/>
    <col min="4" max="4" width="10.1796875" style="5" customWidth="1"/>
    <col min="5" max="5" width="12.453125" style="5" customWidth="1"/>
    <col min="6" max="6" width="19.26953125" style="5" customWidth="1"/>
    <col min="7" max="7" width="10.81640625" style="5" customWidth="1"/>
    <col min="8" max="8" width="14.1796875" style="5" customWidth="1"/>
    <col min="9" max="9" width="9.1796875" style="5"/>
    <col min="10" max="10" width="10.453125" style="5" customWidth="1"/>
    <col min="11" max="11" width="12.1796875" style="5" bestFit="1" customWidth="1"/>
    <col min="12" max="12" width="12.453125" style="5" customWidth="1"/>
    <col min="13" max="16384" width="9.1796875" style="5"/>
  </cols>
  <sheetData>
    <row r="1" spans="1:12" x14ac:dyDescent="0.3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66" thickBot="1" x14ac:dyDescent="0.4">
      <c r="A2" s="6" t="s">
        <v>7</v>
      </c>
      <c r="B2" s="7" t="s">
        <v>1</v>
      </c>
      <c r="C2" s="7" t="s">
        <v>11</v>
      </c>
      <c r="D2" s="11" t="s">
        <v>12</v>
      </c>
      <c r="E2" s="10" t="s">
        <v>2</v>
      </c>
      <c r="F2" s="7" t="s">
        <v>3</v>
      </c>
      <c r="G2" s="7" t="s">
        <v>4</v>
      </c>
      <c r="H2" s="7" t="s">
        <v>5</v>
      </c>
      <c r="I2" s="11" t="s">
        <v>6</v>
      </c>
      <c r="J2" s="14" t="s">
        <v>8</v>
      </c>
      <c r="K2" s="8" t="s">
        <v>9</v>
      </c>
      <c r="L2" s="39" t="s">
        <v>23</v>
      </c>
    </row>
    <row r="3" spans="1:12" x14ac:dyDescent="0.35">
      <c r="A3" s="87" t="s">
        <v>25</v>
      </c>
      <c r="B3" s="1" t="s">
        <v>13</v>
      </c>
      <c r="C3" s="76" t="s">
        <v>14</v>
      </c>
      <c r="D3" s="75"/>
      <c r="E3" s="77">
        <v>13</v>
      </c>
      <c r="F3" s="74">
        <v>1</v>
      </c>
      <c r="G3" s="78">
        <f>E3*F3</f>
        <v>13</v>
      </c>
      <c r="H3" s="78">
        <v>2</v>
      </c>
      <c r="I3" s="79">
        <f>G3*H3</f>
        <v>26</v>
      </c>
      <c r="J3" s="15">
        <v>26.81</v>
      </c>
      <c r="K3" s="80">
        <f>J3*I3</f>
        <v>697.06</v>
      </c>
      <c r="L3" s="5" t="s">
        <v>27</v>
      </c>
    </row>
    <row r="4" spans="1:12" ht="26.25" customHeight="1" x14ac:dyDescent="0.35">
      <c r="A4" s="31" t="s">
        <v>24</v>
      </c>
      <c r="B4" s="1" t="s">
        <v>13</v>
      </c>
      <c r="C4" s="1" t="s">
        <v>14</v>
      </c>
      <c r="D4" s="9"/>
      <c r="E4" s="12">
        <v>167</v>
      </c>
      <c r="F4" s="2">
        <v>1</v>
      </c>
      <c r="G4" s="4">
        <f>E4*F4</f>
        <v>167</v>
      </c>
      <c r="H4" s="3">
        <v>2</v>
      </c>
      <c r="I4" s="13">
        <f>G4*H4</f>
        <v>334</v>
      </c>
      <c r="J4" s="15">
        <v>26.81</v>
      </c>
      <c r="K4" s="16">
        <f>+J4*I4</f>
        <v>8954.5399999999991</v>
      </c>
      <c r="L4" s="5" t="s">
        <v>27</v>
      </c>
    </row>
    <row r="5" spans="1:12" ht="27" thickBot="1" x14ac:dyDescent="0.4">
      <c r="A5" s="32" t="s">
        <v>10</v>
      </c>
      <c r="B5" s="36" t="s">
        <v>15</v>
      </c>
      <c r="C5" s="17" t="s">
        <v>16</v>
      </c>
      <c r="D5" s="18"/>
      <c r="E5" s="33">
        <v>89</v>
      </c>
      <c r="F5" s="19">
        <v>2</v>
      </c>
      <c r="G5" s="17">
        <f>+E5*F5</f>
        <v>178</v>
      </c>
      <c r="H5" s="34">
        <v>1.2</v>
      </c>
      <c r="I5" s="35">
        <f>+G5*H5</f>
        <v>213.6</v>
      </c>
      <c r="J5" s="21">
        <v>26.81</v>
      </c>
      <c r="K5" s="20">
        <f>+J5*I5</f>
        <v>5726.616</v>
      </c>
      <c r="L5" s="5" t="s">
        <v>20</v>
      </c>
    </row>
    <row r="6" spans="1:12" ht="15.5" thickTop="1" thickBot="1" x14ac:dyDescent="0.4">
      <c r="A6" s="81" t="s">
        <v>26</v>
      </c>
      <c r="B6" s="36"/>
      <c r="C6" s="40"/>
      <c r="D6" s="41"/>
      <c r="E6" s="84">
        <f>SUM(E4:E5)</f>
        <v>256</v>
      </c>
      <c r="F6" s="43">
        <f>G6/E6</f>
        <v>1.34765625</v>
      </c>
      <c r="G6" s="85">
        <f>SUM(G4:G5)</f>
        <v>345</v>
      </c>
      <c r="H6" s="44">
        <f>I6/G6</f>
        <v>1.5872463768115943</v>
      </c>
      <c r="I6" s="86">
        <f>SUM(I4:I5)</f>
        <v>547.6</v>
      </c>
      <c r="J6" s="82"/>
      <c r="K6" s="83"/>
    </row>
    <row r="7" spans="1:12" ht="15" thickBot="1" x14ac:dyDescent="0.4">
      <c r="A7" s="22"/>
      <c r="B7" s="23" t="s">
        <v>0</v>
      </c>
      <c r="C7" s="24"/>
      <c r="D7" s="29"/>
      <c r="E7" s="30">
        <f>+E3+E4+E5</f>
        <v>269</v>
      </c>
      <c r="F7" s="25">
        <f>+G7/E7</f>
        <v>1.3308550185873607</v>
      </c>
      <c r="G7" s="26">
        <f>SUM(G3:G5)</f>
        <v>358</v>
      </c>
      <c r="H7" s="25">
        <f>+I7/G7</f>
        <v>1.6022346368715084</v>
      </c>
      <c r="I7" s="37">
        <f>SUM(I3:I5)</f>
        <v>573.6</v>
      </c>
      <c r="J7" s="27"/>
      <c r="K7" s="28">
        <f>SUM(K3:K5)</f>
        <v>15378.215999999999</v>
      </c>
    </row>
    <row r="8" spans="1:12" x14ac:dyDescent="0.35">
      <c r="B8" s="73" t="s">
        <v>21</v>
      </c>
      <c r="C8" s="40"/>
      <c r="D8" s="41"/>
      <c r="E8" s="42"/>
      <c r="F8" s="43"/>
      <c r="G8" s="40"/>
      <c r="H8" s="44"/>
      <c r="I8" s="45"/>
      <c r="J8" s="46"/>
      <c r="K8" s="47">
        <f>K7*0.33+K7</f>
        <v>20453.027279999998</v>
      </c>
    </row>
    <row r="9" spans="1:12" x14ac:dyDescent="0.35">
      <c r="K9" s="47"/>
    </row>
  </sheetData>
  <mergeCells count="1">
    <mergeCell ref="A1:K1"/>
  </mergeCells>
  <pageMargins left="0.7" right="0.7" top="0.75" bottom="0.75" header="0.3" footer="0.3"/>
  <pageSetup scale="55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A12" sqref="A12"/>
    </sheetView>
  </sheetViews>
  <sheetFormatPr defaultRowHeight="14.5" x14ac:dyDescent="0.35"/>
  <cols>
    <col min="1" max="1" width="13.1796875" customWidth="1"/>
    <col min="2" max="2" width="18.81640625" customWidth="1"/>
    <col min="3" max="3" width="14.7265625" customWidth="1"/>
    <col min="4" max="4" width="10.1796875" customWidth="1"/>
    <col min="5" max="5" width="12.453125" customWidth="1"/>
    <col min="6" max="6" width="19.26953125" customWidth="1"/>
    <col min="7" max="7" width="10.81640625" customWidth="1"/>
    <col min="8" max="8" width="14.1796875" customWidth="1"/>
    <col min="10" max="10" width="10.453125" customWidth="1"/>
    <col min="11" max="11" width="12.1796875" bestFit="1" customWidth="1"/>
  </cols>
  <sheetData>
    <row r="1" spans="1:11" ht="51.75" customHeight="1" thickBot="1" x14ac:dyDescent="0.4">
      <c r="A1" s="6" t="s">
        <v>7</v>
      </c>
      <c r="B1" s="7" t="s">
        <v>1</v>
      </c>
      <c r="C1" s="7" t="s">
        <v>11</v>
      </c>
      <c r="D1" s="11" t="s">
        <v>12</v>
      </c>
      <c r="E1" s="10" t="s">
        <v>2</v>
      </c>
      <c r="F1" s="7" t="s">
        <v>3</v>
      </c>
      <c r="G1" s="7" t="s">
        <v>4</v>
      </c>
      <c r="H1" s="7" t="s">
        <v>5</v>
      </c>
      <c r="I1" s="11" t="s">
        <v>6</v>
      </c>
      <c r="J1" s="14" t="s">
        <v>8</v>
      </c>
      <c r="K1" s="8" t="s">
        <v>9</v>
      </c>
    </row>
    <row r="2" spans="1:11" ht="26" x14ac:dyDescent="0.35">
      <c r="A2" s="31" t="s">
        <v>19</v>
      </c>
      <c r="B2" s="1" t="s">
        <v>17</v>
      </c>
      <c r="C2" s="1" t="s">
        <v>16</v>
      </c>
      <c r="D2" s="9"/>
      <c r="E2" s="52">
        <v>7</v>
      </c>
      <c r="F2" s="72">
        <v>25.7</v>
      </c>
      <c r="G2" s="38">
        <v>180</v>
      </c>
      <c r="H2" s="3">
        <v>0.41599999999999998</v>
      </c>
      <c r="I2" s="13">
        <f>G2*H2</f>
        <v>74.88</v>
      </c>
      <c r="J2" s="53">
        <v>37.28</v>
      </c>
      <c r="K2" s="54">
        <f>+J2*I2</f>
        <v>2791.5263999999997</v>
      </c>
    </row>
    <row r="3" spans="1:11" ht="27" thickBot="1" x14ac:dyDescent="0.4">
      <c r="A3" s="32" t="s">
        <v>19</v>
      </c>
      <c r="B3" s="36" t="s">
        <v>18</v>
      </c>
      <c r="C3" s="17" t="s">
        <v>16</v>
      </c>
      <c r="D3" s="18"/>
      <c r="E3" s="55">
        <v>1</v>
      </c>
      <c r="F3" s="63">
        <v>36</v>
      </c>
      <c r="G3" s="63">
        <f>F3*E3</f>
        <v>36</v>
      </c>
      <c r="H3" s="34">
        <v>0.16700000000000001</v>
      </c>
      <c r="I3" s="65">
        <f>+G3*H3</f>
        <v>6.0120000000000005</v>
      </c>
      <c r="J3" s="56">
        <v>49.19</v>
      </c>
      <c r="K3" s="57">
        <f>+J3*I3</f>
        <v>295.73027999999999</v>
      </c>
    </row>
    <row r="4" spans="1:11" ht="15" thickTop="1" x14ac:dyDescent="0.35">
      <c r="A4" s="48"/>
      <c r="B4" s="49" t="s">
        <v>0</v>
      </c>
      <c r="C4" s="50"/>
      <c r="D4" s="51"/>
      <c r="E4" s="58">
        <f>+E2+E3</f>
        <v>8</v>
      </c>
      <c r="F4" s="64">
        <f>+G4/E4</f>
        <v>27</v>
      </c>
      <c r="G4" s="62">
        <f>SUM(G2:G3)</f>
        <v>216</v>
      </c>
      <c r="H4" s="59">
        <f>+I4/G4</f>
        <v>0.3745</v>
      </c>
      <c r="I4" s="66">
        <f>SUM(I2:I3)</f>
        <v>80.891999999999996</v>
      </c>
      <c r="J4" s="67"/>
      <c r="K4" s="60">
        <f>SUM(K2:K3)</f>
        <v>3087.2566799999995</v>
      </c>
    </row>
    <row r="5" spans="1:11" x14ac:dyDescent="0.35">
      <c r="A5" s="68"/>
      <c r="B5" s="69" t="s">
        <v>21</v>
      </c>
      <c r="C5" s="69"/>
      <c r="D5" s="69"/>
      <c r="E5" s="70"/>
      <c r="F5" s="70"/>
      <c r="G5" s="70"/>
      <c r="H5" s="70"/>
      <c r="I5" s="70"/>
      <c r="J5" s="70"/>
      <c r="K5" s="71">
        <f>K4*0.33+K4</f>
        <v>4106.0513843999997</v>
      </c>
    </row>
    <row r="6" spans="1:11" x14ac:dyDescent="0.35">
      <c r="E6" s="61"/>
      <c r="F6" s="61"/>
      <c r="G6" s="61"/>
      <c r="H6" s="61"/>
      <c r="I6" s="61"/>
      <c r="J6" s="61"/>
      <c r="K6" s="6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53BEC61D80344AC147B80D934BDFD" ma:contentTypeVersion="2" ma:contentTypeDescription="Create a new document." ma:contentTypeScope="" ma:versionID="14a5e6ad631fcf04b74043bfb0c12f9f">
  <xsd:schema xmlns:xsd="http://www.w3.org/2001/XMLSchema" xmlns:p="http://schemas.microsoft.com/office/2006/metadata/properties" xmlns:ns2="9dbcbb5a-2d39-43bd-b6c7-d27f844c7fb7" targetNamespace="http://schemas.microsoft.com/office/2006/metadata/properties" ma:root="true" ma:fieldsID="41d8cef941c44b07acba7b2f1d173e7b" ns2:_="">
    <xsd:import namespace="9dbcbb5a-2d39-43bd-b6c7-d27f844c7fb7"/>
    <xsd:element name="properties">
      <xsd:complexType>
        <xsd:sequence>
          <xsd:element name="documentManagement">
            <xsd:complexType>
              <xsd:all>
                <xsd:element ref="ns2:Rank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bcbb5a-2d39-43bd-b6c7-d27f844c7fb7" elementFormDefault="qualified">
    <xsd:import namespace="http://schemas.microsoft.com/office/2006/documentManagement/types"/>
    <xsd:element name="Rank" ma:index="8" nillable="true" ma:displayName="Rank" ma:internalName="Rank">
      <xsd:simpleType>
        <xsd:restriction base="dms:Number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Rank xmlns="9dbcbb5a-2d39-43bd-b6c7-d27f844c7fb7">5</Rank>
    <Description0 xmlns="9dbcbb5a-2d39-43bd-b6c7-d27f844c7fb7">Standard Burden Table</Description0>
  </documentManagement>
</p:properties>
</file>

<file path=customXml/itemProps1.xml><?xml version="1.0" encoding="utf-8"?>
<ds:datastoreItem xmlns:ds="http://schemas.openxmlformats.org/officeDocument/2006/customXml" ds:itemID="{D2D79E7D-14BD-4F80-8D02-46B7ADEAD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cbb5a-2d39-43bd-b6c7-d27f844c7f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86B366A-CECF-4249-BFA6-5713D425C3C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C35B21A-079E-4704-B46D-031E7ACA78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0E0E67-CA88-4439-9995-1BD02DF171E2}">
  <ds:schemaRefs>
    <ds:schemaRef ds:uri="http://schemas.microsoft.com/office/2006/documentManagement/types"/>
    <ds:schemaRef ds:uri="http://purl.org/dc/terms/"/>
    <ds:schemaRef ds:uri="9dbcbb5a-2d39-43bd-b6c7-d27f844c7fb7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Burden Table- State and Local</vt:lpstr>
      <vt:lpstr>Federal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lywilliams</dc:creator>
  <cp:lastModifiedBy>Sandberg, Christina - FNS</cp:lastModifiedBy>
  <cp:lastPrinted>2014-09-30T16:28:08Z</cp:lastPrinted>
  <dcterms:created xsi:type="dcterms:W3CDTF">2013-01-08T21:49:18Z</dcterms:created>
  <dcterms:modified xsi:type="dcterms:W3CDTF">2020-09-29T21:22:38Z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0x010100E9153BEC61D80344AC147B80D934BDFD</vt:lpwstr>
  </property>
  <property fmtid="{D5CDD505-2E9C-101B-9397-08002B2CF9AE}" pid="3" name="Order">
    <vt:r8>400</vt:r8>
  </property>
</Properties>
</file>